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2.SP 42\"/>
    </mc:Choice>
  </mc:AlternateContent>
  <xr:revisionPtr revIDLastSave="0" documentId="13_ncr:1_{9051EC12-DBCC-4B93-9EE2-29236DDEF5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XkoINkMparHIu+QmK/S94tH9bES+FkYD0x4d8AsI6M="/>
    </ext>
  </extLst>
</workbook>
</file>

<file path=xl/calcChain.xml><?xml version="1.0" encoding="utf-8"?>
<calcChain xmlns="http://schemas.openxmlformats.org/spreadsheetml/2006/main">
  <c r="BR17" i="1" l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S16" i="1"/>
  <c r="BR16" i="1"/>
  <c r="AW109" i="1"/>
  <c r="AV109" i="1"/>
  <c r="AU109" i="1"/>
  <c r="AT109" i="1"/>
  <c r="AQ109" i="1"/>
  <c r="R109" i="1"/>
  <c r="G109" i="1"/>
  <c r="AR109" i="1" s="1"/>
  <c r="AW108" i="1"/>
  <c r="AV108" i="1"/>
  <c r="AU108" i="1"/>
  <c r="AT108" i="1"/>
  <c r="AQ108" i="1"/>
  <c r="R108" i="1"/>
  <c r="G108" i="1"/>
  <c r="AR108" i="1" s="1"/>
  <c r="AW107" i="1"/>
  <c r="AV107" i="1"/>
  <c r="AU107" i="1"/>
  <c r="AT107" i="1"/>
  <c r="AQ107" i="1"/>
  <c r="R107" i="1"/>
  <c r="G107" i="1"/>
  <c r="AR107" i="1" s="1"/>
  <c r="AW106" i="1"/>
  <c r="AV106" i="1"/>
  <c r="AU106" i="1"/>
  <c r="AT106" i="1"/>
  <c r="AQ106" i="1"/>
  <c r="R106" i="1"/>
  <c r="G106" i="1"/>
  <c r="AR106" i="1" s="1"/>
  <c r="AW105" i="1"/>
  <c r="AV105" i="1"/>
  <c r="AU105" i="1"/>
  <c r="AT105" i="1"/>
  <c r="AQ105" i="1"/>
  <c r="R105" i="1"/>
  <c r="G105" i="1"/>
  <c r="AR105" i="1" s="1"/>
  <c r="AW104" i="1"/>
  <c r="AV104" i="1"/>
  <c r="AU104" i="1"/>
  <c r="AT104" i="1"/>
  <c r="AQ104" i="1"/>
  <c r="R104" i="1"/>
  <c r="G104" i="1"/>
  <c r="AR104" i="1" s="1"/>
  <c r="AW103" i="1"/>
  <c r="AV103" i="1"/>
  <c r="AU103" i="1"/>
  <c r="AT103" i="1"/>
  <c r="AQ103" i="1"/>
  <c r="R103" i="1"/>
  <c r="G103" i="1"/>
  <c r="AR103" i="1" s="1"/>
  <c r="AW102" i="1"/>
  <c r="AV102" i="1"/>
  <c r="AU102" i="1"/>
  <c r="AT102" i="1"/>
  <c r="AQ102" i="1"/>
  <c r="R102" i="1"/>
  <c r="G102" i="1"/>
  <c r="AR102" i="1" s="1"/>
  <c r="AW101" i="1"/>
  <c r="AV101" i="1"/>
  <c r="AU101" i="1"/>
  <c r="AT101" i="1"/>
  <c r="AQ101" i="1"/>
  <c r="R101" i="1"/>
  <c r="G101" i="1"/>
  <c r="AR101" i="1" s="1"/>
  <c r="AW100" i="1"/>
  <c r="AV100" i="1"/>
  <c r="AU100" i="1"/>
  <c r="AT100" i="1"/>
  <c r="AQ100" i="1"/>
  <c r="R100" i="1"/>
  <c r="G100" i="1"/>
  <c r="AR100" i="1" s="1"/>
  <c r="AW99" i="1"/>
  <c r="AV99" i="1"/>
  <c r="AU99" i="1"/>
  <c r="AT99" i="1"/>
  <c r="AQ99" i="1"/>
  <c r="R99" i="1"/>
  <c r="G99" i="1"/>
  <c r="AR99" i="1" s="1"/>
  <c r="AW98" i="1"/>
  <c r="AV98" i="1"/>
  <c r="AU98" i="1"/>
  <c r="AT98" i="1"/>
  <c r="AQ98" i="1"/>
  <c r="R98" i="1"/>
  <c r="G98" i="1"/>
  <c r="AR98" i="1" s="1"/>
  <c r="AW97" i="1"/>
  <c r="AV97" i="1"/>
  <c r="AU97" i="1"/>
  <c r="AT97" i="1"/>
  <c r="AQ97" i="1"/>
  <c r="R97" i="1"/>
  <c r="G97" i="1"/>
  <c r="AR97" i="1" s="1"/>
  <c r="AW96" i="1"/>
  <c r="AV96" i="1"/>
  <c r="AU96" i="1"/>
  <c r="AT96" i="1"/>
  <c r="AQ96" i="1"/>
  <c r="R96" i="1"/>
  <c r="G96" i="1"/>
  <c r="AR96" i="1" s="1"/>
  <c r="AW95" i="1"/>
  <c r="AV95" i="1"/>
  <c r="AU95" i="1"/>
  <c r="AT95" i="1"/>
  <c r="AQ95" i="1"/>
  <c r="R95" i="1"/>
  <c r="G95" i="1"/>
  <c r="AR95" i="1" s="1"/>
  <c r="AW94" i="1"/>
  <c r="AV94" i="1"/>
  <c r="AU94" i="1"/>
  <c r="AT94" i="1"/>
  <c r="AQ94" i="1"/>
  <c r="R94" i="1"/>
  <c r="G94" i="1"/>
  <c r="AR94" i="1" s="1"/>
  <c r="AW93" i="1"/>
  <c r="AV93" i="1"/>
  <c r="AU93" i="1"/>
  <c r="AT93" i="1"/>
  <c r="R93" i="1"/>
  <c r="G93" i="1"/>
  <c r="AR93" i="1" s="1"/>
  <c r="AW92" i="1"/>
  <c r="AV92" i="1"/>
  <c r="AU92" i="1"/>
  <c r="AT92" i="1"/>
  <c r="AR92" i="1"/>
  <c r="AQ92" i="1"/>
  <c r="R92" i="1"/>
  <c r="G92" i="1"/>
  <c r="AW91" i="1"/>
  <c r="AV91" i="1"/>
  <c r="AU91" i="1"/>
  <c r="AT91" i="1"/>
  <c r="AR91" i="1"/>
  <c r="AQ91" i="1"/>
  <c r="R91" i="1"/>
  <c r="G91" i="1"/>
  <c r="AW90" i="1"/>
  <c r="AV90" i="1"/>
  <c r="AU90" i="1"/>
  <c r="AT90" i="1"/>
  <c r="AR90" i="1"/>
  <c r="AQ90" i="1"/>
  <c r="R90" i="1"/>
  <c r="G90" i="1"/>
  <c r="AW89" i="1"/>
  <c r="AV89" i="1"/>
  <c r="AU89" i="1"/>
  <c r="AT89" i="1"/>
  <c r="AR89" i="1"/>
  <c r="AQ89" i="1"/>
  <c r="R89" i="1"/>
  <c r="G89" i="1"/>
  <c r="AW88" i="1"/>
  <c r="AV88" i="1"/>
  <c r="AU88" i="1"/>
  <c r="AT88" i="1"/>
  <c r="AR88" i="1"/>
  <c r="AQ88" i="1"/>
  <c r="R88" i="1"/>
  <c r="G88" i="1"/>
  <c r="AW87" i="1"/>
  <c r="AV87" i="1"/>
  <c r="AU87" i="1"/>
  <c r="AT87" i="1"/>
  <c r="AR87" i="1"/>
  <c r="AQ87" i="1"/>
  <c r="R87" i="1"/>
  <c r="G87" i="1"/>
  <c r="AW86" i="1"/>
  <c r="AV86" i="1"/>
  <c r="AU86" i="1"/>
  <c r="AT86" i="1"/>
  <c r="AR86" i="1"/>
  <c r="R86" i="1"/>
  <c r="G86" i="1"/>
  <c r="AW85" i="1"/>
  <c r="AV85" i="1"/>
  <c r="AU85" i="1"/>
  <c r="AT85" i="1"/>
  <c r="AQ85" i="1"/>
  <c r="AR85" i="1" s="1"/>
  <c r="R85" i="1"/>
  <c r="G85" i="1"/>
  <c r="AW84" i="1"/>
  <c r="AV84" i="1"/>
  <c r="AU84" i="1"/>
  <c r="AT84" i="1"/>
  <c r="AQ84" i="1"/>
  <c r="R84" i="1"/>
  <c r="AR84" i="1" s="1"/>
  <c r="G84" i="1"/>
  <c r="AW83" i="1"/>
  <c r="AV83" i="1"/>
  <c r="AU83" i="1"/>
  <c r="AT83" i="1"/>
  <c r="AQ83" i="1"/>
  <c r="AR83" i="1" s="1"/>
  <c r="R83" i="1"/>
  <c r="G83" i="1"/>
  <c r="AW82" i="1"/>
  <c r="AV82" i="1"/>
  <c r="AU82" i="1"/>
  <c r="AT82" i="1"/>
  <c r="AQ82" i="1"/>
  <c r="R82" i="1"/>
  <c r="AR82" i="1" s="1"/>
  <c r="G82" i="1"/>
  <c r="AW81" i="1"/>
  <c r="AV81" i="1"/>
  <c r="AU81" i="1"/>
  <c r="AT81" i="1"/>
  <c r="AQ81" i="1"/>
  <c r="AR81" i="1" s="1"/>
  <c r="R81" i="1"/>
  <c r="G81" i="1"/>
  <c r="AW80" i="1"/>
  <c r="AV80" i="1"/>
  <c r="AU80" i="1"/>
  <c r="AT80" i="1"/>
  <c r="AQ80" i="1"/>
  <c r="R80" i="1"/>
  <c r="AR80" i="1" s="1"/>
  <c r="G80" i="1"/>
  <c r="AW79" i="1"/>
  <c r="AV79" i="1"/>
  <c r="AU79" i="1"/>
  <c r="AT79" i="1"/>
  <c r="AQ79" i="1"/>
  <c r="AR79" i="1" s="1"/>
  <c r="R79" i="1"/>
  <c r="G79" i="1"/>
  <c r="AW78" i="1"/>
  <c r="AV78" i="1"/>
  <c r="AU78" i="1"/>
  <c r="AT78" i="1"/>
  <c r="AQ78" i="1"/>
  <c r="R78" i="1"/>
  <c r="AR78" i="1" s="1"/>
  <c r="G78" i="1"/>
  <c r="AW77" i="1"/>
  <c r="AV77" i="1"/>
  <c r="AU77" i="1"/>
  <c r="AT77" i="1"/>
  <c r="AQ77" i="1"/>
  <c r="AR77" i="1" s="1"/>
  <c r="R77" i="1"/>
  <c r="G77" i="1"/>
  <c r="AW76" i="1"/>
  <c r="AV76" i="1"/>
  <c r="AU76" i="1"/>
  <c r="AT76" i="1"/>
  <c r="AQ76" i="1"/>
  <c r="R76" i="1"/>
  <c r="AR76" i="1" s="1"/>
  <c r="G76" i="1"/>
  <c r="AW75" i="1"/>
  <c r="AV75" i="1"/>
  <c r="AU75" i="1"/>
  <c r="AT75" i="1"/>
  <c r="AQ75" i="1"/>
  <c r="AR75" i="1" s="1"/>
  <c r="R75" i="1"/>
  <c r="G75" i="1"/>
  <c r="AW74" i="1"/>
  <c r="AV74" i="1"/>
  <c r="AU74" i="1"/>
  <c r="AT74" i="1"/>
  <c r="AQ74" i="1"/>
  <c r="R74" i="1"/>
  <c r="AR74" i="1" s="1"/>
  <c r="G74" i="1"/>
  <c r="AW73" i="1"/>
  <c r="AV73" i="1"/>
  <c r="AU73" i="1"/>
  <c r="AT73" i="1"/>
  <c r="AQ73" i="1"/>
  <c r="AR73" i="1" s="1"/>
  <c r="R73" i="1"/>
  <c r="G73" i="1"/>
  <c r="AW72" i="1"/>
  <c r="AV72" i="1"/>
  <c r="AU72" i="1"/>
  <c r="AT72" i="1"/>
  <c r="AQ72" i="1"/>
  <c r="R72" i="1"/>
  <c r="AR72" i="1" s="1"/>
  <c r="G72" i="1"/>
  <c r="AW71" i="1"/>
  <c r="AV71" i="1"/>
  <c r="AU71" i="1"/>
  <c r="AT71" i="1"/>
  <c r="AQ71" i="1"/>
  <c r="AR71" i="1" s="1"/>
  <c r="R71" i="1"/>
  <c r="G71" i="1"/>
  <c r="AW70" i="1"/>
  <c r="AV70" i="1"/>
  <c r="AU70" i="1"/>
  <c r="AT70" i="1"/>
  <c r="AQ70" i="1"/>
  <c r="R70" i="1"/>
  <c r="AR70" i="1" s="1"/>
  <c r="G70" i="1"/>
  <c r="AW69" i="1"/>
  <c r="AV69" i="1"/>
  <c r="AU69" i="1"/>
  <c r="AT69" i="1"/>
  <c r="AQ69" i="1"/>
  <c r="AR69" i="1" s="1"/>
  <c r="R69" i="1"/>
  <c r="G69" i="1"/>
  <c r="AW68" i="1"/>
  <c r="AV68" i="1"/>
  <c r="AU68" i="1"/>
  <c r="AT68" i="1"/>
  <c r="AQ68" i="1"/>
  <c r="R68" i="1"/>
  <c r="AR68" i="1" s="1"/>
  <c r="G68" i="1"/>
  <c r="AW67" i="1"/>
  <c r="AV67" i="1"/>
  <c r="AU67" i="1"/>
  <c r="AT67" i="1"/>
  <c r="R67" i="1"/>
  <c r="AR67" i="1" s="1"/>
  <c r="G67" i="1"/>
  <c r="AW66" i="1"/>
  <c r="AV66" i="1"/>
  <c r="AU66" i="1"/>
  <c r="AT66" i="1"/>
  <c r="AQ66" i="1"/>
  <c r="R66" i="1"/>
  <c r="G66" i="1"/>
  <c r="AR66" i="1" s="1"/>
  <c r="AW65" i="1"/>
  <c r="AV65" i="1"/>
  <c r="AU65" i="1"/>
  <c r="AT65" i="1"/>
  <c r="AQ65" i="1"/>
  <c r="R65" i="1"/>
  <c r="G65" i="1"/>
  <c r="AW64" i="1"/>
  <c r="AV64" i="1"/>
  <c r="AU64" i="1"/>
  <c r="AT64" i="1"/>
  <c r="AQ64" i="1"/>
  <c r="R64" i="1"/>
  <c r="G64" i="1"/>
  <c r="AR64" i="1" s="1"/>
  <c r="AW63" i="1"/>
  <c r="AV63" i="1"/>
  <c r="AU63" i="1"/>
  <c r="AT63" i="1"/>
  <c r="AQ63" i="1"/>
  <c r="R63" i="1"/>
  <c r="G63" i="1"/>
  <c r="AW62" i="1"/>
  <c r="AV62" i="1"/>
  <c r="AU62" i="1"/>
  <c r="AT62" i="1"/>
  <c r="AQ62" i="1"/>
  <c r="R62" i="1"/>
  <c r="G62" i="1"/>
  <c r="BA61" i="1"/>
  <c r="BG61" i="1" s="1"/>
  <c r="BM61" i="1" s="1"/>
  <c r="AW61" i="1"/>
  <c r="AV61" i="1"/>
  <c r="AU61" i="1"/>
  <c r="AT61" i="1"/>
  <c r="AQ61" i="1"/>
  <c r="R61" i="1"/>
  <c r="AR61" i="1" s="1"/>
  <c r="G61" i="1"/>
  <c r="AW60" i="1"/>
  <c r="AV60" i="1"/>
  <c r="AU60" i="1"/>
  <c r="AT60" i="1"/>
  <c r="AQ60" i="1"/>
  <c r="R60" i="1"/>
  <c r="G60" i="1"/>
  <c r="AR60" i="1" s="1"/>
  <c r="AW59" i="1"/>
  <c r="AV59" i="1"/>
  <c r="AU59" i="1"/>
  <c r="AT59" i="1"/>
  <c r="AQ59" i="1"/>
  <c r="R59" i="1"/>
  <c r="G59" i="1"/>
  <c r="AR59" i="1" s="1"/>
  <c r="AW58" i="1"/>
  <c r="AV58" i="1"/>
  <c r="AU58" i="1"/>
  <c r="AT58" i="1"/>
  <c r="AR58" i="1"/>
  <c r="AQ58" i="1"/>
  <c r="R58" i="1"/>
  <c r="G58" i="1"/>
  <c r="BA57" i="1"/>
  <c r="BG57" i="1" s="1"/>
  <c r="BM57" i="1" s="1"/>
  <c r="AW57" i="1"/>
  <c r="AV57" i="1"/>
  <c r="AU57" i="1"/>
  <c r="AT57" i="1"/>
  <c r="AQ57" i="1"/>
  <c r="R57" i="1"/>
  <c r="G57" i="1"/>
  <c r="AR57" i="1" s="1"/>
  <c r="AW56" i="1"/>
  <c r="AV56" i="1"/>
  <c r="AU56" i="1"/>
  <c r="AT56" i="1"/>
  <c r="AR56" i="1"/>
  <c r="AQ56" i="1"/>
  <c r="R56" i="1"/>
  <c r="G56" i="1"/>
  <c r="AW55" i="1"/>
  <c r="AV55" i="1"/>
  <c r="AU55" i="1"/>
  <c r="AT55" i="1"/>
  <c r="AQ55" i="1"/>
  <c r="R55" i="1"/>
  <c r="G55" i="1"/>
  <c r="AR55" i="1" s="1"/>
  <c r="BC54" i="1"/>
  <c r="BI54" i="1" s="1"/>
  <c r="BO54" i="1" s="1"/>
  <c r="AW54" i="1"/>
  <c r="AV54" i="1"/>
  <c r="AU54" i="1"/>
  <c r="AT54" i="1"/>
  <c r="AR54" i="1"/>
  <c r="AQ54" i="1"/>
  <c r="R54" i="1"/>
  <c r="G54" i="1"/>
  <c r="AW53" i="1"/>
  <c r="AV53" i="1"/>
  <c r="AU53" i="1"/>
  <c r="AT53" i="1"/>
  <c r="AQ53" i="1"/>
  <c r="R53" i="1"/>
  <c r="G53" i="1"/>
  <c r="AW52" i="1"/>
  <c r="AV52" i="1"/>
  <c r="AU52" i="1"/>
  <c r="AT52" i="1"/>
  <c r="AR52" i="1"/>
  <c r="AQ52" i="1"/>
  <c r="R52" i="1"/>
  <c r="G52" i="1"/>
  <c r="BA51" i="1"/>
  <c r="BG51" i="1" s="1"/>
  <c r="BM51" i="1" s="1"/>
  <c r="AW51" i="1"/>
  <c r="AV51" i="1"/>
  <c r="AU51" i="1"/>
  <c r="AT51" i="1"/>
  <c r="AQ51" i="1"/>
  <c r="R51" i="1"/>
  <c r="G51" i="1"/>
  <c r="AW50" i="1"/>
  <c r="AV50" i="1"/>
  <c r="AU50" i="1"/>
  <c r="AT50" i="1"/>
  <c r="AR50" i="1"/>
  <c r="AQ50" i="1"/>
  <c r="R50" i="1"/>
  <c r="G50" i="1"/>
  <c r="AW49" i="1"/>
  <c r="AV49" i="1"/>
  <c r="AU49" i="1"/>
  <c r="AT49" i="1"/>
  <c r="AQ49" i="1"/>
  <c r="R49" i="1"/>
  <c r="G49" i="1"/>
  <c r="AW48" i="1"/>
  <c r="AV48" i="1"/>
  <c r="AU48" i="1"/>
  <c r="AT48" i="1"/>
  <c r="AR48" i="1"/>
  <c r="AQ48" i="1"/>
  <c r="R48" i="1"/>
  <c r="G48" i="1"/>
  <c r="AW47" i="1"/>
  <c r="AV47" i="1"/>
  <c r="AU47" i="1"/>
  <c r="AT47" i="1"/>
  <c r="AQ47" i="1"/>
  <c r="R47" i="1"/>
  <c r="G47" i="1"/>
  <c r="AR47" i="1" s="1"/>
  <c r="AW46" i="1"/>
  <c r="AV46" i="1"/>
  <c r="AU46" i="1"/>
  <c r="AT46" i="1"/>
  <c r="AR46" i="1"/>
  <c r="AQ46" i="1"/>
  <c r="R46" i="1"/>
  <c r="G46" i="1"/>
  <c r="AW45" i="1"/>
  <c r="AV45" i="1"/>
  <c r="AU45" i="1"/>
  <c r="AT45" i="1"/>
  <c r="AQ45" i="1"/>
  <c r="R45" i="1"/>
  <c r="G45" i="1"/>
  <c r="AR45" i="1" s="1"/>
  <c r="BC44" i="1"/>
  <c r="BI44" i="1" s="1"/>
  <c r="BO44" i="1" s="1"/>
  <c r="AW44" i="1"/>
  <c r="AV44" i="1"/>
  <c r="AU44" i="1"/>
  <c r="AT44" i="1"/>
  <c r="AR44" i="1"/>
  <c r="AQ44" i="1"/>
  <c r="R44" i="1"/>
  <c r="G44" i="1"/>
  <c r="AW43" i="1"/>
  <c r="AV43" i="1"/>
  <c r="AU43" i="1"/>
  <c r="AT43" i="1"/>
  <c r="AQ43" i="1"/>
  <c r="R43" i="1"/>
  <c r="G43" i="1"/>
  <c r="AR43" i="1" s="1"/>
  <c r="AW42" i="1"/>
  <c r="AV42" i="1"/>
  <c r="AU42" i="1"/>
  <c r="AT42" i="1"/>
  <c r="AR42" i="1"/>
  <c r="AQ42" i="1"/>
  <c r="R42" i="1"/>
  <c r="G42" i="1"/>
  <c r="BA41" i="1"/>
  <c r="BG41" i="1" s="1"/>
  <c r="BM41" i="1" s="1"/>
  <c r="AW41" i="1"/>
  <c r="AV41" i="1"/>
  <c r="AU41" i="1"/>
  <c r="AT41" i="1"/>
  <c r="AQ41" i="1"/>
  <c r="R41" i="1"/>
  <c r="G41" i="1"/>
  <c r="AR41" i="1" s="1"/>
  <c r="AW40" i="1"/>
  <c r="AV40" i="1"/>
  <c r="AU40" i="1"/>
  <c r="AT40" i="1"/>
  <c r="AR40" i="1"/>
  <c r="AQ40" i="1"/>
  <c r="R40" i="1"/>
  <c r="G40" i="1"/>
  <c r="AW39" i="1"/>
  <c r="AV39" i="1"/>
  <c r="AU39" i="1"/>
  <c r="AT39" i="1"/>
  <c r="AQ39" i="1"/>
  <c r="R39" i="1"/>
  <c r="G39" i="1"/>
  <c r="AR39" i="1" s="1"/>
  <c r="BC38" i="1"/>
  <c r="BI38" i="1" s="1"/>
  <c r="BO38" i="1" s="1"/>
  <c r="AW38" i="1"/>
  <c r="AV38" i="1"/>
  <c r="AU38" i="1"/>
  <c r="AT38" i="1"/>
  <c r="AR38" i="1"/>
  <c r="AQ38" i="1"/>
  <c r="R38" i="1"/>
  <c r="G38" i="1"/>
  <c r="AW37" i="1"/>
  <c r="AV37" i="1"/>
  <c r="AU37" i="1"/>
  <c r="AT37" i="1"/>
  <c r="AQ37" i="1"/>
  <c r="R37" i="1"/>
  <c r="G37" i="1"/>
  <c r="AW36" i="1"/>
  <c r="AV36" i="1"/>
  <c r="AU36" i="1"/>
  <c r="AT36" i="1"/>
  <c r="AR36" i="1"/>
  <c r="AQ36" i="1"/>
  <c r="R36" i="1"/>
  <c r="G36" i="1"/>
  <c r="BA35" i="1"/>
  <c r="BG35" i="1" s="1"/>
  <c r="BM35" i="1" s="1"/>
  <c r="AW35" i="1"/>
  <c r="AV35" i="1"/>
  <c r="AU35" i="1"/>
  <c r="AT35" i="1"/>
  <c r="AQ35" i="1"/>
  <c r="R35" i="1"/>
  <c r="G35" i="1"/>
  <c r="AW34" i="1"/>
  <c r="AV34" i="1"/>
  <c r="AU34" i="1"/>
  <c r="AT34" i="1"/>
  <c r="AR34" i="1"/>
  <c r="AQ34" i="1"/>
  <c r="R34" i="1"/>
  <c r="G34" i="1"/>
  <c r="AW33" i="1"/>
  <c r="AV33" i="1"/>
  <c r="AU33" i="1"/>
  <c r="AT33" i="1"/>
  <c r="AQ33" i="1"/>
  <c r="R33" i="1"/>
  <c r="AR33" i="1" s="1"/>
  <c r="G33" i="1"/>
  <c r="AW32" i="1"/>
  <c r="AV32" i="1"/>
  <c r="AU32" i="1"/>
  <c r="AT32" i="1"/>
  <c r="AR32" i="1"/>
  <c r="AQ32" i="1"/>
  <c r="R32" i="1"/>
  <c r="G32" i="1"/>
  <c r="AW31" i="1"/>
  <c r="AV31" i="1"/>
  <c r="AU31" i="1"/>
  <c r="AT31" i="1"/>
  <c r="AQ31" i="1"/>
  <c r="R31" i="1"/>
  <c r="AR31" i="1" s="1"/>
  <c r="G31" i="1"/>
  <c r="AW30" i="1"/>
  <c r="AV30" i="1"/>
  <c r="AU30" i="1"/>
  <c r="AT30" i="1"/>
  <c r="AR30" i="1"/>
  <c r="AQ30" i="1"/>
  <c r="R30" i="1"/>
  <c r="G30" i="1"/>
  <c r="AW29" i="1"/>
  <c r="AV29" i="1"/>
  <c r="AU29" i="1"/>
  <c r="AT29" i="1"/>
  <c r="R29" i="1"/>
  <c r="G29" i="1"/>
  <c r="AR29" i="1" s="1"/>
  <c r="BB28" i="1"/>
  <c r="BH28" i="1" s="1"/>
  <c r="BN28" i="1" s="1"/>
  <c r="AW28" i="1"/>
  <c r="AV28" i="1"/>
  <c r="AU28" i="1"/>
  <c r="AT28" i="1"/>
  <c r="AQ28" i="1"/>
  <c r="R28" i="1"/>
  <c r="G28" i="1"/>
  <c r="AW27" i="1"/>
  <c r="AV27" i="1"/>
  <c r="AU27" i="1"/>
  <c r="AT27" i="1"/>
  <c r="AQ27" i="1"/>
  <c r="R27" i="1"/>
  <c r="G27" i="1"/>
  <c r="AR27" i="1" s="1"/>
  <c r="AW26" i="1"/>
  <c r="AV26" i="1"/>
  <c r="AU26" i="1"/>
  <c r="AT26" i="1"/>
  <c r="R26" i="1"/>
  <c r="AR26" i="1" s="1"/>
  <c r="G26" i="1"/>
  <c r="AW25" i="1"/>
  <c r="AV25" i="1"/>
  <c r="AU25" i="1"/>
  <c r="AT25" i="1"/>
  <c r="AR25" i="1"/>
  <c r="AQ25" i="1"/>
  <c r="R25" i="1"/>
  <c r="G25" i="1"/>
  <c r="BC24" i="1"/>
  <c r="BI24" i="1" s="1"/>
  <c r="BO24" i="1" s="1"/>
  <c r="BA24" i="1"/>
  <c r="BG24" i="1" s="1"/>
  <c r="BM24" i="1" s="1"/>
  <c r="AW24" i="1"/>
  <c r="AV24" i="1"/>
  <c r="AU24" i="1"/>
  <c r="AT24" i="1"/>
  <c r="AQ24" i="1"/>
  <c r="R24" i="1"/>
  <c r="AR24" i="1" s="1"/>
  <c r="G24" i="1"/>
  <c r="BA23" i="1"/>
  <c r="BG23" i="1" s="1"/>
  <c r="BM23" i="1" s="1"/>
  <c r="AW23" i="1"/>
  <c r="AV23" i="1"/>
  <c r="AU23" i="1"/>
  <c r="AT23" i="1"/>
  <c r="AQ23" i="1"/>
  <c r="R23" i="1"/>
  <c r="G23" i="1"/>
  <c r="AR23" i="1" s="1"/>
  <c r="BA22" i="1"/>
  <c r="BG22" i="1" s="1"/>
  <c r="BM22" i="1" s="1"/>
  <c r="AW22" i="1"/>
  <c r="AV22" i="1"/>
  <c r="AU22" i="1"/>
  <c r="AT22" i="1"/>
  <c r="AR22" i="1"/>
  <c r="AQ22" i="1"/>
  <c r="R22" i="1"/>
  <c r="G22" i="1"/>
  <c r="AW21" i="1"/>
  <c r="AV21" i="1"/>
  <c r="AU21" i="1"/>
  <c r="AT21" i="1"/>
  <c r="AQ21" i="1"/>
  <c r="R21" i="1"/>
  <c r="G21" i="1"/>
  <c r="AR21" i="1" s="1"/>
  <c r="BB20" i="1"/>
  <c r="BH20" i="1" s="1"/>
  <c r="BN20" i="1" s="1"/>
  <c r="BA20" i="1"/>
  <c r="BG20" i="1" s="1"/>
  <c r="BM20" i="1" s="1"/>
  <c r="AW20" i="1"/>
  <c r="AV20" i="1"/>
  <c r="AU20" i="1"/>
  <c r="AT20" i="1"/>
  <c r="R20" i="1"/>
  <c r="G20" i="1"/>
  <c r="AR20" i="1" s="1"/>
  <c r="AW19" i="1"/>
  <c r="AV19" i="1"/>
  <c r="AU19" i="1"/>
  <c r="AT19" i="1"/>
  <c r="R19" i="1"/>
  <c r="G19" i="1"/>
  <c r="AW18" i="1"/>
  <c r="AV18" i="1"/>
  <c r="AU18" i="1"/>
  <c r="AT18" i="1"/>
  <c r="AR18" i="1"/>
  <c r="R18" i="1"/>
  <c r="G18" i="1"/>
  <c r="BB17" i="1"/>
  <c r="BH17" i="1" s="1"/>
  <c r="BN17" i="1" s="1"/>
  <c r="AW17" i="1"/>
  <c r="AV17" i="1"/>
  <c r="AU17" i="1"/>
  <c r="AT17" i="1"/>
  <c r="AR17" i="1"/>
  <c r="R17" i="1"/>
  <c r="G17" i="1"/>
  <c r="BC16" i="1"/>
  <c r="BB16" i="1"/>
  <c r="BH16" i="1" s="1"/>
  <c r="BN16" i="1" s="1"/>
  <c r="AW16" i="1"/>
  <c r="AV16" i="1"/>
  <c r="AU16" i="1"/>
  <c r="AT16" i="1"/>
  <c r="AQ16" i="1"/>
  <c r="AR16" i="1" s="1"/>
  <c r="R16" i="1"/>
  <c r="G16" i="1"/>
  <c r="BO15" i="1"/>
  <c r="BM15" i="1"/>
  <c r="BH15" i="1"/>
  <c r="BG15" i="1"/>
  <c r="BC15" i="1"/>
  <c r="BC56" i="1" s="1"/>
  <c r="BI56" i="1" s="1"/>
  <c r="BO56" i="1" s="1"/>
  <c r="BB15" i="1"/>
  <c r="BB71" i="1" s="1"/>
  <c r="BH71" i="1" s="1"/>
  <c r="BN71" i="1" s="1"/>
  <c r="BA15" i="1"/>
  <c r="BA68" i="1" s="1"/>
  <c r="BG68" i="1" s="1"/>
  <c r="BM68" i="1" s="1"/>
  <c r="AW15" i="1"/>
  <c r="AU15" i="1"/>
  <c r="AT15" i="1"/>
  <c r="M8" i="1"/>
  <c r="R6" i="1"/>
  <c r="Q6" i="1"/>
  <c r="BI15" i="1" s="1"/>
  <c r="N6" i="1"/>
  <c r="Q5" i="1"/>
  <c r="R5" i="1" s="1"/>
  <c r="N5" i="1"/>
  <c r="R4" i="1"/>
  <c r="Q4" i="1"/>
  <c r="N4" i="1"/>
  <c r="Q3" i="1"/>
  <c r="N3" i="1"/>
  <c r="AV15" i="1" l="1"/>
  <c r="BC17" i="1"/>
  <c r="BI17" i="1" s="1"/>
  <c r="BO17" i="1" s="1"/>
  <c r="BA18" i="1"/>
  <c r="BG18" i="1" s="1"/>
  <c r="BM18" i="1" s="1"/>
  <c r="BB19" i="1"/>
  <c r="BH19" i="1" s="1"/>
  <c r="BN19" i="1" s="1"/>
  <c r="BC20" i="1"/>
  <c r="BI20" i="1" s="1"/>
  <c r="BO20" i="1" s="1"/>
  <c r="BA21" i="1"/>
  <c r="BG21" i="1" s="1"/>
  <c r="BM21" i="1" s="1"/>
  <c r="BC22" i="1"/>
  <c r="BI22" i="1" s="1"/>
  <c r="BO22" i="1" s="1"/>
  <c r="BC23" i="1"/>
  <c r="BI23" i="1" s="1"/>
  <c r="BO23" i="1" s="1"/>
  <c r="AR28" i="1"/>
  <c r="BA29" i="1"/>
  <c r="BG29" i="1" s="1"/>
  <c r="BM29" i="1" s="1"/>
  <c r="BC32" i="1"/>
  <c r="BI32" i="1" s="1"/>
  <c r="BO32" i="1" s="1"/>
  <c r="AR35" i="1"/>
  <c r="BA45" i="1"/>
  <c r="BG45" i="1" s="1"/>
  <c r="BM45" i="1" s="1"/>
  <c r="BC48" i="1"/>
  <c r="BI48" i="1" s="1"/>
  <c r="BO48" i="1" s="1"/>
  <c r="AR51" i="1"/>
  <c r="BB62" i="1"/>
  <c r="BH62" i="1" s="1"/>
  <c r="BN62" i="1" s="1"/>
  <c r="BB63" i="1"/>
  <c r="BH63" i="1" s="1"/>
  <c r="BN63" i="1" s="1"/>
  <c r="BB18" i="1"/>
  <c r="BH18" i="1" s="1"/>
  <c r="BN18" i="1" s="1"/>
  <c r="AR19" i="1"/>
  <c r="BC21" i="1"/>
  <c r="BI21" i="1" s="1"/>
  <c r="BO21" i="1" s="1"/>
  <c r="BB26" i="1"/>
  <c r="BH26" i="1" s="1"/>
  <c r="BN26" i="1" s="1"/>
  <c r="BA39" i="1"/>
  <c r="BG39" i="1" s="1"/>
  <c r="BM39" i="1" s="1"/>
  <c r="BC42" i="1"/>
  <c r="BI42" i="1" s="1"/>
  <c r="BO42" i="1" s="1"/>
  <c r="BA55" i="1"/>
  <c r="BG55" i="1" s="1"/>
  <c r="BM55" i="1" s="1"/>
  <c r="BC58" i="1"/>
  <c r="BI58" i="1" s="1"/>
  <c r="BO58" i="1" s="1"/>
  <c r="BB70" i="1"/>
  <c r="BH70" i="1" s="1"/>
  <c r="BN70" i="1" s="1"/>
  <c r="BB83" i="1"/>
  <c r="BH83" i="1" s="1"/>
  <c r="BN83" i="1" s="1"/>
  <c r="N8" i="1"/>
  <c r="BA84" i="1"/>
  <c r="BG84" i="1" s="1"/>
  <c r="BM84" i="1" s="1"/>
  <c r="BA82" i="1"/>
  <c r="BG82" i="1" s="1"/>
  <c r="BM82" i="1" s="1"/>
  <c r="BA80" i="1"/>
  <c r="BG80" i="1" s="1"/>
  <c r="BM80" i="1" s="1"/>
  <c r="BA78" i="1"/>
  <c r="BG78" i="1" s="1"/>
  <c r="BM78" i="1" s="1"/>
  <c r="BA76" i="1"/>
  <c r="BG76" i="1" s="1"/>
  <c r="BM76" i="1" s="1"/>
  <c r="BA74" i="1"/>
  <c r="BG74" i="1" s="1"/>
  <c r="BM74" i="1" s="1"/>
  <c r="BA72" i="1"/>
  <c r="BG72" i="1" s="1"/>
  <c r="BM72" i="1" s="1"/>
  <c r="BA70" i="1"/>
  <c r="BG70" i="1" s="1"/>
  <c r="BM70" i="1" s="1"/>
  <c r="BA92" i="1"/>
  <c r="BG92" i="1" s="1"/>
  <c r="BM92" i="1" s="1"/>
  <c r="BA90" i="1"/>
  <c r="BG90" i="1" s="1"/>
  <c r="BM90" i="1" s="1"/>
  <c r="BA88" i="1"/>
  <c r="BG88" i="1" s="1"/>
  <c r="BM88" i="1" s="1"/>
  <c r="BA86" i="1"/>
  <c r="BG86" i="1" s="1"/>
  <c r="BM86" i="1" s="1"/>
  <c r="BA108" i="1"/>
  <c r="BG108" i="1" s="1"/>
  <c r="BM108" i="1" s="1"/>
  <c r="BA106" i="1"/>
  <c r="BG106" i="1" s="1"/>
  <c r="BM106" i="1" s="1"/>
  <c r="BA104" i="1"/>
  <c r="BG104" i="1" s="1"/>
  <c r="BM104" i="1" s="1"/>
  <c r="BA102" i="1"/>
  <c r="BG102" i="1" s="1"/>
  <c r="BM102" i="1" s="1"/>
  <c r="BA100" i="1"/>
  <c r="BG100" i="1" s="1"/>
  <c r="BM100" i="1" s="1"/>
  <c r="BA98" i="1"/>
  <c r="BG98" i="1" s="1"/>
  <c r="BM98" i="1" s="1"/>
  <c r="BA96" i="1"/>
  <c r="BG96" i="1" s="1"/>
  <c r="BM96" i="1" s="1"/>
  <c r="BA94" i="1"/>
  <c r="BG94" i="1" s="1"/>
  <c r="BM94" i="1" s="1"/>
  <c r="BA85" i="1"/>
  <c r="BG85" i="1" s="1"/>
  <c r="BM85" i="1" s="1"/>
  <c r="BA83" i="1"/>
  <c r="BG83" i="1" s="1"/>
  <c r="BM83" i="1" s="1"/>
  <c r="BA81" i="1"/>
  <c r="BG81" i="1" s="1"/>
  <c r="BM81" i="1" s="1"/>
  <c r="BA79" i="1"/>
  <c r="BG79" i="1" s="1"/>
  <c r="BM79" i="1" s="1"/>
  <c r="BA77" i="1"/>
  <c r="BG77" i="1" s="1"/>
  <c r="BM77" i="1" s="1"/>
  <c r="BA75" i="1"/>
  <c r="BG75" i="1" s="1"/>
  <c r="BM75" i="1" s="1"/>
  <c r="BA73" i="1"/>
  <c r="BG73" i="1" s="1"/>
  <c r="BM73" i="1" s="1"/>
  <c r="BA71" i="1"/>
  <c r="BG71" i="1" s="1"/>
  <c r="BM71" i="1" s="1"/>
  <c r="BA69" i="1"/>
  <c r="BG69" i="1" s="1"/>
  <c r="BM69" i="1" s="1"/>
  <c r="BA67" i="1"/>
  <c r="BG67" i="1" s="1"/>
  <c r="BM67" i="1" s="1"/>
  <c r="BA91" i="1"/>
  <c r="BG91" i="1" s="1"/>
  <c r="BM91" i="1" s="1"/>
  <c r="BA89" i="1"/>
  <c r="BG89" i="1" s="1"/>
  <c r="BM89" i="1" s="1"/>
  <c r="BA87" i="1"/>
  <c r="BG87" i="1" s="1"/>
  <c r="BM87" i="1" s="1"/>
  <c r="BA109" i="1"/>
  <c r="BG109" i="1" s="1"/>
  <c r="BM109" i="1" s="1"/>
  <c r="BA107" i="1"/>
  <c r="BG107" i="1" s="1"/>
  <c r="BM107" i="1" s="1"/>
  <c r="BA105" i="1"/>
  <c r="BG105" i="1" s="1"/>
  <c r="BM105" i="1" s="1"/>
  <c r="BA103" i="1"/>
  <c r="BG103" i="1" s="1"/>
  <c r="BM103" i="1" s="1"/>
  <c r="BA101" i="1"/>
  <c r="BG101" i="1" s="1"/>
  <c r="BM101" i="1" s="1"/>
  <c r="BA99" i="1"/>
  <c r="BG99" i="1" s="1"/>
  <c r="BM99" i="1" s="1"/>
  <c r="BA97" i="1"/>
  <c r="BG97" i="1" s="1"/>
  <c r="BM97" i="1" s="1"/>
  <c r="BA95" i="1"/>
  <c r="BG95" i="1" s="1"/>
  <c r="BM95" i="1" s="1"/>
  <c r="BA93" i="1"/>
  <c r="BG93" i="1" s="1"/>
  <c r="BM93" i="1" s="1"/>
  <c r="BA63" i="1"/>
  <c r="BG63" i="1" s="1"/>
  <c r="BM63" i="1" s="1"/>
  <c r="BA28" i="1"/>
  <c r="BG28" i="1" s="1"/>
  <c r="BM28" i="1" s="1"/>
  <c r="BA26" i="1"/>
  <c r="BG26" i="1" s="1"/>
  <c r="BM26" i="1" s="1"/>
  <c r="BA17" i="1"/>
  <c r="BG17" i="1" s="1"/>
  <c r="BM17" i="1" s="1"/>
  <c r="BA58" i="1"/>
  <c r="BG58" i="1" s="1"/>
  <c r="BM58" i="1" s="1"/>
  <c r="BA56" i="1"/>
  <c r="BG56" i="1" s="1"/>
  <c r="BM56" i="1" s="1"/>
  <c r="BA54" i="1"/>
  <c r="BG54" i="1" s="1"/>
  <c r="BM54" i="1" s="1"/>
  <c r="BA52" i="1"/>
  <c r="BG52" i="1" s="1"/>
  <c r="BM52" i="1" s="1"/>
  <c r="BA50" i="1"/>
  <c r="BG50" i="1" s="1"/>
  <c r="BM50" i="1" s="1"/>
  <c r="BA48" i="1"/>
  <c r="BG48" i="1" s="1"/>
  <c r="BM48" i="1" s="1"/>
  <c r="BA46" i="1"/>
  <c r="BG46" i="1" s="1"/>
  <c r="BM46" i="1" s="1"/>
  <c r="BA44" i="1"/>
  <c r="BG44" i="1" s="1"/>
  <c r="BM44" i="1" s="1"/>
  <c r="BA42" i="1"/>
  <c r="BG42" i="1" s="1"/>
  <c r="BM42" i="1" s="1"/>
  <c r="BA40" i="1"/>
  <c r="BG40" i="1" s="1"/>
  <c r="BM40" i="1" s="1"/>
  <c r="BA38" i="1"/>
  <c r="BG38" i="1" s="1"/>
  <c r="BM38" i="1" s="1"/>
  <c r="BA36" i="1"/>
  <c r="BG36" i="1" s="1"/>
  <c r="BM36" i="1" s="1"/>
  <c r="BA34" i="1"/>
  <c r="BG34" i="1" s="1"/>
  <c r="BM34" i="1" s="1"/>
  <c r="BA32" i="1"/>
  <c r="BG32" i="1" s="1"/>
  <c r="BM32" i="1" s="1"/>
  <c r="BA30" i="1"/>
  <c r="BG30" i="1" s="1"/>
  <c r="BM30" i="1" s="1"/>
  <c r="BA66" i="1"/>
  <c r="BG66" i="1" s="1"/>
  <c r="BM66" i="1" s="1"/>
  <c r="BA64" i="1"/>
  <c r="BG64" i="1" s="1"/>
  <c r="BM64" i="1" s="1"/>
  <c r="BA19" i="1"/>
  <c r="BG19" i="1" s="1"/>
  <c r="BM19" i="1" s="1"/>
  <c r="BA60" i="1"/>
  <c r="BG60" i="1" s="1"/>
  <c r="BM60" i="1" s="1"/>
  <c r="BA25" i="1"/>
  <c r="BG25" i="1" s="1"/>
  <c r="BM25" i="1" s="1"/>
  <c r="BA27" i="1"/>
  <c r="BG27" i="1" s="1"/>
  <c r="BM27" i="1" s="1"/>
  <c r="BA65" i="1"/>
  <c r="BG65" i="1" s="1"/>
  <c r="BM65" i="1" s="1"/>
  <c r="BA62" i="1"/>
  <c r="BG62" i="1" s="1"/>
  <c r="BM62" i="1" s="1"/>
  <c r="BN15" i="1"/>
  <c r="BI16" i="1"/>
  <c r="BO16" i="1" s="1"/>
  <c r="BC18" i="1"/>
  <c r="BI18" i="1" s="1"/>
  <c r="BO18" i="1" s="1"/>
  <c r="BA33" i="1"/>
  <c r="BG33" i="1" s="1"/>
  <c r="BM33" i="1" s="1"/>
  <c r="BC36" i="1"/>
  <c r="BI36" i="1" s="1"/>
  <c r="BO36" i="1" s="1"/>
  <c r="BA49" i="1"/>
  <c r="BG49" i="1" s="1"/>
  <c r="BM49" i="1" s="1"/>
  <c r="BC52" i="1"/>
  <c r="BI52" i="1" s="1"/>
  <c r="BO52" i="1" s="1"/>
  <c r="BC30" i="1"/>
  <c r="BI30" i="1" s="1"/>
  <c r="BO30" i="1" s="1"/>
  <c r="BA43" i="1"/>
  <c r="BG43" i="1" s="1"/>
  <c r="BM43" i="1" s="1"/>
  <c r="BC46" i="1"/>
  <c r="BI46" i="1" s="1"/>
  <c r="BO46" i="1" s="1"/>
  <c r="AR49" i="1"/>
  <c r="BA59" i="1"/>
  <c r="BG59" i="1" s="1"/>
  <c r="BM59" i="1" s="1"/>
  <c r="BL15" i="1"/>
  <c r="AZ15" i="1"/>
  <c r="Q8" i="1"/>
  <c r="BA37" i="1"/>
  <c r="BG37" i="1" s="1"/>
  <c r="BM37" i="1" s="1"/>
  <c r="BC40" i="1"/>
  <c r="BI40" i="1" s="1"/>
  <c r="BO40" i="1" s="1"/>
  <c r="BA53" i="1"/>
  <c r="BG53" i="1" s="1"/>
  <c r="BM53" i="1" s="1"/>
  <c r="BB92" i="1"/>
  <c r="BH92" i="1" s="1"/>
  <c r="BN92" i="1" s="1"/>
  <c r="BB90" i="1"/>
  <c r="BH90" i="1" s="1"/>
  <c r="BN90" i="1" s="1"/>
  <c r="BB88" i="1"/>
  <c r="BH88" i="1" s="1"/>
  <c r="BN88" i="1" s="1"/>
  <c r="BB86" i="1"/>
  <c r="BH86" i="1" s="1"/>
  <c r="BN86" i="1" s="1"/>
  <c r="BB108" i="1"/>
  <c r="BH108" i="1" s="1"/>
  <c r="BN108" i="1" s="1"/>
  <c r="BB106" i="1"/>
  <c r="BH106" i="1" s="1"/>
  <c r="BN106" i="1" s="1"/>
  <c r="BB104" i="1"/>
  <c r="BH104" i="1" s="1"/>
  <c r="BN104" i="1" s="1"/>
  <c r="BB102" i="1"/>
  <c r="BH102" i="1" s="1"/>
  <c r="BN102" i="1" s="1"/>
  <c r="BB100" i="1"/>
  <c r="BH100" i="1" s="1"/>
  <c r="BN100" i="1" s="1"/>
  <c r="BB98" i="1"/>
  <c r="BH98" i="1" s="1"/>
  <c r="BN98" i="1" s="1"/>
  <c r="BB96" i="1"/>
  <c r="BH96" i="1" s="1"/>
  <c r="BN96" i="1" s="1"/>
  <c r="BB94" i="1"/>
  <c r="BH94" i="1" s="1"/>
  <c r="BN94" i="1" s="1"/>
  <c r="BB65" i="1"/>
  <c r="BH65" i="1" s="1"/>
  <c r="BN65" i="1" s="1"/>
  <c r="BB91" i="1"/>
  <c r="BH91" i="1" s="1"/>
  <c r="BN91" i="1" s="1"/>
  <c r="BB89" i="1"/>
  <c r="BH89" i="1" s="1"/>
  <c r="BN89" i="1" s="1"/>
  <c r="BB87" i="1"/>
  <c r="BH87" i="1" s="1"/>
  <c r="BN87" i="1" s="1"/>
  <c r="BB109" i="1"/>
  <c r="BH109" i="1" s="1"/>
  <c r="BN109" i="1" s="1"/>
  <c r="BB107" i="1"/>
  <c r="BH107" i="1" s="1"/>
  <c r="BN107" i="1" s="1"/>
  <c r="BB105" i="1"/>
  <c r="BH105" i="1" s="1"/>
  <c r="BN105" i="1" s="1"/>
  <c r="BB103" i="1"/>
  <c r="BH103" i="1" s="1"/>
  <c r="BN103" i="1" s="1"/>
  <c r="BB101" i="1"/>
  <c r="BH101" i="1" s="1"/>
  <c r="BN101" i="1" s="1"/>
  <c r="BB99" i="1"/>
  <c r="BH99" i="1" s="1"/>
  <c r="BN99" i="1" s="1"/>
  <c r="BB97" i="1"/>
  <c r="BH97" i="1" s="1"/>
  <c r="BN97" i="1" s="1"/>
  <c r="BB95" i="1"/>
  <c r="BH95" i="1" s="1"/>
  <c r="BN95" i="1" s="1"/>
  <c r="BB93" i="1"/>
  <c r="BH93" i="1" s="1"/>
  <c r="BN93" i="1" s="1"/>
  <c r="BB66" i="1"/>
  <c r="BH66" i="1" s="1"/>
  <c r="BN66" i="1" s="1"/>
  <c r="BB64" i="1"/>
  <c r="BH64" i="1" s="1"/>
  <c r="BN64" i="1" s="1"/>
  <c r="BB84" i="1"/>
  <c r="BH84" i="1" s="1"/>
  <c r="BN84" i="1" s="1"/>
  <c r="BB82" i="1"/>
  <c r="BH82" i="1" s="1"/>
  <c r="BN82" i="1" s="1"/>
  <c r="BB80" i="1"/>
  <c r="BH80" i="1" s="1"/>
  <c r="BN80" i="1" s="1"/>
  <c r="BB78" i="1"/>
  <c r="BH78" i="1" s="1"/>
  <c r="BN78" i="1" s="1"/>
  <c r="BB76" i="1"/>
  <c r="BH76" i="1" s="1"/>
  <c r="BN76" i="1" s="1"/>
  <c r="BB74" i="1"/>
  <c r="BH74" i="1" s="1"/>
  <c r="BN74" i="1" s="1"/>
  <c r="BB72" i="1"/>
  <c r="BH72" i="1" s="1"/>
  <c r="BN72" i="1" s="1"/>
  <c r="BB81" i="1"/>
  <c r="BH81" i="1" s="1"/>
  <c r="BN81" i="1" s="1"/>
  <c r="BB67" i="1"/>
  <c r="BH67" i="1" s="1"/>
  <c r="BN67" i="1" s="1"/>
  <c r="BB58" i="1"/>
  <c r="BH58" i="1" s="1"/>
  <c r="BN58" i="1" s="1"/>
  <c r="BB56" i="1"/>
  <c r="BH56" i="1" s="1"/>
  <c r="BN56" i="1" s="1"/>
  <c r="BB54" i="1"/>
  <c r="BH54" i="1" s="1"/>
  <c r="BN54" i="1" s="1"/>
  <c r="BB52" i="1"/>
  <c r="BH52" i="1" s="1"/>
  <c r="BN52" i="1" s="1"/>
  <c r="BB50" i="1"/>
  <c r="BH50" i="1" s="1"/>
  <c r="BN50" i="1" s="1"/>
  <c r="BB48" i="1"/>
  <c r="BH48" i="1" s="1"/>
  <c r="BN48" i="1" s="1"/>
  <c r="BB46" i="1"/>
  <c r="BH46" i="1" s="1"/>
  <c r="BN46" i="1" s="1"/>
  <c r="BB44" i="1"/>
  <c r="BH44" i="1" s="1"/>
  <c r="BN44" i="1" s="1"/>
  <c r="BB42" i="1"/>
  <c r="BH42" i="1" s="1"/>
  <c r="BN42" i="1" s="1"/>
  <c r="BB40" i="1"/>
  <c r="BH40" i="1" s="1"/>
  <c r="BN40" i="1" s="1"/>
  <c r="BB38" i="1"/>
  <c r="BH38" i="1" s="1"/>
  <c r="BN38" i="1" s="1"/>
  <c r="BB36" i="1"/>
  <c r="BH36" i="1" s="1"/>
  <c r="BN36" i="1" s="1"/>
  <c r="BB34" i="1"/>
  <c r="BH34" i="1" s="1"/>
  <c r="BN34" i="1" s="1"/>
  <c r="BB32" i="1"/>
  <c r="BH32" i="1" s="1"/>
  <c r="BN32" i="1" s="1"/>
  <c r="BB30" i="1"/>
  <c r="BH30" i="1" s="1"/>
  <c r="BN30" i="1" s="1"/>
  <c r="BB79" i="1"/>
  <c r="BH79" i="1" s="1"/>
  <c r="BN79" i="1" s="1"/>
  <c r="BB69" i="1"/>
  <c r="BH69" i="1" s="1"/>
  <c r="BN69" i="1" s="1"/>
  <c r="BB77" i="1"/>
  <c r="BH77" i="1" s="1"/>
  <c r="BN77" i="1" s="1"/>
  <c r="BB60" i="1"/>
  <c r="BH60" i="1" s="1"/>
  <c r="BN60" i="1" s="1"/>
  <c r="BB25" i="1"/>
  <c r="BH25" i="1" s="1"/>
  <c r="BN25" i="1" s="1"/>
  <c r="BB23" i="1"/>
  <c r="BH23" i="1" s="1"/>
  <c r="BN23" i="1" s="1"/>
  <c r="BB21" i="1"/>
  <c r="BH21" i="1" s="1"/>
  <c r="BN21" i="1" s="1"/>
  <c r="BB75" i="1"/>
  <c r="BH75" i="1" s="1"/>
  <c r="BN75" i="1" s="1"/>
  <c r="BB27" i="1"/>
  <c r="BH27" i="1" s="1"/>
  <c r="BN27" i="1" s="1"/>
  <c r="BB73" i="1"/>
  <c r="BH73" i="1" s="1"/>
  <c r="BN73" i="1" s="1"/>
  <c r="BB68" i="1"/>
  <c r="BH68" i="1" s="1"/>
  <c r="BN68" i="1" s="1"/>
  <c r="BB61" i="1"/>
  <c r="BH61" i="1" s="1"/>
  <c r="BN61" i="1" s="1"/>
  <c r="BB59" i="1"/>
  <c r="BH59" i="1" s="1"/>
  <c r="BN59" i="1" s="1"/>
  <c r="BB57" i="1"/>
  <c r="BH57" i="1" s="1"/>
  <c r="BN57" i="1" s="1"/>
  <c r="BB55" i="1"/>
  <c r="BH55" i="1" s="1"/>
  <c r="BN55" i="1" s="1"/>
  <c r="BB53" i="1"/>
  <c r="BH53" i="1" s="1"/>
  <c r="BN53" i="1" s="1"/>
  <c r="BB51" i="1"/>
  <c r="BH51" i="1" s="1"/>
  <c r="BN51" i="1" s="1"/>
  <c r="BB49" i="1"/>
  <c r="BH49" i="1" s="1"/>
  <c r="BN49" i="1" s="1"/>
  <c r="BB47" i="1"/>
  <c r="BH47" i="1" s="1"/>
  <c r="BN47" i="1" s="1"/>
  <c r="BB45" i="1"/>
  <c r="BH45" i="1" s="1"/>
  <c r="BN45" i="1" s="1"/>
  <c r="BB43" i="1"/>
  <c r="BH43" i="1" s="1"/>
  <c r="BN43" i="1" s="1"/>
  <c r="BB41" i="1"/>
  <c r="BH41" i="1" s="1"/>
  <c r="BN41" i="1" s="1"/>
  <c r="BB39" i="1"/>
  <c r="BH39" i="1" s="1"/>
  <c r="BN39" i="1" s="1"/>
  <c r="BB37" i="1"/>
  <c r="BH37" i="1" s="1"/>
  <c r="BN37" i="1" s="1"/>
  <c r="BB35" i="1"/>
  <c r="BH35" i="1" s="1"/>
  <c r="BN35" i="1" s="1"/>
  <c r="BB33" i="1"/>
  <c r="BH33" i="1" s="1"/>
  <c r="BN33" i="1" s="1"/>
  <c r="BB31" i="1"/>
  <c r="BH31" i="1" s="1"/>
  <c r="BN31" i="1" s="1"/>
  <c r="BB29" i="1"/>
  <c r="BH29" i="1" s="1"/>
  <c r="BN29" i="1" s="1"/>
  <c r="BB85" i="1"/>
  <c r="BH85" i="1" s="1"/>
  <c r="BN85" i="1" s="1"/>
  <c r="BB24" i="1"/>
  <c r="BH24" i="1" s="1"/>
  <c r="BN24" i="1" s="1"/>
  <c r="BB22" i="1"/>
  <c r="BH22" i="1" s="1"/>
  <c r="BN22" i="1" s="1"/>
  <c r="BC108" i="1"/>
  <c r="BI108" i="1" s="1"/>
  <c r="BO108" i="1" s="1"/>
  <c r="BC106" i="1"/>
  <c r="BI106" i="1" s="1"/>
  <c r="BO106" i="1" s="1"/>
  <c r="BC104" i="1"/>
  <c r="BI104" i="1" s="1"/>
  <c r="BO104" i="1" s="1"/>
  <c r="BC102" i="1"/>
  <c r="BI102" i="1" s="1"/>
  <c r="BO102" i="1" s="1"/>
  <c r="BC100" i="1"/>
  <c r="BI100" i="1" s="1"/>
  <c r="BO100" i="1" s="1"/>
  <c r="BC98" i="1"/>
  <c r="BI98" i="1" s="1"/>
  <c r="BO98" i="1" s="1"/>
  <c r="BC96" i="1"/>
  <c r="BI96" i="1" s="1"/>
  <c r="BO96" i="1" s="1"/>
  <c r="BC94" i="1"/>
  <c r="BI94" i="1" s="1"/>
  <c r="BO94" i="1" s="1"/>
  <c r="BC65" i="1"/>
  <c r="BI65" i="1" s="1"/>
  <c r="BO65" i="1" s="1"/>
  <c r="BC63" i="1"/>
  <c r="BI63" i="1" s="1"/>
  <c r="BO63" i="1" s="1"/>
  <c r="BC61" i="1"/>
  <c r="BI61" i="1" s="1"/>
  <c r="BO61" i="1" s="1"/>
  <c r="BC85" i="1"/>
  <c r="BI85" i="1" s="1"/>
  <c r="BO85" i="1" s="1"/>
  <c r="BC83" i="1"/>
  <c r="BI83" i="1" s="1"/>
  <c r="BO83" i="1" s="1"/>
  <c r="BC81" i="1"/>
  <c r="BI81" i="1" s="1"/>
  <c r="BO81" i="1" s="1"/>
  <c r="BC79" i="1"/>
  <c r="BI79" i="1" s="1"/>
  <c r="BO79" i="1" s="1"/>
  <c r="BC77" i="1"/>
  <c r="BI77" i="1" s="1"/>
  <c r="BO77" i="1" s="1"/>
  <c r="BC75" i="1"/>
  <c r="BI75" i="1" s="1"/>
  <c r="BO75" i="1" s="1"/>
  <c r="BC73" i="1"/>
  <c r="BI73" i="1" s="1"/>
  <c r="BO73" i="1" s="1"/>
  <c r="BC71" i="1"/>
  <c r="BI71" i="1" s="1"/>
  <c r="BO71" i="1" s="1"/>
  <c r="BC69" i="1"/>
  <c r="BI69" i="1" s="1"/>
  <c r="BO69" i="1" s="1"/>
  <c r="BC67" i="1"/>
  <c r="BI67" i="1" s="1"/>
  <c r="BO67" i="1" s="1"/>
  <c r="BC109" i="1"/>
  <c r="BI109" i="1" s="1"/>
  <c r="BO109" i="1" s="1"/>
  <c r="BC107" i="1"/>
  <c r="BI107" i="1" s="1"/>
  <c r="BO107" i="1" s="1"/>
  <c r="BC105" i="1"/>
  <c r="BI105" i="1" s="1"/>
  <c r="BO105" i="1" s="1"/>
  <c r="BC103" i="1"/>
  <c r="BI103" i="1" s="1"/>
  <c r="BO103" i="1" s="1"/>
  <c r="BC101" i="1"/>
  <c r="BI101" i="1" s="1"/>
  <c r="BO101" i="1" s="1"/>
  <c r="BC99" i="1"/>
  <c r="BI99" i="1" s="1"/>
  <c r="BO99" i="1" s="1"/>
  <c r="BC97" i="1"/>
  <c r="BI97" i="1" s="1"/>
  <c r="BO97" i="1" s="1"/>
  <c r="BC95" i="1"/>
  <c r="BI95" i="1" s="1"/>
  <c r="BO95" i="1" s="1"/>
  <c r="BC93" i="1"/>
  <c r="BI93" i="1" s="1"/>
  <c r="BO93" i="1" s="1"/>
  <c r="BC66" i="1"/>
  <c r="BI66" i="1" s="1"/>
  <c r="BO66" i="1" s="1"/>
  <c r="BC64" i="1"/>
  <c r="BI64" i="1" s="1"/>
  <c r="BO64" i="1" s="1"/>
  <c r="BC62" i="1"/>
  <c r="BI62" i="1" s="1"/>
  <c r="BO62" i="1" s="1"/>
  <c r="BC60" i="1"/>
  <c r="BI60" i="1" s="1"/>
  <c r="BO60" i="1" s="1"/>
  <c r="BC84" i="1"/>
  <c r="BI84" i="1" s="1"/>
  <c r="BO84" i="1" s="1"/>
  <c r="BC82" i="1"/>
  <c r="BI82" i="1" s="1"/>
  <c r="BO82" i="1" s="1"/>
  <c r="BC80" i="1"/>
  <c r="BI80" i="1" s="1"/>
  <c r="BO80" i="1" s="1"/>
  <c r="BC78" i="1"/>
  <c r="BI78" i="1" s="1"/>
  <c r="BO78" i="1" s="1"/>
  <c r="BC76" i="1"/>
  <c r="BI76" i="1" s="1"/>
  <c r="BO76" i="1" s="1"/>
  <c r="BC74" i="1"/>
  <c r="BI74" i="1" s="1"/>
  <c r="BO74" i="1" s="1"/>
  <c r="BC72" i="1"/>
  <c r="BI72" i="1" s="1"/>
  <c r="BO72" i="1" s="1"/>
  <c r="BC70" i="1"/>
  <c r="BI70" i="1" s="1"/>
  <c r="BO70" i="1" s="1"/>
  <c r="BC68" i="1"/>
  <c r="BI68" i="1" s="1"/>
  <c r="BO68" i="1" s="1"/>
  <c r="BC92" i="1"/>
  <c r="BI92" i="1" s="1"/>
  <c r="BO92" i="1" s="1"/>
  <c r="BC90" i="1"/>
  <c r="BI90" i="1" s="1"/>
  <c r="BO90" i="1" s="1"/>
  <c r="BC88" i="1"/>
  <c r="BI88" i="1" s="1"/>
  <c r="BO88" i="1" s="1"/>
  <c r="BC86" i="1"/>
  <c r="BI86" i="1" s="1"/>
  <c r="BO86" i="1" s="1"/>
  <c r="BC19" i="1"/>
  <c r="BI19" i="1" s="1"/>
  <c r="BO19" i="1" s="1"/>
  <c r="BC89" i="1"/>
  <c r="BI89" i="1" s="1"/>
  <c r="BO89" i="1" s="1"/>
  <c r="BC27" i="1"/>
  <c r="BI27" i="1" s="1"/>
  <c r="BO27" i="1" s="1"/>
  <c r="BC59" i="1"/>
  <c r="BI59" i="1" s="1"/>
  <c r="BO59" i="1" s="1"/>
  <c r="BC57" i="1"/>
  <c r="BI57" i="1" s="1"/>
  <c r="BO57" i="1" s="1"/>
  <c r="BC55" i="1"/>
  <c r="BI55" i="1" s="1"/>
  <c r="BO55" i="1" s="1"/>
  <c r="BC53" i="1"/>
  <c r="BI53" i="1" s="1"/>
  <c r="BO53" i="1" s="1"/>
  <c r="BC51" i="1"/>
  <c r="BI51" i="1" s="1"/>
  <c r="BO51" i="1" s="1"/>
  <c r="BC49" i="1"/>
  <c r="BI49" i="1" s="1"/>
  <c r="BO49" i="1" s="1"/>
  <c r="BC47" i="1"/>
  <c r="BI47" i="1" s="1"/>
  <c r="BO47" i="1" s="1"/>
  <c r="BC45" i="1"/>
  <c r="BI45" i="1" s="1"/>
  <c r="BO45" i="1" s="1"/>
  <c r="BC43" i="1"/>
  <c r="BI43" i="1" s="1"/>
  <c r="BO43" i="1" s="1"/>
  <c r="BC41" i="1"/>
  <c r="BI41" i="1" s="1"/>
  <c r="BO41" i="1" s="1"/>
  <c r="BC39" i="1"/>
  <c r="BI39" i="1" s="1"/>
  <c r="BO39" i="1" s="1"/>
  <c r="BC37" i="1"/>
  <c r="BI37" i="1" s="1"/>
  <c r="BO37" i="1" s="1"/>
  <c r="BC35" i="1"/>
  <c r="BI35" i="1" s="1"/>
  <c r="BO35" i="1" s="1"/>
  <c r="BC33" i="1"/>
  <c r="BI33" i="1" s="1"/>
  <c r="BO33" i="1" s="1"/>
  <c r="BC31" i="1"/>
  <c r="BI31" i="1" s="1"/>
  <c r="BO31" i="1" s="1"/>
  <c r="BC29" i="1"/>
  <c r="BI29" i="1" s="1"/>
  <c r="BO29" i="1" s="1"/>
  <c r="BC87" i="1"/>
  <c r="BI87" i="1" s="1"/>
  <c r="BO87" i="1" s="1"/>
  <c r="BC91" i="1"/>
  <c r="BI91" i="1" s="1"/>
  <c r="BO91" i="1" s="1"/>
  <c r="BC28" i="1"/>
  <c r="BI28" i="1" s="1"/>
  <c r="BO28" i="1" s="1"/>
  <c r="BC26" i="1"/>
  <c r="BI26" i="1" s="1"/>
  <c r="BO26" i="1" s="1"/>
  <c r="R3" i="1"/>
  <c r="R8" i="1" s="1"/>
  <c r="BF15" i="1"/>
  <c r="BA16" i="1"/>
  <c r="BC25" i="1"/>
  <c r="BI25" i="1" s="1"/>
  <c r="BO25" i="1" s="1"/>
  <c r="BA31" i="1"/>
  <c r="BG31" i="1" s="1"/>
  <c r="BM31" i="1" s="1"/>
  <c r="BC34" i="1"/>
  <c r="BI34" i="1" s="1"/>
  <c r="BO34" i="1" s="1"/>
  <c r="AR37" i="1"/>
  <c r="BA47" i="1"/>
  <c r="BG47" i="1" s="1"/>
  <c r="BM47" i="1" s="1"/>
  <c r="BC50" i="1"/>
  <c r="BI50" i="1" s="1"/>
  <c r="BO50" i="1" s="1"/>
  <c r="AR53" i="1"/>
  <c r="AR62" i="1"/>
  <c r="AR63" i="1"/>
  <c r="AR65" i="1"/>
  <c r="BB111" i="1" l="1"/>
  <c r="AZ84" i="1"/>
  <c r="BF84" i="1" s="1"/>
  <c r="BL84" i="1" s="1"/>
  <c r="AZ82" i="1"/>
  <c r="BF82" i="1" s="1"/>
  <c r="BL82" i="1" s="1"/>
  <c r="AZ80" i="1"/>
  <c r="BF80" i="1" s="1"/>
  <c r="BL80" i="1" s="1"/>
  <c r="AZ78" i="1"/>
  <c r="BF78" i="1" s="1"/>
  <c r="BL78" i="1" s="1"/>
  <c r="AZ76" i="1"/>
  <c r="BF76" i="1" s="1"/>
  <c r="BL76" i="1" s="1"/>
  <c r="AZ74" i="1"/>
  <c r="BF74" i="1" s="1"/>
  <c r="BL74" i="1" s="1"/>
  <c r="AZ72" i="1"/>
  <c r="BF72" i="1" s="1"/>
  <c r="BL72" i="1" s="1"/>
  <c r="AZ70" i="1"/>
  <c r="BF70" i="1" s="1"/>
  <c r="BL70" i="1" s="1"/>
  <c r="AZ68" i="1"/>
  <c r="BF68" i="1" s="1"/>
  <c r="BL68" i="1" s="1"/>
  <c r="AZ92" i="1"/>
  <c r="BF92" i="1" s="1"/>
  <c r="BL92" i="1" s="1"/>
  <c r="AZ90" i="1"/>
  <c r="BF90" i="1" s="1"/>
  <c r="BL90" i="1" s="1"/>
  <c r="AZ88" i="1"/>
  <c r="BF88" i="1" s="1"/>
  <c r="BL88" i="1" s="1"/>
  <c r="AZ86" i="1"/>
  <c r="BF86" i="1" s="1"/>
  <c r="BL86" i="1" s="1"/>
  <c r="AZ108" i="1"/>
  <c r="BF108" i="1" s="1"/>
  <c r="BL108" i="1" s="1"/>
  <c r="AZ65" i="1"/>
  <c r="BF65" i="1" s="1"/>
  <c r="BL65" i="1" s="1"/>
  <c r="AZ63" i="1"/>
  <c r="BF63" i="1" s="1"/>
  <c r="BL63" i="1" s="1"/>
  <c r="AZ61" i="1"/>
  <c r="BF61" i="1" s="1"/>
  <c r="BL61" i="1" s="1"/>
  <c r="AZ85" i="1"/>
  <c r="BF85" i="1" s="1"/>
  <c r="BL85" i="1" s="1"/>
  <c r="AZ83" i="1"/>
  <c r="BF83" i="1" s="1"/>
  <c r="BL83" i="1" s="1"/>
  <c r="AZ81" i="1"/>
  <c r="BF81" i="1" s="1"/>
  <c r="BL81" i="1" s="1"/>
  <c r="AZ79" i="1"/>
  <c r="BF79" i="1" s="1"/>
  <c r="BL79" i="1" s="1"/>
  <c r="AZ77" i="1"/>
  <c r="BF77" i="1" s="1"/>
  <c r="BL77" i="1" s="1"/>
  <c r="AZ75" i="1"/>
  <c r="BF75" i="1" s="1"/>
  <c r="BL75" i="1" s="1"/>
  <c r="AZ73" i="1"/>
  <c r="BF73" i="1" s="1"/>
  <c r="BL73" i="1" s="1"/>
  <c r="AZ71" i="1"/>
  <c r="BF71" i="1" s="1"/>
  <c r="BL71" i="1" s="1"/>
  <c r="AZ69" i="1"/>
  <c r="BF69" i="1" s="1"/>
  <c r="BL69" i="1" s="1"/>
  <c r="AZ67" i="1"/>
  <c r="BF67" i="1" s="1"/>
  <c r="BL67" i="1" s="1"/>
  <c r="AZ91" i="1"/>
  <c r="BF91" i="1" s="1"/>
  <c r="BL91" i="1" s="1"/>
  <c r="AZ89" i="1"/>
  <c r="BF89" i="1" s="1"/>
  <c r="BL89" i="1" s="1"/>
  <c r="AZ87" i="1"/>
  <c r="BF87" i="1" s="1"/>
  <c r="BL87" i="1" s="1"/>
  <c r="AZ109" i="1"/>
  <c r="BF109" i="1" s="1"/>
  <c r="BL109" i="1" s="1"/>
  <c r="AZ107" i="1"/>
  <c r="BF107" i="1" s="1"/>
  <c r="BL107" i="1" s="1"/>
  <c r="AZ105" i="1"/>
  <c r="BF105" i="1" s="1"/>
  <c r="BL105" i="1" s="1"/>
  <c r="AZ103" i="1"/>
  <c r="BF103" i="1" s="1"/>
  <c r="BL103" i="1" s="1"/>
  <c r="AZ101" i="1"/>
  <c r="BF101" i="1" s="1"/>
  <c r="BL101" i="1" s="1"/>
  <c r="AZ99" i="1"/>
  <c r="BF99" i="1" s="1"/>
  <c r="BL99" i="1" s="1"/>
  <c r="AZ97" i="1"/>
  <c r="BF97" i="1" s="1"/>
  <c r="BL97" i="1" s="1"/>
  <c r="AZ95" i="1"/>
  <c r="BF95" i="1" s="1"/>
  <c r="BL95" i="1" s="1"/>
  <c r="AZ93" i="1"/>
  <c r="BF93" i="1" s="1"/>
  <c r="BL93" i="1" s="1"/>
  <c r="AZ104" i="1"/>
  <c r="BF104" i="1" s="1"/>
  <c r="BL104" i="1" s="1"/>
  <c r="AZ24" i="1"/>
  <c r="BF24" i="1" s="1"/>
  <c r="BL24" i="1" s="1"/>
  <c r="AZ22" i="1"/>
  <c r="BF22" i="1" s="1"/>
  <c r="BL22" i="1" s="1"/>
  <c r="AZ20" i="1"/>
  <c r="BF20" i="1" s="1"/>
  <c r="BL20" i="1" s="1"/>
  <c r="AZ102" i="1"/>
  <c r="BF102" i="1" s="1"/>
  <c r="BL102" i="1" s="1"/>
  <c r="AZ28" i="1"/>
  <c r="BF28" i="1" s="1"/>
  <c r="BL28" i="1" s="1"/>
  <c r="AZ100" i="1"/>
  <c r="BF100" i="1" s="1"/>
  <c r="BL100" i="1" s="1"/>
  <c r="AZ58" i="1"/>
  <c r="BF58" i="1" s="1"/>
  <c r="BL58" i="1" s="1"/>
  <c r="AZ56" i="1"/>
  <c r="BF56" i="1" s="1"/>
  <c r="BL56" i="1" s="1"/>
  <c r="AZ54" i="1"/>
  <c r="BF54" i="1" s="1"/>
  <c r="BL54" i="1" s="1"/>
  <c r="AZ52" i="1"/>
  <c r="BF52" i="1" s="1"/>
  <c r="BL52" i="1" s="1"/>
  <c r="AZ50" i="1"/>
  <c r="BF50" i="1" s="1"/>
  <c r="BL50" i="1" s="1"/>
  <c r="AZ48" i="1"/>
  <c r="BF48" i="1" s="1"/>
  <c r="BL48" i="1" s="1"/>
  <c r="AZ46" i="1"/>
  <c r="BF46" i="1" s="1"/>
  <c r="BL46" i="1" s="1"/>
  <c r="AZ44" i="1"/>
  <c r="BF44" i="1" s="1"/>
  <c r="BL44" i="1" s="1"/>
  <c r="AZ42" i="1"/>
  <c r="BF42" i="1" s="1"/>
  <c r="BL42" i="1" s="1"/>
  <c r="AZ40" i="1"/>
  <c r="BF40" i="1" s="1"/>
  <c r="BL40" i="1" s="1"/>
  <c r="AZ38" i="1"/>
  <c r="BF38" i="1" s="1"/>
  <c r="BL38" i="1" s="1"/>
  <c r="AZ36" i="1"/>
  <c r="BF36" i="1" s="1"/>
  <c r="BL36" i="1" s="1"/>
  <c r="AZ34" i="1"/>
  <c r="BF34" i="1" s="1"/>
  <c r="BL34" i="1" s="1"/>
  <c r="AZ32" i="1"/>
  <c r="BF32" i="1" s="1"/>
  <c r="BL32" i="1" s="1"/>
  <c r="AZ30" i="1"/>
  <c r="BF30" i="1" s="1"/>
  <c r="BL30" i="1" s="1"/>
  <c r="AZ98" i="1"/>
  <c r="BF98" i="1" s="1"/>
  <c r="BL98" i="1" s="1"/>
  <c r="AZ66" i="1"/>
  <c r="BF66" i="1" s="1"/>
  <c r="BL66" i="1" s="1"/>
  <c r="AZ64" i="1"/>
  <c r="BF64" i="1" s="1"/>
  <c r="BL64" i="1" s="1"/>
  <c r="AZ96" i="1"/>
  <c r="BF96" i="1" s="1"/>
  <c r="BL96" i="1" s="1"/>
  <c r="AZ60" i="1"/>
  <c r="BF60" i="1" s="1"/>
  <c r="BL60" i="1" s="1"/>
  <c r="AZ59" i="1"/>
  <c r="BF59" i="1" s="1"/>
  <c r="BL59" i="1" s="1"/>
  <c r="AZ57" i="1"/>
  <c r="BF57" i="1" s="1"/>
  <c r="BL57" i="1" s="1"/>
  <c r="AZ55" i="1"/>
  <c r="BF55" i="1" s="1"/>
  <c r="BL55" i="1" s="1"/>
  <c r="AZ53" i="1"/>
  <c r="BF53" i="1" s="1"/>
  <c r="BL53" i="1" s="1"/>
  <c r="AZ51" i="1"/>
  <c r="BF51" i="1" s="1"/>
  <c r="BL51" i="1" s="1"/>
  <c r="AZ49" i="1"/>
  <c r="BF49" i="1" s="1"/>
  <c r="BL49" i="1" s="1"/>
  <c r="AZ47" i="1"/>
  <c r="BF47" i="1" s="1"/>
  <c r="BL47" i="1" s="1"/>
  <c r="AZ45" i="1"/>
  <c r="BF45" i="1" s="1"/>
  <c r="BL45" i="1" s="1"/>
  <c r="AZ43" i="1"/>
  <c r="BF43" i="1" s="1"/>
  <c r="BL43" i="1" s="1"/>
  <c r="AZ41" i="1"/>
  <c r="BF41" i="1" s="1"/>
  <c r="BL41" i="1" s="1"/>
  <c r="AZ39" i="1"/>
  <c r="BF39" i="1" s="1"/>
  <c r="BL39" i="1" s="1"/>
  <c r="AZ37" i="1"/>
  <c r="BF37" i="1" s="1"/>
  <c r="BL37" i="1" s="1"/>
  <c r="AZ35" i="1"/>
  <c r="BF35" i="1" s="1"/>
  <c r="BL35" i="1" s="1"/>
  <c r="AZ33" i="1"/>
  <c r="BF33" i="1" s="1"/>
  <c r="BL33" i="1" s="1"/>
  <c r="AZ31" i="1"/>
  <c r="BF31" i="1" s="1"/>
  <c r="BL31" i="1" s="1"/>
  <c r="AZ29" i="1"/>
  <c r="BF29" i="1" s="1"/>
  <c r="BL29" i="1" s="1"/>
  <c r="AZ27" i="1"/>
  <c r="BF27" i="1" s="1"/>
  <c r="BL27" i="1" s="1"/>
  <c r="AZ16" i="1"/>
  <c r="AZ19" i="1"/>
  <c r="BF19" i="1" s="1"/>
  <c r="BL19" i="1" s="1"/>
  <c r="AZ23" i="1"/>
  <c r="BF23" i="1" s="1"/>
  <c r="BL23" i="1" s="1"/>
  <c r="AZ17" i="1"/>
  <c r="BF17" i="1" s="1"/>
  <c r="BL17" i="1" s="1"/>
  <c r="AZ25" i="1"/>
  <c r="BF25" i="1" s="1"/>
  <c r="BL25" i="1" s="1"/>
  <c r="AZ21" i="1"/>
  <c r="BF21" i="1" s="1"/>
  <c r="BL21" i="1" s="1"/>
  <c r="AZ94" i="1"/>
  <c r="BF94" i="1" s="1"/>
  <c r="BL94" i="1" s="1"/>
  <c r="AZ62" i="1"/>
  <c r="BF62" i="1" s="1"/>
  <c r="BL62" i="1" s="1"/>
  <c r="AZ106" i="1"/>
  <c r="BF106" i="1" s="1"/>
  <c r="BL106" i="1" s="1"/>
  <c r="AZ26" i="1"/>
  <c r="BF26" i="1" s="1"/>
  <c r="BL26" i="1" s="1"/>
  <c r="AZ18" i="1"/>
  <c r="BF18" i="1" s="1"/>
  <c r="BL18" i="1" s="1"/>
  <c r="BC112" i="1"/>
  <c r="BC113" i="1" s="1"/>
  <c r="BA111" i="1"/>
  <c r="BA112" i="1"/>
  <c r="BG16" i="1"/>
  <c r="BM16" i="1" s="1"/>
  <c r="BC111" i="1"/>
  <c r="O5" i="1"/>
  <c r="O3" i="1"/>
  <c r="O8" i="1" s="1"/>
  <c r="O6" i="1"/>
  <c r="BB112" i="1"/>
  <c r="BB113" i="1" s="1"/>
  <c r="O4" i="1"/>
  <c r="AZ111" i="1" l="1"/>
  <c r="AZ112" i="1"/>
  <c r="AZ113" i="1" s="1"/>
  <c r="BF16" i="1"/>
  <c r="BL16" i="1" s="1"/>
  <c r="BA113" i="1"/>
</calcChain>
</file>

<file path=xl/sharedStrings.xml><?xml version="1.0" encoding="utf-8"?>
<sst xmlns="http://schemas.openxmlformats.org/spreadsheetml/2006/main" count="258" uniqueCount="159">
  <si>
    <t>Course Code</t>
  </si>
  <si>
    <t>CSE 1113</t>
  </si>
  <si>
    <t xml:space="preserve">        CO-Question Matrix</t>
  </si>
  <si>
    <t>Mapping of Course Outcomes to Program Outcomes</t>
  </si>
  <si>
    <t>Course Title</t>
  </si>
  <si>
    <t>Programming Fundamentals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</si>
  <si>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</si>
  <si>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</si>
  <si>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</si>
  <si>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</si>
  <si>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</si>
  <si>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</si>
  <si>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</si>
  <si>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</si>
  <si>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</si>
  <si>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</si>
  <si>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</si>
  <si>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</si>
  <si>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</si>
  <si>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</si>
  <si>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</si>
  <si>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</si>
  <si>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</si>
  <si>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</si>
  <si>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</si>
  <si>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</si>
  <si>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</si>
  <si>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</si>
  <si>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</si>
  <si>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</si>
  <si>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</si>
  <si>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</si>
  <si>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</si>
  <si>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</si>
  <si>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</si>
  <si>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</si>
  <si>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</si>
  <si>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</si>
  <si>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</si>
  <si>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</si>
  <si>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</si>
  <si>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</si>
  <si>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</si>
  <si>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</si>
  <si>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</si>
  <si>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</si>
  <si>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</si>
  <si>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</si>
  <si>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</si>
  <si>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</si>
  <si>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</si>
  <si>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</si>
  <si>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</si>
  <si>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</si>
  <si>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</si>
  <si>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</si>
  <si>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</si>
  <si>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</si>
  <si>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</si>
  <si>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</si>
  <si>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Sukanta Das</t>
  </si>
  <si>
    <t>Mohammad Naimur Rahman</t>
  </si>
  <si>
    <t>Efshita Mehejabin Tammi</t>
  </si>
  <si>
    <t>Mehar Negar &lt;R&gt;</t>
  </si>
  <si>
    <t/>
  </si>
  <si>
    <t>Abdur Rashid Jabed &lt;R&gt;</t>
  </si>
  <si>
    <t>Reaz Uddin &lt;R&gt;</t>
  </si>
  <si>
    <t>Hilon Dhamai Tripura &lt;R&gt;</t>
  </si>
  <si>
    <t>SANJOY SENGUPTA &lt;R&gt;</t>
  </si>
  <si>
    <t>SHEIKH MD. MAHAMUDUL HASAN</t>
  </si>
  <si>
    <t>JOHAYER ANZOOM ALAVY</t>
  </si>
  <si>
    <t>MUHAMMED ZUNAID</t>
  </si>
  <si>
    <t>SHREOSHEE CHOWDHURY OMA &lt;R&gt;</t>
  </si>
  <si>
    <t>MANIK DEY &lt;R&gt;</t>
  </si>
  <si>
    <t>MISKATUL ISLAM &lt;R&gt;</t>
  </si>
  <si>
    <t>MOHAMMAD ASIF UDDIN &lt;R&gt;</t>
  </si>
  <si>
    <t>MOUNOTA DAS &lt;R&gt;</t>
  </si>
  <si>
    <t>FAHIMA AKTER &lt;R&gt;</t>
  </si>
  <si>
    <t>SUMAIYA UDDIN MIM RAHA &lt;R&gt;</t>
  </si>
  <si>
    <t>JANNATUL MAWA NAIMA &lt;R&gt;</t>
  </si>
  <si>
    <t>MOINUL HASAN NAIM</t>
  </si>
  <si>
    <t>MD. MOBASSIRUR RAHMAN</t>
  </si>
  <si>
    <t>MOHAMMAD SHAHAB UDDIN &lt;R&gt;</t>
  </si>
  <si>
    <t>NUR MOHAMMED &lt;R&gt;</t>
  </si>
  <si>
    <t>ABDULLA AL MAMUN &lt;R&gt;</t>
  </si>
  <si>
    <t>MOHAMMED JAMILUS SULTAN &lt;R&gt;</t>
  </si>
  <si>
    <t>SHAJID MUSTAKIM</t>
  </si>
  <si>
    <t>TASNIA KANIS CHOWDHURY</t>
  </si>
  <si>
    <t>ABRAR AJMOL SAKIN</t>
  </si>
  <si>
    <t>MOHAMMED ABDULLAH AL HASIB</t>
  </si>
  <si>
    <t>GOBINDA DAS</t>
  </si>
  <si>
    <t>ROKI DAS</t>
  </si>
  <si>
    <t>AFRIN SULTANA HABIBA</t>
  </si>
  <si>
    <t>MD. NAIMUR RAHAMAN MOLLAH</t>
  </si>
  <si>
    <t>MD. SAIFUL ISLAM</t>
  </si>
  <si>
    <t>ADRITA DAS</t>
  </si>
  <si>
    <t>ASIA NOOR KASPIYA</t>
  </si>
  <si>
    <t>MD. KAFIUL HASAN</t>
  </si>
  <si>
    <t>SHAKIL CHOWDHURY</t>
  </si>
  <si>
    <t>SOHAD UL HAQUE</t>
  </si>
  <si>
    <t>TOWSIF TAZOAR</t>
  </si>
  <si>
    <t>SHANJIDA SAMANTA NIHA</t>
  </si>
  <si>
    <t>ABDULLAH SAKIB</t>
  </si>
  <si>
    <t>TURJOY CHOWDHURY</t>
  </si>
  <si>
    <t>SHAHIDUL ALAM SHOEB</t>
  </si>
  <si>
    <t>SALMA NAJNIN SAIMA</t>
  </si>
  <si>
    <t>MAHBUB ALAM</t>
  </si>
  <si>
    <t>MOHAMMED MUNIRUL HOQUE</t>
  </si>
  <si>
    <t>ABANTI SARKER</t>
  </si>
  <si>
    <t>S. M. REDOANUL HOQUE SHIVLO</t>
  </si>
  <si>
    <t>FARHAN MAHMUD NAHIAN</t>
  </si>
  <si>
    <t>EMON SHIL</t>
  </si>
  <si>
    <t>MD TAHCINUL HAYAM</t>
  </si>
  <si>
    <t>BHUMIKA DEY</t>
  </si>
  <si>
    <t>TASFIA THASIN MOON</t>
  </si>
  <si>
    <t>NAZRUL ISLAM</t>
  </si>
  <si>
    <t>MOHAMMED YASINUR RASHID</t>
  </si>
  <si>
    <t>HIMAYET KAWSAR SAMI</t>
  </si>
  <si>
    <t>MD. AMIRUL HASAN</t>
  </si>
  <si>
    <t>MOHAMMAD TIBBYANUR RAHAMAN</t>
  </si>
  <si>
    <t>MD. BAYEZID</t>
  </si>
  <si>
    <t>AFRIN SULTANA SRABONTI</t>
  </si>
  <si>
    <t>MD. KANON ISLAM SHANTO</t>
  </si>
  <si>
    <t>MD. ABDULLAH</t>
  </si>
  <si>
    <t>ANTU SHIL</t>
  </si>
  <si>
    <t>MOHAMMED TOWHIDUL ISLAM</t>
  </si>
  <si>
    <t>ARIFA JAHAN MOONTAHA</t>
  </si>
  <si>
    <t>INZAMAM ISLAM</t>
  </si>
  <si>
    <t>ABU SAYED MUHAMMED HANIF</t>
  </si>
  <si>
    <t>MOHAMMAD RAKIBUR RAHAMAN</t>
  </si>
  <si>
    <t>MD. NAZMUL ISLAM</t>
  </si>
  <si>
    <t>MOSAMMAD TAYYABA TAHSIN</t>
  </si>
  <si>
    <t>MD. JUNAYED JASIM</t>
  </si>
  <si>
    <t>BINOY DEV</t>
  </si>
  <si>
    <t>TANVIR HAKIM</t>
  </si>
  <si>
    <t>MD. TAHSIN RAIHAN KAMAL</t>
  </si>
  <si>
    <t>RIFAT SULTANA</t>
  </si>
  <si>
    <t>SHAIBAL DEY SHISHAW</t>
  </si>
  <si>
    <t>PRIANTY DEY</t>
  </si>
  <si>
    <t>SAYED TANVIR UR RASHID</t>
  </si>
  <si>
    <t>ANTOR KANTI DEY</t>
  </si>
  <si>
    <t>KHOSNUR ALAM PINKY</t>
  </si>
  <si>
    <t>UMMAY SHOEBA CHERRY</t>
  </si>
  <si>
    <t>RAKIB REZWAN</t>
  </si>
  <si>
    <t>IQBAL HOSSAIN</t>
  </si>
  <si>
    <t>ABDULLAH AHAD CHOWDHURY</t>
  </si>
  <si>
    <t>TASMIA TABASSUM BARI MUNIRA</t>
  </si>
  <si>
    <t>SHAHRIAR ALAM</t>
  </si>
  <si>
    <t>MINHAZ UDDIN BHUIYAN</t>
  </si>
  <si>
    <t>SARTHAK SAHA</t>
  </si>
  <si>
    <t>TAMRIN KALAM MITHILA</t>
  </si>
  <si>
    <t>NAYMA AKTHER EVA</t>
  </si>
  <si>
    <t>MOHAMMAD SAIFUL ALAM</t>
  </si>
  <si>
    <t>NABANNA BARUA</t>
  </si>
  <si>
    <t>MAYEN UDDIN ABIR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</si>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</sst>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9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Vrind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1" fillId="0" borderId="4" xfId="0" applyFont="1" applyBorder="1"/>
    <xf numFmtId="9" fontId="1" fillId="0" borderId="4" xfId="0" applyNumberFormat="1" applyFont="1" applyBorder="1"/>
    <xf numFmtId="9" fontId="1" fillId="0" borderId="1" xfId="0" applyNumberFormat="1" applyFont="1" applyBorder="1"/>
    <xf numFmtId="0" fontId="6" fillId="4" borderId="0" xfId="0" applyFont="1" applyFill="1" applyAlignment="1">
      <alignment horizontal="center" vertical="center"/>
    </xf>
    <xf numFmtId="0" fontId="1" fillId="0" borderId="1" xfId="0" applyFont="1" applyBorder="1"/>
    <xf numFmtId="9" fontId="1" fillId="0" borderId="5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9" fontId="1" fillId="0" borderId="4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8" xfId="0" applyFont="1" applyBorder="1" applyAlignment="1">
      <alignment horizontal="center" vertical="center"/>
    </xf>
    <xf numFmtId="0" fontId="2" fillId="0" borderId="11" xfId="0" applyFont="1" applyBorder="1"/>
    <xf numFmtId="0" fontId="2" fillId="0" borderId="7" xfId="0" applyFont="1" applyBorder="1"/>
    <xf numFmtId="0" fontId="1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1113: Programming Fundamentals (PF) 
SECTION - B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443-45B3-A69A-AB1CE781DC4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B!$AZ$13:$BC$13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B!$AZ$113:$BC$113</c:f>
              <c:numCache>
                <c:formatCode>0%</c:formatCode>
                <c:ptCount val="4"/>
                <c:pt idx="0">
                  <c:v>0.58510638297872342</c:v>
                </c:pt>
                <c:pt idx="1">
                  <c:v>0.41489361702127658</c:v>
                </c:pt>
                <c:pt idx="2">
                  <c:v>0.27659574468085107</c:v>
                </c:pt>
                <c:pt idx="3">
                  <c:v>0.74468085106382975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3-45B3-A69A-AB1CE781D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19050</xdr:colOff>
      <xdr:row>111</xdr:row>
      <xdr:rowOff>28575</xdr:rowOff>
    </xdr:from>
    <xdr:ext cx="5019675" cy="2895600"/>
    <xdr:graphicFrame macro="">
      <xdr:nvGraphicFramePr>
        <xdr:cNvPr id="22633885" name="Chart 1" title="Chart">
          <a:extLst>
            <a:ext uri="{FF2B5EF4-FFF2-40B4-BE49-F238E27FC236}">
              <a16:creationId xmlns:a16="http://schemas.microsoft.com/office/drawing/2014/main" id="{00000000-0008-0000-0000-00009D5D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0"/>
  <sheetViews>
    <sheetView tabSelected="1" workbookViewId="0">
      <pane xSplit="1" ySplit="15" topLeftCell="AV97" activePane="bottomRight" state="frozen"/>
      <selection pane="topRight" activeCell="B1" sqref="B1"/>
      <selection pane="bottomLeft" activeCell="A16" sqref="A16"/>
      <selection pane="bottomRight" activeCell="BR16" sqref="BR16:BS109"/>
    </sheetView>
  </sheetViews>
  <sheetFormatPr defaultColWidth="12.5703125" defaultRowHeight="15" customHeight="1" x14ac:dyDescent="0.2"/>
  <cols>
    <col min="1" max="1" width="16.42578125" customWidth="1"/>
    <col min="2" max="2" width="30.42578125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42" width="5.42578125" customWidth="1"/>
    <col min="43" max="43" width="5.140625" customWidth="1"/>
    <col min="45" max="45" width="6.42578125" customWidth="1"/>
    <col min="46" max="50" width="6" customWidth="1"/>
    <col min="51" max="51" width="7.140625" customWidth="1"/>
    <col min="52" max="56" width="6.140625" customWidth="1"/>
    <col min="57" max="57" width="4.7109375" customWidth="1"/>
    <col min="58" max="63" width="5.140625" customWidth="1"/>
    <col min="64" max="68" width="5.42578125" customWidth="1"/>
  </cols>
  <sheetData>
    <row r="1" spans="1:72" ht="21.75" hidden="1" customHeight="1" x14ac:dyDescent="0.2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72" t="s">
        <v>2</v>
      </c>
      <c r="J1" s="73"/>
      <c r="K1" s="73"/>
      <c r="L1" s="73"/>
      <c r="M1" s="73"/>
      <c r="N1" s="73"/>
      <c r="O1" s="74"/>
      <c r="P1" s="1"/>
      <c r="Q1" s="3"/>
      <c r="R1" s="3"/>
      <c r="S1" s="1"/>
      <c r="T1" s="1"/>
      <c r="U1" s="1"/>
      <c r="V1" s="1"/>
      <c r="W1" s="1"/>
      <c r="X1" s="1"/>
      <c r="Y1" s="1"/>
      <c r="Z1" s="1"/>
      <c r="AA1" s="1"/>
      <c r="AB1" s="2"/>
      <c r="AC1" s="72" t="s">
        <v>3</v>
      </c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4"/>
      <c r="AP1" s="1"/>
      <c r="AQ1" s="1"/>
      <c r="AR1" s="1"/>
      <c r="AS1" s="1"/>
      <c r="AT1" s="1"/>
      <c r="AU1" s="1"/>
      <c r="AV1" s="1"/>
      <c r="AW1" s="1"/>
      <c r="AX1" s="1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72" ht="30" hidden="1" customHeight="1" x14ac:dyDescent="0.2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5"/>
      <c r="J2" s="5" t="s">
        <v>6</v>
      </c>
      <c r="K2" s="6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2"/>
      <c r="Q2" s="6" t="s">
        <v>12</v>
      </c>
      <c r="R2" s="5" t="s">
        <v>10</v>
      </c>
      <c r="S2" s="1"/>
      <c r="T2" s="1"/>
      <c r="U2" s="1"/>
      <c r="V2" s="1"/>
      <c r="W2" s="1"/>
      <c r="X2" s="1"/>
      <c r="Y2" s="1"/>
      <c r="Z2" s="1"/>
      <c r="AA2" s="1"/>
      <c r="AB2" s="2"/>
      <c r="AC2" s="5"/>
      <c r="AD2" s="5" t="s">
        <v>13</v>
      </c>
      <c r="AE2" s="5" t="s">
        <v>14</v>
      </c>
      <c r="AF2" s="5" t="s">
        <v>15</v>
      </c>
      <c r="AG2" s="5" t="s">
        <v>16</v>
      </c>
      <c r="AH2" s="7" t="s">
        <v>17</v>
      </c>
      <c r="AI2" s="7" t="s">
        <v>18</v>
      </c>
      <c r="AJ2" s="7" t="s">
        <v>19</v>
      </c>
      <c r="AK2" s="5" t="s">
        <v>20</v>
      </c>
      <c r="AL2" s="5" t="s">
        <v>21</v>
      </c>
      <c r="AM2" s="5" t="s">
        <v>22</v>
      </c>
      <c r="AN2" s="5" t="s">
        <v>23</v>
      </c>
      <c r="AO2" s="5" t="s">
        <v>24</v>
      </c>
      <c r="AP2" s="1"/>
      <c r="AQ2" s="1"/>
      <c r="AR2" s="1"/>
      <c r="AS2" s="1"/>
      <c r="AT2" s="1"/>
      <c r="AU2" s="1"/>
      <c r="AV2" s="1"/>
      <c r="AW2" s="1"/>
      <c r="AX2" s="1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72" ht="15.75" hidden="1" customHeight="1" x14ac:dyDescent="0.2">
      <c r="A3" s="1" t="s">
        <v>25</v>
      </c>
      <c r="B3" s="1" t="s">
        <v>26</v>
      </c>
      <c r="C3" s="1"/>
      <c r="D3" s="1"/>
      <c r="E3" s="1"/>
      <c r="F3" s="1"/>
      <c r="G3" s="1"/>
      <c r="H3" s="2"/>
      <c r="I3" s="5" t="s">
        <v>27</v>
      </c>
      <c r="J3" s="5">
        <v>10</v>
      </c>
      <c r="K3" s="5"/>
      <c r="L3" s="5">
        <v>10</v>
      </c>
      <c r="M3" s="5">
        <v>29</v>
      </c>
      <c r="N3" s="5">
        <f t="shared" ref="N3:N6" si="0">SUM(J3:M3)</f>
        <v>49</v>
      </c>
      <c r="O3" s="7">
        <f t="shared" ref="O3:O6" si="1">N3/N$8</f>
        <v>0.37692307692307692</v>
      </c>
      <c r="P3" s="2"/>
      <c r="Q3" s="8">
        <f t="shared" ref="Q3:Q6" si="2">(M3*66.67)/100</f>
        <v>19.334299999999999</v>
      </c>
      <c r="R3" s="8">
        <f t="shared" ref="R3:R6" si="3">(J3+K3+L3+Q3)</f>
        <v>39.334299999999999</v>
      </c>
      <c r="S3" s="1"/>
      <c r="T3" s="1"/>
      <c r="U3" s="1"/>
      <c r="V3" s="1"/>
      <c r="W3" s="1"/>
      <c r="X3" s="1"/>
      <c r="Y3" s="1"/>
      <c r="Z3" s="1"/>
      <c r="AA3" s="1"/>
      <c r="AB3" s="2"/>
      <c r="AC3" s="5" t="s">
        <v>27</v>
      </c>
      <c r="AD3" s="5" t="s">
        <v>28</v>
      </c>
      <c r="AE3" s="5"/>
      <c r="AF3" s="5"/>
      <c r="AG3" s="5"/>
      <c r="AH3" s="7"/>
      <c r="AI3" s="7"/>
      <c r="AJ3" s="7"/>
      <c r="AK3" s="5"/>
      <c r="AL3" s="5"/>
      <c r="AM3" s="5"/>
      <c r="AN3" s="5"/>
      <c r="AO3" s="5"/>
      <c r="AP3" s="1"/>
      <c r="AQ3" s="1"/>
      <c r="AR3" s="1"/>
      <c r="AS3" s="1"/>
      <c r="AT3" s="1"/>
      <c r="AU3" s="1"/>
      <c r="AV3" s="1"/>
      <c r="AW3" s="1"/>
      <c r="AX3" s="1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:72" ht="15.75" hidden="1" customHeight="1" x14ac:dyDescent="0.25">
      <c r="A4" s="1" t="s">
        <v>29</v>
      </c>
      <c r="B4" s="1" t="s">
        <v>30</v>
      </c>
      <c r="C4" s="1"/>
      <c r="D4" s="1"/>
      <c r="E4" s="1"/>
      <c r="F4" s="1"/>
      <c r="G4" s="1"/>
      <c r="H4" s="2"/>
      <c r="I4" s="5" t="s">
        <v>31</v>
      </c>
      <c r="J4" s="5"/>
      <c r="K4" s="5"/>
      <c r="L4" s="5">
        <v>10</v>
      </c>
      <c r="M4" s="5">
        <v>13</v>
      </c>
      <c r="N4" s="5">
        <f t="shared" si="0"/>
        <v>23</v>
      </c>
      <c r="O4" s="7">
        <f t="shared" si="1"/>
        <v>0.17692307692307693</v>
      </c>
      <c r="P4" s="2"/>
      <c r="Q4" s="8">
        <f t="shared" si="2"/>
        <v>8.6670999999999996</v>
      </c>
      <c r="R4" s="8">
        <f t="shared" si="3"/>
        <v>18.667099999999998</v>
      </c>
      <c r="S4" s="1"/>
      <c r="T4" s="1"/>
      <c r="U4" s="1"/>
      <c r="V4" s="1"/>
      <c r="W4" s="1"/>
      <c r="X4" s="1"/>
      <c r="Y4" s="1"/>
      <c r="Z4" s="1"/>
      <c r="AA4" s="1"/>
      <c r="AB4" s="2"/>
      <c r="AC4" s="5" t="s">
        <v>31</v>
      </c>
      <c r="AD4" s="5"/>
      <c r="AE4" s="9" t="s">
        <v>28</v>
      </c>
      <c r="AF4" s="5"/>
      <c r="AG4" s="5"/>
      <c r="AH4" s="7"/>
      <c r="AI4" s="7"/>
      <c r="AJ4" s="7"/>
      <c r="AK4" s="5"/>
      <c r="AL4" s="5"/>
      <c r="AM4" s="5"/>
      <c r="AN4" s="5"/>
      <c r="AO4" s="5"/>
      <c r="AP4" s="1"/>
      <c r="AQ4" s="1"/>
      <c r="AR4" s="1"/>
      <c r="AS4" s="1"/>
      <c r="AT4" s="1"/>
      <c r="AU4" s="1"/>
      <c r="AV4" s="1"/>
      <c r="AW4" s="1"/>
      <c r="AX4" s="1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1"/>
      <c r="BR4" s="1"/>
      <c r="BS4" s="1"/>
      <c r="BT4" s="1"/>
    </row>
    <row r="5" spans="1:72" ht="15.75" hidden="1" customHeight="1" x14ac:dyDescent="0.25">
      <c r="A5" s="1" t="s">
        <v>32</v>
      </c>
      <c r="B5" s="1">
        <v>85</v>
      </c>
      <c r="C5" s="4"/>
      <c r="D5" s="1"/>
      <c r="E5" s="1"/>
      <c r="F5" s="1"/>
      <c r="G5" s="1"/>
      <c r="H5" s="2"/>
      <c r="I5" s="5" t="s">
        <v>33</v>
      </c>
      <c r="J5" s="5"/>
      <c r="K5" s="5"/>
      <c r="L5" s="5">
        <v>10</v>
      </c>
      <c r="M5" s="5">
        <v>14</v>
      </c>
      <c r="N5" s="5">
        <f t="shared" si="0"/>
        <v>24</v>
      </c>
      <c r="O5" s="7">
        <f t="shared" si="1"/>
        <v>0.18461538461538463</v>
      </c>
      <c r="P5" s="2"/>
      <c r="Q5" s="8">
        <f t="shared" si="2"/>
        <v>9.3338000000000001</v>
      </c>
      <c r="R5" s="8">
        <f t="shared" si="3"/>
        <v>19.3338</v>
      </c>
      <c r="S5" s="1"/>
      <c r="T5" s="1"/>
      <c r="U5" s="1"/>
      <c r="V5" s="1"/>
      <c r="W5" s="1"/>
      <c r="X5" s="1"/>
      <c r="Y5" s="1"/>
      <c r="Z5" s="1"/>
      <c r="AA5" s="1"/>
      <c r="AB5" s="2"/>
      <c r="AC5" s="5" t="s">
        <v>33</v>
      </c>
      <c r="AD5" s="5"/>
      <c r="AE5" s="10" t="s">
        <v>28</v>
      </c>
      <c r="AF5" s="5"/>
      <c r="AG5" s="5"/>
      <c r="AH5" s="7"/>
      <c r="AI5" s="7"/>
      <c r="AJ5" s="7"/>
      <c r="AK5" s="5"/>
      <c r="AL5" s="5"/>
      <c r="AM5" s="5"/>
      <c r="AN5" s="5"/>
      <c r="AO5" s="5"/>
      <c r="AP5" s="1"/>
      <c r="AQ5" s="1"/>
      <c r="AR5" s="1"/>
      <c r="AS5" s="1"/>
      <c r="AT5" s="1"/>
      <c r="AU5" s="1"/>
      <c r="AV5" s="1"/>
      <c r="AW5" s="1"/>
      <c r="AX5" s="1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1"/>
      <c r="BR5" s="1"/>
      <c r="BS5" s="1"/>
      <c r="BT5" s="1"/>
    </row>
    <row r="6" spans="1:72" ht="15.75" hidden="1" customHeight="1" x14ac:dyDescent="0.25">
      <c r="A6" s="1"/>
      <c r="B6" s="4"/>
      <c r="C6" s="4"/>
      <c r="D6" s="1"/>
      <c r="E6" s="1"/>
      <c r="F6" s="1"/>
      <c r="G6" s="1"/>
      <c r="H6" s="2"/>
      <c r="I6" s="5" t="s">
        <v>34</v>
      </c>
      <c r="J6" s="5">
        <v>20</v>
      </c>
      <c r="K6" s="5">
        <v>10</v>
      </c>
      <c r="L6" s="5"/>
      <c r="M6" s="5">
        <v>4</v>
      </c>
      <c r="N6" s="5">
        <f t="shared" si="0"/>
        <v>34</v>
      </c>
      <c r="O6" s="7">
        <f t="shared" si="1"/>
        <v>0.26153846153846155</v>
      </c>
      <c r="P6" s="2"/>
      <c r="Q6" s="8">
        <f t="shared" si="2"/>
        <v>2.6668000000000003</v>
      </c>
      <c r="R6" s="8">
        <f t="shared" si="3"/>
        <v>32.666800000000002</v>
      </c>
      <c r="S6" s="1"/>
      <c r="T6" s="1"/>
      <c r="U6" s="1"/>
      <c r="V6" s="1"/>
      <c r="W6" s="1"/>
      <c r="X6" s="1"/>
      <c r="Y6" s="1"/>
      <c r="Z6" s="1"/>
      <c r="AA6" s="1"/>
      <c r="AB6" s="2"/>
      <c r="AC6" s="5" t="s">
        <v>34</v>
      </c>
      <c r="AD6" s="5"/>
      <c r="AE6" s="10" t="s">
        <v>28</v>
      </c>
      <c r="AF6" s="5"/>
      <c r="AG6" s="5"/>
      <c r="AH6" s="7"/>
      <c r="AI6" s="7"/>
      <c r="AJ6" s="7"/>
      <c r="AK6" s="5"/>
      <c r="AL6" s="5"/>
      <c r="AM6" s="5"/>
      <c r="AN6" s="5"/>
      <c r="AO6" s="5"/>
      <c r="AP6" s="1"/>
      <c r="AQ6" s="1"/>
      <c r="AR6" s="1"/>
      <c r="AS6" s="1"/>
      <c r="AT6" s="1"/>
      <c r="AU6" s="1"/>
      <c r="AV6" s="1"/>
      <c r="AW6" s="1"/>
      <c r="AX6" s="1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1"/>
      <c r="BR6" s="1"/>
      <c r="BS6" s="1"/>
      <c r="BT6" s="1"/>
    </row>
    <row r="7" spans="1:72" ht="15.75" hidden="1" customHeight="1" x14ac:dyDescent="0.2">
      <c r="A7" s="1"/>
      <c r="B7" s="4"/>
      <c r="C7" s="4"/>
      <c r="D7" s="1"/>
      <c r="E7" s="1"/>
      <c r="F7" s="1"/>
      <c r="G7" s="1"/>
      <c r="H7" s="2"/>
      <c r="I7" s="5"/>
      <c r="J7" s="5"/>
      <c r="K7" s="5"/>
      <c r="L7" s="5"/>
      <c r="M7" s="5"/>
      <c r="N7" s="5"/>
      <c r="O7" s="7"/>
      <c r="P7" s="2"/>
      <c r="Q7" s="8"/>
      <c r="R7" s="8"/>
      <c r="S7" s="1"/>
      <c r="T7" s="1"/>
      <c r="U7" s="1"/>
      <c r="V7" s="1"/>
      <c r="W7" s="1"/>
      <c r="X7" s="1"/>
      <c r="Y7" s="1"/>
      <c r="Z7" s="1"/>
      <c r="AA7" s="1"/>
      <c r="AB7" s="2"/>
      <c r="AC7" s="7"/>
      <c r="AD7" s="5"/>
      <c r="AE7" s="5"/>
      <c r="AF7" s="5"/>
      <c r="AG7" s="5"/>
      <c r="AH7" s="7"/>
      <c r="AI7" s="7"/>
      <c r="AJ7" s="7"/>
      <c r="AK7" s="5"/>
      <c r="AL7" s="5"/>
      <c r="AM7" s="5"/>
      <c r="AN7" s="5"/>
      <c r="AO7" s="5"/>
      <c r="AP7" s="1"/>
      <c r="AQ7" s="1"/>
      <c r="AR7" s="1"/>
      <c r="AS7" s="1"/>
      <c r="AT7" s="1"/>
      <c r="AU7" s="1"/>
      <c r="AV7" s="1"/>
      <c r="AW7" s="1"/>
      <c r="AX7" s="1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1"/>
      <c r="BR7" s="1"/>
      <c r="BS7" s="1"/>
      <c r="BT7" s="1"/>
    </row>
    <row r="8" spans="1:72" ht="15.75" hidden="1" customHeight="1" x14ac:dyDescent="0.2">
      <c r="A8" s="1"/>
      <c r="B8" s="1"/>
      <c r="C8" s="1"/>
      <c r="D8" s="1"/>
      <c r="E8" s="1"/>
      <c r="F8" s="1"/>
      <c r="G8" s="1"/>
      <c r="H8" s="2"/>
      <c r="I8" s="5"/>
      <c r="J8" s="5"/>
      <c r="K8" s="5"/>
      <c r="L8" s="5"/>
      <c r="M8" s="5">
        <f>SUM(M3:M6)</f>
        <v>60</v>
      </c>
      <c r="N8" s="5">
        <f t="shared" ref="N8:O8" si="4">SUM(N3:N6)</f>
        <v>130</v>
      </c>
      <c r="O8" s="7">
        <f t="shared" si="4"/>
        <v>1</v>
      </c>
      <c r="P8" s="2"/>
      <c r="Q8" s="8">
        <f t="shared" ref="Q8:R8" si="5">SUM(Q3:Q6)</f>
        <v>40.002000000000002</v>
      </c>
      <c r="R8" s="8">
        <f t="shared" si="5"/>
        <v>110.00200000000001</v>
      </c>
      <c r="S8" s="1"/>
      <c r="T8" s="1"/>
      <c r="U8" s="1"/>
      <c r="V8" s="1"/>
      <c r="W8" s="1"/>
      <c r="X8" s="1"/>
      <c r="Y8" s="1"/>
      <c r="Z8" s="1"/>
      <c r="AA8" s="1"/>
      <c r="AB8" s="2"/>
      <c r="AC8" s="7"/>
      <c r="AD8" s="7"/>
      <c r="AE8" s="7"/>
      <c r="AF8" s="5"/>
      <c r="AG8" s="5"/>
      <c r="AH8" s="5"/>
      <c r="AI8" s="5"/>
      <c r="AJ8" s="5"/>
      <c r="AK8" s="5"/>
      <c r="AL8" s="5"/>
      <c r="AM8" s="5"/>
      <c r="AN8" s="5"/>
      <c r="AO8" s="5"/>
      <c r="AP8" s="1"/>
      <c r="AQ8" s="1"/>
      <c r="AR8" s="1"/>
      <c r="AS8" s="1"/>
      <c r="AT8" s="1"/>
      <c r="AU8" s="1"/>
      <c r="AV8" s="1"/>
      <c r="AW8" s="1"/>
      <c r="AX8" s="1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1"/>
      <c r="BR8" s="1"/>
      <c r="BS8" s="1"/>
      <c r="BT8" s="1"/>
    </row>
    <row r="9" spans="1:72" ht="15.75" hidden="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4"/>
      <c r="AE9" s="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1"/>
      <c r="BR9" s="1"/>
      <c r="BS9" s="1"/>
      <c r="BT9" s="1"/>
    </row>
    <row r="10" spans="1:72" ht="15.75" hidden="1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1"/>
      <c r="AT10" s="3"/>
      <c r="AU10" s="3"/>
      <c r="AV10" s="3"/>
      <c r="AW10" s="3"/>
      <c r="AX10" s="3"/>
      <c r="AY10" s="4"/>
      <c r="AZ10" s="11"/>
      <c r="BA10" s="11"/>
      <c r="BB10" s="11"/>
      <c r="BC10" s="11"/>
      <c r="BD10" s="11"/>
      <c r="BE10" s="4"/>
      <c r="BF10" s="11"/>
      <c r="BG10" s="11"/>
      <c r="BH10" s="11"/>
      <c r="BI10" s="11"/>
      <c r="BJ10" s="11"/>
      <c r="BK10" s="4"/>
      <c r="BL10" s="11"/>
      <c r="BM10" s="11"/>
      <c r="BN10" s="11"/>
      <c r="BO10" s="11"/>
      <c r="BP10" s="11"/>
      <c r="BQ10" s="1"/>
      <c r="BR10" s="1"/>
      <c r="BS10" s="1"/>
      <c r="BT10" s="1"/>
    </row>
    <row r="11" spans="1:72" ht="15.75" customHeight="1" x14ac:dyDescent="0.2">
      <c r="A11" s="75" t="s">
        <v>35</v>
      </c>
      <c r="B11" s="78" t="s">
        <v>36</v>
      </c>
      <c r="C11" s="12" t="s">
        <v>37</v>
      </c>
      <c r="D11" s="12" t="s">
        <v>38</v>
      </c>
      <c r="E11" s="12" t="s">
        <v>39</v>
      </c>
      <c r="F11" s="12" t="s">
        <v>40</v>
      </c>
      <c r="G11" s="12" t="s">
        <v>41</v>
      </c>
      <c r="H11" s="12" t="s">
        <v>42</v>
      </c>
      <c r="I11" s="79" t="s">
        <v>43</v>
      </c>
      <c r="J11" s="73"/>
      <c r="K11" s="73"/>
      <c r="L11" s="73"/>
      <c r="M11" s="73"/>
      <c r="N11" s="73"/>
      <c r="O11" s="73"/>
      <c r="P11" s="73"/>
      <c r="Q11" s="73"/>
      <c r="R11" s="74"/>
      <c r="S11" s="79" t="s">
        <v>9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4"/>
      <c r="AR11" s="80" t="s">
        <v>10</v>
      </c>
      <c r="AS11" s="2"/>
      <c r="AT11" s="61" t="s">
        <v>44</v>
      </c>
      <c r="AU11" s="62"/>
      <c r="AV11" s="62"/>
      <c r="AW11" s="62"/>
      <c r="AX11" s="63"/>
      <c r="AY11" s="13"/>
      <c r="AZ11" s="61" t="s">
        <v>44</v>
      </c>
      <c r="BA11" s="62"/>
      <c r="BB11" s="62"/>
      <c r="BC11" s="62"/>
      <c r="BD11" s="63"/>
      <c r="BE11" s="13"/>
      <c r="BF11" s="61" t="s">
        <v>44</v>
      </c>
      <c r="BG11" s="62"/>
      <c r="BH11" s="62"/>
      <c r="BI11" s="62"/>
      <c r="BJ11" s="63"/>
      <c r="BK11" s="13"/>
      <c r="BL11" s="61" t="s">
        <v>44</v>
      </c>
      <c r="BM11" s="62"/>
      <c r="BN11" s="62"/>
      <c r="BO11" s="62"/>
      <c r="BP11" s="63"/>
      <c r="BQ11" s="4"/>
      <c r="BR11" s="82" t="s">
        <v>158</v>
      </c>
      <c r="BS11" s="83"/>
      <c r="BT11" s="1"/>
    </row>
    <row r="12" spans="1:72" ht="15.75" customHeight="1" x14ac:dyDescent="0.35">
      <c r="A12" s="76"/>
      <c r="B12" s="70"/>
      <c r="C12" s="5"/>
      <c r="D12" s="5"/>
      <c r="E12" s="5"/>
      <c r="F12" s="5"/>
      <c r="G12" s="5"/>
      <c r="H12" s="5"/>
      <c r="I12" s="66" t="s">
        <v>45</v>
      </c>
      <c r="J12" s="64"/>
      <c r="K12" s="65"/>
      <c r="L12" s="66" t="s">
        <v>46</v>
      </c>
      <c r="M12" s="64"/>
      <c r="N12" s="65"/>
      <c r="O12" s="66" t="s">
        <v>47</v>
      </c>
      <c r="P12" s="64"/>
      <c r="Q12" s="65"/>
      <c r="R12" s="69" t="s">
        <v>48</v>
      </c>
      <c r="S12" s="66" t="s">
        <v>45</v>
      </c>
      <c r="T12" s="64"/>
      <c r="U12" s="64"/>
      <c r="V12" s="65"/>
      <c r="W12" s="66" t="s">
        <v>46</v>
      </c>
      <c r="X12" s="64"/>
      <c r="Y12" s="64"/>
      <c r="Z12" s="65"/>
      <c r="AA12" s="66" t="s">
        <v>47</v>
      </c>
      <c r="AB12" s="64"/>
      <c r="AC12" s="64"/>
      <c r="AD12" s="65"/>
      <c r="AE12" s="66" t="s">
        <v>49</v>
      </c>
      <c r="AF12" s="64"/>
      <c r="AG12" s="64"/>
      <c r="AH12" s="65"/>
      <c r="AI12" s="66" t="s">
        <v>50</v>
      </c>
      <c r="AJ12" s="64"/>
      <c r="AK12" s="64"/>
      <c r="AL12" s="65"/>
      <c r="AM12" s="66" t="s">
        <v>51</v>
      </c>
      <c r="AN12" s="64"/>
      <c r="AO12" s="64"/>
      <c r="AP12" s="65"/>
      <c r="AQ12" s="81" t="s">
        <v>52</v>
      </c>
      <c r="AR12" s="70"/>
      <c r="AS12" s="2"/>
      <c r="AT12" s="64"/>
      <c r="AU12" s="64"/>
      <c r="AV12" s="64"/>
      <c r="AW12" s="64"/>
      <c r="AX12" s="65"/>
      <c r="AY12" s="13"/>
      <c r="AZ12" s="64"/>
      <c r="BA12" s="64"/>
      <c r="BB12" s="64"/>
      <c r="BC12" s="64"/>
      <c r="BD12" s="65"/>
      <c r="BE12" s="13"/>
      <c r="BF12" s="64"/>
      <c r="BG12" s="64"/>
      <c r="BH12" s="64"/>
      <c r="BI12" s="64"/>
      <c r="BJ12" s="65"/>
      <c r="BK12" s="13"/>
      <c r="BL12" s="64"/>
      <c r="BM12" s="64"/>
      <c r="BN12" s="64"/>
      <c r="BO12" s="64"/>
      <c r="BP12" s="65"/>
      <c r="BQ12" s="4"/>
      <c r="BR12" s="84" t="s">
        <v>13</v>
      </c>
      <c r="BS12" s="84" t="s">
        <v>14</v>
      </c>
      <c r="BT12" s="1"/>
    </row>
    <row r="13" spans="1:72" ht="15.75" customHeight="1" x14ac:dyDescent="0.2">
      <c r="A13" s="76"/>
      <c r="B13" s="70"/>
      <c r="C13" s="5"/>
      <c r="D13" s="5"/>
      <c r="E13" s="5"/>
      <c r="F13" s="5"/>
      <c r="G13" s="5"/>
      <c r="H13" s="5"/>
      <c r="I13" s="5" t="s">
        <v>53</v>
      </c>
      <c r="J13" s="5" t="s">
        <v>54</v>
      </c>
      <c r="K13" s="5" t="s">
        <v>55</v>
      </c>
      <c r="L13" s="5" t="s">
        <v>53</v>
      </c>
      <c r="M13" s="5" t="s">
        <v>54</v>
      </c>
      <c r="N13" s="5" t="s">
        <v>55</v>
      </c>
      <c r="O13" s="5" t="s">
        <v>53</v>
      </c>
      <c r="P13" s="5" t="s">
        <v>54</v>
      </c>
      <c r="Q13" s="5" t="s">
        <v>55</v>
      </c>
      <c r="R13" s="70"/>
      <c r="S13" s="5" t="s">
        <v>53</v>
      </c>
      <c r="T13" s="5" t="s">
        <v>54</v>
      </c>
      <c r="U13" s="5" t="s">
        <v>55</v>
      </c>
      <c r="V13" s="5" t="s">
        <v>56</v>
      </c>
      <c r="W13" s="5" t="s">
        <v>53</v>
      </c>
      <c r="X13" s="5" t="s">
        <v>54</v>
      </c>
      <c r="Y13" s="5" t="s">
        <v>55</v>
      </c>
      <c r="Z13" s="5" t="s">
        <v>56</v>
      </c>
      <c r="AA13" s="5" t="s">
        <v>53</v>
      </c>
      <c r="AB13" s="5" t="s">
        <v>54</v>
      </c>
      <c r="AC13" s="5" t="s">
        <v>55</v>
      </c>
      <c r="AD13" s="5" t="s">
        <v>56</v>
      </c>
      <c r="AE13" s="5" t="s">
        <v>53</v>
      </c>
      <c r="AF13" s="5" t="s">
        <v>54</v>
      </c>
      <c r="AG13" s="5" t="s">
        <v>55</v>
      </c>
      <c r="AH13" s="5" t="s">
        <v>56</v>
      </c>
      <c r="AI13" s="5" t="s">
        <v>53</v>
      </c>
      <c r="AJ13" s="5" t="s">
        <v>54</v>
      </c>
      <c r="AK13" s="5" t="s">
        <v>55</v>
      </c>
      <c r="AL13" s="5" t="s">
        <v>56</v>
      </c>
      <c r="AM13" s="5" t="s">
        <v>53</v>
      </c>
      <c r="AN13" s="5" t="s">
        <v>54</v>
      </c>
      <c r="AO13" s="5" t="s">
        <v>55</v>
      </c>
      <c r="AP13" s="5" t="s">
        <v>56</v>
      </c>
      <c r="AQ13" s="70"/>
      <c r="AR13" s="70"/>
      <c r="AS13" s="2"/>
      <c r="AT13" s="14" t="s">
        <v>57</v>
      </c>
      <c r="AU13" s="14" t="s">
        <v>58</v>
      </c>
      <c r="AV13" s="14" t="s">
        <v>59</v>
      </c>
      <c r="AW13" s="14" t="s">
        <v>34</v>
      </c>
      <c r="AX13" s="14"/>
      <c r="AY13" s="13"/>
      <c r="AZ13" s="14" t="s">
        <v>57</v>
      </c>
      <c r="BA13" s="14" t="s">
        <v>58</v>
      </c>
      <c r="BB13" s="14" t="s">
        <v>59</v>
      </c>
      <c r="BC13" s="14" t="s">
        <v>34</v>
      </c>
      <c r="BD13" s="14"/>
      <c r="BE13" s="13"/>
      <c r="BF13" s="7" t="s">
        <v>57</v>
      </c>
      <c r="BG13" s="7" t="s">
        <v>31</v>
      </c>
      <c r="BH13" s="7" t="s">
        <v>59</v>
      </c>
      <c r="BI13" s="7" t="s">
        <v>34</v>
      </c>
      <c r="BJ13" s="7"/>
      <c r="BK13" s="13"/>
      <c r="BL13" s="7" t="s">
        <v>57</v>
      </c>
      <c r="BM13" s="7" t="s">
        <v>31</v>
      </c>
      <c r="BN13" s="7" t="s">
        <v>59</v>
      </c>
      <c r="BO13" s="7" t="s">
        <v>34</v>
      </c>
      <c r="BP13" s="7"/>
      <c r="BQ13" s="4"/>
      <c r="BT13" s="1"/>
    </row>
    <row r="14" spans="1:72" ht="15.75" customHeight="1" x14ac:dyDescent="0.2">
      <c r="A14" s="76"/>
      <c r="B14" s="70"/>
      <c r="C14" s="5"/>
      <c r="D14" s="15" t="s">
        <v>27</v>
      </c>
      <c r="E14" s="5" t="s">
        <v>34</v>
      </c>
      <c r="F14" s="5" t="s">
        <v>34</v>
      </c>
      <c r="G14" s="5"/>
      <c r="H14" s="5" t="s">
        <v>34</v>
      </c>
      <c r="I14" s="5" t="s">
        <v>27</v>
      </c>
      <c r="J14" s="5"/>
      <c r="K14" s="5"/>
      <c r="L14" s="5" t="s">
        <v>31</v>
      </c>
      <c r="M14" s="5"/>
      <c r="N14" s="5"/>
      <c r="O14" s="5" t="s">
        <v>33</v>
      </c>
      <c r="P14" s="5"/>
      <c r="Q14" s="5"/>
      <c r="R14" s="65"/>
      <c r="S14" s="5" t="s">
        <v>27</v>
      </c>
      <c r="T14" s="5" t="s">
        <v>27</v>
      </c>
      <c r="U14" s="5" t="s">
        <v>34</v>
      </c>
      <c r="V14" s="5"/>
      <c r="W14" s="5" t="s">
        <v>27</v>
      </c>
      <c r="X14" s="5" t="s">
        <v>33</v>
      </c>
      <c r="Y14" s="5"/>
      <c r="Z14" s="5"/>
      <c r="AA14" s="5" t="s">
        <v>27</v>
      </c>
      <c r="AB14" s="5" t="s">
        <v>27</v>
      </c>
      <c r="AC14" s="5" t="s">
        <v>27</v>
      </c>
      <c r="AD14" s="5"/>
      <c r="AE14" s="5" t="s">
        <v>31</v>
      </c>
      <c r="AF14" s="5" t="s">
        <v>33</v>
      </c>
      <c r="AG14" s="5"/>
      <c r="AH14" s="5"/>
      <c r="AI14" s="5" t="s">
        <v>27</v>
      </c>
      <c r="AJ14" s="5" t="s">
        <v>27</v>
      </c>
      <c r="AK14" s="5" t="s">
        <v>31</v>
      </c>
      <c r="AL14" s="5"/>
      <c r="AM14" s="5" t="s">
        <v>27</v>
      </c>
      <c r="AN14" s="5" t="s">
        <v>31</v>
      </c>
      <c r="AO14" s="5" t="s">
        <v>33</v>
      </c>
      <c r="AP14" s="5"/>
      <c r="AQ14" s="65"/>
      <c r="AR14" s="65"/>
      <c r="AS14" s="2"/>
      <c r="AT14" s="5"/>
      <c r="AU14" s="5"/>
      <c r="AV14" s="5"/>
      <c r="AW14" s="5"/>
      <c r="AX14" s="5"/>
      <c r="AY14" s="13"/>
      <c r="AZ14" s="5"/>
      <c r="BA14" s="5"/>
      <c r="BB14" s="5"/>
      <c r="BC14" s="5"/>
      <c r="BD14" s="5"/>
      <c r="BE14" s="13"/>
      <c r="BF14" s="7"/>
      <c r="BG14" s="7"/>
      <c r="BH14" s="7"/>
      <c r="BI14" s="7"/>
      <c r="BJ14" s="7"/>
      <c r="BK14" s="13"/>
      <c r="BL14" s="7"/>
      <c r="BM14" s="7"/>
      <c r="BN14" s="7"/>
      <c r="BO14" s="7"/>
      <c r="BP14" s="7"/>
      <c r="BQ14" s="1"/>
      <c r="BT14" s="1"/>
    </row>
    <row r="15" spans="1:72" ht="15.75" customHeight="1" x14ac:dyDescent="0.2">
      <c r="A15" s="77"/>
      <c r="B15" s="65"/>
      <c r="C15" s="16">
        <v>10</v>
      </c>
      <c r="D15" s="16">
        <v>10</v>
      </c>
      <c r="E15" s="16">
        <v>10</v>
      </c>
      <c r="F15" s="16">
        <v>10</v>
      </c>
      <c r="G15" s="16">
        <v>20</v>
      </c>
      <c r="H15" s="16">
        <v>10</v>
      </c>
      <c r="I15" s="16">
        <v>10</v>
      </c>
      <c r="J15" s="17"/>
      <c r="K15" s="17"/>
      <c r="L15" s="16">
        <v>10</v>
      </c>
      <c r="M15" s="17"/>
      <c r="N15" s="17"/>
      <c r="O15" s="16">
        <v>10</v>
      </c>
      <c r="P15" s="17"/>
      <c r="Q15" s="17"/>
      <c r="R15" s="16">
        <v>20</v>
      </c>
      <c r="S15" s="16">
        <v>2</v>
      </c>
      <c r="T15" s="16">
        <v>4</v>
      </c>
      <c r="U15" s="16">
        <v>4</v>
      </c>
      <c r="V15" s="17"/>
      <c r="W15" s="18">
        <v>5</v>
      </c>
      <c r="X15" s="18">
        <v>5</v>
      </c>
      <c r="Y15" s="18"/>
      <c r="Z15" s="18"/>
      <c r="AA15" s="18">
        <v>2</v>
      </c>
      <c r="AB15" s="18">
        <v>3</v>
      </c>
      <c r="AC15" s="18">
        <v>5</v>
      </c>
      <c r="AD15" s="17"/>
      <c r="AE15" s="18">
        <v>5</v>
      </c>
      <c r="AF15" s="18">
        <v>5</v>
      </c>
      <c r="AG15" s="18"/>
      <c r="AH15" s="17"/>
      <c r="AI15" s="18">
        <v>3</v>
      </c>
      <c r="AJ15" s="18">
        <v>2</v>
      </c>
      <c r="AK15" s="18">
        <v>5</v>
      </c>
      <c r="AL15" s="17"/>
      <c r="AM15" s="18">
        <v>3</v>
      </c>
      <c r="AN15" s="18">
        <v>3</v>
      </c>
      <c r="AO15" s="18">
        <v>4</v>
      </c>
      <c r="AP15" s="17"/>
      <c r="AQ15" s="17">
        <v>40</v>
      </c>
      <c r="AR15" s="5"/>
      <c r="AS15" s="2"/>
      <c r="AT15" s="19">
        <f>SUMIF($D$14:$AP$14,I$3,$D15:$AP15) -M$3+Q$3</f>
        <v>39.334299999999999</v>
      </c>
      <c r="AU15" s="19">
        <f>SUMIF($D$14:$AP$14,I$4,$D15:$AP15) -M$4+Q$4</f>
        <v>18.667099999999998</v>
      </c>
      <c r="AV15" s="19">
        <f>SUMIF($D$14:$AP$14,I$5,$D15:$AP15) -M$5 +Q$5</f>
        <v>19.3338</v>
      </c>
      <c r="AW15" s="19">
        <f>SUMIF($D$14:$AP$14,$I$6,$D15:$AP15) -$M$6 +$Q$6</f>
        <v>32.666800000000002</v>
      </c>
      <c r="AX15" s="19"/>
      <c r="AY15" s="13"/>
      <c r="AZ15" s="19">
        <f>SUMIF($D$14:$AP$14,I$3,$D15:$AP15) -M$3+Q$3</f>
        <v>39.334299999999999</v>
      </c>
      <c r="BA15" s="19">
        <f>SUMIF($D$14:$AP$14,I$4,$D15:$AP15) -M$4+Q$4</f>
        <v>18.667099999999998</v>
      </c>
      <c r="BB15" s="19">
        <f>SUMIF($D$14:$AP$14,I$5,$D15:$AP15) -M$5 +Q$5</f>
        <v>19.3338</v>
      </c>
      <c r="BC15" s="19">
        <f>SUMIF($D$14:$AP$14,$I$6,$D15:$AP15) -$M$6 +$Q$6</f>
        <v>32.666800000000002</v>
      </c>
      <c r="BD15" s="19"/>
      <c r="BE15" s="20"/>
      <c r="BF15" s="19">
        <f>SUMIF($D$14:$AP$14,I$3,$D15:$AP15) -M$3+Q$3</f>
        <v>39.334299999999999</v>
      </c>
      <c r="BG15" s="19">
        <f>SUMIF($D$14:$AP$14,I$4,$D15:$AP15) -M$4+Q$4</f>
        <v>18.667099999999998</v>
      </c>
      <c r="BH15" s="19">
        <f>SUMIF($D$14:$AP$14,I$5,$D15:$AP15) -M$5 +Q$5</f>
        <v>19.3338</v>
      </c>
      <c r="BI15" s="19">
        <f>SUMIF($D$14:$AP$14,$I$6,$D15:$AP15) -$M$6 +$Q$6</f>
        <v>32.666800000000002</v>
      </c>
      <c r="BJ15" s="19"/>
      <c r="BK15" s="20"/>
      <c r="BL15" s="19">
        <f>SUMIF($D$14:$AP$14,I$3,$D15:$AP15) -M$3+Q$3</f>
        <v>39.334299999999999</v>
      </c>
      <c r="BM15" s="19">
        <f>SUMIF($D$14:$AP$14,I$4,$D15:$AP15) -M$4+Q$4</f>
        <v>18.667099999999998</v>
      </c>
      <c r="BN15" s="19">
        <f>SUMIF($D$14:$AP$14,I$5,$D15:$AP15) -M$5 +Q$5</f>
        <v>19.3338</v>
      </c>
      <c r="BO15" s="19">
        <f>SUMIF($D$14:$AP$14,$I$6,$D15:$AP15) -$M$6 +$Q$6</f>
        <v>32.666800000000002</v>
      </c>
      <c r="BP15" s="19"/>
      <c r="BQ15" s="1"/>
      <c r="BR15" s="85">
        <v>2</v>
      </c>
      <c r="BS15" s="85">
        <v>6</v>
      </c>
      <c r="BT15" s="1"/>
    </row>
    <row r="16" spans="1:72" ht="15.75" customHeight="1" x14ac:dyDescent="0.2">
      <c r="A16" s="21">
        <v>1502910200969</v>
      </c>
      <c r="B16" s="21" t="s">
        <v>60</v>
      </c>
      <c r="C16" s="22">
        <v>8</v>
      </c>
      <c r="D16" s="23"/>
      <c r="E16" s="21">
        <v>4</v>
      </c>
      <c r="F16" s="21">
        <v>4</v>
      </c>
      <c r="G16" s="24">
        <f t="shared" ref="G16:G109" si="6">IF(AND(D16&lt;&gt;0,E16&lt;&gt;0,F16&lt;&gt;0),SUM(D16:F16)-MIN(D16:F16),SUM(D16:F16))</f>
        <v>8</v>
      </c>
      <c r="H16" s="25">
        <v>10</v>
      </c>
      <c r="I16" s="5">
        <v>0.5</v>
      </c>
      <c r="J16" s="25"/>
      <c r="K16" s="25"/>
      <c r="L16" s="26"/>
      <c r="M16" s="26"/>
      <c r="N16" s="26"/>
      <c r="O16" s="25">
        <v>4</v>
      </c>
      <c r="P16" s="25"/>
      <c r="Q16" s="25"/>
      <c r="R16" s="27">
        <f t="shared" ref="R16:R109" si="7">IF(AND(I16="",L16="",O16=""),"",SUM(I16,L16,O16))</f>
        <v>4.5</v>
      </c>
      <c r="S16" s="25"/>
      <c r="T16" s="25">
        <v>1</v>
      </c>
      <c r="U16" s="25">
        <v>1</v>
      </c>
      <c r="V16" s="5"/>
      <c r="W16" s="28">
        <v>4</v>
      </c>
      <c r="X16" s="28"/>
      <c r="Y16" s="28"/>
      <c r="Z16" s="28"/>
      <c r="AA16" s="25"/>
      <c r="AB16" s="25"/>
      <c r="AC16" s="25"/>
      <c r="AD16" s="5"/>
      <c r="AE16" s="28"/>
      <c r="AF16" s="28"/>
      <c r="AG16" s="28"/>
      <c r="AH16" s="28"/>
      <c r="AI16" s="25">
        <v>0</v>
      </c>
      <c r="AJ16" s="25">
        <v>0.5</v>
      </c>
      <c r="AK16" s="25"/>
      <c r="AL16" s="5"/>
      <c r="AM16" s="28">
        <v>2</v>
      </c>
      <c r="AN16" s="28">
        <v>0.5</v>
      </c>
      <c r="AO16" s="28"/>
      <c r="AP16" s="28"/>
      <c r="AQ16" s="5">
        <f>SUM(S16:AP16)</f>
        <v>9</v>
      </c>
      <c r="AR16" s="5">
        <f t="shared" ref="AR16:AR109" si="8">SUM(C16,G16,H16,R16,AQ16)</f>
        <v>39.5</v>
      </c>
      <c r="AS16" s="2"/>
      <c r="AT16" s="29">
        <f t="shared" ref="AT16:AT109" si="9">MIN(SUMIF($D$14:$AP$14,I$3,$D16:$AP16), 100)</f>
        <v>8</v>
      </c>
      <c r="AU16" s="29">
        <f t="shared" ref="AU16:AU109" si="10">MIN(SUMIF($D$14:$AP$14,I$4,$D16:$AP16), 100)</f>
        <v>0.5</v>
      </c>
      <c r="AV16" s="29">
        <f t="shared" ref="AV16:AV109" si="11">MIN(SUMIF($D$14:$AP$14,I$5,$D16:$AP16), 100)</f>
        <v>4</v>
      </c>
      <c r="AW16" s="29">
        <f t="shared" ref="AW16:AW109" si="12">MIN(SUMIF($D$14:$AP$14,I$6,$D16:$AP16), 100)</f>
        <v>19</v>
      </c>
      <c r="AX16" s="29"/>
      <c r="AY16" s="13"/>
      <c r="AZ16" s="30">
        <f t="shared" ref="AZ16:AZ109" si="13">MIN(SUMIF($D$14:$AP$14,I$3,$D16:$AP16)/AZ$15, 100%)</f>
        <v>0.20338483206768648</v>
      </c>
      <c r="BA16" s="30">
        <f t="shared" ref="BA16:BA109" si="14">MIN(SUMIF($D$14:$AP$14,I$4,$D16:$AP16)/BA$15, 100%)</f>
        <v>2.6785092488924366E-2</v>
      </c>
      <c r="BB16" s="30">
        <f t="shared" ref="BB16:BB109" si="15">MIN(SUMIF($D$14:$AP$14,I$5,$D16:$AP16)/BB$15, 100%)</f>
        <v>0.20689155778998439</v>
      </c>
      <c r="BC16" s="30">
        <f t="shared" ref="BC16:BC109" si="16">MIN(SUMIF($D$14:$AP$14,I$6,$D16:$AP16)/BC$15, 100%)</f>
        <v>0.58163027906008546</v>
      </c>
      <c r="BD16" s="30"/>
      <c r="BE16" s="13"/>
      <c r="BF16" s="5">
        <f t="shared" ref="BF16:BI16" si="17">IF((AZ16)&gt;=50%, 2, (IF((AZ16)&lt;25%, 0, 1)))</f>
        <v>0</v>
      </c>
      <c r="BG16" s="5">
        <f t="shared" si="17"/>
        <v>0</v>
      </c>
      <c r="BH16" s="5">
        <f t="shared" si="17"/>
        <v>0</v>
      </c>
      <c r="BI16" s="5">
        <f t="shared" si="17"/>
        <v>2</v>
      </c>
      <c r="BJ16" s="5"/>
      <c r="BK16" s="2"/>
      <c r="BL16" s="5" t="str">
        <f t="shared" ref="BL16:BO16" si="18">IF(BF16=2,"Att", (IF(BF16=0,"Not","Weak")))</f>
        <v>Not</v>
      </c>
      <c r="BM16" s="5" t="str">
        <f t="shared" si="18"/>
        <v>Not</v>
      </c>
      <c r="BN16" s="5" t="str">
        <f t="shared" si="18"/>
        <v>Not</v>
      </c>
      <c r="BO16" s="5" t="str">
        <f t="shared" si="18"/>
        <v>Att</v>
      </c>
      <c r="BP16" s="5"/>
      <c r="BQ16" s="1"/>
      <c r="BR16">
        <f>BF16</f>
        <v>0</v>
      </c>
      <c r="BS16">
        <f>BG16+BH16+BI16</f>
        <v>2</v>
      </c>
      <c r="BT16" s="1"/>
    </row>
    <row r="17" spans="1:72" ht="15.75" customHeight="1" x14ac:dyDescent="0.2">
      <c r="A17" s="21">
        <v>1803510201713</v>
      </c>
      <c r="B17" s="21" t="s">
        <v>61</v>
      </c>
      <c r="C17" s="22">
        <v>8</v>
      </c>
      <c r="D17" s="23"/>
      <c r="E17" s="21"/>
      <c r="F17" s="21"/>
      <c r="G17" s="24">
        <f t="shared" si="6"/>
        <v>0</v>
      </c>
      <c r="H17" s="25"/>
      <c r="I17" s="5"/>
      <c r="J17" s="25"/>
      <c r="K17" s="25"/>
      <c r="L17" s="26"/>
      <c r="M17" s="26"/>
      <c r="N17" s="26"/>
      <c r="O17" s="25"/>
      <c r="P17" s="25"/>
      <c r="Q17" s="25"/>
      <c r="R17" s="27" t="str">
        <f t="shared" si="7"/>
        <v/>
      </c>
      <c r="S17" s="25"/>
      <c r="T17" s="25"/>
      <c r="U17" s="25"/>
      <c r="V17" s="5"/>
      <c r="W17" s="28"/>
      <c r="X17" s="28"/>
      <c r="Y17" s="28"/>
      <c r="Z17" s="28"/>
      <c r="AA17" s="25"/>
      <c r="AB17" s="25"/>
      <c r="AC17" s="25"/>
      <c r="AD17" s="5"/>
      <c r="AE17" s="28"/>
      <c r="AF17" s="28"/>
      <c r="AG17" s="28"/>
      <c r="AH17" s="28"/>
      <c r="AI17" s="25"/>
      <c r="AJ17" s="25"/>
      <c r="AK17" s="25"/>
      <c r="AL17" s="5"/>
      <c r="AM17" s="28"/>
      <c r="AN17" s="28"/>
      <c r="AO17" s="28"/>
      <c r="AP17" s="28"/>
      <c r="AQ17" s="5"/>
      <c r="AR17" s="5">
        <f t="shared" si="8"/>
        <v>8</v>
      </c>
      <c r="AS17" s="2"/>
      <c r="AT17" s="29">
        <f t="shared" si="9"/>
        <v>0</v>
      </c>
      <c r="AU17" s="29">
        <f t="shared" si="10"/>
        <v>0</v>
      </c>
      <c r="AV17" s="29">
        <f t="shared" si="11"/>
        <v>0</v>
      </c>
      <c r="AW17" s="29">
        <f t="shared" si="12"/>
        <v>0</v>
      </c>
      <c r="AX17" s="29"/>
      <c r="AY17" s="13"/>
      <c r="AZ17" s="30">
        <f t="shared" si="13"/>
        <v>0</v>
      </c>
      <c r="BA17" s="30">
        <f t="shared" si="14"/>
        <v>0</v>
      </c>
      <c r="BB17" s="30">
        <f t="shared" si="15"/>
        <v>0</v>
      </c>
      <c r="BC17" s="30">
        <f t="shared" si="16"/>
        <v>0</v>
      </c>
      <c r="BD17" s="30"/>
      <c r="BE17" s="31"/>
      <c r="BF17" s="25">
        <f t="shared" ref="BF17:BI17" si="19">IF((AZ17)&gt;=50%, 2, (IF((AZ17)&lt;25%, 0, 1)))</f>
        <v>0</v>
      </c>
      <c r="BG17" s="25">
        <f t="shared" si="19"/>
        <v>0</v>
      </c>
      <c r="BH17" s="25">
        <f t="shared" si="19"/>
        <v>0</v>
      </c>
      <c r="BI17" s="25">
        <f t="shared" si="19"/>
        <v>0</v>
      </c>
      <c r="BJ17" s="25"/>
      <c r="BK17" s="32"/>
      <c r="BL17" s="25" t="str">
        <f t="shared" ref="BL17:BO17" si="20">IF(BF17=2,"Att", (IF(BF17=0,"Not","Weak")))</f>
        <v>Not</v>
      </c>
      <c r="BM17" s="25" t="str">
        <f t="shared" si="20"/>
        <v>Not</v>
      </c>
      <c r="BN17" s="25" t="str">
        <f t="shared" si="20"/>
        <v>Not</v>
      </c>
      <c r="BO17" s="25" t="str">
        <f t="shared" si="20"/>
        <v>Not</v>
      </c>
      <c r="BP17" s="25"/>
      <c r="BQ17" s="1"/>
      <c r="BR17">
        <f t="shared" ref="BR17:BR80" si="21">BF17</f>
        <v>0</v>
      </c>
      <c r="BS17">
        <f t="shared" ref="BS17:BS80" si="22">BG17+BH17+BI17</f>
        <v>0</v>
      </c>
      <c r="BT17" s="1"/>
    </row>
    <row r="18" spans="1:72" ht="15.75" customHeight="1" x14ac:dyDescent="0.2">
      <c r="A18" s="21">
        <v>2104010202245</v>
      </c>
      <c r="B18" s="21" t="s">
        <v>62</v>
      </c>
      <c r="C18" s="22">
        <v>5</v>
      </c>
      <c r="D18" s="23">
        <v>2</v>
      </c>
      <c r="E18" s="21">
        <v>2.5</v>
      </c>
      <c r="F18" s="21">
        <v>5</v>
      </c>
      <c r="G18" s="24">
        <f t="shared" si="6"/>
        <v>7.5</v>
      </c>
      <c r="H18" s="25">
        <v>9</v>
      </c>
      <c r="I18" s="5">
        <v>2</v>
      </c>
      <c r="J18" s="25"/>
      <c r="K18" s="25"/>
      <c r="L18" s="26"/>
      <c r="M18" s="26"/>
      <c r="N18" s="26"/>
      <c r="O18" s="25"/>
      <c r="P18" s="25"/>
      <c r="Q18" s="25"/>
      <c r="R18" s="27">
        <f t="shared" si="7"/>
        <v>2</v>
      </c>
      <c r="S18" s="25"/>
      <c r="T18" s="25"/>
      <c r="U18" s="25"/>
      <c r="V18" s="5"/>
      <c r="W18" s="28"/>
      <c r="X18" s="28"/>
      <c r="Y18" s="28"/>
      <c r="Z18" s="28"/>
      <c r="AA18" s="25"/>
      <c r="AB18" s="25"/>
      <c r="AC18" s="25"/>
      <c r="AD18" s="5"/>
      <c r="AE18" s="28"/>
      <c r="AF18" s="28"/>
      <c r="AG18" s="28"/>
      <c r="AH18" s="28"/>
      <c r="AI18" s="25"/>
      <c r="AJ18" s="25"/>
      <c r="AK18" s="25"/>
      <c r="AL18" s="5"/>
      <c r="AM18" s="28"/>
      <c r="AN18" s="28"/>
      <c r="AO18" s="28"/>
      <c r="AP18" s="28"/>
      <c r="AQ18" s="5"/>
      <c r="AR18" s="5">
        <f t="shared" si="8"/>
        <v>23.5</v>
      </c>
      <c r="AS18" s="2"/>
      <c r="AT18" s="29">
        <f t="shared" si="9"/>
        <v>4</v>
      </c>
      <c r="AU18" s="29">
        <f t="shared" si="10"/>
        <v>0</v>
      </c>
      <c r="AV18" s="29">
        <f t="shared" si="11"/>
        <v>0</v>
      </c>
      <c r="AW18" s="29">
        <f t="shared" si="12"/>
        <v>16.5</v>
      </c>
      <c r="AX18" s="29"/>
      <c r="AY18" s="13"/>
      <c r="AZ18" s="30">
        <f t="shared" si="13"/>
        <v>0.10169241603384324</v>
      </c>
      <c r="BA18" s="30">
        <f t="shared" si="14"/>
        <v>0</v>
      </c>
      <c r="BB18" s="30">
        <f t="shared" si="15"/>
        <v>0</v>
      </c>
      <c r="BC18" s="30">
        <f t="shared" si="16"/>
        <v>0.50509997918375837</v>
      </c>
      <c r="BD18" s="30"/>
      <c r="BE18" s="31"/>
      <c r="BF18" s="25">
        <f t="shared" ref="BF18:BI18" si="23">IF((AZ18)&gt;=50%, 2, (IF((AZ18)&lt;25%, 0, 1)))</f>
        <v>0</v>
      </c>
      <c r="BG18" s="25">
        <f t="shared" si="23"/>
        <v>0</v>
      </c>
      <c r="BH18" s="25">
        <f t="shared" si="23"/>
        <v>0</v>
      </c>
      <c r="BI18" s="25">
        <f t="shared" si="23"/>
        <v>2</v>
      </c>
      <c r="BJ18" s="25"/>
      <c r="BK18" s="32"/>
      <c r="BL18" s="25" t="str">
        <f t="shared" ref="BL18:BO18" si="24">IF(BF18=2,"Att", (IF(BF18=0,"Not","Weak")))</f>
        <v>Not</v>
      </c>
      <c r="BM18" s="25" t="str">
        <f t="shared" si="24"/>
        <v>Not</v>
      </c>
      <c r="BN18" s="25" t="str">
        <f t="shared" si="24"/>
        <v>Not</v>
      </c>
      <c r="BO18" s="25" t="str">
        <f t="shared" si="24"/>
        <v>Att</v>
      </c>
      <c r="BP18" s="25"/>
      <c r="BQ18" s="1"/>
      <c r="BR18">
        <f t="shared" si="21"/>
        <v>0</v>
      </c>
      <c r="BS18">
        <f t="shared" si="22"/>
        <v>2</v>
      </c>
      <c r="BT18" s="1"/>
    </row>
    <row r="19" spans="1:72" ht="15.75" customHeight="1" x14ac:dyDescent="0.2">
      <c r="A19" s="21">
        <v>2104010202266</v>
      </c>
      <c r="B19" s="21" t="s">
        <v>63</v>
      </c>
      <c r="C19" s="22" t="s">
        <v>64</v>
      </c>
      <c r="D19" s="23"/>
      <c r="E19" s="21"/>
      <c r="F19" s="21"/>
      <c r="G19" s="24">
        <f t="shared" si="6"/>
        <v>0</v>
      </c>
      <c r="H19" s="25"/>
      <c r="I19" s="5"/>
      <c r="J19" s="25"/>
      <c r="K19" s="25"/>
      <c r="L19" s="26"/>
      <c r="M19" s="26"/>
      <c r="N19" s="26"/>
      <c r="O19" s="25"/>
      <c r="P19" s="25"/>
      <c r="Q19" s="25"/>
      <c r="R19" s="27" t="str">
        <f t="shared" si="7"/>
        <v/>
      </c>
      <c r="S19" s="25"/>
      <c r="T19" s="25"/>
      <c r="U19" s="25"/>
      <c r="V19" s="5"/>
      <c r="W19" s="28"/>
      <c r="X19" s="28"/>
      <c r="Y19" s="28"/>
      <c r="Z19" s="28"/>
      <c r="AA19" s="25"/>
      <c r="AB19" s="25"/>
      <c r="AC19" s="25"/>
      <c r="AD19" s="5"/>
      <c r="AE19" s="28"/>
      <c r="AF19" s="28"/>
      <c r="AG19" s="28"/>
      <c r="AH19" s="28"/>
      <c r="AI19" s="25"/>
      <c r="AJ19" s="25"/>
      <c r="AK19" s="25"/>
      <c r="AL19" s="5"/>
      <c r="AM19" s="28"/>
      <c r="AN19" s="28"/>
      <c r="AO19" s="28"/>
      <c r="AP19" s="28"/>
      <c r="AQ19" s="5"/>
      <c r="AR19" s="5">
        <f t="shared" si="8"/>
        <v>0</v>
      </c>
      <c r="AS19" s="2"/>
      <c r="AT19" s="29">
        <f t="shared" si="9"/>
        <v>0</v>
      </c>
      <c r="AU19" s="29">
        <f t="shared" si="10"/>
        <v>0</v>
      </c>
      <c r="AV19" s="29">
        <f t="shared" si="11"/>
        <v>0</v>
      </c>
      <c r="AW19" s="29">
        <f t="shared" si="12"/>
        <v>0</v>
      </c>
      <c r="AX19" s="29"/>
      <c r="AY19" s="13"/>
      <c r="AZ19" s="30">
        <f t="shared" si="13"/>
        <v>0</v>
      </c>
      <c r="BA19" s="30">
        <f t="shared" si="14"/>
        <v>0</v>
      </c>
      <c r="BB19" s="30">
        <f t="shared" si="15"/>
        <v>0</v>
      </c>
      <c r="BC19" s="30">
        <f t="shared" si="16"/>
        <v>0</v>
      </c>
      <c r="BD19" s="30"/>
      <c r="BE19" s="31"/>
      <c r="BF19" s="25">
        <f t="shared" ref="BF19:BI19" si="25">IF((AZ19)&gt;=50%, 2, (IF((AZ19)&lt;25%, 0, 1)))</f>
        <v>0</v>
      </c>
      <c r="BG19" s="25">
        <f t="shared" si="25"/>
        <v>0</v>
      </c>
      <c r="BH19" s="25">
        <f t="shared" si="25"/>
        <v>0</v>
      </c>
      <c r="BI19" s="25">
        <f t="shared" si="25"/>
        <v>0</v>
      </c>
      <c r="BJ19" s="25"/>
      <c r="BK19" s="32"/>
      <c r="BL19" s="25" t="str">
        <f t="shared" ref="BL19:BO19" si="26">IF(BF19=2,"Att", (IF(BF19=0,"Not","Weak")))</f>
        <v>Not</v>
      </c>
      <c r="BM19" s="25" t="str">
        <f t="shared" si="26"/>
        <v>Not</v>
      </c>
      <c r="BN19" s="25" t="str">
        <f t="shared" si="26"/>
        <v>Not</v>
      </c>
      <c r="BO19" s="25" t="str">
        <f t="shared" si="26"/>
        <v>Not</v>
      </c>
      <c r="BP19" s="25"/>
      <c r="BQ19" s="1"/>
      <c r="BR19">
        <f t="shared" si="21"/>
        <v>0</v>
      </c>
      <c r="BS19">
        <f t="shared" si="22"/>
        <v>0</v>
      </c>
      <c r="BT19" s="1"/>
    </row>
    <row r="20" spans="1:72" ht="15.75" customHeight="1" x14ac:dyDescent="0.2">
      <c r="A20" s="21">
        <v>222210005101054</v>
      </c>
      <c r="B20" s="21" t="s">
        <v>65</v>
      </c>
      <c r="C20" s="22" t="s">
        <v>64</v>
      </c>
      <c r="D20" s="23"/>
      <c r="E20" s="21"/>
      <c r="F20" s="21"/>
      <c r="G20" s="24">
        <f t="shared" si="6"/>
        <v>0</v>
      </c>
      <c r="H20" s="25"/>
      <c r="I20" s="5"/>
      <c r="J20" s="25"/>
      <c r="K20" s="25"/>
      <c r="L20" s="26"/>
      <c r="M20" s="26"/>
      <c r="N20" s="26"/>
      <c r="O20" s="25"/>
      <c r="P20" s="25"/>
      <c r="Q20" s="25"/>
      <c r="R20" s="27" t="str">
        <f t="shared" si="7"/>
        <v/>
      </c>
      <c r="S20" s="25"/>
      <c r="T20" s="25"/>
      <c r="U20" s="25"/>
      <c r="V20" s="5"/>
      <c r="W20" s="28"/>
      <c r="X20" s="28"/>
      <c r="Y20" s="28"/>
      <c r="Z20" s="28"/>
      <c r="AA20" s="25"/>
      <c r="AB20" s="25"/>
      <c r="AC20" s="25"/>
      <c r="AD20" s="5"/>
      <c r="AE20" s="28"/>
      <c r="AF20" s="28"/>
      <c r="AG20" s="28"/>
      <c r="AH20" s="28"/>
      <c r="AI20" s="25"/>
      <c r="AJ20" s="25"/>
      <c r="AK20" s="25"/>
      <c r="AL20" s="5"/>
      <c r="AM20" s="28"/>
      <c r="AN20" s="28"/>
      <c r="AO20" s="28"/>
      <c r="AP20" s="28"/>
      <c r="AQ20" s="5"/>
      <c r="AR20" s="5">
        <f t="shared" si="8"/>
        <v>0</v>
      </c>
      <c r="AS20" s="2"/>
      <c r="AT20" s="29">
        <f t="shared" si="9"/>
        <v>0</v>
      </c>
      <c r="AU20" s="29">
        <f t="shared" si="10"/>
        <v>0</v>
      </c>
      <c r="AV20" s="29">
        <f t="shared" si="11"/>
        <v>0</v>
      </c>
      <c r="AW20" s="29">
        <f t="shared" si="12"/>
        <v>0</v>
      </c>
      <c r="AX20" s="29"/>
      <c r="AY20" s="13"/>
      <c r="AZ20" s="30">
        <f t="shared" si="13"/>
        <v>0</v>
      </c>
      <c r="BA20" s="30">
        <f t="shared" si="14"/>
        <v>0</v>
      </c>
      <c r="BB20" s="30">
        <f t="shared" si="15"/>
        <v>0</v>
      </c>
      <c r="BC20" s="30">
        <f t="shared" si="16"/>
        <v>0</v>
      </c>
      <c r="BD20" s="30"/>
      <c r="BE20" s="31"/>
      <c r="BF20" s="25">
        <f t="shared" ref="BF20:BI20" si="27">IF((AZ20)&gt;=50%, 2, (IF((AZ20)&lt;25%, 0, 1)))</f>
        <v>0</v>
      </c>
      <c r="BG20" s="25">
        <f t="shared" si="27"/>
        <v>0</v>
      </c>
      <c r="BH20" s="25">
        <f t="shared" si="27"/>
        <v>0</v>
      </c>
      <c r="BI20" s="25">
        <f t="shared" si="27"/>
        <v>0</v>
      </c>
      <c r="BJ20" s="25"/>
      <c r="BK20" s="32"/>
      <c r="BL20" s="25" t="str">
        <f t="shared" ref="BL20:BO20" si="28">IF(BF20=2,"Att", (IF(BF20=0,"Not","Weak")))</f>
        <v>Not</v>
      </c>
      <c r="BM20" s="25" t="str">
        <f t="shared" si="28"/>
        <v>Not</v>
      </c>
      <c r="BN20" s="25" t="str">
        <f t="shared" si="28"/>
        <v>Not</v>
      </c>
      <c r="BO20" s="25" t="str">
        <f t="shared" si="28"/>
        <v>Not</v>
      </c>
      <c r="BP20" s="25"/>
      <c r="BQ20" s="1"/>
      <c r="BR20">
        <f t="shared" si="21"/>
        <v>0</v>
      </c>
      <c r="BS20">
        <f t="shared" si="22"/>
        <v>0</v>
      </c>
      <c r="BT20" s="1"/>
    </row>
    <row r="21" spans="1:72" ht="15.75" customHeight="1" x14ac:dyDescent="0.2">
      <c r="A21" s="21">
        <v>222210005101057</v>
      </c>
      <c r="B21" s="21" t="s">
        <v>66</v>
      </c>
      <c r="C21" s="22" t="s">
        <v>64</v>
      </c>
      <c r="D21" s="23"/>
      <c r="E21" s="21"/>
      <c r="F21" s="21"/>
      <c r="G21" s="24">
        <f t="shared" si="6"/>
        <v>0</v>
      </c>
      <c r="H21" s="25"/>
      <c r="I21" s="5"/>
      <c r="J21" s="25"/>
      <c r="K21" s="25"/>
      <c r="L21" s="26"/>
      <c r="M21" s="26"/>
      <c r="N21" s="26"/>
      <c r="O21" s="25"/>
      <c r="P21" s="25"/>
      <c r="Q21" s="25"/>
      <c r="R21" s="27" t="str">
        <f t="shared" si="7"/>
        <v/>
      </c>
      <c r="S21" s="25"/>
      <c r="T21" s="25"/>
      <c r="U21" s="25"/>
      <c r="V21" s="5"/>
      <c r="W21" s="28"/>
      <c r="X21" s="28"/>
      <c r="Y21" s="28"/>
      <c r="Z21" s="28"/>
      <c r="AA21" s="25">
        <v>0.5</v>
      </c>
      <c r="AB21" s="25">
        <v>1</v>
      </c>
      <c r="AC21" s="25">
        <v>2</v>
      </c>
      <c r="AD21" s="5"/>
      <c r="AE21" s="28">
        <v>5</v>
      </c>
      <c r="AF21" s="28"/>
      <c r="AG21" s="28"/>
      <c r="AH21" s="28"/>
      <c r="AI21" s="25">
        <v>0</v>
      </c>
      <c r="AJ21" s="25">
        <v>0.5</v>
      </c>
      <c r="AK21" s="25">
        <v>1</v>
      </c>
      <c r="AL21" s="5"/>
      <c r="AM21" s="28">
        <v>1</v>
      </c>
      <c r="AN21" s="28">
        <v>0.5</v>
      </c>
      <c r="AO21" s="28">
        <v>0.5</v>
      </c>
      <c r="AP21" s="28"/>
      <c r="AQ21" s="5">
        <f t="shared" ref="AQ21:AQ25" si="29">SUM(S21:AP21)</f>
        <v>12</v>
      </c>
      <c r="AR21" s="5">
        <f t="shared" si="8"/>
        <v>12</v>
      </c>
      <c r="AS21" s="2"/>
      <c r="AT21" s="29">
        <f t="shared" si="9"/>
        <v>5</v>
      </c>
      <c r="AU21" s="29">
        <f t="shared" si="10"/>
        <v>6.5</v>
      </c>
      <c r="AV21" s="29">
        <f t="shared" si="11"/>
        <v>0.5</v>
      </c>
      <c r="AW21" s="29">
        <f t="shared" si="12"/>
        <v>0</v>
      </c>
      <c r="AX21" s="29"/>
      <c r="AY21" s="13"/>
      <c r="AZ21" s="30">
        <f t="shared" si="13"/>
        <v>0.12711552004230406</v>
      </c>
      <c r="BA21" s="30">
        <f t="shared" si="14"/>
        <v>0.34820620235601679</v>
      </c>
      <c r="BB21" s="30">
        <f t="shared" si="15"/>
        <v>2.5861444723748048E-2</v>
      </c>
      <c r="BC21" s="30">
        <f t="shared" si="16"/>
        <v>0</v>
      </c>
      <c r="BD21" s="30"/>
      <c r="BE21" s="31"/>
      <c r="BF21" s="25">
        <f t="shared" ref="BF21:BI21" si="30">IF((AZ21)&gt;=50%, 2, (IF((AZ21)&lt;25%, 0, 1)))</f>
        <v>0</v>
      </c>
      <c r="BG21" s="25">
        <f t="shared" si="30"/>
        <v>1</v>
      </c>
      <c r="BH21" s="25">
        <f t="shared" si="30"/>
        <v>0</v>
      </c>
      <c r="BI21" s="25">
        <f t="shared" si="30"/>
        <v>0</v>
      </c>
      <c r="BJ21" s="25"/>
      <c r="BK21" s="32"/>
      <c r="BL21" s="25" t="str">
        <f t="shared" ref="BL21:BO21" si="31">IF(BF21=2,"Att", (IF(BF21=0,"Not","Weak")))</f>
        <v>Not</v>
      </c>
      <c r="BM21" s="25" t="str">
        <f t="shared" si="31"/>
        <v>Weak</v>
      </c>
      <c r="BN21" s="25" t="str">
        <f t="shared" si="31"/>
        <v>Not</v>
      </c>
      <c r="BO21" s="25" t="str">
        <f t="shared" si="31"/>
        <v>Not</v>
      </c>
      <c r="BP21" s="25"/>
      <c r="BQ21" s="1"/>
      <c r="BR21">
        <f t="shared" si="21"/>
        <v>0</v>
      </c>
      <c r="BS21">
        <f t="shared" si="22"/>
        <v>1</v>
      </c>
      <c r="BT21" s="1"/>
    </row>
    <row r="22" spans="1:72" ht="15.75" customHeight="1" x14ac:dyDescent="0.2">
      <c r="A22" s="21">
        <v>222210005101060</v>
      </c>
      <c r="B22" s="21" t="s">
        <v>67</v>
      </c>
      <c r="C22" s="22" t="s">
        <v>64</v>
      </c>
      <c r="D22" s="23"/>
      <c r="E22" s="21"/>
      <c r="F22" s="21"/>
      <c r="G22" s="24">
        <f t="shared" si="6"/>
        <v>0</v>
      </c>
      <c r="H22" s="25"/>
      <c r="I22" s="5"/>
      <c r="J22" s="25"/>
      <c r="K22" s="25"/>
      <c r="L22" s="26"/>
      <c r="M22" s="26"/>
      <c r="N22" s="26"/>
      <c r="O22" s="25"/>
      <c r="P22" s="25"/>
      <c r="Q22" s="25"/>
      <c r="R22" s="27" t="str">
        <f t="shared" si="7"/>
        <v/>
      </c>
      <c r="S22" s="25"/>
      <c r="T22" s="25">
        <v>4</v>
      </c>
      <c r="U22" s="25"/>
      <c r="V22" s="5"/>
      <c r="W22" s="28"/>
      <c r="X22" s="28"/>
      <c r="Y22" s="28"/>
      <c r="Z22" s="28"/>
      <c r="AA22" s="25"/>
      <c r="AB22" s="25">
        <v>1.5</v>
      </c>
      <c r="AC22" s="25">
        <v>1</v>
      </c>
      <c r="AD22" s="5"/>
      <c r="AE22" s="28"/>
      <c r="AF22" s="28"/>
      <c r="AG22" s="28"/>
      <c r="AH22" s="28"/>
      <c r="AI22" s="25">
        <v>0</v>
      </c>
      <c r="AJ22" s="25">
        <v>0</v>
      </c>
      <c r="AK22" s="25">
        <v>0</v>
      </c>
      <c r="AL22" s="5"/>
      <c r="AM22" s="28">
        <v>1</v>
      </c>
      <c r="AN22" s="28">
        <v>0.5</v>
      </c>
      <c r="AO22" s="28">
        <v>1</v>
      </c>
      <c r="AP22" s="28"/>
      <c r="AQ22" s="5">
        <f t="shared" si="29"/>
        <v>9</v>
      </c>
      <c r="AR22" s="5">
        <f t="shared" si="8"/>
        <v>9</v>
      </c>
      <c r="AS22" s="2"/>
      <c r="AT22" s="29">
        <f t="shared" si="9"/>
        <v>7.5</v>
      </c>
      <c r="AU22" s="29">
        <f t="shared" si="10"/>
        <v>0.5</v>
      </c>
      <c r="AV22" s="29">
        <f t="shared" si="11"/>
        <v>1</v>
      </c>
      <c r="AW22" s="29">
        <f t="shared" si="12"/>
        <v>0</v>
      </c>
      <c r="AX22" s="29"/>
      <c r="AY22" s="13"/>
      <c r="AZ22" s="30">
        <f t="shared" si="13"/>
        <v>0.19067328006345607</v>
      </c>
      <c r="BA22" s="30">
        <f t="shared" si="14"/>
        <v>2.6785092488924366E-2</v>
      </c>
      <c r="BB22" s="30">
        <f t="shared" si="15"/>
        <v>5.1722889447496097E-2</v>
      </c>
      <c r="BC22" s="30">
        <f t="shared" si="16"/>
        <v>0</v>
      </c>
      <c r="BD22" s="30"/>
      <c r="BE22" s="31"/>
      <c r="BF22" s="25">
        <f t="shared" ref="BF22:BI22" si="32">IF((AZ22)&gt;=50%, 2, (IF((AZ22)&lt;25%, 0, 1)))</f>
        <v>0</v>
      </c>
      <c r="BG22" s="25">
        <f t="shared" si="32"/>
        <v>0</v>
      </c>
      <c r="BH22" s="25">
        <f t="shared" si="32"/>
        <v>0</v>
      </c>
      <c r="BI22" s="25">
        <f t="shared" si="32"/>
        <v>0</v>
      </c>
      <c r="BJ22" s="25"/>
      <c r="BK22" s="32"/>
      <c r="BL22" s="25" t="str">
        <f t="shared" ref="BL22:BO22" si="33">IF(BF22=2,"Att", (IF(BF22=0,"Not","Weak")))</f>
        <v>Not</v>
      </c>
      <c r="BM22" s="25" t="str">
        <f t="shared" si="33"/>
        <v>Not</v>
      </c>
      <c r="BN22" s="25" t="str">
        <f t="shared" si="33"/>
        <v>Not</v>
      </c>
      <c r="BO22" s="25" t="str">
        <f t="shared" si="33"/>
        <v>Not</v>
      </c>
      <c r="BP22" s="25"/>
      <c r="BQ22" s="1"/>
      <c r="BR22">
        <f t="shared" si="21"/>
        <v>0</v>
      </c>
      <c r="BS22">
        <f t="shared" si="22"/>
        <v>0</v>
      </c>
      <c r="BT22" s="1"/>
    </row>
    <row r="23" spans="1:72" ht="15.75" customHeight="1" x14ac:dyDescent="0.2">
      <c r="A23" s="21">
        <v>222210005101091</v>
      </c>
      <c r="B23" s="21" t="s">
        <v>68</v>
      </c>
      <c r="C23" s="22" t="s">
        <v>64</v>
      </c>
      <c r="D23" s="23"/>
      <c r="E23" s="21"/>
      <c r="F23" s="21"/>
      <c r="G23" s="24">
        <f t="shared" si="6"/>
        <v>0</v>
      </c>
      <c r="H23" s="25"/>
      <c r="I23" s="5"/>
      <c r="J23" s="25"/>
      <c r="K23" s="25"/>
      <c r="L23" s="26"/>
      <c r="M23" s="26"/>
      <c r="N23" s="26"/>
      <c r="O23" s="25"/>
      <c r="P23" s="25"/>
      <c r="Q23" s="25"/>
      <c r="R23" s="27" t="str">
        <f t="shared" si="7"/>
        <v/>
      </c>
      <c r="S23" s="25"/>
      <c r="T23" s="25"/>
      <c r="U23" s="25"/>
      <c r="V23" s="5"/>
      <c r="W23" s="28"/>
      <c r="X23" s="28"/>
      <c r="Y23" s="28"/>
      <c r="Z23" s="28"/>
      <c r="AA23" s="25"/>
      <c r="AB23" s="25"/>
      <c r="AC23" s="25"/>
      <c r="AD23" s="5"/>
      <c r="AE23" s="28"/>
      <c r="AF23" s="28">
        <v>1</v>
      </c>
      <c r="AG23" s="28"/>
      <c r="AH23" s="28"/>
      <c r="AI23" s="25">
        <v>1</v>
      </c>
      <c r="AJ23" s="25"/>
      <c r="AK23" s="25">
        <v>1.5</v>
      </c>
      <c r="AL23" s="5"/>
      <c r="AM23" s="28">
        <v>2</v>
      </c>
      <c r="AN23" s="28"/>
      <c r="AO23" s="28">
        <v>2</v>
      </c>
      <c r="AP23" s="28"/>
      <c r="AQ23" s="5">
        <f t="shared" si="29"/>
        <v>7.5</v>
      </c>
      <c r="AR23" s="5">
        <f t="shared" si="8"/>
        <v>7.5</v>
      </c>
      <c r="AS23" s="2"/>
      <c r="AT23" s="29">
        <f t="shared" si="9"/>
        <v>3</v>
      </c>
      <c r="AU23" s="29">
        <f t="shared" si="10"/>
        <v>1.5</v>
      </c>
      <c r="AV23" s="29">
        <f t="shared" si="11"/>
        <v>3</v>
      </c>
      <c r="AW23" s="29">
        <f t="shared" si="12"/>
        <v>0</v>
      </c>
      <c r="AX23" s="29"/>
      <c r="AY23" s="13"/>
      <c r="AZ23" s="30">
        <f t="shared" si="13"/>
        <v>7.6269312025382424E-2</v>
      </c>
      <c r="BA23" s="30">
        <f t="shared" si="14"/>
        <v>8.0355277466773109E-2</v>
      </c>
      <c r="BB23" s="30">
        <f t="shared" si="15"/>
        <v>0.1551686683424883</v>
      </c>
      <c r="BC23" s="30">
        <f t="shared" si="16"/>
        <v>0</v>
      </c>
      <c r="BD23" s="30"/>
      <c r="BE23" s="31"/>
      <c r="BF23" s="25">
        <f t="shared" ref="BF23:BI23" si="34">IF((AZ23)&gt;=50%, 2, (IF((AZ23)&lt;25%, 0, 1)))</f>
        <v>0</v>
      </c>
      <c r="BG23" s="25">
        <f t="shared" si="34"/>
        <v>0</v>
      </c>
      <c r="BH23" s="25">
        <f t="shared" si="34"/>
        <v>0</v>
      </c>
      <c r="BI23" s="25">
        <f t="shared" si="34"/>
        <v>0</v>
      </c>
      <c r="BJ23" s="25"/>
      <c r="BK23" s="32"/>
      <c r="BL23" s="25" t="str">
        <f t="shared" ref="BL23:BO23" si="35">IF(BF23=2,"Att", (IF(BF23=0,"Not","Weak")))</f>
        <v>Not</v>
      </c>
      <c r="BM23" s="25" t="str">
        <f t="shared" si="35"/>
        <v>Not</v>
      </c>
      <c r="BN23" s="25" t="str">
        <f t="shared" si="35"/>
        <v>Not</v>
      </c>
      <c r="BO23" s="25" t="str">
        <f t="shared" si="35"/>
        <v>Not</v>
      </c>
      <c r="BP23" s="25"/>
      <c r="BQ23" s="1"/>
      <c r="BR23">
        <f t="shared" si="21"/>
        <v>0</v>
      </c>
      <c r="BS23">
        <f t="shared" si="22"/>
        <v>0</v>
      </c>
      <c r="BT23" s="1"/>
    </row>
    <row r="24" spans="1:72" ht="15.75" customHeight="1" x14ac:dyDescent="0.2">
      <c r="A24" s="21">
        <v>222210005101112</v>
      </c>
      <c r="B24" s="21" t="s">
        <v>69</v>
      </c>
      <c r="C24" s="22">
        <v>5</v>
      </c>
      <c r="D24" s="23">
        <v>2</v>
      </c>
      <c r="E24" s="21">
        <v>4</v>
      </c>
      <c r="F24" s="21"/>
      <c r="G24" s="24">
        <f t="shared" si="6"/>
        <v>6</v>
      </c>
      <c r="H24" s="25"/>
      <c r="I24" s="5">
        <v>7.5</v>
      </c>
      <c r="J24" s="25"/>
      <c r="K24" s="25"/>
      <c r="L24" s="26">
        <v>4.5</v>
      </c>
      <c r="M24" s="26"/>
      <c r="N24" s="26"/>
      <c r="O24" s="25"/>
      <c r="P24" s="25"/>
      <c r="Q24" s="25"/>
      <c r="R24" s="27">
        <f t="shared" si="7"/>
        <v>12</v>
      </c>
      <c r="S24" s="25"/>
      <c r="T24" s="25"/>
      <c r="U24" s="25"/>
      <c r="V24" s="5"/>
      <c r="W24" s="28"/>
      <c r="X24" s="28"/>
      <c r="Y24" s="28"/>
      <c r="Z24" s="28"/>
      <c r="AA24" s="25"/>
      <c r="AB24" s="25"/>
      <c r="AC24" s="25"/>
      <c r="AD24" s="5"/>
      <c r="AE24" s="28"/>
      <c r="AF24" s="28">
        <v>5</v>
      </c>
      <c r="AG24" s="28"/>
      <c r="AH24" s="28"/>
      <c r="AI24" s="25">
        <v>0</v>
      </c>
      <c r="AJ24" s="25">
        <v>0.5</v>
      </c>
      <c r="AK24" s="25">
        <v>1.5</v>
      </c>
      <c r="AL24" s="5"/>
      <c r="AM24" s="28">
        <v>1</v>
      </c>
      <c r="AN24" s="28"/>
      <c r="AO24" s="28">
        <v>1</v>
      </c>
      <c r="AP24" s="28"/>
      <c r="AQ24" s="5">
        <f t="shared" si="29"/>
        <v>9</v>
      </c>
      <c r="AR24" s="5">
        <f t="shared" si="8"/>
        <v>32</v>
      </c>
      <c r="AS24" s="2"/>
      <c r="AT24" s="29">
        <f t="shared" si="9"/>
        <v>11</v>
      </c>
      <c r="AU24" s="29">
        <f t="shared" si="10"/>
        <v>6</v>
      </c>
      <c r="AV24" s="29">
        <f t="shared" si="11"/>
        <v>6</v>
      </c>
      <c r="AW24" s="29">
        <f t="shared" si="12"/>
        <v>4</v>
      </c>
      <c r="AX24" s="29"/>
      <c r="AY24" s="13"/>
      <c r="AZ24" s="30">
        <f t="shared" si="13"/>
        <v>0.27965414409306888</v>
      </c>
      <c r="BA24" s="30">
        <f t="shared" si="14"/>
        <v>0.32142110986709244</v>
      </c>
      <c r="BB24" s="30">
        <f t="shared" si="15"/>
        <v>0.31033733668497659</v>
      </c>
      <c r="BC24" s="30">
        <f t="shared" si="16"/>
        <v>0.12244847980212326</v>
      </c>
      <c r="BD24" s="30"/>
      <c r="BE24" s="31"/>
      <c r="BF24" s="25">
        <f t="shared" ref="BF24:BI24" si="36">IF((AZ24)&gt;=50%, 2, (IF((AZ24)&lt;25%, 0, 1)))</f>
        <v>1</v>
      </c>
      <c r="BG24" s="25">
        <f t="shared" si="36"/>
        <v>1</v>
      </c>
      <c r="BH24" s="25">
        <f t="shared" si="36"/>
        <v>1</v>
      </c>
      <c r="BI24" s="25">
        <f t="shared" si="36"/>
        <v>0</v>
      </c>
      <c r="BJ24" s="25"/>
      <c r="BK24" s="32"/>
      <c r="BL24" s="25" t="str">
        <f t="shared" ref="BL24:BO24" si="37">IF(BF24=2,"Att", (IF(BF24=0,"Not","Weak")))</f>
        <v>Weak</v>
      </c>
      <c r="BM24" s="25" t="str">
        <f t="shared" si="37"/>
        <v>Weak</v>
      </c>
      <c r="BN24" s="25" t="str">
        <f t="shared" si="37"/>
        <v>Weak</v>
      </c>
      <c r="BO24" s="25" t="str">
        <f t="shared" si="37"/>
        <v>Not</v>
      </c>
      <c r="BP24" s="25"/>
      <c r="BQ24" s="1"/>
      <c r="BR24">
        <f t="shared" si="21"/>
        <v>1</v>
      </c>
      <c r="BS24">
        <f t="shared" si="22"/>
        <v>2</v>
      </c>
      <c r="BT24" s="1"/>
    </row>
    <row r="25" spans="1:72" ht="15.75" customHeight="1" x14ac:dyDescent="0.2">
      <c r="A25" s="21">
        <v>222210005101116</v>
      </c>
      <c r="B25" s="21" t="s">
        <v>70</v>
      </c>
      <c r="C25" s="22">
        <v>10</v>
      </c>
      <c r="D25" s="23">
        <v>5.5</v>
      </c>
      <c r="E25" s="21">
        <v>5</v>
      </c>
      <c r="F25" s="21">
        <v>7.5</v>
      </c>
      <c r="G25" s="24">
        <f t="shared" si="6"/>
        <v>13</v>
      </c>
      <c r="H25" s="25">
        <v>8</v>
      </c>
      <c r="I25" s="5">
        <v>3</v>
      </c>
      <c r="J25" s="25"/>
      <c r="K25" s="25"/>
      <c r="L25" s="26">
        <v>5.5</v>
      </c>
      <c r="M25" s="26"/>
      <c r="N25" s="26"/>
      <c r="O25" s="25"/>
      <c r="P25" s="25"/>
      <c r="Q25" s="25"/>
      <c r="R25" s="27">
        <f t="shared" si="7"/>
        <v>8.5</v>
      </c>
      <c r="S25" s="25"/>
      <c r="T25" s="25"/>
      <c r="U25" s="25"/>
      <c r="V25" s="5"/>
      <c r="W25" s="28"/>
      <c r="X25" s="28"/>
      <c r="Y25" s="28"/>
      <c r="Z25" s="28"/>
      <c r="AA25" s="25">
        <v>0.5</v>
      </c>
      <c r="AB25" s="25">
        <v>3</v>
      </c>
      <c r="AC25" s="25"/>
      <c r="AD25" s="5"/>
      <c r="AE25" s="28"/>
      <c r="AF25" s="28">
        <v>3</v>
      </c>
      <c r="AG25" s="28"/>
      <c r="AH25" s="28"/>
      <c r="AI25" s="25">
        <v>1</v>
      </c>
      <c r="AJ25" s="25">
        <v>0</v>
      </c>
      <c r="AK25" s="25">
        <v>0</v>
      </c>
      <c r="AL25" s="5"/>
      <c r="AM25" s="28">
        <v>1.5</v>
      </c>
      <c r="AN25" s="28">
        <v>1</v>
      </c>
      <c r="AO25" s="28">
        <v>2</v>
      </c>
      <c r="AP25" s="28"/>
      <c r="AQ25" s="5">
        <f t="shared" si="29"/>
        <v>12</v>
      </c>
      <c r="AR25" s="5">
        <f t="shared" si="8"/>
        <v>51.5</v>
      </c>
      <c r="AS25" s="2"/>
      <c r="AT25" s="29">
        <f t="shared" si="9"/>
        <v>14.5</v>
      </c>
      <c r="AU25" s="29">
        <f t="shared" si="10"/>
        <v>6.5</v>
      </c>
      <c r="AV25" s="29">
        <f t="shared" si="11"/>
        <v>5</v>
      </c>
      <c r="AW25" s="29">
        <f t="shared" si="12"/>
        <v>20.5</v>
      </c>
      <c r="AX25" s="29"/>
      <c r="AY25" s="13"/>
      <c r="AZ25" s="30">
        <f t="shared" si="13"/>
        <v>0.36863500812268174</v>
      </c>
      <c r="BA25" s="30">
        <f t="shared" si="14"/>
        <v>0.34820620235601679</v>
      </c>
      <c r="BB25" s="30">
        <f t="shared" si="15"/>
        <v>0.25861444723748045</v>
      </c>
      <c r="BC25" s="30">
        <f t="shared" si="16"/>
        <v>0.62754845898588163</v>
      </c>
      <c r="BD25" s="30"/>
      <c r="BE25" s="31"/>
      <c r="BF25" s="25">
        <f t="shared" ref="BF25:BI25" si="38">IF((AZ25)&gt;=50%, 2, (IF((AZ25)&lt;25%, 0, 1)))</f>
        <v>1</v>
      </c>
      <c r="BG25" s="25">
        <f t="shared" si="38"/>
        <v>1</v>
      </c>
      <c r="BH25" s="25">
        <f t="shared" si="38"/>
        <v>1</v>
      </c>
      <c r="BI25" s="25">
        <f t="shared" si="38"/>
        <v>2</v>
      </c>
      <c r="BJ25" s="25"/>
      <c r="BK25" s="32"/>
      <c r="BL25" s="25" t="str">
        <f t="shared" ref="BL25:BO25" si="39">IF(BF25=2,"Att", (IF(BF25=0,"Not","Weak")))</f>
        <v>Weak</v>
      </c>
      <c r="BM25" s="25" t="str">
        <f t="shared" si="39"/>
        <v>Weak</v>
      </c>
      <c r="BN25" s="25" t="str">
        <f t="shared" si="39"/>
        <v>Weak</v>
      </c>
      <c r="BO25" s="25" t="str">
        <f t="shared" si="39"/>
        <v>Att</v>
      </c>
      <c r="BP25" s="25"/>
      <c r="BQ25" s="1"/>
      <c r="BR25">
        <f t="shared" si="21"/>
        <v>1</v>
      </c>
      <c r="BS25">
        <f t="shared" si="22"/>
        <v>4</v>
      </c>
      <c r="BT25" s="1"/>
    </row>
    <row r="26" spans="1:72" ht="15.75" customHeight="1" x14ac:dyDescent="0.2">
      <c r="A26" s="21">
        <v>222220005101060</v>
      </c>
      <c r="B26" s="21" t="s">
        <v>71</v>
      </c>
      <c r="C26" s="22">
        <v>7</v>
      </c>
      <c r="D26" s="23"/>
      <c r="E26" s="21"/>
      <c r="F26" s="21"/>
      <c r="G26" s="24">
        <f t="shared" si="6"/>
        <v>0</v>
      </c>
      <c r="H26" s="25"/>
      <c r="I26" s="5"/>
      <c r="J26" s="25"/>
      <c r="K26" s="25"/>
      <c r="L26" s="26"/>
      <c r="M26" s="26"/>
      <c r="N26" s="26"/>
      <c r="O26" s="25"/>
      <c r="P26" s="25"/>
      <c r="Q26" s="25"/>
      <c r="R26" s="27" t="str">
        <f t="shared" si="7"/>
        <v/>
      </c>
      <c r="S26" s="25"/>
      <c r="T26" s="25"/>
      <c r="U26" s="25"/>
      <c r="V26" s="5"/>
      <c r="W26" s="28"/>
      <c r="X26" s="28"/>
      <c r="Y26" s="28"/>
      <c r="Z26" s="28"/>
      <c r="AA26" s="25"/>
      <c r="AB26" s="25"/>
      <c r="AC26" s="25"/>
      <c r="AD26" s="5"/>
      <c r="AE26" s="28"/>
      <c r="AF26" s="28"/>
      <c r="AG26" s="28"/>
      <c r="AH26" s="28"/>
      <c r="AI26" s="25"/>
      <c r="AJ26" s="25"/>
      <c r="AK26" s="25"/>
      <c r="AL26" s="5"/>
      <c r="AM26" s="28"/>
      <c r="AN26" s="28"/>
      <c r="AO26" s="28"/>
      <c r="AP26" s="28"/>
      <c r="AQ26" s="5"/>
      <c r="AR26" s="5">
        <f t="shared" si="8"/>
        <v>7</v>
      </c>
      <c r="AS26" s="2"/>
      <c r="AT26" s="29">
        <f t="shared" si="9"/>
        <v>0</v>
      </c>
      <c r="AU26" s="29">
        <f t="shared" si="10"/>
        <v>0</v>
      </c>
      <c r="AV26" s="29">
        <f t="shared" si="11"/>
        <v>0</v>
      </c>
      <c r="AW26" s="29">
        <f t="shared" si="12"/>
        <v>0</v>
      </c>
      <c r="AX26" s="29"/>
      <c r="AY26" s="13"/>
      <c r="AZ26" s="30">
        <f t="shared" si="13"/>
        <v>0</v>
      </c>
      <c r="BA26" s="30">
        <f t="shared" si="14"/>
        <v>0</v>
      </c>
      <c r="BB26" s="30">
        <f t="shared" si="15"/>
        <v>0</v>
      </c>
      <c r="BC26" s="30">
        <f t="shared" si="16"/>
        <v>0</v>
      </c>
      <c r="BD26" s="30"/>
      <c r="BE26" s="31"/>
      <c r="BF26" s="25">
        <f t="shared" ref="BF26:BI26" si="40">IF((AZ26)&gt;=50%, 2, (IF((AZ26)&lt;25%, 0, 1)))</f>
        <v>0</v>
      </c>
      <c r="BG26" s="25">
        <f t="shared" si="40"/>
        <v>0</v>
      </c>
      <c r="BH26" s="25">
        <f t="shared" si="40"/>
        <v>0</v>
      </c>
      <c r="BI26" s="25">
        <f t="shared" si="40"/>
        <v>0</v>
      </c>
      <c r="BJ26" s="25"/>
      <c r="BK26" s="32"/>
      <c r="BL26" s="25" t="str">
        <f t="shared" ref="BL26:BO26" si="41">IF(BF26=2,"Att", (IF(BF26=0,"Not","Weak")))</f>
        <v>Not</v>
      </c>
      <c r="BM26" s="25" t="str">
        <f t="shared" si="41"/>
        <v>Not</v>
      </c>
      <c r="BN26" s="25" t="str">
        <f t="shared" si="41"/>
        <v>Not</v>
      </c>
      <c r="BO26" s="25" t="str">
        <f t="shared" si="41"/>
        <v>Not</v>
      </c>
      <c r="BP26" s="25"/>
      <c r="BQ26" s="1"/>
      <c r="BR26">
        <f t="shared" si="21"/>
        <v>0</v>
      </c>
      <c r="BS26">
        <f t="shared" si="22"/>
        <v>0</v>
      </c>
      <c r="BT26" s="1"/>
    </row>
    <row r="27" spans="1:72" ht="15.75" customHeight="1" x14ac:dyDescent="0.2">
      <c r="A27" s="21">
        <v>222220005101086</v>
      </c>
      <c r="B27" s="21" t="s">
        <v>72</v>
      </c>
      <c r="C27" s="22" t="s">
        <v>64</v>
      </c>
      <c r="D27" s="23"/>
      <c r="E27" s="21"/>
      <c r="F27" s="21"/>
      <c r="G27" s="24">
        <f t="shared" si="6"/>
        <v>0</v>
      </c>
      <c r="H27" s="25"/>
      <c r="I27" s="5"/>
      <c r="J27" s="25"/>
      <c r="K27" s="25"/>
      <c r="L27" s="26"/>
      <c r="M27" s="26"/>
      <c r="N27" s="26"/>
      <c r="O27" s="25"/>
      <c r="P27" s="25"/>
      <c r="Q27" s="25"/>
      <c r="R27" s="27" t="str">
        <f t="shared" si="7"/>
        <v/>
      </c>
      <c r="S27" s="25"/>
      <c r="T27" s="25">
        <v>1</v>
      </c>
      <c r="U27" s="25">
        <v>2</v>
      </c>
      <c r="V27" s="5"/>
      <c r="W27" s="28"/>
      <c r="X27" s="28"/>
      <c r="Y27" s="28"/>
      <c r="Z27" s="28"/>
      <c r="AA27" s="25">
        <v>0</v>
      </c>
      <c r="AB27" s="25">
        <v>0.5</v>
      </c>
      <c r="AC27" s="25">
        <v>0</v>
      </c>
      <c r="AD27" s="5"/>
      <c r="AE27" s="28"/>
      <c r="AF27" s="28"/>
      <c r="AG27" s="28"/>
      <c r="AH27" s="28"/>
      <c r="AI27" s="25">
        <v>0</v>
      </c>
      <c r="AJ27" s="25">
        <v>0</v>
      </c>
      <c r="AK27" s="25">
        <v>1</v>
      </c>
      <c r="AL27" s="5"/>
      <c r="AM27" s="28">
        <v>0</v>
      </c>
      <c r="AN27" s="28"/>
      <c r="AO27" s="28">
        <v>2</v>
      </c>
      <c r="AP27" s="28"/>
      <c r="AQ27" s="5">
        <f t="shared" ref="AQ27:AQ28" si="42">SUM(S27:AP27)</f>
        <v>6.5</v>
      </c>
      <c r="AR27" s="5">
        <f t="shared" si="8"/>
        <v>6.5</v>
      </c>
      <c r="AS27" s="2"/>
      <c r="AT27" s="29">
        <f t="shared" si="9"/>
        <v>1.5</v>
      </c>
      <c r="AU27" s="29">
        <f t="shared" si="10"/>
        <v>1</v>
      </c>
      <c r="AV27" s="29">
        <f t="shared" si="11"/>
        <v>2</v>
      </c>
      <c r="AW27" s="29">
        <f t="shared" si="12"/>
        <v>2</v>
      </c>
      <c r="AX27" s="29"/>
      <c r="AY27" s="13"/>
      <c r="AZ27" s="30">
        <f t="shared" si="13"/>
        <v>3.8134656012691212E-2</v>
      </c>
      <c r="BA27" s="30">
        <f t="shared" si="14"/>
        <v>5.3570184977848732E-2</v>
      </c>
      <c r="BB27" s="30">
        <f t="shared" si="15"/>
        <v>0.10344577889499219</v>
      </c>
      <c r="BC27" s="30">
        <f t="shared" si="16"/>
        <v>6.1224239901061628E-2</v>
      </c>
      <c r="BD27" s="30"/>
      <c r="BE27" s="31"/>
      <c r="BF27" s="25">
        <f t="shared" ref="BF27:BI27" si="43">IF((AZ27)&gt;=50%, 2, (IF((AZ27)&lt;25%, 0, 1)))</f>
        <v>0</v>
      </c>
      <c r="BG27" s="25">
        <f t="shared" si="43"/>
        <v>0</v>
      </c>
      <c r="BH27" s="25">
        <f t="shared" si="43"/>
        <v>0</v>
      </c>
      <c r="BI27" s="25">
        <f t="shared" si="43"/>
        <v>0</v>
      </c>
      <c r="BJ27" s="25"/>
      <c r="BK27" s="32"/>
      <c r="BL27" s="25" t="str">
        <f t="shared" ref="BL27:BO27" si="44">IF(BF27=2,"Att", (IF(BF27=0,"Not","Weak")))</f>
        <v>Not</v>
      </c>
      <c r="BM27" s="25" t="str">
        <f t="shared" si="44"/>
        <v>Not</v>
      </c>
      <c r="BN27" s="25" t="str">
        <f t="shared" si="44"/>
        <v>Not</v>
      </c>
      <c r="BO27" s="25" t="str">
        <f t="shared" si="44"/>
        <v>Not</v>
      </c>
      <c r="BP27" s="25"/>
      <c r="BQ27" s="1"/>
      <c r="BR27">
        <f t="shared" si="21"/>
        <v>0</v>
      </c>
      <c r="BS27">
        <f t="shared" si="22"/>
        <v>0</v>
      </c>
      <c r="BT27" s="1"/>
    </row>
    <row r="28" spans="1:72" ht="15.75" customHeight="1" x14ac:dyDescent="0.2">
      <c r="A28" s="21">
        <v>222220005101096</v>
      </c>
      <c r="B28" s="21" t="s">
        <v>73</v>
      </c>
      <c r="C28" s="22" t="s">
        <v>64</v>
      </c>
      <c r="D28" s="23"/>
      <c r="E28" s="21"/>
      <c r="F28" s="21"/>
      <c r="G28" s="24">
        <f t="shared" si="6"/>
        <v>0</v>
      </c>
      <c r="H28" s="25"/>
      <c r="I28" s="5"/>
      <c r="J28" s="25"/>
      <c r="K28" s="25"/>
      <c r="L28" s="26"/>
      <c r="M28" s="26"/>
      <c r="N28" s="26"/>
      <c r="O28" s="25"/>
      <c r="P28" s="25"/>
      <c r="Q28" s="25"/>
      <c r="R28" s="27" t="str">
        <f t="shared" si="7"/>
        <v/>
      </c>
      <c r="S28" s="25"/>
      <c r="T28" s="25">
        <v>2</v>
      </c>
      <c r="U28" s="25">
        <v>1.5</v>
      </c>
      <c r="V28" s="5"/>
      <c r="W28" s="28">
        <v>1</v>
      </c>
      <c r="X28" s="28">
        <v>1</v>
      </c>
      <c r="Y28" s="28"/>
      <c r="Z28" s="28"/>
      <c r="AA28" s="25">
        <v>0</v>
      </c>
      <c r="AB28" s="25">
        <v>0</v>
      </c>
      <c r="AC28" s="25">
        <v>0</v>
      </c>
      <c r="AD28" s="5"/>
      <c r="AE28" s="28">
        <v>0</v>
      </c>
      <c r="AF28" s="28">
        <v>0</v>
      </c>
      <c r="AG28" s="28"/>
      <c r="AH28" s="28"/>
      <c r="AI28" s="25"/>
      <c r="AJ28" s="25"/>
      <c r="AK28" s="25"/>
      <c r="AL28" s="5"/>
      <c r="AM28" s="28"/>
      <c r="AN28" s="28"/>
      <c r="AO28" s="28"/>
      <c r="AP28" s="28"/>
      <c r="AQ28" s="5">
        <f t="shared" si="42"/>
        <v>5.5</v>
      </c>
      <c r="AR28" s="5">
        <f t="shared" si="8"/>
        <v>5.5</v>
      </c>
      <c r="AS28" s="2"/>
      <c r="AT28" s="29">
        <f t="shared" si="9"/>
        <v>3</v>
      </c>
      <c r="AU28" s="29">
        <f t="shared" si="10"/>
        <v>0</v>
      </c>
      <c r="AV28" s="29">
        <f t="shared" si="11"/>
        <v>1</v>
      </c>
      <c r="AW28" s="29">
        <f t="shared" si="12"/>
        <v>1.5</v>
      </c>
      <c r="AX28" s="29"/>
      <c r="AY28" s="13"/>
      <c r="AZ28" s="30">
        <f t="shared" si="13"/>
        <v>7.6269312025382424E-2</v>
      </c>
      <c r="BA28" s="30">
        <f t="shared" si="14"/>
        <v>0</v>
      </c>
      <c r="BB28" s="30">
        <f t="shared" si="15"/>
        <v>5.1722889447496097E-2</v>
      </c>
      <c r="BC28" s="30">
        <f t="shared" si="16"/>
        <v>4.5918179925796221E-2</v>
      </c>
      <c r="BD28" s="30"/>
      <c r="BE28" s="31"/>
      <c r="BF28" s="25">
        <f t="shared" ref="BF28:BI28" si="45">IF((AZ28)&gt;=50%, 2, (IF((AZ28)&lt;25%, 0, 1)))</f>
        <v>0</v>
      </c>
      <c r="BG28" s="25">
        <f t="shared" si="45"/>
        <v>0</v>
      </c>
      <c r="BH28" s="25">
        <f t="shared" si="45"/>
        <v>0</v>
      </c>
      <c r="BI28" s="25">
        <f t="shared" si="45"/>
        <v>0</v>
      </c>
      <c r="BJ28" s="25"/>
      <c r="BK28" s="32"/>
      <c r="BL28" s="25" t="str">
        <f t="shared" ref="BL28:BO28" si="46">IF(BF28=2,"Att", (IF(BF28=0,"Not","Weak")))</f>
        <v>Not</v>
      </c>
      <c r="BM28" s="25" t="str">
        <f t="shared" si="46"/>
        <v>Not</v>
      </c>
      <c r="BN28" s="25" t="str">
        <f t="shared" si="46"/>
        <v>Not</v>
      </c>
      <c r="BO28" s="25" t="str">
        <f t="shared" si="46"/>
        <v>Not</v>
      </c>
      <c r="BP28" s="25"/>
      <c r="BQ28" s="1"/>
      <c r="BR28">
        <f t="shared" si="21"/>
        <v>0</v>
      </c>
      <c r="BS28">
        <f t="shared" si="22"/>
        <v>0</v>
      </c>
      <c r="BT28" s="1"/>
    </row>
    <row r="29" spans="1:72" ht="15.75" customHeight="1" x14ac:dyDescent="0.2">
      <c r="A29" s="21">
        <v>222220005101098</v>
      </c>
      <c r="B29" s="21" t="s">
        <v>74</v>
      </c>
      <c r="C29" s="22" t="s">
        <v>64</v>
      </c>
      <c r="D29" s="23"/>
      <c r="E29" s="21"/>
      <c r="F29" s="21"/>
      <c r="G29" s="24">
        <f t="shared" si="6"/>
        <v>0</v>
      </c>
      <c r="H29" s="25"/>
      <c r="I29" s="5"/>
      <c r="J29" s="25"/>
      <c r="K29" s="25"/>
      <c r="L29" s="26"/>
      <c r="M29" s="26"/>
      <c r="N29" s="26"/>
      <c r="O29" s="25"/>
      <c r="P29" s="25"/>
      <c r="Q29" s="25"/>
      <c r="R29" s="27" t="str">
        <f t="shared" si="7"/>
        <v/>
      </c>
      <c r="S29" s="25"/>
      <c r="T29" s="25"/>
      <c r="U29" s="25"/>
      <c r="V29" s="5"/>
      <c r="W29" s="28"/>
      <c r="X29" s="28"/>
      <c r="Y29" s="28"/>
      <c r="Z29" s="28"/>
      <c r="AA29" s="25"/>
      <c r="AB29" s="25"/>
      <c r="AC29" s="25"/>
      <c r="AD29" s="5"/>
      <c r="AE29" s="28"/>
      <c r="AF29" s="28"/>
      <c r="AG29" s="28"/>
      <c r="AH29" s="28"/>
      <c r="AI29" s="25"/>
      <c r="AJ29" s="25"/>
      <c r="AK29" s="25"/>
      <c r="AL29" s="5"/>
      <c r="AM29" s="28"/>
      <c r="AN29" s="28"/>
      <c r="AO29" s="28"/>
      <c r="AP29" s="28"/>
      <c r="AQ29" s="5"/>
      <c r="AR29" s="5">
        <f t="shared" si="8"/>
        <v>0</v>
      </c>
      <c r="AS29" s="2"/>
      <c r="AT29" s="29">
        <f t="shared" si="9"/>
        <v>0</v>
      </c>
      <c r="AU29" s="29">
        <f t="shared" si="10"/>
        <v>0</v>
      </c>
      <c r="AV29" s="29">
        <f t="shared" si="11"/>
        <v>0</v>
      </c>
      <c r="AW29" s="29">
        <f t="shared" si="12"/>
        <v>0</v>
      </c>
      <c r="AX29" s="29"/>
      <c r="AY29" s="13"/>
      <c r="AZ29" s="30">
        <f t="shared" si="13"/>
        <v>0</v>
      </c>
      <c r="BA29" s="30">
        <f t="shared" si="14"/>
        <v>0</v>
      </c>
      <c r="BB29" s="30">
        <f t="shared" si="15"/>
        <v>0</v>
      </c>
      <c r="BC29" s="30">
        <f t="shared" si="16"/>
        <v>0</v>
      </c>
      <c r="BD29" s="30"/>
      <c r="BE29" s="31"/>
      <c r="BF29" s="25">
        <f t="shared" ref="BF29:BI29" si="47">IF((AZ29)&gt;=50%, 2, (IF((AZ29)&lt;25%, 0, 1)))</f>
        <v>0</v>
      </c>
      <c r="BG29" s="25">
        <f t="shared" si="47"/>
        <v>0</v>
      </c>
      <c r="BH29" s="25">
        <f t="shared" si="47"/>
        <v>0</v>
      </c>
      <c r="BI29" s="25">
        <f t="shared" si="47"/>
        <v>0</v>
      </c>
      <c r="BJ29" s="25"/>
      <c r="BK29" s="32"/>
      <c r="BL29" s="25" t="str">
        <f t="shared" ref="BL29:BO29" si="48">IF(BF29=2,"Att", (IF(BF29=0,"Not","Weak")))</f>
        <v>Not</v>
      </c>
      <c r="BM29" s="25" t="str">
        <f t="shared" si="48"/>
        <v>Not</v>
      </c>
      <c r="BN29" s="25" t="str">
        <f t="shared" si="48"/>
        <v>Not</v>
      </c>
      <c r="BO29" s="25" t="str">
        <f t="shared" si="48"/>
        <v>Not</v>
      </c>
      <c r="BP29" s="25"/>
      <c r="BQ29" s="1"/>
      <c r="BR29">
        <f t="shared" si="21"/>
        <v>0</v>
      </c>
      <c r="BS29">
        <f t="shared" si="22"/>
        <v>0</v>
      </c>
      <c r="BT29" s="1"/>
    </row>
    <row r="30" spans="1:72" ht="15.75" customHeight="1" x14ac:dyDescent="0.2">
      <c r="A30" s="21">
        <v>222220005101102</v>
      </c>
      <c r="B30" s="21" t="s">
        <v>75</v>
      </c>
      <c r="C30" s="22" t="s">
        <v>64</v>
      </c>
      <c r="D30" s="23"/>
      <c r="E30" s="21"/>
      <c r="F30" s="21"/>
      <c r="G30" s="24">
        <f t="shared" si="6"/>
        <v>0</v>
      </c>
      <c r="H30" s="25"/>
      <c r="I30" s="5"/>
      <c r="J30" s="25"/>
      <c r="K30" s="25"/>
      <c r="L30" s="26"/>
      <c r="M30" s="26"/>
      <c r="N30" s="26"/>
      <c r="O30" s="25"/>
      <c r="P30" s="25"/>
      <c r="Q30" s="25"/>
      <c r="R30" s="27" t="str">
        <f t="shared" si="7"/>
        <v/>
      </c>
      <c r="S30" s="25">
        <v>0</v>
      </c>
      <c r="T30" s="25">
        <v>2</v>
      </c>
      <c r="U30" s="25">
        <v>4</v>
      </c>
      <c r="V30" s="5"/>
      <c r="W30" s="28">
        <v>2</v>
      </c>
      <c r="X30" s="28"/>
      <c r="Y30" s="28"/>
      <c r="Z30" s="28"/>
      <c r="AA30" s="25">
        <v>0</v>
      </c>
      <c r="AB30" s="25">
        <v>0</v>
      </c>
      <c r="AC30" s="25"/>
      <c r="AD30" s="5"/>
      <c r="AE30" s="28"/>
      <c r="AF30" s="28"/>
      <c r="AG30" s="28"/>
      <c r="AH30" s="28"/>
      <c r="AI30" s="25">
        <v>0</v>
      </c>
      <c r="AJ30" s="25">
        <v>1</v>
      </c>
      <c r="AK30" s="25">
        <v>1</v>
      </c>
      <c r="AL30" s="5"/>
      <c r="AM30" s="28"/>
      <c r="AN30" s="28"/>
      <c r="AO30" s="28"/>
      <c r="AP30" s="28"/>
      <c r="AQ30" s="5">
        <f t="shared" ref="AQ30:AQ60" si="49">SUM(S30:AP30)</f>
        <v>10</v>
      </c>
      <c r="AR30" s="5">
        <f t="shared" si="8"/>
        <v>10</v>
      </c>
      <c r="AS30" s="2"/>
      <c r="AT30" s="29">
        <f t="shared" si="9"/>
        <v>5</v>
      </c>
      <c r="AU30" s="29">
        <f t="shared" si="10"/>
        <v>1</v>
      </c>
      <c r="AV30" s="29">
        <f t="shared" si="11"/>
        <v>0</v>
      </c>
      <c r="AW30" s="29">
        <f t="shared" si="12"/>
        <v>4</v>
      </c>
      <c r="AX30" s="29"/>
      <c r="AY30" s="13"/>
      <c r="AZ30" s="30">
        <f t="shared" si="13"/>
        <v>0.12711552004230406</v>
      </c>
      <c r="BA30" s="30">
        <f t="shared" si="14"/>
        <v>5.3570184977848732E-2</v>
      </c>
      <c r="BB30" s="30">
        <f t="shared" si="15"/>
        <v>0</v>
      </c>
      <c r="BC30" s="30">
        <f t="shared" si="16"/>
        <v>0.12244847980212326</v>
      </c>
      <c r="BD30" s="30"/>
      <c r="BE30" s="31"/>
      <c r="BF30" s="25">
        <f t="shared" ref="BF30:BI30" si="50">IF((AZ30)&gt;=50%, 2, (IF((AZ30)&lt;25%, 0, 1)))</f>
        <v>0</v>
      </c>
      <c r="BG30" s="25">
        <f t="shared" si="50"/>
        <v>0</v>
      </c>
      <c r="BH30" s="25">
        <f t="shared" si="50"/>
        <v>0</v>
      </c>
      <c r="BI30" s="25">
        <f t="shared" si="50"/>
        <v>0</v>
      </c>
      <c r="BJ30" s="25"/>
      <c r="BK30" s="32"/>
      <c r="BL30" s="25" t="str">
        <f t="shared" ref="BL30:BO30" si="51">IF(BF30=2,"Att", (IF(BF30=0,"Not","Weak")))</f>
        <v>Not</v>
      </c>
      <c r="BM30" s="25" t="str">
        <f t="shared" si="51"/>
        <v>Not</v>
      </c>
      <c r="BN30" s="25" t="str">
        <f t="shared" si="51"/>
        <v>Not</v>
      </c>
      <c r="BO30" s="25" t="str">
        <f t="shared" si="51"/>
        <v>Not</v>
      </c>
      <c r="BP30" s="25"/>
      <c r="BQ30" s="1"/>
      <c r="BR30">
        <f t="shared" si="21"/>
        <v>0</v>
      </c>
      <c r="BS30">
        <f t="shared" si="22"/>
        <v>0</v>
      </c>
      <c r="BT30" s="1"/>
    </row>
    <row r="31" spans="1:72" ht="15.75" customHeight="1" x14ac:dyDescent="0.2">
      <c r="A31" s="21">
        <v>222220005101105</v>
      </c>
      <c r="B31" s="21" t="s">
        <v>76</v>
      </c>
      <c r="C31" s="22" t="s">
        <v>64</v>
      </c>
      <c r="D31" s="23"/>
      <c r="E31" s="21"/>
      <c r="F31" s="21"/>
      <c r="G31" s="24">
        <f t="shared" si="6"/>
        <v>0</v>
      </c>
      <c r="H31" s="25"/>
      <c r="I31" s="5"/>
      <c r="J31" s="25"/>
      <c r="K31" s="25"/>
      <c r="L31" s="26"/>
      <c r="M31" s="26"/>
      <c r="N31" s="26"/>
      <c r="O31" s="25"/>
      <c r="P31" s="25"/>
      <c r="Q31" s="25"/>
      <c r="R31" s="27" t="str">
        <f t="shared" si="7"/>
        <v/>
      </c>
      <c r="S31" s="25">
        <v>0</v>
      </c>
      <c r="T31" s="25">
        <v>1</v>
      </c>
      <c r="U31" s="25">
        <v>2</v>
      </c>
      <c r="V31" s="5"/>
      <c r="W31" s="28"/>
      <c r="X31" s="28"/>
      <c r="Y31" s="28"/>
      <c r="Z31" s="28"/>
      <c r="AA31" s="25">
        <v>0</v>
      </c>
      <c r="AB31" s="25">
        <v>0.5</v>
      </c>
      <c r="AC31" s="25"/>
      <c r="AD31" s="5"/>
      <c r="AE31" s="28"/>
      <c r="AF31" s="28"/>
      <c r="AG31" s="28"/>
      <c r="AH31" s="28"/>
      <c r="AI31" s="25">
        <v>0</v>
      </c>
      <c r="AJ31" s="25">
        <v>0</v>
      </c>
      <c r="AK31" s="25">
        <v>0.5</v>
      </c>
      <c r="AL31" s="5"/>
      <c r="AM31" s="28">
        <v>2</v>
      </c>
      <c r="AN31" s="28">
        <v>1</v>
      </c>
      <c r="AO31" s="28">
        <v>3</v>
      </c>
      <c r="AP31" s="28"/>
      <c r="AQ31" s="5">
        <f t="shared" si="49"/>
        <v>10</v>
      </c>
      <c r="AR31" s="5">
        <f t="shared" si="8"/>
        <v>10</v>
      </c>
      <c r="AS31" s="2"/>
      <c r="AT31" s="29">
        <f t="shared" si="9"/>
        <v>3.5</v>
      </c>
      <c r="AU31" s="29">
        <f t="shared" si="10"/>
        <v>1.5</v>
      </c>
      <c r="AV31" s="29">
        <f t="shared" si="11"/>
        <v>3</v>
      </c>
      <c r="AW31" s="29">
        <f t="shared" si="12"/>
        <v>2</v>
      </c>
      <c r="AX31" s="29"/>
      <c r="AY31" s="13"/>
      <c r="AZ31" s="30">
        <f t="shared" si="13"/>
        <v>8.8980864029612833E-2</v>
      </c>
      <c r="BA31" s="30">
        <f t="shared" si="14"/>
        <v>8.0355277466773109E-2</v>
      </c>
      <c r="BB31" s="30">
        <f t="shared" si="15"/>
        <v>0.1551686683424883</v>
      </c>
      <c r="BC31" s="30">
        <f t="shared" si="16"/>
        <v>6.1224239901061628E-2</v>
      </c>
      <c r="BD31" s="30"/>
      <c r="BE31" s="31"/>
      <c r="BF31" s="25">
        <f t="shared" ref="BF31:BI31" si="52">IF((AZ31)&gt;=50%, 2, (IF((AZ31)&lt;25%, 0, 1)))</f>
        <v>0</v>
      </c>
      <c r="BG31" s="25">
        <f t="shared" si="52"/>
        <v>0</v>
      </c>
      <c r="BH31" s="25">
        <f t="shared" si="52"/>
        <v>0</v>
      </c>
      <c r="BI31" s="25">
        <f t="shared" si="52"/>
        <v>0</v>
      </c>
      <c r="BJ31" s="25"/>
      <c r="BK31" s="32"/>
      <c r="BL31" s="25" t="str">
        <f t="shared" ref="BL31:BO31" si="53">IF(BF31=2,"Att", (IF(BF31=0,"Not","Weak")))</f>
        <v>Not</v>
      </c>
      <c r="BM31" s="25" t="str">
        <f t="shared" si="53"/>
        <v>Not</v>
      </c>
      <c r="BN31" s="25" t="str">
        <f t="shared" si="53"/>
        <v>Not</v>
      </c>
      <c r="BO31" s="25" t="str">
        <f t="shared" si="53"/>
        <v>Not</v>
      </c>
      <c r="BP31" s="25"/>
      <c r="BQ31" s="1"/>
      <c r="BR31">
        <f t="shared" si="21"/>
        <v>0</v>
      </c>
      <c r="BS31">
        <f t="shared" si="22"/>
        <v>0</v>
      </c>
      <c r="BT31" s="1"/>
    </row>
    <row r="32" spans="1:72" ht="15.75" customHeight="1" x14ac:dyDescent="0.2">
      <c r="A32" s="21">
        <v>222220005101107</v>
      </c>
      <c r="B32" s="21" t="s">
        <v>77</v>
      </c>
      <c r="C32" s="22" t="s">
        <v>64</v>
      </c>
      <c r="D32" s="23"/>
      <c r="E32" s="21"/>
      <c r="F32" s="21"/>
      <c r="G32" s="24">
        <f t="shared" si="6"/>
        <v>0</v>
      </c>
      <c r="H32" s="25"/>
      <c r="I32" s="5"/>
      <c r="J32" s="25"/>
      <c r="K32" s="25"/>
      <c r="L32" s="26"/>
      <c r="M32" s="26"/>
      <c r="N32" s="26"/>
      <c r="O32" s="25"/>
      <c r="P32" s="25"/>
      <c r="Q32" s="25"/>
      <c r="R32" s="27" t="str">
        <f t="shared" si="7"/>
        <v/>
      </c>
      <c r="S32" s="25">
        <v>0</v>
      </c>
      <c r="T32" s="25">
        <v>1.5</v>
      </c>
      <c r="U32" s="25">
        <v>1</v>
      </c>
      <c r="V32" s="5"/>
      <c r="W32" s="28"/>
      <c r="X32" s="28"/>
      <c r="Y32" s="28"/>
      <c r="Z32" s="28"/>
      <c r="AA32" s="25">
        <v>0</v>
      </c>
      <c r="AB32" s="25">
        <v>0</v>
      </c>
      <c r="AC32" s="25"/>
      <c r="AD32" s="5"/>
      <c r="AE32" s="28"/>
      <c r="AF32" s="28"/>
      <c r="AG32" s="28"/>
      <c r="AH32" s="28"/>
      <c r="AI32" s="25">
        <v>0</v>
      </c>
      <c r="AJ32" s="25">
        <v>0</v>
      </c>
      <c r="AK32" s="25">
        <v>1</v>
      </c>
      <c r="AL32" s="5"/>
      <c r="AM32" s="28">
        <v>1.5</v>
      </c>
      <c r="AN32" s="28"/>
      <c r="AO32" s="28">
        <v>1.5</v>
      </c>
      <c r="AP32" s="28"/>
      <c r="AQ32" s="5">
        <f t="shared" si="49"/>
        <v>6.5</v>
      </c>
      <c r="AR32" s="5">
        <f t="shared" si="8"/>
        <v>6.5</v>
      </c>
      <c r="AS32" s="2"/>
      <c r="AT32" s="29">
        <f t="shared" si="9"/>
        <v>3</v>
      </c>
      <c r="AU32" s="29">
        <f t="shared" si="10"/>
        <v>1</v>
      </c>
      <c r="AV32" s="29">
        <f t="shared" si="11"/>
        <v>1.5</v>
      </c>
      <c r="AW32" s="29">
        <f t="shared" si="12"/>
        <v>1</v>
      </c>
      <c r="AX32" s="29"/>
      <c r="AY32" s="13"/>
      <c r="AZ32" s="30">
        <f t="shared" si="13"/>
        <v>7.6269312025382424E-2</v>
      </c>
      <c r="BA32" s="30">
        <f t="shared" si="14"/>
        <v>5.3570184977848732E-2</v>
      </c>
      <c r="BB32" s="30">
        <f t="shared" si="15"/>
        <v>7.7584334171244149E-2</v>
      </c>
      <c r="BC32" s="30">
        <f t="shared" si="16"/>
        <v>3.0612119950530814E-2</v>
      </c>
      <c r="BD32" s="30"/>
      <c r="BE32" s="31"/>
      <c r="BF32" s="25">
        <f t="shared" ref="BF32:BI32" si="54">IF((AZ32)&gt;=50%, 2, (IF((AZ32)&lt;25%, 0, 1)))</f>
        <v>0</v>
      </c>
      <c r="BG32" s="25">
        <f t="shared" si="54"/>
        <v>0</v>
      </c>
      <c r="BH32" s="25">
        <f t="shared" si="54"/>
        <v>0</v>
      </c>
      <c r="BI32" s="25">
        <f t="shared" si="54"/>
        <v>0</v>
      </c>
      <c r="BJ32" s="25"/>
      <c r="BK32" s="32"/>
      <c r="BL32" s="25" t="str">
        <f t="shared" ref="BL32:BO32" si="55">IF(BF32=2,"Att", (IF(BF32=0,"Not","Weak")))</f>
        <v>Not</v>
      </c>
      <c r="BM32" s="25" t="str">
        <f t="shared" si="55"/>
        <v>Not</v>
      </c>
      <c r="BN32" s="25" t="str">
        <f t="shared" si="55"/>
        <v>Not</v>
      </c>
      <c r="BO32" s="25" t="str">
        <f t="shared" si="55"/>
        <v>Not</v>
      </c>
      <c r="BP32" s="25"/>
      <c r="BQ32" s="1"/>
      <c r="BR32">
        <f t="shared" si="21"/>
        <v>0</v>
      </c>
      <c r="BS32">
        <f t="shared" si="22"/>
        <v>0</v>
      </c>
      <c r="BT32" s="1"/>
    </row>
    <row r="33" spans="1:72" ht="15.75" customHeight="1" x14ac:dyDescent="0.2">
      <c r="A33" s="21">
        <v>222220005101109</v>
      </c>
      <c r="B33" s="21" t="s">
        <v>78</v>
      </c>
      <c r="C33" s="22" t="s">
        <v>64</v>
      </c>
      <c r="D33" s="23"/>
      <c r="E33" s="21"/>
      <c r="F33" s="21"/>
      <c r="G33" s="24">
        <f t="shared" si="6"/>
        <v>0</v>
      </c>
      <c r="H33" s="25"/>
      <c r="I33" s="5"/>
      <c r="J33" s="25"/>
      <c r="K33" s="25"/>
      <c r="L33" s="26"/>
      <c r="M33" s="26"/>
      <c r="N33" s="26"/>
      <c r="O33" s="25"/>
      <c r="P33" s="25"/>
      <c r="Q33" s="25"/>
      <c r="R33" s="27" t="str">
        <f t="shared" si="7"/>
        <v/>
      </c>
      <c r="S33" s="25">
        <v>0</v>
      </c>
      <c r="T33" s="25">
        <v>1</v>
      </c>
      <c r="U33" s="25">
        <v>0.5</v>
      </c>
      <c r="V33" s="5"/>
      <c r="W33" s="28">
        <v>2</v>
      </c>
      <c r="X33" s="28"/>
      <c r="Y33" s="28"/>
      <c r="Z33" s="28"/>
      <c r="AA33" s="33">
        <v>0</v>
      </c>
      <c r="AB33" s="33">
        <v>0</v>
      </c>
      <c r="AC33" s="25"/>
      <c r="AD33" s="5"/>
      <c r="AE33" s="28"/>
      <c r="AF33" s="28"/>
      <c r="AG33" s="28"/>
      <c r="AH33" s="28"/>
      <c r="AI33" s="25">
        <v>0</v>
      </c>
      <c r="AJ33" s="25">
        <v>0</v>
      </c>
      <c r="AK33" s="25">
        <v>1</v>
      </c>
      <c r="AL33" s="5"/>
      <c r="AM33" s="28">
        <v>0</v>
      </c>
      <c r="AN33" s="28">
        <v>0</v>
      </c>
      <c r="AO33" s="28">
        <v>3</v>
      </c>
      <c r="AP33" s="28"/>
      <c r="AQ33" s="5">
        <f t="shared" si="49"/>
        <v>7.5</v>
      </c>
      <c r="AR33" s="5">
        <f t="shared" si="8"/>
        <v>7.5</v>
      </c>
      <c r="AS33" s="2"/>
      <c r="AT33" s="29">
        <f t="shared" si="9"/>
        <v>3</v>
      </c>
      <c r="AU33" s="29">
        <f t="shared" si="10"/>
        <v>1</v>
      </c>
      <c r="AV33" s="29">
        <f t="shared" si="11"/>
        <v>3</v>
      </c>
      <c r="AW33" s="29">
        <f t="shared" si="12"/>
        <v>0.5</v>
      </c>
      <c r="AX33" s="29"/>
      <c r="AY33" s="13"/>
      <c r="AZ33" s="30">
        <f t="shared" si="13"/>
        <v>7.6269312025382424E-2</v>
      </c>
      <c r="BA33" s="30">
        <f t="shared" si="14"/>
        <v>5.3570184977848732E-2</v>
      </c>
      <c r="BB33" s="30">
        <f t="shared" si="15"/>
        <v>0.1551686683424883</v>
      </c>
      <c r="BC33" s="30">
        <f t="shared" si="16"/>
        <v>1.5306059975265407E-2</v>
      </c>
      <c r="BD33" s="30"/>
      <c r="BE33" s="31"/>
      <c r="BF33" s="25">
        <f t="shared" ref="BF33:BI33" si="56">IF((AZ33)&gt;=50%, 2, (IF((AZ33)&lt;25%, 0, 1)))</f>
        <v>0</v>
      </c>
      <c r="BG33" s="25">
        <f t="shared" si="56"/>
        <v>0</v>
      </c>
      <c r="BH33" s="25">
        <f t="shared" si="56"/>
        <v>0</v>
      </c>
      <c r="BI33" s="25">
        <f t="shared" si="56"/>
        <v>0</v>
      </c>
      <c r="BJ33" s="25"/>
      <c r="BK33" s="32"/>
      <c r="BL33" s="25" t="str">
        <f t="shared" ref="BL33:BO33" si="57">IF(BF33=2,"Att", (IF(BF33=0,"Not","Weak")))</f>
        <v>Not</v>
      </c>
      <c r="BM33" s="25" t="str">
        <f t="shared" si="57"/>
        <v>Not</v>
      </c>
      <c r="BN33" s="25" t="str">
        <f t="shared" si="57"/>
        <v>Not</v>
      </c>
      <c r="BO33" s="25" t="str">
        <f t="shared" si="57"/>
        <v>Not</v>
      </c>
      <c r="BP33" s="25"/>
      <c r="BQ33" s="1"/>
      <c r="BR33">
        <f t="shared" si="21"/>
        <v>0</v>
      </c>
      <c r="BS33">
        <f t="shared" si="22"/>
        <v>0</v>
      </c>
      <c r="BT33" s="1"/>
    </row>
    <row r="34" spans="1:72" ht="15.75" customHeight="1" x14ac:dyDescent="0.2">
      <c r="A34" s="21">
        <v>222220005101112</v>
      </c>
      <c r="B34" s="21" t="s">
        <v>79</v>
      </c>
      <c r="C34" s="22" t="s">
        <v>64</v>
      </c>
      <c r="D34" s="23"/>
      <c r="E34" s="21"/>
      <c r="F34" s="21"/>
      <c r="G34" s="24">
        <f t="shared" si="6"/>
        <v>0</v>
      </c>
      <c r="H34" s="25"/>
      <c r="I34" s="5"/>
      <c r="J34" s="25"/>
      <c r="K34" s="25"/>
      <c r="L34" s="26"/>
      <c r="M34" s="26"/>
      <c r="N34" s="26"/>
      <c r="O34" s="25"/>
      <c r="P34" s="25"/>
      <c r="Q34" s="25"/>
      <c r="R34" s="27" t="str">
        <f t="shared" si="7"/>
        <v/>
      </c>
      <c r="S34" s="25"/>
      <c r="T34" s="25">
        <v>1</v>
      </c>
      <c r="U34" s="25">
        <v>0</v>
      </c>
      <c r="V34" s="5"/>
      <c r="W34" s="28"/>
      <c r="X34" s="28"/>
      <c r="Y34" s="28"/>
      <c r="Z34" s="28"/>
      <c r="AA34" s="25">
        <v>0</v>
      </c>
      <c r="AB34" s="25">
        <v>0</v>
      </c>
      <c r="AC34" s="25">
        <v>0</v>
      </c>
      <c r="AD34" s="5"/>
      <c r="AE34" s="28"/>
      <c r="AF34" s="28"/>
      <c r="AG34" s="28"/>
      <c r="AH34" s="28"/>
      <c r="AI34" s="25">
        <v>1</v>
      </c>
      <c r="AJ34" s="25">
        <v>0</v>
      </c>
      <c r="AK34" s="25">
        <v>1</v>
      </c>
      <c r="AL34" s="5"/>
      <c r="AM34" s="28">
        <v>0</v>
      </c>
      <c r="AN34" s="28">
        <v>0.5</v>
      </c>
      <c r="AO34" s="28">
        <v>3</v>
      </c>
      <c r="AP34" s="28"/>
      <c r="AQ34" s="5">
        <f t="shared" si="49"/>
        <v>6.5</v>
      </c>
      <c r="AR34" s="5">
        <f t="shared" si="8"/>
        <v>6.5</v>
      </c>
      <c r="AS34" s="2"/>
      <c r="AT34" s="29">
        <f t="shared" si="9"/>
        <v>2</v>
      </c>
      <c r="AU34" s="29">
        <f t="shared" si="10"/>
        <v>1.5</v>
      </c>
      <c r="AV34" s="29">
        <f t="shared" si="11"/>
        <v>3</v>
      </c>
      <c r="AW34" s="29">
        <f t="shared" si="12"/>
        <v>0</v>
      </c>
      <c r="AX34" s="29"/>
      <c r="AY34" s="13"/>
      <c r="AZ34" s="30">
        <f t="shared" si="13"/>
        <v>5.0846208016921621E-2</v>
      </c>
      <c r="BA34" s="30">
        <f t="shared" si="14"/>
        <v>8.0355277466773109E-2</v>
      </c>
      <c r="BB34" s="30">
        <f t="shared" si="15"/>
        <v>0.1551686683424883</v>
      </c>
      <c r="BC34" s="30">
        <f t="shared" si="16"/>
        <v>0</v>
      </c>
      <c r="BD34" s="30"/>
      <c r="BE34" s="31"/>
      <c r="BF34" s="25">
        <f t="shared" ref="BF34:BI34" si="58">IF((AZ34)&gt;=50%, 2, (IF((AZ34)&lt;25%, 0, 1)))</f>
        <v>0</v>
      </c>
      <c r="BG34" s="25">
        <f t="shared" si="58"/>
        <v>0</v>
      </c>
      <c r="BH34" s="25">
        <f t="shared" si="58"/>
        <v>0</v>
      </c>
      <c r="BI34" s="25">
        <f t="shared" si="58"/>
        <v>0</v>
      </c>
      <c r="BJ34" s="25"/>
      <c r="BK34" s="32"/>
      <c r="BL34" s="25" t="str">
        <f t="shared" ref="BL34:BO34" si="59">IF(BF34=2,"Att", (IF(BF34=0,"Not","Weak")))</f>
        <v>Not</v>
      </c>
      <c r="BM34" s="25" t="str">
        <f t="shared" si="59"/>
        <v>Not</v>
      </c>
      <c r="BN34" s="25" t="str">
        <f t="shared" si="59"/>
        <v>Not</v>
      </c>
      <c r="BO34" s="25" t="str">
        <f t="shared" si="59"/>
        <v>Not</v>
      </c>
      <c r="BP34" s="25"/>
      <c r="BQ34" s="1"/>
      <c r="BR34">
        <f t="shared" si="21"/>
        <v>0</v>
      </c>
      <c r="BS34">
        <f t="shared" si="22"/>
        <v>0</v>
      </c>
      <c r="BT34" s="1"/>
    </row>
    <row r="35" spans="1:72" ht="15.75" customHeight="1" x14ac:dyDescent="0.2">
      <c r="A35" s="21">
        <v>222220005101115</v>
      </c>
      <c r="B35" s="21" t="s">
        <v>80</v>
      </c>
      <c r="C35" s="22">
        <v>7</v>
      </c>
      <c r="D35" s="23">
        <v>3</v>
      </c>
      <c r="E35" s="21">
        <v>3.5</v>
      </c>
      <c r="F35" s="21"/>
      <c r="G35" s="24">
        <f t="shared" si="6"/>
        <v>6.5</v>
      </c>
      <c r="H35" s="25"/>
      <c r="I35" s="5"/>
      <c r="J35" s="25"/>
      <c r="K35" s="25"/>
      <c r="L35" s="26"/>
      <c r="M35" s="26"/>
      <c r="N35" s="26"/>
      <c r="O35" s="25">
        <v>1</v>
      </c>
      <c r="P35" s="25"/>
      <c r="Q35" s="25"/>
      <c r="R35" s="27">
        <f t="shared" si="7"/>
        <v>1</v>
      </c>
      <c r="S35" s="25">
        <v>0</v>
      </c>
      <c r="T35" s="25">
        <v>0</v>
      </c>
      <c r="U35" s="25"/>
      <c r="V35" s="5"/>
      <c r="W35" s="28"/>
      <c r="X35" s="28"/>
      <c r="Y35" s="28"/>
      <c r="Z35" s="28"/>
      <c r="AA35" s="25">
        <v>0</v>
      </c>
      <c r="AB35" s="25">
        <v>0</v>
      </c>
      <c r="AC35" s="25">
        <v>0</v>
      </c>
      <c r="AD35" s="5"/>
      <c r="AE35" s="28"/>
      <c r="AF35" s="28"/>
      <c r="AG35" s="28"/>
      <c r="AH35" s="28"/>
      <c r="AI35" s="25">
        <v>1</v>
      </c>
      <c r="AJ35" s="25">
        <v>0.5</v>
      </c>
      <c r="AK35" s="25">
        <v>0</v>
      </c>
      <c r="AL35" s="5"/>
      <c r="AM35" s="28">
        <v>0</v>
      </c>
      <c r="AN35" s="28">
        <v>0</v>
      </c>
      <c r="AO35" s="28">
        <v>3</v>
      </c>
      <c r="AP35" s="28"/>
      <c r="AQ35" s="5">
        <f t="shared" si="49"/>
        <v>4.5</v>
      </c>
      <c r="AR35" s="5">
        <f t="shared" si="8"/>
        <v>19</v>
      </c>
      <c r="AS35" s="2"/>
      <c r="AT35" s="29">
        <f t="shared" si="9"/>
        <v>4.5</v>
      </c>
      <c r="AU35" s="29">
        <f t="shared" si="10"/>
        <v>0</v>
      </c>
      <c r="AV35" s="29">
        <f t="shared" si="11"/>
        <v>4</v>
      </c>
      <c r="AW35" s="29">
        <f t="shared" si="12"/>
        <v>3.5</v>
      </c>
      <c r="AX35" s="29"/>
      <c r="AY35" s="13"/>
      <c r="AZ35" s="30">
        <f t="shared" si="13"/>
        <v>0.11440396803807365</v>
      </c>
      <c r="BA35" s="30">
        <f t="shared" si="14"/>
        <v>0</v>
      </c>
      <c r="BB35" s="30">
        <f t="shared" si="15"/>
        <v>0.20689155778998439</v>
      </c>
      <c r="BC35" s="30">
        <f t="shared" si="16"/>
        <v>0.10714241982685785</v>
      </c>
      <c r="BD35" s="30"/>
      <c r="BE35" s="31"/>
      <c r="BF35" s="25">
        <f t="shared" ref="BF35:BI35" si="60">IF((AZ35)&gt;=50%, 2, (IF((AZ35)&lt;25%, 0, 1)))</f>
        <v>0</v>
      </c>
      <c r="BG35" s="25">
        <f t="shared" si="60"/>
        <v>0</v>
      </c>
      <c r="BH35" s="25">
        <f t="shared" si="60"/>
        <v>0</v>
      </c>
      <c r="BI35" s="25">
        <f t="shared" si="60"/>
        <v>0</v>
      </c>
      <c r="BJ35" s="25"/>
      <c r="BK35" s="32"/>
      <c r="BL35" s="25" t="str">
        <f t="shared" ref="BL35:BO35" si="61">IF(BF35=2,"Att", (IF(BF35=0,"Not","Weak")))</f>
        <v>Not</v>
      </c>
      <c r="BM35" s="25" t="str">
        <f t="shared" si="61"/>
        <v>Not</v>
      </c>
      <c r="BN35" s="25" t="str">
        <f t="shared" si="61"/>
        <v>Not</v>
      </c>
      <c r="BO35" s="25" t="str">
        <f t="shared" si="61"/>
        <v>Not</v>
      </c>
      <c r="BP35" s="25"/>
      <c r="BQ35" s="1"/>
      <c r="BR35">
        <f t="shared" si="21"/>
        <v>0</v>
      </c>
      <c r="BS35">
        <f t="shared" si="22"/>
        <v>0</v>
      </c>
      <c r="BT35" s="1"/>
    </row>
    <row r="36" spans="1:72" ht="15.75" customHeight="1" x14ac:dyDescent="0.2">
      <c r="A36" s="21">
        <v>222220005101151</v>
      </c>
      <c r="B36" s="21" t="s">
        <v>81</v>
      </c>
      <c r="C36" s="22">
        <v>7</v>
      </c>
      <c r="D36" s="23">
        <v>3</v>
      </c>
      <c r="E36" s="21">
        <v>3</v>
      </c>
      <c r="F36" s="21">
        <v>4.5</v>
      </c>
      <c r="G36" s="24">
        <f t="shared" si="6"/>
        <v>7.5</v>
      </c>
      <c r="H36" s="25">
        <v>10</v>
      </c>
      <c r="I36" s="5">
        <v>5</v>
      </c>
      <c r="J36" s="25"/>
      <c r="K36" s="25"/>
      <c r="L36" s="26">
        <v>0</v>
      </c>
      <c r="M36" s="26"/>
      <c r="N36" s="26"/>
      <c r="O36" s="25"/>
      <c r="P36" s="25"/>
      <c r="Q36" s="25"/>
      <c r="R36" s="27">
        <f t="shared" si="7"/>
        <v>5</v>
      </c>
      <c r="S36" s="25"/>
      <c r="T36" s="25"/>
      <c r="U36" s="25"/>
      <c r="V36" s="5"/>
      <c r="W36" s="28"/>
      <c r="X36" s="28"/>
      <c r="Y36" s="28"/>
      <c r="Z36" s="28"/>
      <c r="AA36" s="25">
        <v>0</v>
      </c>
      <c r="AB36" s="25">
        <v>0</v>
      </c>
      <c r="AC36" s="25">
        <v>1</v>
      </c>
      <c r="AD36" s="5"/>
      <c r="AE36" s="28">
        <v>0</v>
      </c>
      <c r="AF36" s="28">
        <v>1</v>
      </c>
      <c r="AG36" s="28"/>
      <c r="AH36" s="28"/>
      <c r="AI36" s="25">
        <v>1</v>
      </c>
      <c r="AJ36" s="25">
        <v>0</v>
      </c>
      <c r="AK36" s="25">
        <v>0</v>
      </c>
      <c r="AL36" s="5"/>
      <c r="AM36" s="28">
        <v>0</v>
      </c>
      <c r="AN36" s="28">
        <v>0</v>
      </c>
      <c r="AO36" s="28">
        <v>2</v>
      </c>
      <c r="AP36" s="28"/>
      <c r="AQ36" s="5">
        <f t="shared" si="49"/>
        <v>5</v>
      </c>
      <c r="AR36" s="5">
        <f t="shared" si="8"/>
        <v>34.5</v>
      </c>
      <c r="AS36" s="2"/>
      <c r="AT36" s="29">
        <f t="shared" si="9"/>
        <v>10</v>
      </c>
      <c r="AU36" s="29">
        <f t="shared" si="10"/>
        <v>0</v>
      </c>
      <c r="AV36" s="29">
        <f t="shared" si="11"/>
        <v>3</v>
      </c>
      <c r="AW36" s="29">
        <f t="shared" si="12"/>
        <v>17.5</v>
      </c>
      <c r="AX36" s="29"/>
      <c r="AY36" s="13"/>
      <c r="AZ36" s="30">
        <f t="shared" si="13"/>
        <v>0.25423104008460812</v>
      </c>
      <c r="BA36" s="30">
        <f t="shared" si="14"/>
        <v>0</v>
      </c>
      <c r="BB36" s="30">
        <f t="shared" si="15"/>
        <v>0.1551686683424883</v>
      </c>
      <c r="BC36" s="30">
        <f t="shared" si="16"/>
        <v>0.53571209913428919</v>
      </c>
      <c r="BD36" s="30"/>
      <c r="BE36" s="31"/>
      <c r="BF36" s="25">
        <f t="shared" ref="BF36:BI36" si="62">IF((AZ36)&gt;=50%, 2, (IF((AZ36)&lt;25%, 0, 1)))</f>
        <v>1</v>
      </c>
      <c r="BG36" s="25">
        <f t="shared" si="62"/>
        <v>0</v>
      </c>
      <c r="BH36" s="25">
        <f t="shared" si="62"/>
        <v>0</v>
      </c>
      <c r="BI36" s="25">
        <f t="shared" si="62"/>
        <v>2</v>
      </c>
      <c r="BJ36" s="25"/>
      <c r="BK36" s="32"/>
      <c r="BL36" s="25" t="str">
        <f t="shared" ref="BL36:BO36" si="63">IF(BF36=2,"Att", (IF(BF36=0,"Not","Weak")))</f>
        <v>Weak</v>
      </c>
      <c r="BM36" s="25" t="str">
        <f t="shared" si="63"/>
        <v>Not</v>
      </c>
      <c r="BN36" s="25" t="str">
        <f t="shared" si="63"/>
        <v>Not</v>
      </c>
      <c r="BO36" s="25" t="str">
        <f t="shared" si="63"/>
        <v>Att</v>
      </c>
      <c r="BP36" s="25"/>
      <c r="BQ36" s="1"/>
      <c r="BR36">
        <f t="shared" si="21"/>
        <v>1</v>
      </c>
      <c r="BS36">
        <f t="shared" si="22"/>
        <v>2</v>
      </c>
      <c r="BT36" s="1"/>
    </row>
    <row r="37" spans="1:72" ht="15.75" customHeight="1" x14ac:dyDescent="0.2">
      <c r="A37" s="21">
        <v>222220005101162</v>
      </c>
      <c r="B37" s="21" t="s">
        <v>82</v>
      </c>
      <c r="C37" s="22" t="s">
        <v>64</v>
      </c>
      <c r="D37" s="23"/>
      <c r="E37" s="21"/>
      <c r="F37" s="21"/>
      <c r="G37" s="24">
        <f t="shared" si="6"/>
        <v>0</v>
      </c>
      <c r="H37" s="25"/>
      <c r="I37" s="5"/>
      <c r="J37" s="25"/>
      <c r="K37" s="25"/>
      <c r="L37" s="26"/>
      <c r="M37" s="26"/>
      <c r="N37" s="26"/>
      <c r="O37" s="25"/>
      <c r="P37" s="25"/>
      <c r="Q37" s="25"/>
      <c r="R37" s="27" t="str">
        <f t="shared" si="7"/>
        <v/>
      </c>
      <c r="S37" s="25">
        <v>0</v>
      </c>
      <c r="T37" s="25">
        <v>0</v>
      </c>
      <c r="U37" s="25"/>
      <c r="V37" s="5"/>
      <c r="W37" s="28">
        <v>2.5</v>
      </c>
      <c r="X37" s="28"/>
      <c r="Y37" s="28"/>
      <c r="Z37" s="28"/>
      <c r="AA37" s="25">
        <v>0</v>
      </c>
      <c r="AB37" s="25">
        <v>0</v>
      </c>
      <c r="AC37" s="25"/>
      <c r="AD37" s="5"/>
      <c r="AE37" s="28"/>
      <c r="AF37" s="28"/>
      <c r="AG37" s="28"/>
      <c r="AH37" s="28"/>
      <c r="AI37" s="25">
        <v>0</v>
      </c>
      <c r="AJ37" s="25">
        <v>0</v>
      </c>
      <c r="AK37" s="25"/>
      <c r="AL37" s="5"/>
      <c r="AM37" s="28"/>
      <c r="AN37" s="28"/>
      <c r="AO37" s="28"/>
      <c r="AP37" s="28"/>
      <c r="AQ37" s="5">
        <f t="shared" si="49"/>
        <v>2.5</v>
      </c>
      <c r="AR37" s="5">
        <f t="shared" si="8"/>
        <v>2.5</v>
      </c>
      <c r="AS37" s="2"/>
      <c r="AT37" s="29">
        <f t="shared" si="9"/>
        <v>2.5</v>
      </c>
      <c r="AU37" s="29">
        <f t="shared" si="10"/>
        <v>0</v>
      </c>
      <c r="AV37" s="29">
        <f t="shared" si="11"/>
        <v>0</v>
      </c>
      <c r="AW37" s="29">
        <f t="shared" si="12"/>
        <v>0</v>
      </c>
      <c r="AX37" s="29"/>
      <c r="AY37" s="13"/>
      <c r="AZ37" s="30">
        <f t="shared" si="13"/>
        <v>6.3557760021152029E-2</v>
      </c>
      <c r="BA37" s="30">
        <f t="shared" si="14"/>
        <v>0</v>
      </c>
      <c r="BB37" s="30">
        <f t="shared" si="15"/>
        <v>0</v>
      </c>
      <c r="BC37" s="30">
        <f t="shared" si="16"/>
        <v>0</v>
      </c>
      <c r="BD37" s="30"/>
      <c r="BE37" s="31"/>
      <c r="BF37" s="25">
        <f t="shared" ref="BF37:BI37" si="64">IF((AZ37)&gt;=50%, 2, (IF((AZ37)&lt;25%, 0, 1)))</f>
        <v>0</v>
      </c>
      <c r="BG37" s="25">
        <f t="shared" si="64"/>
        <v>0</v>
      </c>
      <c r="BH37" s="25">
        <f t="shared" si="64"/>
        <v>0</v>
      </c>
      <c r="BI37" s="25">
        <f t="shared" si="64"/>
        <v>0</v>
      </c>
      <c r="BJ37" s="25"/>
      <c r="BK37" s="32"/>
      <c r="BL37" s="25" t="str">
        <f t="shared" ref="BL37:BO37" si="65">IF(BF37=2,"Att", (IF(BF37=0,"Not","Weak")))</f>
        <v>Not</v>
      </c>
      <c r="BM37" s="25" t="str">
        <f t="shared" si="65"/>
        <v>Not</v>
      </c>
      <c r="BN37" s="25" t="str">
        <f t="shared" si="65"/>
        <v>Not</v>
      </c>
      <c r="BO37" s="25" t="str">
        <f t="shared" si="65"/>
        <v>Not</v>
      </c>
      <c r="BP37" s="25"/>
      <c r="BQ37" s="1"/>
      <c r="BR37">
        <f t="shared" si="21"/>
        <v>0</v>
      </c>
      <c r="BS37">
        <f t="shared" si="22"/>
        <v>0</v>
      </c>
      <c r="BT37" s="1"/>
    </row>
    <row r="38" spans="1:72" ht="15.75" customHeight="1" x14ac:dyDescent="0.2">
      <c r="A38" s="21">
        <v>222220005101181</v>
      </c>
      <c r="B38" s="21" t="s">
        <v>83</v>
      </c>
      <c r="C38" s="22" t="s">
        <v>64</v>
      </c>
      <c r="D38" s="23"/>
      <c r="E38" s="21"/>
      <c r="F38" s="21"/>
      <c r="G38" s="24">
        <f t="shared" si="6"/>
        <v>0</v>
      </c>
      <c r="H38" s="25"/>
      <c r="I38" s="5"/>
      <c r="J38" s="25"/>
      <c r="K38" s="25"/>
      <c r="L38" s="26"/>
      <c r="M38" s="26"/>
      <c r="N38" s="26"/>
      <c r="O38" s="25"/>
      <c r="P38" s="25"/>
      <c r="Q38" s="25"/>
      <c r="R38" s="27" t="str">
        <f t="shared" si="7"/>
        <v/>
      </c>
      <c r="S38" s="25"/>
      <c r="T38" s="25"/>
      <c r="U38" s="25"/>
      <c r="V38" s="5"/>
      <c r="W38" s="28">
        <v>0</v>
      </c>
      <c r="X38" s="28"/>
      <c r="Y38" s="28"/>
      <c r="Z38" s="28"/>
      <c r="AA38" s="25"/>
      <c r="AB38" s="25"/>
      <c r="AC38" s="25"/>
      <c r="AD38" s="5"/>
      <c r="AE38" s="28">
        <v>0</v>
      </c>
      <c r="AF38" s="28">
        <v>0</v>
      </c>
      <c r="AG38" s="28"/>
      <c r="AH38" s="28"/>
      <c r="AI38" s="25">
        <v>0</v>
      </c>
      <c r="AJ38" s="25">
        <v>0</v>
      </c>
      <c r="AK38" s="25">
        <v>0</v>
      </c>
      <c r="AL38" s="5"/>
      <c r="AM38" s="28">
        <v>0</v>
      </c>
      <c r="AN38" s="28">
        <v>0</v>
      </c>
      <c r="AO38" s="28">
        <v>0</v>
      </c>
      <c r="AP38" s="28"/>
      <c r="AQ38" s="5">
        <f t="shared" si="49"/>
        <v>0</v>
      </c>
      <c r="AR38" s="5">
        <f t="shared" si="8"/>
        <v>0</v>
      </c>
      <c r="AS38" s="2"/>
      <c r="AT38" s="29">
        <f t="shared" si="9"/>
        <v>0</v>
      </c>
      <c r="AU38" s="29">
        <f t="shared" si="10"/>
        <v>0</v>
      </c>
      <c r="AV38" s="29">
        <f t="shared" si="11"/>
        <v>0</v>
      </c>
      <c r="AW38" s="29">
        <f t="shared" si="12"/>
        <v>0</v>
      </c>
      <c r="AX38" s="29"/>
      <c r="AY38" s="13"/>
      <c r="AZ38" s="30">
        <f t="shared" si="13"/>
        <v>0</v>
      </c>
      <c r="BA38" s="30">
        <f t="shared" si="14"/>
        <v>0</v>
      </c>
      <c r="BB38" s="30">
        <f t="shared" si="15"/>
        <v>0</v>
      </c>
      <c r="BC38" s="30">
        <f t="shared" si="16"/>
        <v>0</v>
      </c>
      <c r="BD38" s="30"/>
      <c r="BE38" s="31"/>
      <c r="BF38" s="25">
        <f t="shared" ref="BF38:BI38" si="66">IF((AZ38)&gt;=50%, 2, (IF((AZ38)&lt;25%, 0, 1)))</f>
        <v>0</v>
      </c>
      <c r="BG38" s="25">
        <f t="shared" si="66"/>
        <v>0</v>
      </c>
      <c r="BH38" s="25">
        <f t="shared" si="66"/>
        <v>0</v>
      </c>
      <c r="BI38" s="25">
        <f t="shared" si="66"/>
        <v>0</v>
      </c>
      <c r="BJ38" s="25"/>
      <c r="BK38" s="32"/>
      <c r="BL38" s="25" t="str">
        <f t="shared" ref="BL38:BO38" si="67">IF(BF38=2,"Att", (IF(BF38=0,"Not","Weak")))</f>
        <v>Not</v>
      </c>
      <c r="BM38" s="25" t="str">
        <f t="shared" si="67"/>
        <v>Not</v>
      </c>
      <c r="BN38" s="25" t="str">
        <f t="shared" si="67"/>
        <v>Not</v>
      </c>
      <c r="BO38" s="25" t="str">
        <f t="shared" si="67"/>
        <v>Not</v>
      </c>
      <c r="BP38" s="25"/>
      <c r="BQ38" s="1"/>
      <c r="BR38">
        <f t="shared" si="21"/>
        <v>0</v>
      </c>
      <c r="BS38">
        <f t="shared" si="22"/>
        <v>0</v>
      </c>
      <c r="BT38" s="1"/>
    </row>
    <row r="39" spans="1:72" ht="15.75" customHeight="1" x14ac:dyDescent="0.2">
      <c r="A39" s="21">
        <v>222220005101192</v>
      </c>
      <c r="B39" s="21" t="s">
        <v>84</v>
      </c>
      <c r="C39" s="22" t="s">
        <v>64</v>
      </c>
      <c r="D39" s="23"/>
      <c r="E39" s="21"/>
      <c r="F39" s="21"/>
      <c r="G39" s="24">
        <f t="shared" si="6"/>
        <v>0</v>
      </c>
      <c r="H39" s="25"/>
      <c r="I39" s="5"/>
      <c r="J39" s="25"/>
      <c r="K39" s="25"/>
      <c r="L39" s="26"/>
      <c r="M39" s="26"/>
      <c r="N39" s="26"/>
      <c r="O39" s="25"/>
      <c r="P39" s="25"/>
      <c r="Q39" s="25"/>
      <c r="R39" s="27" t="str">
        <f t="shared" si="7"/>
        <v/>
      </c>
      <c r="S39" s="25">
        <v>0</v>
      </c>
      <c r="T39" s="25">
        <v>0</v>
      </c>
      <c r="U39" s="25"/>
      <c r="V39" s="5"/>
      <c r="W39" s="28">
        <v>0</v>
      </c>
      <c r="X39" s="28"/>
      <c r="Y39" s="28"/>
      <c r="Z39" s="28"/>
      <c r="AA39" s="25"/>
      <c r="AB39" s="25"/>
      <c r="AC39" s="25">
        <v>1</v>
      </c>
      <c r="AD39" s="5"/>
      <c r="AE39" s="28"/>
      <c r="AF39" s="28">
        <v>0</v>
      </c>
      <c r="AG39" s="28"/>
      <c r="AH39" s="28"/>
      <c r="AI39" s="33">
        <v>0</v>
      </c>
      <c r="AJ39" s="25"/>
      <c r="AK39" s="25"/>
      <c r="AL39" s="5"/>
      <c r="AM39" s="28"/>
      <c r="AN39" s="28"/>
      <c r="AO39" s="28"/>
      <c r="AP39" s="28"/>
      <c r="AQ39" s="5">
        <f t="shared" si="49"/>
        <v>1</v>
      </c>
      <c r="AR39" s="5">
        <f t="shared" si="8"/>
        <v>1</v>
      </c>
      <c r="AS39" s="2"/>
      <c r="AT39" s="29">
        <f t="shared" si="9"/>
        <v>1</v>
      </c>
      <c r="AU39" s="29">
        <f t="shared" si="10"/>
        <v>0</v>
      </c>
      <c r="AV39" s="29">
        <f t="shared" si="11"/>
        <v>0</v>
      </c>
      <c r="AW39" s="29">
        <f t="shared" si="12"/>
        <v>0</v>
      </c>
      <c r="AX39" s="29"/>
      <c r="AY39" s="13"/>
      <c r="AZ39" s="30">
        <f t="shared" si="13"/>
        <v>2.542310400846081E-2</v>
      </c>
      <c r="BA39" s="30">
        <f t="shared" si="14"/>
        <v>0</v>
      </c>
      <c r="BB39" s="30">
        <f t="shared" si="15"/>
        <v>0</v>
      </c>
      <c r="BC39" s="30">
        <f t="shared" si="16"/>
        <v>0</v>
      </c>
      <c r="BD39" s="30"/>
      <c r="BE39" s="31"/>
      <c r="BF39" s="25">
        <f t="shared" ref="BF39:BI39" si="68">IF((AZ39)&gt;=50%, 2, (IF((AZ39)&lt;25%, 0, 1)))</f>
        <v>0</v>
      </c>
      <c r="BG39" s="25">
        <f t="shared" si="68"/>
        <v>0</v>
      </c>
      <c r="BH39" s="25">
        <f t="shared" si="68"/>
        <v>0</v>
      </c>
      <c r="BI39" s="25">
        <f t="shared" si="68"/>
        <v>0</v>
      </c>
      <c r="BJ39" s="25"/>
      <c r="BK39" s="32"/>
      <c r="BL39" s="25" t="str">
        <f t="shared" ref="BL39:BO39" si="69">IF(BF39=2,"Att", (IF(BF39=0,"Not","Weak")))</f>
        <v>Not</v>
      </c>
      <c r="BM39" s="25" t="str">
        <f t="shared" si="69"/>
        <v>Not</v>
      </c>
      <c r="BN39" s="25" t="str">
        <f t="shared" si="69"/>
        <v>Not</v>
      </c>
      <c r="BO39" s="25" t="str">
        <f t="shared" si="69"/>
        <v>Not</v>
      </c>
      <c r="BP39" s="25"/>
      <c r="BQ39" s="1"/>
      <c r="BR39">
        <f t="shared" si="21"/>
        <v>0</v>
      </c>
      <c r="BS39">
        <f t="shared" si="22"/>
        <v>0</v>
      </c>
      <c r="BT39" s="1"/>
    </row>
    <row r="40" spans="1:72" ht="15.75" customHeight="1" x14ac:dyDescent="0.2">
      <c r="A40" s="21">
        <v>222220005101193</v>
      </c>
      <c r="B40" s="21" t="s">
        <v>85</v>
      </c>
      <c r="C40" s="22" t="s">
        <v>64</v>
      </c>
      <c r="D40" s="23"/>
      <c r="E40" s="21"/>
      <c r="F40" s="21"/>
      <c r="G40" s="24">
        <f t="shared" si="6"/>
        <v>0</v>
      </c>
      <c r="H40" s="25"/>
      <c r="I40" s="5"/>
      <c r="J40" s="25"/>
      <c r="K40" s="25"/>
      <c r="L40" s="26"/>
      <c r="M40" s="26"/>
      <c r="N40" s="26"/>
      <c r="O40" s="25"/>
      <c r="P40" s="25"/>
      <c r="Q40" s="25"/>
      <c r="R40" s="27" t="str">
        <f t="shared" si="7"/>
        <v/>
      </c>
      <c r="S40" s="25"/>
      <c r="T40" s="25"/>
      <c r="U40" s="25"/>
      <c r="V40" s="5"/>
      <c r="W40" s="28">
        <v>1</v>
      </c>
      <c r="X40" s="28"/>
      <c r="Y40" s="28"/>
      <c r="Z40" s="28"/>
      <c r="AA40" s="25">
        <v>0</v>
      </c>
      <c r="AB40" s="25">
        <v>0</v>
      </c>
      <c r="AC40" s="25"/>
      <c r="AD40" s="5"/>
      <c r="AE40" s="28"/>
      <c r="AF40" s="28">
        <v>0.5</v>
      </c>
      <c r="AG40" s="28"/>
      <c r="AH40" s="28"/>
      <c r="AI40" s="25">
        <v>0</v>
      </c>
      <c r="AJ40" s="25">
        <v>0</v>
      </c>
      <c r="AK40" s="25">
        <v>1.5</v>
      </c>
      <c r="AL40" s="5"/>
      <c r="AM40" s="28"/>
      <c r="AN40" s="28"/>
      <c r="AO40" s="28"/>
      <c r="AP40" s="28"/>
      <c r="AQ40" s="5">
        <f t="shared" si="49"/>
        <v>3</v>
      </c>
      <c r="AR40" s="5">
        <f t="shared" si="8"/>
        <v>3</v>
      </c>
      <c r="AS40" s="2"/>
      <c r="AT40" s="29">
        <f t="shared" si="9"/>
        <v>1</v>
      </c>
      <c r="AU40" s="29">
        <f t="shared" si="10"/>
        <v>1.5</v>
      </c>
      <c r="AV40" s="29">
        <f t="shared" si="11"/>
        <v>0.5</v>
      </c>
      <c r="AW40" s="29">
        <f t="shared" si="12"/>
        <v>0</v>
      </c>
      <c r="AX40" s="29"/>
      <c r="AY40" s="13"/>
      <c r="AZ40" s="30">
        <f t="shared" si="13"/>
        <v>2.542310400846081E-2</v>
      </c>
      <c r="BA40" s="30">
        <f t="shared" si="14"/>
        <v>8.0355277466773109E-2</v>
      </c>
      <c r="BB40" s="30">
        <f t="shared" si="15"/>
        <v>2.5861444723748048E-2</v>
      </c>
      <c r="BC40" s="30">
        <f t="shared" si="16"/>
        <v>0</v>
      </c>
      <c r="BD40" s="30"/>
      <c r="BE40" s="31"/>
      <c r="BF40" s="25">
        <f t="shared" ref="BF40:BI40" si="70">IF((AZ40)&gt;=50%, 2, (IF((AZ40)&lt;25%, 0, 1)))</f>
        <v>0</v>
      </c>
      <c r="BG40" s="25">
        <f t="shared" si="70"/>
        <v>0</v>
      </c>
      <c r="BH40" s="25">
        <f t="shared" si="70"/>
        <v>0</v>
      </c>
      <c r="BI40" s="25">
        <f t="shared" si="70"/>
        <v>0</v>
      </c>
      <c r="BJ40" s="25"/>
      <c r="BK40" s="32"/>
      <c r="BL40" s="25" t="str">
        <f t="shared" ref="BL40:BO40" si="71">IF(BF40=2,"Att", (IF(BF40=0,"Not","Weak")))</f>
        <v>Not</v>
      </c>
      <c r="BM40" s="25" t="str">
        <f t="shared" si="71"/>
        <v>Not</v>
      </c>
      <c r="BN40" s="25" t="str">
        <f t="shared" si="71"/>
        <v>Not</v>
      </c>
      <c r="BO40" s="25" t="str">
        <f t="shared" si="71"/>
        <v>Not</v>
      </c>
      <c r="BP40" s="25"/>
      <c r="BQ40" s="1"/>
      <c r="BR40">
        <f t="shared" si="21"/>
        <v>0</v>
      </c>
      <c r="BS40">
        <f t="shared" si="22"/>
        <v>0</v>
      </c>
      <c r="BT40" s="1"/>
    </row>
    <row r="41" spans="1:72" ht="15.75" customHeight="1" x14ac:dyDescent="0.2">
      <c r="A41" s="21">
        <v>222310005101041</v>
      </c>
      <c r="B41" s="21" t="s">
        <v>86</v>
      </c>
      <c r="C41" s="22">
        <v>10</v>
      </c>
      <c r="D41" s="23">
        <v>8</v>
      </c>
      <c r="E41" s="21">
        <v>9.5</v>
      </c>
      <c r="F41" s="21">
        <v>9</v>
      </c>
      <c r="G41" s="24">
        <f t="shared" si="6"/>
        <v>18.5</v>
      </c>
      <c r="H41" s="25">
        <v>10</v>
      </c>
      <c r="I41" s="5">
        <v>9.5</v>
      </c>
      <c r="J41" s="25"/>
      <c r="K41" s="25"/>
      <c r="L41" s="26"/>
      <c r="M41" s="26"/>
      <c r="N41" s="26"/>
      <c r="O41" s="25">
        <v>7</v>
      </c>
      <c r="P41" s="25"/>
      <c r="Q41" s="25"/>
      <c r="R41" s="27">
        <f t="shared" si="7"/>
        <v>16.5</v>
      </c>
      <c r="S41" s="25">
        <v>0</v>
      </c>
      <c r="T41" s="25">
        <v>4</v>
      </c>
      <c r="U41" s="25">
        <v>4</v>
      </c>
      <c r="V41" s="5"/>
      <c r="W41" s="28">
        <v>5</v>
      </c>
      <c r="X41" s="28">
        <v>5</v>
      </c>
      <c r="Y41" s="28"/>
      <c r="Z41" s="28"/>
      <c r="AA41" s="25">
        <v>1</v>
      </c>
      <c r="AB41" s="25">
        <v>3</v>
      </c>
      <c r="AC41" s="25">
        <v>3</v>
      </c>
      <c r="AD41" s="5"/>
      <c r="AE41" s="28"/>
      <c r="AF41" s="28"/>
      <c r="AG41" s="28"/>
      <c r="AH41" s="28"/>
      <c r="AI41" s="25">
        <v>1</v>
      </c>
      <c r="AJ41" s="25">
        <v>1</v>
      </c>
      <c r="AK41" s="25">
        <v>5</v>
      </c>
      <c r="AL41" s="5"/>
      <c r="AM41" s="28"/>
      <c r="AN41" s="28"/>
      <c r="AO41" s="28"/>
      <c r="AP41" s="28"/>
      <c r="AQ41" s="5">
        <f t="shared" si="49"/>
        <v>32</v>
      </c>
      <c r="AR41" s="5">
        <f t="shared" si="8"/>
        <v>87</v>
      </c>
      <c r="AS41" s="2"/>
      <c r="AT41" s="29">
        <f t="shared" si="9"/>
        <v>35.5</v>
      </c>
      <c r="AU41" s="29">
        <f t="shared" si="10"/>
        <v>5</v>
      </c>
      <c r="AV41" s="29">
        <f t="shared" si="11"/>
        <v>12</v>
      </c>
      <c r="AW41" s="29">
        <f t="shared" si="12"/>
        <v>32.5</v>
      </c>
      <c r="AX41" s="29"/>
      <c r="AY41" s="13"/>
      <c r="AZ41" s="30">
        <f t="shared" si="13"/>
        <v>0.90252019230035874</v>
      </c>
      <c r="BA41" s="30">
        <f t="shared" si="14"/>
        <v>0.26785092488924367</v>
      </c>
      <c r="BB41" s="30">
        <f t="shared" si="15"/>
        <v>0.62067467336995319</v>
      </c>
      <c r="BC41" s="30">
        <f t="shared" si="16"/>
        <v>0.9948938983922514</v>
      </c>
      <c r="BD41" s="30"/>
      <c r="BE41" s="31"/>
      <c r="BF41" s="25">
        <f t="shared" ref="BF41:BI41" si="72">IF((AZ41)&gt;=50%, 2, (IF((AZ41)&lt;25%, 0, 1)))</f>
        <v>2</v>
      </c>
      <c r="BG41" s="25">
        <f t="shared" si="72"/>
        <v>1</v>
      </c>
      <c r="BH41" s="25">
        <f t="shared" si="72"/>
        <v>2</v>
      </c>
      <c r="BI41" s="25">
        <f t="shared" si="72"/>
        <v>2</v>
      </c>
      <c r="BJ41" s="25"/>
      <c r="BK41" s="32"/>
      <c r="BL41" s="25" t="str">
        <f t="shared" ref="BL41:BO41" si="73">IF(BF41=2,"Att", (IF(BF41=0,"Not","Weak")))</f>
        <v>Att</v>
      </c>
      <c r="BM41" s="25" t="str">
        <f t="shared" si="73"/>
        <v>Weak</v>
      </c>
      <c r="BN41" s="25" t="str">
        <f t="shared" si="73"/>
        <v>Att</v>
      </c>
      <c r="BO41" s="25" t="str">
        <f t="shared" si="73"/>
        <v>Att</v>
      </c>
      <c r="BP41" s="25"/>
      <c r="BQ41" s="1"/>
      <c r="BR41">
        <f t="shared" si="21"/>
        <v>2</v>
      </c>
      <c r="BS41">
        <f t="shared" si="22"/>
        <v>5</v>
      </c>
      <c r="BT41" s="1"/>
    </row>
    <row r="42" spans="1:72" ht="15.75" customHeight="1" x14ac:dyDescent="0.2">
      <c r="A42" s="21">
        <v>222310005101042</v>
      </c>
      <c r="B42" s="21" t="s">
        <v>87</v>
      </c>
      <c r="C42" s="22">
        <v>10</v>
      </c>
      <c r="D42" s="23">
        <v>6</v>
      </c>
      <c r="E42" s="21">
        <v>6</v>
      </c>
      <c r="F42" s="21">
        <v>6</v>
      </c>
      <c r="G42" s="24">
        <f t="shared" si="6"/>
        <v>12</v>
      </c>
      <c r="H42" s="25">
        <v>10</v>
      </c>
      <c r="I42" s="5">
        <v>6.5</v>
      </c>
      <c r="J42" s="25"/>
      <c r="K42" s="25"/>
      <c r="L42" s="26">
        <v>4</v>
      </c>
      <c r="M42" s="26"/>
      <c r="N42" s="26"/>
      <c r="O42" s="25"/>
      <c r="P42" s="25"/>
      <c r="Q42" s="25"/>
      <c r="R42" s="27">
        <f t="shared" si="7"/>
        <v>10.5</v>
      </c>
      <c r="S42" s="25">
        <v>0.5</v>
      </c>
      <c r="T42" s="25">
        <v>2</v>
      </c>
      <c r="U42" s="25">
        <v>3</v>
      </c>
      <c r="V42" s="5"/>
      <c r="W42" s="28"/>
      <c r="X42" s="28"/>
      <c r="Y42" s="28"/>
      <c r="Z42" s="28"/>
      <c r="AA42" s="25">
        <v>0.5</v>
      </c>
      <c r="AB42" s="25">
        <v>0</v>
      </c>
      <c r="AC42" s="25"/>
      <c r="AD42" s="5"/>
      <c r="AE42" s="28">
        <v>0</v>
      </c>
      <c r="AF42" s="28">
        <v>0.5</v>
      </c>
      <c r="AG42" s="28">
        <v>0</v>
      </c>
      <c r="AH42" s="28"/>
      <c r="AI42" s="25">
        <v>2.5</v>
      </c>
      <c r="AJ42" s="25"/>
      <c r="AK42" s="25">
        <v>3</v>
      </c>
      <c r="AL42" s="5"/>
      <c r="AM42" s="28"/>
      <c r="AN42" s="28"/>
      <c r="AO42" s="28"/>
      <c r="AP42" s="28"/>
      <c r="AQ42" s="5">
        <f t="shared" si="49"/>
        <v>12</v>
      </c>
      <c r="AR42" s="5">
        <f t="shared" si="8"/>
        <v>54.5</v>
      </c>
      <c r="AS42" s="2"/>
      <c r="AT42" s="29">
        <f t="shared" si="9"/>
        <v>18</v>
      </c>
      <c r="AU42" s="29">
        <f t="shared" si="10"/>
        <v>7</v>
      </c>
      <c r="AV42" s="29">
        <f t="shared" si="11"/>
        <v>0.5</v>
      </c>
      <c r="AW42" s="29">
        <f t="shared" si="12"/>
        <v>25</v>
      </c>
      <c r="AX42" s="29"/>
      <c r="AY42" s="13"/>
      <c r="AZ42" s="30">
        <f t="shared" si="13"/>
        <v>0.4576158721522946</v>
      </c>
      <c r="BA42" s="30">
        <f t="shared" si="14"/>
        <v>0.37499129484494115</v>
      </c>
      <c r="BB42" s="30">
        <f t="shared" si="15"/>
        <v>2.5861444723748048E-2</v>
      </c>
      <c r="BC42" s="30">
        <f t="shared" si="16"/>
        <v>0.76530299876327035</v>
      </c>
      <c r="BD42" s="30"/>
      <c r="BE42" s="31"/>
      <c r="BF42" s="25">
        <f t="shared" ref="BF42:BI42" si="74">IF((AZ42)&gt;=50%, 2, (IF((AZ42)&lt;25%, 0, 1)))</f>
        <v>1</v>
      </c>
      <c r="BG42" s="25">
        <f t="shared" si="74"/>
        <v>1</v>
      </c>
      <c r="BH42" s="25">
        <f t="shared" si="74"/>
        <v>0</v>
      </c>
      <c r="BI42" s="25">
        <f t="shared" si="74"/>
        <v>2</v>
      </c>
      <c r="BJ42" s="25"/>
      <c r="BK42" s="32"/>
      <c r="BL42" s="25" t="str">
        <f t="shared" ref="BL42:BO42" si="75">IF(BF42=2,"Att", (IF(BF42=0,"Not","Weak")))</f>
        <v>Weak</v>
      </c>
      <c r="BM42" s="25" t="str">
        <f t="shared" si="75"/>
        <v>Weak</v>
      </c>
      <c r="BN42" s="25" t="str">
        <f t="shared" si="75"/>
        <v>Not</v>
      </c>
      <c r="BO42" s="25" t="str">
        <f t="shared" si="75"/>
        <v>Att</v>
      </c>
      <c r="BP42" s="25"/>
      <c r="BQ42" s="1"/>
      <c r="BR42">
        <f t="shared" si="21"/>
        <v>1</v>
      </c>
      <c r="BS42">
        <f t="shared" si="22"/>
        <v>3</v>
      </c>
      <c r="BT42" s="1"/>
    </row>
    <row r="43" spans="1:72" ht="15.75" customHeight="1" x14ac:dyDescent="0.2">
      <c r="A43" s="21">
        <v>222310005101043</v>
      </c>
      <c r="B43" s="21" t="s">
        <v>88</v>
      </c>
      <c r="C43" s="22">
        <v>10</v>
      </c>
      <c r="D43" s="23">
        <v>7.5</v>
      </c>
      <c r="E43" s="21">
        <v>2.5</v>
      </c>
      <c r="F43" s="21">
        <v>7</v>
      </c>
      <c r="G43" s="24">
        <f t="shared" si="6"/>
        <v>14.5</v>
      </c>
      <c r="H43" s="25">
        <v>10</v>
      </c>
      <c r="I43" s="5">
        <v>4</v>
      </c>
      <c r="J43" s="25"/>
      <c r="K43" s="25"/>
      <c r="L43" s="26">
        <v>3</v>
      </c>
      <c r="M43" s="26"/>
      <c r="N43" s="26"/>
      <c r="O43" s="25"/>
      <c r="P43" s="25"/>
      <c r="Q43" s="25"/>
      <c r="R43" s="27">
        <f t="shared" si="7"/>
        <v>7</v>
      </c>
      <c r="S43" s="25"/>
      <c r="T43" s="25"/>
      <c r="U43" s="25"/>
      <c r="V43" s="5"/>
      <c r="W43" s="28"/>
      <c r="X43" s="28"/>
      <c r="Y43" s="28"/>
      <c r="Z43" s="28"/>
      <c r="AA43" s="25">
        <v>0</v>
      </c>
      <c r="AB43" s="25">
        <v>2</v>
      </c>
      <c r="AC43" s="25">
        <v>0</v>
      </c>
      <c r="AD43" s="5"/>
      <c r="AE43" s="28">
        <v>1</v>
      </c>
      <c r="AF43" s="28">
        <v>3.5</v>
      </c>
      <c r="AG43" s="28"/>
      <c r="AH43" s="28"/>
      <c r="AI43" s="25">
        <v>1</v>
      </c>
      <c r="AJ43" s="25">
        <v>0</v>
      </c>
      <c r="AK43" s="25">
        <v>1</v>
      </c>
      <c r="AL43" s="5"/>
      <c r="AM43" s="28">
        <v>2</v>
      </c>
      <c r="AN43" s="28">
        <v>0.5</v>
      </c>
      <c r="AO43" s="28">
        <v>2</v>
      </c>
      <c r="AP43" s="28"/>
      <c r="AQ43" s="5">
        <f t="shared" si="49"/>
        <v>13</v>
      </c>
      <c r="AR43" s="5">
        <f t="shared" si="8"/>
        <v>54.5</v>
      </c>
      <c r="AS43" s="2"/>
      <c r="AT43" s="29">
        <f t="shared" si="9"/>
        <v>16.5</v>
      </c>
      <c r="AU43" s="29">
        <f t="shared" si="10"/>
        <v>5.5</v>
      </c>
      <c r="AV43" s="29">
        <f t="shared" si="11"/>
        <v>5.5</v>
      </c>
      <c r="AW43" s="29">
        <f t="shared" si="12"/>
        <v>19.5</v>
      </c>
      <c r="AX43" s="29"/>
      <c r="AY43" s="13"/>
      <c r="AZ43" s="30">
        <f t="shared" si="13"/>
        <v>0.41948121613960337</v>
      </c>
      <c r="BA43" s="30">
        <f t="shared" si="14"/>
        <v>0.29463601737816802</v>
      </c>
      <c r="BB43" s="30">
        <f t="shared" si="15"/>
        <v>0.28447589196122852</v>
      </c>
      <c r="BC43" s="30">
        <f t="shared" si="16"/>
        <v>0.59693633903535082</v>
      </c>
      <c r="BD43" s="30"/>
      <c r="BE43" s="31"/>
      <c r="BF43" s="25">
        <f t="shared" ref="BF43:BI43" si="76">IF((AZ43)&gt;=50%, 2, (IF((AZ43)&lt;25%, 0, 1)))</f>
        <v>1</v>
      </c>
      <c r="BG43" s="25">
        <f t="shared" si="76"/>
        <v>1</v>
      </c>
      <c r="BH43" s="25">
        <f t="shared" si="76"/>
        <v>1</v>
      </c>
      <c r="BI43" s="25">
        <f t="shared" si="76"/>
        <v>2</v>
      </c>
      <c r="BJ43" s="25"/>
      <c r="BK43" s="32"/>
      <c r="BL43" s="25" t="str">
        <f t="shared" ref="BL43:BO43" si="77">IF(BF43=2,"Att", (IF(BF43=0,"Not","Weak")))</f>
        <v>Weak</v>
      </c>
      <c r="BM43" s="25" t="str">
        <f t="shared" si="77"/>
        <v>Weak</v>
      </c>
      <c r="BN43" s="25" t="str">
        <f t="shared" si="77"/>
        <v>Weak</v>
      </c>
      <c r="BO43" s="25" t="str">
        <f t="shared" si="77"/>
        <v>Att</v>
      </c>
      <c r="BP43" s="25"/>
      <c r="BQ43" s="1"/>
      <c r="BR43">
        <f t="shared" si="21"/>
        <v>1</v>
      </c>
      <c r="BS43">
        <f t="shared" si="22"/>
        <v>4</v>
      </c>
      <c r="BT43" s="1"/>
    </row>
    <row r="44" spans="1:72" ht="15.75" customHeight="1" x14ac:dyDescent="0.2">
      <c r="A44" s="21">
        <v>222310005101044</v>
      </c>
      <c r="B44" s="21" t="s">
        <v>89</v>
      </c>
      <c r="C44" s="22">
        <v>10</v>
      </c>
      <c r="D44" s="23">
        <v>3</v>
      </c>
      <c r="E44" s="21">
        <v>4</v>
      </c>
      <c r="F44" s="21">
        <v>8</v>
      </c>
      <c r="G44" s="24">
        <f t="shared" si="6"/>
        <v>12</v>
      </c>
      <c r="H44" s="25">
        <v>10</v>
      </c>
      <c r="I44" s="5">
        <v>7</v>
      </c>
      <c r="J44" s="25"/>
      <c r="K44" s="25"/>
      <c r="L44" s="26">
        <v>5</v>
      </c>
      <c r="M44" s="26"/>
      <c r="N44" s="26"/>
      <c r="O44" s="25"/>
      <c r="P44" s="25"/>
      <c r="Q44" s="25"/>
      <c r="R44" s="27">
        <f t="shared" si="7"/>
        <v>12</v>
      </c>
      <c r="S44" s="25">
        <v>1</v>
      </c>
      <c r="T44" s="25">
        <v>2</v>
      </c>
      <c r="U44" s="25">
        <v>4</v>
      </c>
      <c r="V44" s="5"/>
      <c r="W44" s="28">
        <v>2</v>
      </c>
      <c r="X44" s="28">
        <v>3</v>
      </c>
      <c r="Y44" s="28"/>
      <c r="Z44" s="28"/>
      <c r="AA44" s="25"/>
      <c r="AB44" s="25"/>
      <c r="AC44" s="25"/>
      <c r="AD44" s="5"/>
      <c r="AE44" s="28">
        <v>5</v>
      </c>
      <c r="AF44" s="28">
        <v>3.5</v>
      </c>
      <c r="AG44" s="28"/>
      <c r="AH44" s="28"/>
      <c r="AI44" s="25">
        <v>0</v>
      </c>
      <c r="AJ44" s="25">
        <v>0.5</v>
      </c>
      <c r="AK44" s="25">
        <v>3</v>
      </c>
      <c r="AL44" s="5"/>
      <c r="AM44" s="28"/>
      <c r="AN44" s="28"/>
      <c r="AO44" s="28"/>
      <c r="AP44" s="28"/>
      <c r="AQ44" s="5">
        <f t="shared" si="49"/>
        <v>24</v>
      </c>
      <c r="AR44" s="5">
        <f t="shared" si="8"/>
        <v>68</v>
      </c>
      <c r="AS44" s="2"/>
      <c r="AT44" s="29">
        <f t="shared" si="9"/>
        <v>15.5</v>
      </c>
      <c r="AU44" s="29">
        <f t="shared" si="10"/>
        <v>13</v>
      </c>
      <c r="AV44" s="29">
        <f t="shared" si="11"/>
        <v>6.5</v>
      </c>
      <c r="AW44" s="29">
        <f t="shared" si="12"/>
        <v>26</v>
      </c>
      <c r="AX44" s="29"/>
      <c r="AY44" s="13"/>
      <c r="AZ44" s="30">
        <f t="shared" si="13"/>
        <v>0.39405811213114256</v>
      </c>
      <c r="BA44" s="30">
        <f t="shared" si="14"/>
        <v>0.69641240471203358</v>
      </c>
      <c r="BB44" s="30">
        <f t="shared" si="15"/>
        <v>0.33619878140872461</v>
      </c>
      <c r="BC44" s="30">
        <f t="shared" si="16"/>
        <v>0.79591511871380116</v>
      </c>
      <c r="BD44" s="30"/>
      <c r="BE44" s="31"/>
      <c r="BF44" s="25">
        <f t="shared" ref="BF44:BI44" si="78">IF((AZ44)&gt;=50%, 2, (IF((AZ44)&lt;25%, 0, 1)))</f>
        <v>1</v>
      </c>
      <c r="BG44" s="25">
        <f t="shared" si="78"/>
        <v>2</v>
      </c>
      <c r="BH44" s="25">
        <f t="shared" si="78"/>
        <v>1</v>
      </c>
      <c r="BI44" s="25">
        <f t="shared" si="78"/>
        <v>2</v>
      </c>
      <c r="BJ44" s="25"/>
      <c r="BK44" s="32"/>
      <c r="BL44" s="25" t="str">
        <f t="shared" ref="BL44:BO44" si="79">IF(BF44=2,"Att", (IF(BF44=0,"Not","Weak")))</f>
        <v>Weak</v>
      </c>
      <c r="BM44" s="25" t="str">
        <f t="shared" si="79"/>
        <v>Att</v>
      </c>
      <c r="BN44" s="25" t="str">
        <f t="shared" si="79"/>
        <v>Weak</v>
      </c>
      <c r="BO44" s="25" t="str">
        <f t="shared" si="79"/>
        <v>Att</v>
      </c>
      <c r="BP44" s="25"/>
      <c r="BQ44" s="1"/>
      <c r="BR44">
        <f t="shared" si="21"/>
        <v>1</v>
      </c>
      <c r="BS44">
        <f t="shared" si="22"/>
        <v>5</v>
      </c>
      <c r="BT44" s="1"/>
    </row>
    <row r="45" spans="1:72" ht="15.75" customHeight="1" x14ac:dyDescent="0.2">
      <c r="A45" s="21">
        <v>222310005101045</v>
      </c>
      <c r="B45" s="21" t="s">
        <v>90</v>
      </c>
      <c r="C45" s="22">
        <v>10</v>
      </c>
      <c r="D45" s="23">
        <v>2.5</v>
      </c>
      <c r="E45" s="21">
        <v>4</v>
      </c>
      <c r="F45" s="21">
        <v>6.5</v>
      </c>
      <c r="G45" s="24">
        <f t="shared" si="6"/>
        <v>10.5</v>
      </c>
      <c r="H45" s="25">
        <v>10</v>
      </c>
      <c r="I45" s="5">
        <v>2</v>
      </c>
      <c r="J45" s="25"/>
      <c r="K45" s="25"/>
      <c r="L45" s="26">
        <v>4.5</v>
      </c>
      <c r="M45" s="26"/>
      <c r="N45" s="26"/>
      <c r="O45" s="25"/>
      <c r="P45" s="25"/>
      <c r="Q45" s="25"/>
      <c r="R45" s="27">
        <f t="shared" si="7"/>
        <v>6.5</v>
      </c>
      <c r="S45" s="25">
        <v>2</v>
      </c>
      <c r="T45" s="25">
        <v>4</v>
      </c>
      <c r="U45" s="25">
        <v>4</v>
      </c>
      <c r="V45" s="5"/>
      <c r="W45" s="28"/>
      <c r="X45" s="28"/>
      <c r="Y45" s="28"/>
      <c r="Z45" s="28"/>
      <c r="AA45" s="25">
        <v>0.5</v>
      </c>
      <c r="AB45" s="25">
        <v>2.5</v>
      </c>
      <c r="AC45" s="25">
        <v>1</v>
      </c>
      <c r="AD45" s="5"/>
      <c r="AE45" s="28">
        <v>0</v>
      </c>
      <c r="AF45" s="28">
        <v>5</v>
      </c>
      <c r="AG45" s="28"/>
      <c r="AH45" s="28"/>
      <c r="AI45" s="25"/>
      <c r="AJ45" s="25"/>
      <c r="AK45" s="25"/>
      <c r="AL45" s="5"/>
      <c r="AM45" s="28">
        <v>2.5</v>
      </c>
      <c r="AN45" s="28">
        <v>1.5</v>
      </c>
      <c r="AO45" s="28">
        <v>3</v>
      </c>
      <c r="AP45" s="28"/>
      <c r="AQ45" s="5">
        <f t="shared" si="49"/>
        <v>26</v>
      </c>
      <c r="AR45" s="5">
        <f t="shared" si="8"/>
        <v>63</v>
      </c>
      <c r="AS45" s="2"/>
      <c r="AT45" s="29">
        <f t="shared" si="9"/>
        <v>17</v>
      </c>
      <c r="AU45" s="29">
        <f t="shared" si="10"/>
        <v>6</v>
      </c>
      <c r="AV45" s="29">
        <f t="shared" si="11"/>
        <v>8</v>
      </c>
      <c r="AW45" s="29">
        <f t="shared" si="12"/>
        <v>24.5</v>
      </c>
      <c r="AX45" s="29"/>
      <c r="AY45" s="13"/>
      <c r="AZ45" s="30">
        <f t="shared" si="13"/>
        <v>0.43219276814383378</v>
      </c>
      <c r="BA45" s="30">
        <f t="shared" si="14"/>
        <v>0.32142110986709244</v>
      </c>
      <c r="BB45" s="30">
        <f t="shared" si="15"/>
        <v>0.41378311557996877</v>
      </c>
      <c r="BC45" s="30">
        <f t="shared" si="16"/>
        <v>0.74999693878800489</v>
      </c>
      <c r="BD45" s="30"/>
      <c r="BE45" s="31"/>
      <c r="BF45" s="25">
        <f t="shared" ref="BF45:BI45" si="80">IF((AZ45)&gt;=50%, 2, (IF((AZ45)&lt;25%, 0, 1)))</f>
        <v>1</v>
      </c>
      <c r="BG45" s="25">
        <f t="shared" si="80"/>
        <v>1</v>
      </c>
      <c r="BH45" s="25">
        <f t="shared" si="80"/>
        <v>1</v>
      </c>
      <c r="BI45" s="25">
        <f t="shared" si="80"/>
        <v>2</v>
      </c>
      <c r="BJ45" s="25"/>
      <c r="BK45" s="32"/>
      <c r="BL45" s="25" t="str">
        <f t="shared" ref="BL45:BO45" si="81">IF(BF45=2,"Att", (IF(BF45=0,"Not","Weak")))</f>
        <v>Weak</v>
      </c>
      <c r="BM45" s="25" t="str">
        <f t="shared" si="81"/>
        <v>Weak</v>
      </c>
      <c r="BN45" s="25" t="str">
        <f t="shared" si="81"/>
        <v>Weak</v>
      </c>
      <c r="BO45" s="25" t="str">
        <f t="shared" si="81"/>
        <v>Att</v>
      </c>
      <c r="BP45" s="25"/>
      <c r="BQ45" s="1"/>
      <c r="BR45">
        <f t="shared" si="21"/>
        <v>1</v>
      </c>
      <c r="BS45">
        <f t="shared" si="22"/>
        <v>4</v>
      </c>
      <c r="BT45" s="1"/>
    </row>
    <row r="46" spans="1:72" ht="15.75" customHeight="1" x14ac:dyDescent="0.2">
      <c r="A46" s="21">
        <v>222310005101046</v>
      </c>
      <c r="B46" s="21" t="s">
        <v>91</v>
      </c>
      <c r="C46" s="22">
        <v>8</v>
      </c>
      <c r="D46" s="23">
        <v>2.5</v>
      </c>
      <c r="E46" s="21"/>
      <c r="F46" s="21">
        <v>6.5</v>
      </c>
      <c r="G46" s="24">
        <f t="shared" si="6"/>
        <v>9</v>
      </c>
      <c r="H46" s="25">
        <v>10</v>
      </c>
      <c r="I46" s="5">
        <v>3.5</v>
      </c>
      <c r="J46" s="25"/>
      <c r="K46" s="25"/>
      <c r="L46" s="26">
        <v>4</v>
      </c>
      <c r="M46" s="26"/>
      <c r="N46" s="26"/>
      <c r="O46" s="25"/>
      <c r="P46" s="25"/>
      <c r="Q46" s="25"/>
      <c r="R46" s="27">
        <f t="shared" si="7"/>
        <v>7.5</v>
      </c>
      <c r="S46" s="25">
        <v>0</v>
      </c>
      <c r="T46" s="25">
        <v>2</v>
      </c>
      <c r="U46" s="25">
        <v>0</v>
      </c>
      <c r="V46" s="5"/>
      <c r="W46" s="28"/>
      <c r="X46" s="28"/>
      <c r="Y46" s="28"/>
      <c r="Z46" s="28"/>
      <c r="AA46" s="25">
        <v>0</v>
      </c>
      <c r="AB46" s="25">
        <v>0</v>
      </c>
      <c r="AC46" s="25">
        <v>0</v>
      </c>
      <c r="AD46" s="5"/>
      <c r="AE46" s="28"/>
      <c r="AF46" s="28"/>
      <c r="AG46" s="28"/>
      <c r="AH46" s="28"/>
      <c r="AI46" s="25">
        <v>1</v>
      </c>
      <c r="AJ46" s="25">
        <v>0</v>
      </c>
      <c r="AK46" s="25">
        <v>0</v>
      </c>
      <c r="AL46" s="5"/>
      <c r="AM46" s="28">
        <v>0</v>
      </c>
      <c r="AN46" s="28">
        <v>0</v>
      </c>
      <c r="AO46" s="28">
        <v>2</v>
      </c>
      <c r="AP46" s="28"/>
      <c r="AQ46" s="5">
        <f t="shared" si="49"/>
        <v>5</v>
      </c>
      <c r="AR46" s="5">
        <f t="shared" si="8"/>
        <v>39.5</v>
      </c>
      <c r="AS46" s="2"/>
      <c r="AT46" s="29">
        <f t="shared" si="9"/>
        <v>9</v>
      </c>
      <c r="AU46" s="29">
        <f t="shared" si="10"/>
        <v>4</v>
      </c>
      <c r="AV46" s="29">
        <f t="shared" si="11"/>
        <v>2</v>
      </c>
      <c r="AW46" s="29">
        <f t="shared" si="12"/>
        <v>16.5</v>
      </c>
      <c r="AX46" s="29"/>
      <c r="AY46" s="13"/>
      <c r="AZ46" s="30">
        <f t="shared" si="13"/>
        <v>0.2288079360761473</v>
      </c>
      <c r="BA46" s="30">
        <f t="shared" si="14"/>
        <v>0.21428073991139493</v>
      </c>
      <c r="BB46" s="30">
        <f t="shared" si="15"/>
        <v>0.10344577889499219</v>
      </c>
      <c r="BC46" s="30">
        <f t="shared" si="16"/>
        <v>0.50509997918375837</v>
      </c>
      <c r="BD46" s="30"/>
      <c r="BE46" s="31"/>
      <c r="BF46" s="25">
        <f t="shared" ref="BF46:BI46" si="82">IF((AZ46)&gt;=50%, 2, (IF((AZ46)&lt;25%, 0, 1)))</f>
        <v>0</v>
      </c>
      <c r="BG46" s="25">
        <f t="shared" si="82"/>
        <v>0</v>
      </c>
      <c r="BH46" s="25">
        <f t="shared" si="82"/>
        <v>0</v>
      </c>
      <c r="BI46" s="25">
        <f t="shared" si="82"/>
        <v>2</v>
      </c>
      <c r="BJ46" s="25"/>
      <c r="BK46" s="32"/>
      <c r="BL46" s="25" t="str">
        <f t="shared" ref="BL46:BO46" si="83">IF(BF46=2,"Att", (IF(BF46=0,"Not","Weak")))</f>
        <v>Not</v>
      </c>
      <c r="BM46" s="25" t="str">
        <f t="shared" si="83"/>
        <v>Not</v>
      </c>
      <c r="BN46" s="25" t="str">
        <f t="shared" si="83"/>
        <v>Not</v>
      </c>
      <c r="BO46" s="25" t="str">
        <f t="shared" si="83"/>
        <v>Att</v>
      </c>
      <c r="BP46" s="25"/>
      <c r="BQ46" s="1"/>
      <c r="BR46">
        <f t="shared" si="21"/>
        <v>0</v>
      </c>
      <c r="BS46">
        <f t="shared" si="22"/>
        <v>2</v>
      </c>
      <c r="BT46" s="1"/>
    </row>
    <row r="47" spans="1:72" ht="15.75" customHeight="1" x14ac:dyDescent="0.2">
      <c r="A47" s="21">
        <v>222310005101047</v>
      </c>
      <c r="B47" s="21" t="s">
        <v>92</v>
      </c>
      <c r="C47" s="22">
        <v>10</v>
      </c>
      <c r="D47" s="23">
        <v>4</v>
      </c>
      <c r="E47" s="21">
        <v>8.5</v>
      </c>
      <c r="F47" s="21">
        <v>8.5</v>
      </c>
      <c r="G47" s="24">
        <f t="shared" si="6"/>
        <v>17</v>
      </c>
      <c r="H47" s="25">
        <v>10</v>
      </c>
      <c r="I47" s="5">
        <v>2</v>
      </c>
      <c r="J47" s="25"/>
      <c r="K47" s="25"/>
      <c r="L47" s="26">
        <v>2.5</v>
      </c>
      <c r="M47" s="26"/>
      <c r="N47" s="26"/>
      <c r="O47" s="25"/>
      <c r="P47" s="25"/>
      <c r="Q47" s="25"/>
      <c r="R47" s="27">
        <f t="shared" si="7"/>
        <v>4.5</v>
      </c>
      <c r="S47" s="25">
        <v>1.5</v>
      </c>
      <c r="T47" s="25">
        <v>2</v>
      </c>
      <c r="U47" s="25">
        <v>4</v>
      </c>
      <c r="V47" s="5"/>
      <c r="W47" s="28">
        <v>5</v>
      </c>
      <c r="X47" s="28">
        <v>2</v>
      </c>
      <c r="Y47" s="28"/>
      <c r="Z47" s="28"/>
      <c r="AA47" s="25"/>
      <c r="AB47" s="25"/>
      <c r="AC47" s="25"/>
      <c r="AD47" s="5"/>
      <c r="AE47" s="28"/>
      <c r="AF47" s="28"/>
      <c r="AG47" s="28"/>
      <c r="AH47" s="28"/>
      <c r="AI47" s="25">
        <v>0</v>
      </c>
      <c r="AJ47" s="25">
        <v>1</v>
      </c>
      <c r="AK47" s="25">
        <v>1</v>
      </c>
      <c r="AL47" s="5"/>
      <c r="AM47" s="28">
        <v>2</v>
      </c>
      <c r="AN47" s="28">
        <v>2.5</v>
      </c>
      <c r="AO47" s="28">
        <v>2</v>
      </c>
      <c r="AP47" s="28"/>
      <c r="AQ47" s="5">
        <f t="shared" si="49"/>
        <v>23</v>
      </c>
      <c r="AR47" s="5">
        <f t="shared" si="8"/>
        <v>64.5</v>
      </c>
      <c r="AS47" s="2"/>
      <c r="AT47" s="29">
        <f t="shared" si="9"/>
        <v>17.5</v>
      </c>
      <c r="AU47" s="29">
        <f t="shared" si="10"/>
        <v>6</v>
      </c>
      <c r="AV47" s="29">
        <f t="shared" si="11"/>
        <v>4</v>
      </c>
      <c r="AW47" s="29">
        <f t="shared" si="12"/>
        <v>31</v>
      </c>
      <c r="AX47" s="29"/>
      <c r="AY47" s="13"/>
      <c r="AZ47" s="30">
        <f t="shared" si="13"/>
        <v>0.44490432014806419</v>
      </c>
      <c r="BA47" s="30">
        <f t="shared" si="14"/>
        <v>0.32142110986709244</v>
      </c>
      <c r="BB47" s="30">
        <f t="shared" si="15"/>
        <v>0.20689155778998439</v>
      </c>
      <c r="BC47" s="30">
        <f t="shared" si="16"/>
        <v>0.94897571846645523</v>
      </c>
      <c r="BD47" s="30"/>
      <c r="BE47" s="31"/>
      <c r="BF47" s="25">
        <f t="shared" ref="BF47:BI47" si="84">IF((AZ47)&gt;=50%, 2, (IF((AZ47)&lt;25%, 0, 1)))</f>
        <v>1</v>
      </c>
      <c r="BG47" s="25">
        <f t="shared" si="84"/>
        <v>1</v>
      </c>
      <c r="BH47" s="25">
        <f t="shared" si="84"/>
        <v>0</v>
      </c>
      <c r="BI47" s="25">
        <f t="shared" si="84"/>
        <v>2</v>
      </c>
      <c r="BJ47" s="25"/>
      <c r="BK47" s="32"/>
      <c r="BL47" s="25" t="str">
        <f t="shared" ref="BL47:BO47" si="85">IF(BF47=2,"Att", (IF(BF47=0,"Not","Weak")))</f>
        <v>Weak</v>
      </c>
      <c r="BM47" s="25" t="str">
        <f t="shared" si="85"/>
        <v>Weak</v>
      </c>
      <c r="BN47" s="25" t="str">
        <f t="shared" si="85"/>
        <v>Not</v>
      </c>
      <c r="BO47" s="25" t="str">
        <f t="shared" si="85"/>
        <v>Att</v>
      </c>
      <c r="BP47" s="25"/>
      <c r="BQ47" s="1"/>
      <c r="BR47">
        <f t="shared" si="21"/>
        <v>1</v>
      </c>
      <c r="BS47">
        <f t="shared" si="22"/>
        <v>3</v>
      </c>
      <c r="BT47" s="1"/>
    </row>
    <row r="48" spans="1:72" ht="15.75" customHeight="1" x14ac:dyDescent="0.2">
      <c r="A48" s="21">
        <v>222310005101048</v>
      </c>
      <c r="B48" s="21" t="s">
        <v>93</v>
      </c>
      <c r="C48" s="22">
        <v>10</v>
      </c>
      <c r="D48" s="23">
        <v>6.5</v>
      </c>
      <c r="E48" s="21">
        <v>6</v>
      </c>
      <c r="F48" s="21">
        <v>6</v>
      </c>
      <c r="G48" s="24">
        <f t="shared" si="6"/>
        <v>12.5</v>
      </c>
      <c r="H48" s="25">
        <v>10</v>
      </c>
      <c r="I48" s="5">
        <v>2.5</v>
      </c>
      <c r="J48" s="25"/>
      <c r="K48" s="25"/>
      <c r="L48" s="26">
        <v>6</v>
      </c>
      <c r="M48" s="26"/>
      <c r="N48" s="26"/>
      <c r="O48" s="25"/>
      <c r="P48" s="25"/>
      <c r="Q48" s="25"/>
      <c r="R48" s="27">
        <f t="shared" si="7"/>
        <v>8.5</v>
      </c>
      <c r="S48" s="25">
        <v>1</v>
      </c>
      <c r="T48" s="25">
        <v>1</v>
      </c>
      <c r="U48" s="25">
        <v>2.5</v>
      </c>
      <c r="V48" s="5"/>
      <c r="W48" s="28">
        <v>4</v>
      </c>
      <c r="X48" s="28">
        <v>0</v>
      </c>
      <c r="Y48" s="28"/>
      <c r="Z48" s="28"/>
      <c r="AA48" s="25">
        <v>1</v>
      </c>
      <c r="AB48" s="25">
        <v>2</v>
      </c>
      <c r="AC48" s="25"/>
      <c r="AD48" s="5"/>
      <c r="AE48" s="28">
        <v>1</v>
      </c>
      <c r="AF48" s="28">
        <v>3.5</v>
      </c>
      <c r="AG48" s="28"/>
      <c r="AH48" s="28"/>
      <c r="AI48" s="25"/>
      <c r="AJ48" s="25"/>
      <c r="AK48" s="25"/>
      <c r="AL48" s="5"/>
      <c r="AM48" s="28"/>
      <c r="AN48" s="28"/>
      <c r="AO48" s="28"/>
      <c r="AP48" s="28"/>
      <c r="AQ48" s="5">
        <f t="shared" si="49"/>
        <v>16</v>
      </c>
      <c r="AR48" s="5">
        <f t="shared" si="8"/>
        <v>57</v>
      </c>
      <c r="AS48" s="2"/>
      <c r="AT48" s="29">
        <f t="shared" si="9"/>
        <v>18</v>
      </c>
      <c r="AU48" s="29">
        <f t="shared" si="10"/>
        <v>7</v>
      </c>
      <c r="AV48" s="29">
        <f t="shared" si="11"/>
        <v>3.5</v>
      </c>
      <c r="AW48" s="29">
        <f t="shared" si="12"/>
        <v>24.5</v>
      </c>
      <c r="AX48" s="29"/>
      <c r="AY48" s="13"/>
      <c r="AZ48" s="30">
        <f t="shared" si="13"/>
        <v>0.4576158721522946</v>
      </c>
      <c r="BA48" s="30">
        <f t="shared" si="14"/>
        <v>0.37499129484494115</v>
      </c>
      <c r="BB48" s="30">
        <f t="shared" si="15"/>
        <v>0.18103011306623634</v>
      </c>
      <c r="BC48" s="30">
        <f t="shared" si="16"/>
        <v>0.74999693878800489</v>
      </c>
      <c r="BD48" s="30"/>
      <c r="BE48" s="31"/>
      <c r="BF48" s="25">
        <f t="shared" ref="BF48:BI48" si="86">IF((AZ48)&gt;=50%, 2, (IF((AZ48)&lt;25%, 0, 1)))</f>
        <v>1</v>
      </c>
      <c r="BG48" s="25">
        <f t="shared" si="86"/>
        <v>1</v>
      </c>
      <c r="BH48" s="25">
        <f t="shared" si="86"/>
        <v>0</v>
      </c>
      <c r="BI48" s="25">
        <f t="shared" si="86"/>
        <v>2</v>
      </c>
      <c r="BJ48" s="25"/>
      <c r="BK48" s="32"/>
      <c r="BL48" s="25" t="str">
        <f t="shared" ref="BL48:BO48" si="87">IF(BF48=2,"Att", (IF(BF48=0,"Not","Weak")))</f>
        <v>Weak</v>
      </c>
      <c r="BM48" s="25" t="str">
        <f t="shared" si="87"/>
        <v>Weak</v>
      </c>
      <c r="BN48" s="25" t="str">
        <f t="shared" si="87"/>
        <v>Not</v>
      </c>
      <c r="BO48" s="25" t="str">
        <f t="shared" si="87"/>
        <v>Att</v>
      </c>
      <c r="BP48" s="25"/>
      <c r="BQ48" s="1"/>
      <c r="BR48">
        <f t="shared" si="21"/>
        <v>1</v>
      </c>
      <c r="BS48">
        <f t="shared" si="22"/>
        <v>3</v>
      </c>
      <c r="BT48" s="1"/>
    </row>
    <row r="49" spans="1:72" ht="15.75" customHeight="1" x14ac:dyDescent="0.2">
      <c r="A49" s="21">
        <v>222310005101049</v>
      </c>
      <c r="B49" s="21" t="s">
        <v>94</v>
      </c>
      <c r="C49" s="22">
        <v>9</v>
      </c>
      <c r="D49" s="23">
        <v>4.5</v>
      </c>
      <c r="E49" s="21">
        <v>3</v>
      </c>
      <c r="F49" s="21">
        <v>6</v>
      </c>
      <c r="G49" s="24">
        <f t="shared" si="6"/>
        <v>10.5</v>
      </c>
      <c r="H49" s="25">
        <v>10</v>
      </c>
      <c r="I49" s="5">
        <v>5</v>
      </c>
      <c r="J49" s="25"/>
      <c r="K49" s="25"/>
      <c r="L49" s="26">
        <v>3.5</v>
      </c>
      <c r="M49" s="26"/>
      <c r="N49" s="26"/>
      <c r="O49" s="25"/>
      <c r="P49" s="25"/>
      <c r="Q49" s="25"/>
      <c r="R49" s="27">
        <f t="shared" si="7"/>
        <v>8.5</v>
      </c>
      <c r="S49" s="25"/>
      <c r="T49" s="25"/>
      <c r="U49" s="25"/>
      <c r="V49" s="5"/>
      <c r="W49" s="28"/>
      <c r="X49" s="28"/>
      <c r="Y49" s="28"/>
      <c r="Z49" s="28"/>
      <c r="AA49" s="25">
        <v>0</v>
      </c>
      <c r="AB49" s="25">
        <v>1.5</v>
      </c>
      <c r="AC49" s="25">
        <v>0</v>
      </c>
      <c r="AD49" s="5"/>
      <c r="AE49" s="28">
        <v>1</v>
      </c>
      <c r="AF49" s="28">
        <v>2</v>
      </c>
      <c r="AG49" s="28"/>
      <c r="AH49" s="28"/>
      <c r="AI49" s="25">
        <v>0</v>
      </c>
      <c r="AJ49" s="25">
        <v>0</v>
      </c>
      <c r="AK49" s="25">
        <v>1</v>
      </c>
      <c r="AL49" s="5"/>
      <c r="AM49" s="28">
        <v>1.5</v>
      </c>
      <c r="AN49" s="28">
        <v>0</v>
      </c>
      <c r="AO49" s="28"/>
      <c r="AP49" s="28"/>
      <c r="AQ49" s="5">
        <f t="shared" si="49"/>
        <v>7</v>
      </c>
      <c r="AR49" s="5">
        <f t="shared" si="8"/>
        <v>45</v>
      </c>
      <c r="AS49" s="2"/>
      <c r="AT49" s="29">
        <f t="shared" si="9"/>
        <v>12.5</v>
      </c>
      <c r="AU49" s="29">
        <f t="shared" si="10"/>
        <v>5.5</v>
      </c>
      <c r="AV49" s="29">
        <f t="shared" si="11"/>
        <v>2</v>
      </c>
      <c r="AW49" s="29">
        <f t="shared" si="12"/>
        <v>19</v>
      </c>
      <c r="AX49" s="29"/>
      <c r="AY49" s="13"/>
      <c r="AZ49" s="30">
        <f t="shared" si="13"/>
        <v>0.31778880010576011</v>
      </c>
      <c r="BA49" s="30">
        <f t="shared" si="14"/>
        <v>0.29463601737816802</v>
      </c>
      <c r="BB49" s="30">
        <f t="shared" si="15"/>
        <v>0.10344577889499219</v>
      </c>
      <c r="BC49" s="30">
        <f t="shared" si="16"/>
        <v>0.58163027906008546</v>
      </c>
      <c r="BD49" s="30"/>
      <c r="BE49" s="31"/>
      <c r="BF49" s="25">
        <f t="shared" ref="BF49:BI49" si="88">IF((AZ49)&gt;=50%, 2, (IF((AZ49)&lt;25%, 0, 1)))</f>
        <v>1</v>
      </c>
      <c r="BG49" s="25">
        <f t="shared" si="88"/>
        <v>1</v>
      </c>
      <c r="BH49" s="25">
        <f t="shared" si="88"/>
        <v>0</v>
      </c>
      <c r="BI49" s="25">
        <f t="shared" si="88"/>
        <v>2</v>
      </c>
      <c r="BJ49" s="25"/>
      <c r="BK49" s="32"/>
      <c r="BL49" s="25" t="str">
        <f t="shared" ref="BL49:BO49" si="89">IF(BF49=2,"Att", (IF(BF49=0,"Not","Weak")))</f>
        <v>Weak</v>
      </c>
      <c r="BM49" s="25" t="str">
        <f t="shared" si="89"/>
        <v>Weak</v>
      </c>
      <c r="BN49" s="25" t="str">
        <f t="shared" si="89"/>
        <v>Not</v>
      </c>
      <c r="BO49" s="25" t="str">
        <f t="shared" si="89"/>
        <v>Att</v>
      </c>
      <c r="BP49" s="25"/>
      <c r="BQ49" s="1"/>
      <c r="BR49">
        <f t="shared" si="21"/>
        <v>1</v>
      </c>
      <c r="BS49">
        <f t="shared" si="22"/>
        <v>3</v>
      </c>
      <c r="BT49" s="1"/>
    </row>
    <row r="50" spans="1:72" ht="15.75" customHeight="1" x14ac:dyDescent="0.2">
      <c r="A50" s="21">
        <v>222310005101050</v>
      </c>
      <c r="B50" s="21" t="s">
        <v>95</v>
      </c>
      <c r="C50" s="22">
        <v>10</v>
      </c>
      <c r="D50" s="23">
        <v>2</v>
      </c>
      <c r="E50" s="21">
        <v>7.5</v>
      </c>
      <c r="F50" s="21">
        <v>5</v>
      </c>
      <c r="G50" s="24">
        <f t="shared" si="6"/>
        <v>12.5</v>
      </c>
      <c r="H50" s="25">
        <v>10</v>
      </c>
      <c r="I50" s="5">
        <v>6</v>
      </c>
      <c r="J50" s="25"/>
      <c r="K50" s="25"/>
      <c r="L50" s="26">
        <v>4</v>
      </c>
      <c r="M50" s="26"/>
      <c r="N50" s="26"/>
      <c r="O50" s="25"/>
      <c r="P50" s="25"/>
      <c r="Q50" s="25"/>
      <c r="R50" s="27">
        <f t="shared" si="7"/>
        <v>10</v>
      </c>
      <c r="S50" s="25"/>
      <c r="T50" s="25"/>
      <c r="U50" s="25"/>
      <c r="V50" s="5"/>
      <c r="W50" s="28"/>
      <c r="X50" s="28"/>
      <c r="Y50" s="28"/>
      <c r="Z50" s="28"/>
      <c r="AA50" s="25">
        <v>0</v>
      </c>
      <c r="AB50" s="25">
        <v>2</v>
      </c>
      <c r="AC50" s="25">
        <v>2</v>
      </c>
      <c r="AD50" s="5"/>
      <c r="AE50" s="28">
        <v>1</v>
      </c>
      <c r="AF50" s="28">
        <v>3.5</v>
      </c>
      <c r="AG50" s="28"/>
      <c r="AH50" s="28"/>
      <c r="AI50" s="25">
        <v>1</v>
      </c>
      <c r="AJ50" s="25">
        <v>1</v>
      </c>
      <c r="AK50" s="25">
        <v>3</v>
      </c>
      <c r="AL50" s="5"/>
      <c r="AM50" s="28">
        <v>2.5</v>
      </c>
      <c r="AN50" s="28">
        <v>1</v>
      </c>
      <c r="AO50" s="28">
        <v>3.5</v>
      </c>
      <c r="AP50" s="28"/>
      <c r="AQ50" s="5">
        <f t="shared" si="49"/>
        <v>20.5</v>
      </c>
      <c r="AR50" s="5">
        <f t="shared" si="8"/>
        <v>63</v>
      </c>
      <c r="AS50" s="2"/>
      <c r="AT50" s="29">
        <f t="shared" si="9"/>
        <v>16.5</v>
      </c>
      <c r="AU50" s="29">
        <f t="shared" si="10"/>
        <v>9</v>
      </c>
      <c r="AV50" s="29">
        <f t="shared" si="11"/>
        <v>7</v>
      </c>
      <c r="AW50" s="29">
        <f t="shared" si="12"/>
        <v>22.5</v>
      </c>
      <c r="AX50" s="29"/>
      <c r="AY50" s="13"/>
      <c r="AZ50" s="30">
        <f t="shared" si="13"/>
        <v>0.41948121613960337</v>
      </c>
      <c r="BA50" s="30">
        <f t="shared" si="14"/>
        <v>0.48213166480063863</v>
      </c>
      <c r="BB50" s="30">
        <f t="shared" si="15"/>
        <v>0.36206022613247268</v>
      </c>
      <c r="BC50" s="30">
        <f t="shared" si="16"/>
        <v>0.68877269888694326</v>
      </c>
      <c r="BD50" s="30"/>
      <c r="BE50" s="31"/>
      <c r="BF50" s="25">
        <f t="shared" ref="BF50:BI50" si="90">IF((AZ50)&gt;=50%, 2, (IF((AZ50)&lt;25%, 0, 1)))</f>
        <v>1</v>
      </c>
      <c r="BG50" s="25">
        <f t="shared" si="90"/>
        <v>1</v>
      </c>
      <c r="BH50" s="25">
        <f t="shared" si="90"/>
        <v>1</v>
      </c>
      <c r="BI50" s="25">
        <f t="shared" si="90"/>
        <v>2</v>
      </c>
      <c r="BJ50" s="25"/>
      <c r="BK50" s="32"/>
      <c r="BL50" s="25" t="str">
        <f t="shared" ref="BL50:BO50" si="91">IF(BF50=2,"Att", (IF(BF50=0,"Not","Weak")))</f>
        <v>Weak</v>
      </c>
      <c r="BM50" s="25" t="str">
        <f t="shared" si="91"/>
        <v>Weak</v>
      </c>
      <c r="BN50" s="25" t="str">
        <f t="shared" si="91"/>
        <v>Weak</v>
      </c>
      <c r="BO50" s="25" t="str">
        <f t="shared" si="91"/>
        <v>Att</v>
      </c>
      <c r="BP50" s="25"/>
      <c r="BQ50" s="1"/>
      <c r="BR50">
        <f t="shared" si="21"/>
        <v>1</v>
      </c>
      <c r="BS50">
        <f t="shared" si="22"/>
        <v>4</v>
      </c>
      <c r="BT50" s="1"/>
    </row>
    <row r="51" spans="1:72" ht="15.75" customHeight="1" x14ac:dyDescent="0.2">
      <c r="A51" s="21">
        <v>222310005101051</v>
      </c>
      <c r="B51" s="21" t="s">
        <v>96</v>
      </c>
      <c r="C51" s="22">
        <v>10</v>
      </c>
      <c r="D51" s="23">
        <v>3</v>
      </c>
      <c r="E51" s="21">
        <v>7.5</v>
      </c>
      <c r="F51" s="21">
        <v>6.5</v>
      </c>
      <c r="G51" s="24">
        <f t="shared" si="6"/>
        <v>14</v>
      </c>
      <c r="H51" s="25">
        <v>10</v>
      </c>
      <c r="I51" s="5">
        <v>10</v>
      </c>
      <c r="J51" s="25"/>
      <c r="K51" s="25"/>
      <c r="L51" s="26">
        <v>6.5</v>
      </c>
      <c r="M51" s="26"/>
      <c r="N51" s="26"/>
      <c r="O51" s="25"/>
      <c r="P51" s="25"/>
      <c r="Q51" s="25"/>
      <c r="R51" s="27">
        <f t="shared" si="7"/>
        <v>16.5</v>
      </c>
      <c r="S51" s="25">
        <v>0</v>
      </c>
      <c r="T51" s="25">
        <v>2</v>
      </c>
      <c r="U51" s="25">
        <v>1</v>
      </c>
      <c r="V51" s="5"/>
      <c r="W51" s="28"/>
      <c r="X51" s="28"/>
      <c r="Y51" s="28"/>
      <c r="Z51" s="28"/>
      <c r="AA51" s="25">
        <v>0</v>
      </c>
      <c r="AB51" s="25">
        <v>0</v>
      </c>
      <c r="AC51" s="25">
        <v>1</v>
      </c>
      <c r="AD51" s="5"/>
      <c r="AE51" s="28"/>
      <c r="AF51" s="28"/>
      <c r="AG51" s="28"/>
      <c r="AH51" s="28"/>
      <c r="AI51" s="25"/>
      <c r="AJ51" s="25">
        <v>1.5</v>
      </c>
      <c r="AK51" s="25">
        <v>1</v>
      </c>
      <c r="AL51" s="5"/>
      <c r="AM51" s="28">
        <v>3</v>
      </c>
      <c r="AN51" s="28">
        <v>0</v>
      </c>
      <c r="AO51" s="28"/>
      <c r="AP51" s="28"/>
      <c r="AQ51" s="5">
        <f t="shared" si="49"/>
        <v>9.5</v>
      </c>
      <c r="AR51" s="5">
        <f t="shared" si="8"/>
        <v>60</v>
      </c>
      <c r="AS51" s="2"/>
      <c r="AT51" s="29">
        <f t="shared" si="9"/>
        <v>20.5</v>
      </c>
      <c r="AU51" s="29">
        <f t="shared" si="10"/>
        <v>7.5</v>
      </c>
      <c r="AV51" s="29">
        <f t="shared" si="11"/>
        <v>0</v>
      </c>
      <c r="AW51" s="29">
        <f t="shared" si="12"/>
        <v>25</v>
      </c>
      <c r="AX51" s="29"/>
      <c r="AY51" s="13"/>
      <c r="AZ51" s="30">
        <f t="shared" si="13"/>
        <v>0.52117363217344659</v>
      </c>
      <c r="BA51" s="30">
        <f t="shared" si="14"/>
        <v>0.4017763873338655</v>
      </c>
      <c r="BB51" s="30">
        <f t="shared" si="15"/>
        <v>0</v>
      </c>
      <c r="BC51" s="30">
        <f t="shared" si="16"/>
        <v>0.76530299876327035</v>
      </c>
      <c r="BD51" s="30"/>
      <c r="BE51" s="31"/>
      <c r="BF51" s="25">
        <f t="shared" ref="BF51:BI51" si="92">IF((AZ51)&gt;=50%, 2, (IF((AZ51)&lt;25%, 0, 1)))</f>
        <v>2</v>
      </c>
      <c r="BG51" s="25">
        <f t="shared" si="92"/>
        <v>1</v>
      </c>
      <c r="BH51" s="25">
        <f t="shared" si="92"/>
        <v>0</v>
      </c>
      <c r="BI51" s="25">
        <f t="shared" si="92"/>
        <v>2</v>
      </c>
      <c r="BJ51" s="25"/>
      <c r="BK51" s="32"/>
      <c r="BL51" s="25" t="str">
        <f t="shared" ref="BL51:BO51" si="93">IF(BF51=2,"Att", (IF(BF51=0,"Not","Weak")))</f>
        <v>Att</v>
      </c>
      <c r="BM51" s="25" t="str">
        <f t="shared" si="93"/>
        <v>Weak</v>
      </c>
      <c r="BN51" s="25" t="str">
        <f t="shared" si="93"/>
        <v>Not</v>
      </c>
      <c r="BO51" s="25" t="str">
        <f t="shared" si="93"/>
        <v>Att</v>
      </c>
      <c r="BP51" s="25"/>
      <c r="BQ51" s="1"/>
      <c r="BR51">
        <f t="shared" si="21"/>
        <v>2</v>
      </c>
      <c r="BS51">
        <f t="shared" si="22"/>
        <v>3</v>
      </c>
      <c r="BT51" s="1"/>
    </row>
    <row r="52" spans="1:72" ht="15.75" customHeight="1" x14ac:dyDescent="0.2">
      <c r="A52" s="21">
        <v>222310005101052</v>
      </c>
      <c r="B52" s="21" t="s">
        <v>97</v>
      </c>
      <c r="C52" s="22">
        <v>10</v>
      </c>
      <c r="D52" s="23">
        <v>2.5</v>
      </c>
      <c r="E52" s="21">
        <v>2.5</v>
      </c>
      <c r="F52" s="21">
        <v>6.5</v>
      </c>
      <c r="G52" s="24">
        <f t="shared" si="6"/>
        <v>9</v>
      </c>
      <c r="H52" s="25">
        <v>10</v>
      </c>
      <c r="I52" s="5">
        <v>4.5</v>
      </c>
      <c r="J52" s="25"/>
      <c r="K52" s="25"/>
      <c r="L52" s="26">
        <v>0</v>
      </c>
      <c r="M52" s="26"/>
      <c r="N52" s="26"/>
      <c r="O52" s="25"/>
      <c r="P52" s="25"/>
      <c r="Q52" s="25"/>
      <c r="R52" s="27">
        <f t="shared" si="7"/>
        <v>4.5</v>
      </c>
      <c r="S52" s="25"/>
      <c r="T52" s="25"/>
      <c r="U52" s="25"/>
      <c r="V52" s="5"/>
      <c r="W52" s="28"/>
      <c r="X52" s="28"/>
      <c r="Y52" s="28"/>
      <c r="Z52" s="28"/>
      <c r="AA52" s="25">
        <v>0</v>
      </c>
      <c r="AB52" s="25">
        <v>0</v>
      </c>
      <c r="AC52" s="25">
        <v>0</v>
      </c>
      <c r="AD52" s="5"/>
      <c r="AE52" s="28">
        <v>0</v>
      </c>
      <c r="AF52" s="28">
        <v>0</v>
      </c>
      <c r="AG52" s="28"/>
      <c r="AH52" s="28"/>
      <c r="AI52" s="25">
        <v>2.5</v>
      </c>
      <c r="AJ52" s="25">
        <v>0</v>
      </c>
      <c r="AK52" s="25">
        <v>0</v>
      </c>
      <c r="AL52" s="5"/>
      <c r="AM52" s="28">
        <v>0.5</v>
      </c>
      <c r="AN52" s="28">
        <v>0</v>
      </c>
      <c r="AO52" s="28">
        <v>0</v>
      </c>
      <c r="AP52" s="28"/>
      <c r="AQ52" s="5">
        <f t="shared" si="49"/>
        <v>3</v>
      </c>
      <c r="AR52" s="5">
        <f t="shared" si="8"/>
        <v>36.5</v>
      </c>
      <c r="AS52" s="2"/>
      <c r="AT52" s="29">
        <f t="shared" si="9"/>
        <v>10</v>
      </c>
      <c r="AU52" s="29">
        <f t="shared" si="10"/>
        <v>0</v>
      </c>
      <c r="AV52" s="29">
        <f t="shared" si="11"/>
        <v>0</v>
      </c>
      <c r="AW52" s="29">
        <f t="shared" si="12"/>
        <v>19</v>
      </c>
      <c r="AX52" s="29"/>
      <c r="AY52" s="13"/>
      <c r="AZ52" s="30">
        <f t="shared" si="13"/>
        <v>0.25423104008460812</v>
      </c>
      <c r="BA52" s="30">
        <f t="shared" si="14"/>
        <v>0</v>
      </c>
      <c r="BB52" s="30">
        <f t="shared" si="15"/>
        <v>0</v>
      </c>
      <c r="BC52" s="30">
        <f t="shared" si="16"/>
        <v>0.58163027906008546</v>
      </c>
      <c r="BD52" s="30"/>
      <c r="BE52" s="31"/>
      <c r="BF52" s="25">
        <f t="shared" ref="BF52:BI52" si="94">IF((AZ52)&gt;=50%, 2, (IF((AZ52)&lt;25%, 0, 1)))</f>
        <v>1</v>
      </c>
      <c r="BG52" s="25">
        <f t="shared" si="94"/>
        <v>0</v>
      </c>
      <c r="BH52" s="25">
        <f t="shared" si="94"/>
        <v>0</v>
      </c>
      <c r="BI52" s="25">
        <f t="shared" si="94"/>
        <v>2</v>
      </c>
      <c r="BJ52" s="25"/>
      <c r="BK52" s="32"/>
      <c r="BL52" s="25" t="str">
        <f t="shared" ref="BL52:BO52" si="95">IF(BF52=2,"Att", (IF(BF52=0,"Not","Weak")))</f>
        <v>Weak</v>
      </c>
      <c r="BM52" s="25" t="str">
        <f t="shared" si="95"/>
        <v>Not</v>
      </c>
      <c r="BN52" s="25" t="str">
        <f t="shared" si="95"/>
        <v>Not</v>
      </c>
      <c r="BO52" s="25" t="str">
        <f t="shared" si="95"/>
        <v>Att</v>
      </c>
      <c r="BP52" s="25"/>
      <c r="BQ52" s="1"/>
      <c r="BR52">
        <f t="shared" si="21"/>
        <v>1</v>
      </c>
      <c r="BS52">
        <f t="shared" si="22"/>
        <v>2</v>
      </c>
      <c r="BT52" s="1"/>
    </row>
    <row r="53" spans="1:72" ht="15.75" customHeight="1" x14ac:dyDescent="0.2">
      <c r="A53" s="21">
        <v>222310005101053</v>
      </c>
      <c r="B53" s="21" t="s">
        <v>98</v>
      </c>
      <c r="C53" s="22">
        <v>10</v>
      </c>
      <c r="D53" s="23">
        <v>5</v>
      </c>
      <c r="E53" s="21">
        <v>5</v>
      </c>
      <c r="F53" s="21">
        <v>4</v>
      </c>
      <c r="G53" s="24">
        <f t="shared" si="6"/>
        <v>10</v>
      </c>
      <c r="H53" s="25">
        <v>10</v>
      </c>
      <c r="I53" s="5">
        <v>8</v>
      </c>
      <c r="J53" s="25"/>
      <c r="K53" s="25"/>
      <c r="L53" s="26">
        <v>5</v>
      </c>
      <c r="M53" s="26"/>
      <c r="N53" s="26"/>
      <c r="O53" s="25"/>
      <c r="P53" s="25"/>
      <c r="Q53" s="25"/>
      <c r="R53" s="27">
        <f t="shared" si="7"/>
        <v>13</v>
      </c>
      <c r="S53" s="25"/>
      <c r="T53" s="25">
        <v>0</v>
      </c>
      <c r="U53" s="25">
        <v>3.5</v>
      </c>
      <c r="V53" s="5"/>
      <c r="W53" s="28">
        <v>2</v>
      </c>
      <c r="X53" s="28">
        <v>0</v>
      </c>
      <c r="Y53" s="28"/>
      <c r="Z53" s="28"/>
      <c r="AA53" s="25"/>
      <c r="AB53" s="25"/>
      <c r="AC53" s="25"/>
      <c r="AD53" s="5"/>
      <c r="AE53" s="28"/>
      <c r="AF53" s="28">
        <v>3.5</v>
      </c>
      <c r="AG53" s="28"/>
      <c r="AH53" s="28"/>
      <c r="AI53" s="25">
        <v>0</v>
      </c>
      <c r="AJ53" s="25"/>
      <c r="AK53" s="25">
        <v>4.5</v>
      </c>
      <c r="AL53" s="5"/>
      <c r="AM53" s="28"/>
      <c r="AN53" s="28"/>
      <c r="AO53" s="28"/>
      <c r="AP53" s="28"/>
      <c r="AQ53" s="5">
        <f t="shared" si="49"/>
        <v>13.5</v>
      </c>
      <c r="AR53" s="5">
        <f t="shared" si="8"/>
        <v>56.5</v>
      </c>
      <c r="AS53" s="2"/>
      <c r="AT53" s="29">
        <f t="shared" si="9"/>
        <v>15</v>
      </c>
      <c r="AU53" s="29">
        <f t="shared" si="10"/>
        <v>9.5</v>
      </c>
      <c r="AV53" s="29">
        <f t="shared" si="11"/>
        <v>3.5</v>
      </c>
      <c r="AW53" s="29">
        <f t="shared" si="12"/>
        <v>22.5</v>
      </c>
      <c r="AX53" s="29"/>
      <c r="AY53" s="13"/>
      <c r="AZ53" s="30">
        <f t="shared" si="13"/>
        <v>0.38134656012691215</v>
      </c>
      <c r="BA53" s="30">
        <f t="shared" si="14"/>
        <v>0.50891675728956298</v>
      </c>
      <c r="BB53" s="30">
        <f t="shared" si="15"/>
        <v>0.18103011306623634</v>
      </c>
      <c r="BC53" s="30">
        <f t="shared" si="16"/>
        <v>0.68877269888694326</v>
      </c>
      <c r="BD53" s="30"/>
      <c r="BE53" s="31"/>
      <c r="BF53" s="25">
        <f t="shared" ref="BF53:BI53" si="96">IF((AZ53)&gt;=50%, 2, (IF((AZ53)&lt;25%, 0, 1)))</f>
        <v>1</v>
      </c>
      <c r="BG53" s="25">
        <f t="shared" si="96"/>
        <v>2</v>
      </c>
      <c r="BH53" s="25">
        <f t="shared" si="96"/>
        <v>0</v>
      </c>
      <c r="BI53" s="25">
        <f t="shared" si="96"/>
        <v>2</v>
      </c>
      <c r="BJ53" s="25"/>
      <c r="BK53" s="32"/>
      <c r="BL53" s="25" t="str">
        <f t="shared" ref="BL53:BO53" si="97">IF(BF53=2,"Att", (IF(BF53=0,"Not","Weak")))</f>
        <v>Weak</v>
      </c>
      <c r="BM53" s="25" t="str">
        <f t="shared" si="97"/>
        <v>Att</v>
      </c>
      <c r="BN53" s="25" t="str">
        <f t="shared" si="97"/>
        <v>Not</v>
      </c>
      <c r="BO53" s="25" t="str">
        <f t="shared" si="97"/>
        <v>Att</v>
      </c>
      <c r="BP53" s="25"/>
      <c r="BQ53" s="1"/>
      <c r="BR53">
        <f t="shared" si="21"/>
        <v>1</v>
      </c>
      <c r="BS53">
        <f t="shared" si="22"/>
        <v>4</v>
      </c>
      <c r="BT53" s="1"/>
    </row>
    <row r="54" spans="1:72" ht="15.75" customHeight="1" x14ac:dyDescent="0.2">
      <c r="A54" s="21">
        <v>222310005101054</v>
      </c>
      <c r="B54" s="21" t="s">
        <v>99</v>
      </c>
      <c r="C54" s="22">
        <v>9</v>
      </c>
      <c r="D54" s="23">
        <v>4</v>
      </c>
      <c r="E54" s="21">
        <v>3.5</v>
      </c>
      <c r="F54" s="21">
        <v>6.5</v>
      </c>
      <c r="G54" s="24">
        <f t="shared" si="6"/>
        <v>10.5</v>
      </c>
      <c r="H54" s="25">
        <v>10</v>
      </c>
      <c r="I54" s="5">
        <v>6.5</v>
      </c>
      <c r="J54" s="25"/>
      <c r="K54" s="25"/>
      <c r="L54" s="26">
        <v>4.5</v>
      </c>
      <c r="M54" s="26"/>
      <c r="N54" s="26"/>
      <c r="O54" s="25"/>
      <c r="P54" s="25"/>
      <c r="Q54" s="25"/>
      <c r="R54" s="27">
        <f t="shared" si="7"/>
        <v>11</v>
      </c>
      <c r="S54" s="25">
        <v>1</v>
      </c>
      <c r="T54" s="25">
        <v>4</v>
      </c>
      <c r="U54" s="25">
        <v>2</v>
      </c>
      <c r="V54" s="5"/>
      <c r="W54" s="28">
        <v>3</v>
      </c>
      <c r="X54" s="28">
        <v>0</v>
      </c>
      <c r="Y54" s="28"/>
      <c r="Z54" s="28"/>
      <c r="AA54" s="25"/>
      <c r="AB54" s="25"/>
      <c r="AC54" s="25"/>
      <c r="AD54" s="5"/>
      <c r="AE54" s="28"/>
      <c r="AF54" s="28"/>
      <c r="AG54" s="28"/>
      <c r="AH54" s="28"/>
      <c r="AI54" s="25">
        <v>1</v>
      </c>
      <c r="AJ54" s="25">
        <v>0</v>
      </c>
      <c r="AK54" s="25">
        <v>4</v>
      </c>
      <c r="AL54" s="5"/>
      <c r="AM54" s="28">
        <v>1.5</v>
      </c>
      <c r="AN54" s="28">
        <v>0</v>
      </c>
      <c r="AO54" s="28">
        <v>0</v>
      </c>
      <c r="AP54" s="28"/>
      <c r="AQ54" s="5">
        <f t="shared" si="49"/>
        <v>16.5</v>
      </c>
      <c r="AR54" s="5">
        <f t="shared" si="8"/>
        <v>57</v>
      </c>
      <c r="AS54" s="2"/>
      <c r="AT54" s="29">
        <f t="shared" si="9"/>
        <v>21</v>
      </c>
      <c r="AU54" s="29">
        <f t="shared" si="10"/>
        <v>8.5</v>
      </c>
      <c r="AV54" s="29">
        <f t="shared" si="11"/>
        <v>0</v>
      </c>
      <c r="AW54" s="29">
        <f t="shared" si="12"/>
        <v>22</v>
      </c>
      <c r="AX54" s="29"/>
      <c r="AY54" s="13"/>
      <c r="AZ54" s="30">
        <f t="shared" si="13"/>
        <v>0.53388518417767705</v>
      </c>
      <c r="BA54" s="30">
        <f t="shared" si="14"/>
        <v>0.45534657231171427</v>
      </c>
      <c r="BB54" s="30">
        <f t="shared" si="15"/>
        <v>0</v>
      </c>
      <c r="BC54" s="30">
        <f t="shared" si="16"/>
        <v>0.67346663891167791</v>
      </c>
      <c r="BD54" s="30"/>
      <c r="BE54" s="31"/>
      <c r="BF54" s="25">
        <f t="shared" ref="BF54:BI54" si="98">IF((AZ54)&gt;=50%, 2, (IF((AZ54)&lt;25%, 0, 1)))</f>
        <v>2</v>
      </c>
      <c r="BG54" s="25">
        <f t="shared" si="98"/>
        <v>1</v>
      </c>
      <c r="BH54" s="25">
        <f t="shared" si="98"/>
        <v>0</v>
      </c>
      <c r="BI54" s="25">
        <f t="shared" si="98"/>
        <v>2</v>
      </c>
      <c r="BJ54" s="25"/>
      <c r="BK54" s="32"/>
      <c r="BL54" s="25" t="str">
        <f t="shared" ref="BL54:BO54" si="99">IF(BF54=2,"Att", (IF(BF54=0,"Not","Weak")))</f>
        <v>Att</v>
      </c>
      <c r="BM54" s="25" t="str">
        <f t="shared" si="99"/>
        <v>Weak</v>
      </c>
      <c r="BN54" s="25" t="str">
        <f t="shared" si="99"/>
        <v>Not</v>
      </c>
      <c r="BO54" s="25" t="str">
        <f t="shared" si="99"/>
        <v>Att</v>
      </c>
      <c r="BP54" s="25"/>
      <c r="BQ54" s="1"/>
      <c r="BR54">
        <f t="shared" si="21"/>
        <v>2</v>
      </c>
      <c r="BS54">
        <f t="shared" si="22"/>
        <v>3</v>
      </c>
      <c r="BT54" s="1"/>
    </row>
    <row r="55" spans="1:72" ht="15.75" customHeight="1" x14ac:dyDescent="0.2">
      <c r="A55" s="21">
        <v>222310005101055</v>
      </c>
      <c r="B55" s="21" t="s">
        <v>100</v>
      </c>
      <c r="C55" s="22">
        <v>10</v>
      </c>
      <c r="D55" s="23"/>
      <c r="E55" s="21">
        <v>7</v>
      </c>
      <c r="F55" s="21">
        <v>6.5</v>
      </c>
      <c r="G55" s="24">
        <f t="shared" si="6"/>
        <v>13.5</v>
      </c>
      <c r="H55" s="25">
        <v>10</v>
      </c>
      <c r="I55" s="5">
        <v>6</v>
      </c>
      <c r="J55" s="25"/>
      <c r="K55" s="25"/>
      <c r="L55" s="26">
        <v>2</v>
      </c>
      <c r="M55" s="26"/>
      <c r="N55" s="26"/>
      <c r="O55" s="25"/>
      <c r="P55" s="25"/>
      <c r="Q55" s="25"/>
      <c r="R55" s="27">
        <f t="shared" si="7"/>
        <v>8</v>
      </c>
      <c r="S55" s="25">
        <v>0</v>
      </c>
      <c r="T55" s="25">
        <v>0</v>
      </c>
      <c r="U55" s="25">
        <v>2</v>
      </c>
      <c r="V55" s="5"/>
      <c r="W55" s="28"/>
      <c r="X55" s="28">
        <v>2</v>
      </c>
      <c r="Y55" s="28"/>
      <c r="Z55" s="28"/>
      <c r="AA55" s="25">
        <v>0.5</v>
      </c>
      <c r="AB55" s="25">
        <v>1.5</v>
      </c>
      <c r="AC55" s="25">
        <v>2</v>
      </c>
      <c r="AD55" s="5"/>
      <c r="AE55" s="28">
        <v>1</v>
      </c>
      <c r="AF55" s="28">
        <v>1</v>
      </c>
      <c r="AG55" s="28"/>
      <c r="AH55" s="28"/>
      <c r="AI55" s="25"/>
      <c r="AJ55" s="25"/>
      <c r="AK55" s="25"/>
      <c r="AL55" s="5"/>
      <c r="AM55" s="28"/>
      <c r="AN55" s="28"/>
      <c r="AO55" s="28"/>
      <c r="AP55" s="28"/>
      <c r="AQ55" s="5">
        <f t="shared" si="49"/>
        <v>10</v>
      </c>
      <c r="AR55" s="5">
        <f t="shared" si="8"/>
        <v>51.5</v>
      </c>
      <c r="AS55" s="2"/>
      <c r="AT55" s="29">
        <f t="shared" si="9"/>
        <v>10</v>
      </c>
      <c r="AU55" s="29">
        <f t="shared" si="10"/>
        <v>3</v>
      </c>
      <c r="AV55" s="29">
        <f t="shared" si="11"/>
        <v>3</v>
      </c>
      <c r="AW55" s="29">
        <f t="shared" si="12"/>
        <v>25.5</v>
      </c>
      <c r="AX55" s="29"/>
      <c r="AY55" s="13"/>
      <c r="AZ55" s="30">
        <f t="shared" si="13"/>
        <v>0.25423104008460812</v>
      </c>
      <c r="BA55" s="30">
        <f t="shared" si="14"/>
        <v>0.16071055493354622</v>
      </c>
      <c r="BB55" s="30">
        <f t="shared" si="15"/>
        <v>0.1551686683424883</v>
      </c>
      <c r="BC55" s="30">
        <f t="shared" si="16"/>
        <v>0.7806090587385357</v>
      </c>
      <c r="BD55" s="30"/>
      <c r="BE55" s="31"/>
      <c r="BF55" s="25">
        <f t="shared" ref="BF55:BI55" si="100">IF((AZ55)&gt;=50%, 2, (IF((AZ55)&lt;25%, 0, 1)))</f>
        <v>1</v>
      </c>
      <c r="BG55" s="25">
        <f t="shared" si="100"/>
        <v>0</v>
      </c>
      <c r="BH55" s="25">
        <f t="shared" si="100"/>
        <v>0</v>
      </c>
      <c r="BI55" s="25">
        <f t="shared" si="100"/>
        <v>2</v>
      </c>
      <c r="BJ55" s="25"/>
      <c r="BK55" s="32"/>
      <c r="BL55" s="25" t="str">
        <f t="shared" ref="BL55:BO55" si="101">IF(BF55=2,"Att", (IF(BF55=0,"Not","Weak")))</f>
        <v>Weak</v>
      </c>
      <c r="BM55" s="25" t="str">
        <f t="shared" si="101"/>
        <v>Not</v>
      </c>
      <c r="BN55" s="25" t="str">
        <f t="shared" si="101"/>
        <v>Not</v>
      </c>
      <c r="BO55" s="25" t="str">
        <f t="shared" si="101"/>
        <v>Att</v>
      </c>
      <c r="BP55" s="25"/>
      <c r="BQ55" s="1"/>
      <c r="BR55">
        <f t="shared" si="21"/>
        <v>1</v>
      </c>
      <c r="BS55">
        <f t="shared" si="22"/>
        <v>2</v>
      </c>
      <c r="BT55" s="1"/>
    </row>
    <row r="56" spans="1:72" ht="15.75" customHeight="1" x14ac:dyDescent="0.2">
      <c r="A56" s="21">
        <v>222310005101056</v>
      </c>
      <c r="B56" s="21" t="s">
        <v>101</v>
      </c>
      <c r="C56" s="22">
        <v>10</v>
      </c>
      <c r="D56" s="23"/>
      <c r="E56" s="21">
        <v>3.5</v>
      </c>
      <c r="F56" s="21">
        <v>5</v>
      </c>
      <c r="G56" s="24">
        <f t="shared" si="6"/>
        <v>8.5</v>
      </c>
      <c r="H56" s="25">
        <v>10</v>
      </c>
      <c r="I56" s="5">
        <v>3</v>
      </c>
      <c r="J56" s="25"/>
      <c r="K56" s="25"/>
      <c r="L56" s="26">
        <v>0</v>
      </c>
      <c r="M56" s="26"/>
      <c r="N56" s="26"/>
      <c r="O56" s="25"/>
      <c r="P56" s="25"/>
      <c r="Q56" s="25"/>
      <c r="R56" s="27">
        <f t="shared" si="7"/>
        <v>3</v>
      </c>
      <c r="S56" s="25">
        <v>0</v>
      </c>
      <c r="T56" s="25">
        <v>0</v>
      </c>
      <c r="U56" s="25"/>
      <c r="V56" s="5"/>
      <c r="W56" s="28"/>
      <c r="X56" s="28"/>
      <c r="Y56" s="28"/>
      <c r="Z56" s="28"/>
      <c r="AA56" s="25">
        <v>2</v>
      </c>
      <c r="AB56" s="25"/>
      <c r="AC56" s="25">
        <v>4</v>
      </c>
      <c r="AD56" s="5"/>
      <c r="AE56" s="28">
        <v>5</v>
      </c>
      <c r="AF56" s="28">
        <v>3.5</v>
      </c>
      <c r="AG56" s="28"/>
      <c r="AH56" s="28"/>
      <c r="AI56" s="25"/>
      <c r="AJ56" s="25"/>
      <c r="AK56" s="25"/>
      <c r="AL56" s="5"/>
      <c r="AM56" s="28">
        <v>1</v>
      </c>
      <c r="AN56" s="28">
        <v>0</v>
      </c>
      <c r="AO56" s="28">
        <v>1</v>
      </c>
      <c r="AP56" s="28"/>
      <c r="AQ56" s="5">
        <f t="shared" si="49"/>
        <v>16.5</v>
      </c>
      <c r="AR56" s="5">
        <f t="shared" si="8"/>
        <v>48</v>
      </c>
      <c r="AS56" s="2"/>
      <c r="AT56" s="29">
        <f t="shared" si="9"/>
        <v>10</v>
      </c>
      <c r="AU56" s="29">
        <f t="shared" si="10"/>
        <v>5</v>
      </c>
      <c r="AV56" s="29">
        <f t="shared" si="11"/>
        <v>4.5</v>
      </c>
      <c r="AW56" s="29">
        <f t="shared" si="12"/>
        <v>18.5</v>
      </c>
      <c r="AX56" s="29"/>
      <c r="AY56" s="13"/>
      <c r="AZ56" s="30">
        <f t="shared" si="13"/>
        <v>0.25423104008460812</v>
      </c>
      <c r="BA56" s="30">
        <f t="shared" si="14"/>
        <v>0.26785092488924367</v>
      </c>
      <c r="BB56" s="30">
        <f t="shared" si="15"/>
        <v>0.23275300251373243</v>
      </c>
      <c r="BC56" s="30">
        <f t="shared" si="16"/>
        <v>0.56632421908482</v>
      </c>
      <c r="BD56" s="30"/>
      <c r="BE56" s="31"/>
      <c r="BF56" s="25">
        <f t="shared" ref="BF56:BI56" si="102">IF((AZ56)&gt;=50%, 2, (IF((AZ56)&lt;25%, 0, 1)))</f>
        <v>1</v>
      </c>
      <c r="BG56" s="25">
        <f t="shared" si="102"/>
        <v>1</v>
      </c>
      <c r="BH56" s="25">
        <f t="shared" si="102"/>
        <v>0</v>
      </c>
      <c r="BI56" s="25">
        <f t="shared" si="102"/>
        <v>2</v>
      </c>
      <c r="BJ56" s="25"/>
      <c r="BK56" s="32"/>
      <c r="BL56" s="25" t="str">
        <f t="shared" ref="BL56:BO56" si="103">IF(BF56=2,"Att", (IF(BF56=0,"Not","Weak")))</f>
        <v>Weak</v>
      </c>
      <c r="BM56" s="25" t="str">
        <f t="shared" si="103"/>
        <v>Weak</v>
      </c>
      <c r="BN56" s="25" t="str">
        <f t="shared" si="103"/>
        <v>Not</v>
      </c>
      <c r="BO56" s="25" t="str">
        <f t="shared" si="103"/>
        <v>Att</v>
      </c>
      <c r="BP56" s="25"/>
      <c r="BQ56" s="1"/>
      <c r="BR56">
        <f t="shared" si="21"/>
        <v>1</v>
      </c>
      <c r="BS56">
        <f t="shared" si="22"/>
        <v>3</v>
      </c>
      <c r="BT56" s="1"/>
    </row>
    <row r="57" spans="1:72" ht="15.75" customHeight="1" x14ac:dyDescent="0.2">
      <c r="A57" s="21">
        <v>222310005101057</v>
      </c>
      <c r="B57" s="21" t="s">
        <v>102</v>
      </c>
      <c r="C57" s="22">
        <v>10</v>
      </c>
      <c r="D57" s="23">
        <v>6.5</v>
      </c>
      <c r="E57" s="21">
        <v>4</v>
      </c>
      <c r="F57" s="21">
        <v>8</v>
      </c>
      <c r="G57" s="24">
        <f t="shared" si="6"/>
        <v>14.5</v>
      </c>
      <c r="H57" s="25">
        <v>10</v>
      </c>
      <c r="I57" s="5">
        <v>8</v>
      </c>
      <c r="J57" s="25"/>
      <c r="K57" s="25"/>
      <c r="L57" s="26">
        <v>6</v>
      </c>
      <c r="M57" s="26"/>
      <c r="N57" s="26"/>
      <c r="O57" s="25"/>
      <c r="P57" s="25"/>
      <c r="Q57" s="25"/>
      <c r="R57" s="27">
        <f t="shared" si="7"/>
        <v>14</v>
      </c>
      <c r="S57" s="25">
        <v>2</v>
      </c>
      <c r="T57" s="25">
        <v>4</v>
      </c>
      <c r="U57" s="25">
        <v>4</v>
      </c>
      <c r="V57" s="5"/>
      <c r="W57" s="28">
        <v>5</v>
      </c>
      <c r="X57" s="28">
        <v>3</v>
      </c>
      <c r="Y57" s="28"/>
      <c r="Z57" s="28"/>
      <c r="AA57" s="25"/>
      <c r="AB57" s="25"/>
      <c r="AC57" s="25"/>
      <c r="AD57" s="5"/>
      <c r="AE57" s="28"/>
      <c r="AF57" s="28"/>
      <c r="AG57" s="28"/>
      <c r="AH57" s="28"/>
      <c r="AI57" s="25">
        <v>1</v>
      </c>
      <c r="AJ57" s="25">
        <v>1</v>
      </c>
      <c r="AK57" s="25">
        <v>4.5</v>
      </c>
      <c r="AL57" s="5"/>
      <c r="AM57" s="28">
        <v>3</v>
      </c>
      <c r="AN57" s="28">
        <v>2</v>
      </c>
      <c r="AO57" s="28">
        <v>2.5</v>
      </c>
      <c r="AP57" s="28"/>
      <c r="AQ57" s="5">
        <f t="shared" si="49"/>
        <v>32</v>
      </c>
      <c r="AR57" s="5">
        <f t="shared" si="8"/>
        <v>80.5</v>
      </c>
      <c r="AS57" s="2"/>
      <c r="AT57" s="29">
        <f t="shared" si="9"/>
        <v>30.5</v>
      </c>
      <c r="AU57" s="29">
        <f t="shared" si="10"/>
        <v>12.5</v>
      </c>
      <c r="AV57" s="29">
        <f t="shared" si="11"/>
        <v>5.5</v>
      </c>
      <c r="AW57" s="29">
        <f t="shared" si="12"/>
        <v>26</v>
      </c>
      <c r="AX57" s="29"/>
      <c r="AY57" s="13"/>
      <c r="AZ57" s="30">
        <f t="shared" si="13"/>
        <v>0.77540467225805465</v>
      </c>
      <c r="BA57" s="30">
        <f t="shared" si="14"/>
        <v>0.66962731222310923</v>
      </c>
      <c r="BB57" s="30">
        <f t="shared" si="15"/>
        <v>0.28447589196122852</v>
      </c>
      <c r="BC57" s="30">
        <f t="shared" si="16"/>
        <v>0.79591511871380116</v>
      </c>
      <c r="BD57" s="30"/>
      <c r="BE57" s="31"/>
      <c r="BF57" s="25">
        <f t="shared" ref="BF57:BI57" si="104">IF((AZ57)&gt;=50%, 2, (IF((AZ57)&lt;25%, 0, 1)))</f>
        <v>2</v>
      </c>
      <c r="BG57" s="25">
        <f t="shared" si="104"/>
        <v>2</v>
      </c>
      <c r="BH57" s="25">
        <f t="shared" si="104"/>
        <v>1</v>
      </c>
      <c r="BI57" s="25">
        <f t="shared" si="104"/>
        <v>2</v>
      </c>
      <c r="BJ57" s="25"/>
      <c r="BK57" s="32"/>
      <c r="BL57" s="25" t="str">
        <f t="shared" ref="BL57:BO57" si="105">IF(BF57=2,"Att", (IF(BF57=0,"Not","Weak")))</f>
        <v>Att</v>
      </c>
      <c r="BM57" s="25" t="str">
        <f t="shared" si="105"/>
        <v>Att</v>
      </c>
      <c r="BN57" s="25" t="str">
        <f t="shared" si="105"/>
        <v>Weak</v>
      </c>
      <c r="BO57" s="25" t="str">
        <f t="shared" si="105"/>
        <v>Att</v>
      </c>
      <c r="BP57" s="25"/>
      <c r="BQ57" s="1"/>
      <c r="BR57">
        <f t="shared" si="21"/>
        <v>2</v>
      </c>
      <c r="BS57">
        <f t="shared" si="22"/>
        <v>5</v>
      </c>
      <c r="BT57" s="1"/>
    </row>
    <row r="58" spans="1:72" ht="15.75" customHeight="1" x14ac:dyDescent="0.2">
      <c r="A58" s="21">
        <v>222310005101058</v>
      </c>
      <c r="B58" s="21" t="s">
        <v>103</v>
      </c>
      <c r="C58" s="22">
        <v>9</v>
      </c>
      <c r="D58" s="23">
        <v>3</v>
      </c>
      <c r="E58" s="21">
        <v>5</v>
      </c>
      <c r="F58" s="21">
        <v>6.5</v>
      </c>
      <c r="G58" s="24">
        <f t="shared" si="6"/>
        <v>11.5</v>
      </c>
      <c r="H58" s="25">
        <v>10</v>
      </c>
      <c r="I58" s="5">
        <v>4</v>
      </c>
      <c r="J58" s="25"/>
      <c r="K58" s="25"/>
      <c r="L58" s="26">
        <v>1.5</v>
      </c>
      <c r="M58" s="26"/>
      <c r="N58" s="26"/>
      <c r="O58" s="25"/>
      <c r="P58" s="25"/>
      <c r="Q58" s="25"/>
      <c r="R58" s="27">
        <f t="shared" si="7"/>
        <v>5.5</v>
      </c>
      <c r="S58" s="25"/>
      <c r="T58" s="25"/>
      <c r="U58" s="25"/>
      <c r="V58" s="5"/>
      <c r="W58" s="28">
        <v>4</v>
      </c>
      <c r="X58" s="28"/>
      <c r="Y58" s="28"/>
      <c r="Z58" s="28"/>
      <c r="AA58" s="25">
        <v>0.5</v>
      </c>
      <c r="AB58" s="25">
        <v>0</v>
      </c>
      <c r="AC58" s="25"/>
      <c r="AD58" s="5"/>
      <c r="AE58" s="28">
        <v>0</v>
      </c>
      <c r="AF58" s="28">
        <v>3</v>
      </c>
      <c r="AG58" s="28"/>
      <c r="AH58" s="28"/>
      <c r="AI58" s="25"/>
      <c r="AJ58" s="25"/>
      <c r="AK58" s="25"/>
      <c r="AL58" s="5"/>
      <c r="AM58" s="28">
        <v>0</v>
      </c>
      <c r="AN58" s="28">
        <v>0</v>
      </c>
      <c r="AO58" s="28">
        <v>3</v>
      </c>
      <c r="AP58" s="28"/>
      <c r="AQ58" s="5">
        <f t="shared" si="49"/>
        <v>10.5</v>
      </c>
      <c r="AR58" s="5">
        <f t="shared" si="8"/>
        <v>46.5</v>
      </c>
      <c r="AS58" s="2"/>
      <c r="AT58" s="29">
        <f t="shared" si="9"/>
        <v>11.5</v>
      </c>
      <c r="AU58" s="29">
        <f t="shared" si="10"/>
        <v>1.5</v>
      </c>
      <c r="AV58" s="29">
        <f t="shared" si="11"/>
        <v>6</v>
      </c>
      <c r="AW58" s="29">
        <f t="shared" si="12"/>
        <v>21.5</v>
      </c>
      <c r="AX58" s="29"/>
      <c r="AY58" s="13"/>
      <c r="AZ58" s="30">
        <f t="shared" si="13"/>
        <v>0.29236569609729929</v>
      </c>
      <c r="BA58" s="30">
        <f t="shared" si="14"/>
        <v>8.0355277466773109E-2</v>
      </c>
      <c r="BB58" s="30">
        <f t="shared" si="15"/>
        <v>0.31033733668497659</v>
      </c>
      <c r="BC58" s="30">
        <f t="shared" si="16"/>
        <v>0.65816057893641244</v>
      </c>
      <c r="BD58" s="30"/>
      <c r="BE58" s="31"/>
      <c r="BF58" s="25">
        <f t="shared" ref="BF58:BI58" si="106">IF((AZ58)&gt;=50%, 2, (IF((AZ58)&lt;25%, 0, 1)))</f>
        <v>1</v>
      </c>
      <c r="BG58" s="25">
        <f t="shared" si="106"/>
        <v>0</v>
      </c>
      <c r="BH58" s="25">
        <f t="shared" si="106"/>
        <v>1</v>
      </c>
      <c r="BI58" s="25">
        <f t="shared" si="106"/>
        <v>2</v>
      </c>
      <c r="BJ58" s="25"/>
      <c r="BK58" s="32"/>
      <c r="BL58" s="25" t="str">
        <f t="shared" ref="BL58:BO58" si="107">IF(BF58=2,"Att", (IF(BF58=0,"Not","Weak")))</f>
        <v>Weak</v>
      </c>
      <c r="BM58" s="25" t="str">
        <f t="shared" si="107"/>
        <v>Not</v>
      </c>
      <c r="BN58" s="25" t="str">
        <f t="shared" si="107"/>
        <v>Weak</v>
      </c>
      <c r="BO58" s="25" t="str">
        <f t="shared" si="107"/>
        <v>Att</v>
      </c>
      <c r="BP58" s="25"/>
      <c r="BQ58" s="1"/>
      <c r="BR58">
        <f t="shared" si="21"/>
        <v>1</v>
      </c>
      <c r="BS58">
        <f t="shared" si="22"/>
        <v>3</v>
      </c>
      <c r="BT58" s="1"/>
    </row>
    <row r="59" spans="1:72" ht="15.75" customHeight="1" x14ac:dyDescent="0.2">
      <c r="A59" s="21">
        <v>222310005101059</v>
      </c>
      <c r="B59" s="21" t="s">
        <v>104</v>
      </c>
      <c r="C59" s="22">
        <v>10</v>
      </c>
      <c r="D59" s="23">
        <v>2.5</v>
      </c>
      <c r="E59" s="21">
        <v>3.5</v>
      </c>
      <c r="F59" s="21">
        <v>6.5</v>
      </c>
      <c r="G59" s="24">
        <f t="shared" si="6"/>
        <v>10</v>
      </c>
      <c r="H59" s="25">
        <v>10</v>
      </c>
      <c r="I59" s="5">
        <v>3</v>
      </c>
      <c r="J59" s="25"/>
      <c r="K59" s="25"/>
      <c r="L59" s="26"/>
      <c r="M59" s="26"/>
      <c r="N59" s="26"/>
      <c r="O59" s="25">
        <v>2</v>
      </c>
      <c r="P59" s="25"/>
      <c r="Q59" s="25"/>
      <c r="R59" s="27">
        <f t="shared" si="7"/>
        <v>5</v>
      </c>
      <c r="S59" s="25">
        <v>0</v>
      </c>
      <c r="T59" s="25">
        <v>1</v>
      </c>
      <c r="U59" s="25"/>
      <c r="V59" s="5"/>
      <c r="W59" s="28"/>
      <c r="X59" s="28"/>
      <c r="Y59" s="28"/>
      <c r="Z59" s="28"/>
      <c r="AA59" s="25">
        <v>0</v>
      </c>
      <c r="AB59" s="25">
        <v>1</v>
      </c>
      <c r="AC59" s="25"/>
      <c r="AD59" s="5"/>
      <c r="AE59" s="28">
        <v>0</v>
      </c>
      <c r="AF59" s="28">
        <v>5</v>
      </c>
      <c r="AG59" s="28"/>
      <c r="AH59" s="28"/>
      <c r="AI59" s="25">
        <v>0</v>
      </c>
      <c r="AJ59" s="25">
        <v>0</v>
      </c>
      <c r="AK59" s="25">
        <v>1</v>
      </c>
      <c r="AL59" s="5"/>
      <c r="AM59" s="28"/>
      <c r="AN59" s="28"/>
      <c r="AO59" s="28"/>
      <c r="AP59" s="28"/>
      <c r="AQ59" s="5">
        <f t="shared" si="49"/>
        <v>8</v>
      </c>
      <c r="AR59" s="5">
        <f t="shared" si="8"/>
        <v>43</v>
      </c>
      <c r="AS59" s="2"/>
      <c r="AT59" s="29">
        <f t="shared" si="9"/>
        <v>7.5</v>
      </c>
      <c r="AU59" s="29">
        <f t="shared" si="10"/>
        <v>1</v>
      </c>
      <c r="AV59" s="29">
        <f t="shared" si="11"/>
        <v>7</v>
      </c>
      <c r="AW59" s="29">
        <f t="shared" si="12"/>
        <v>20</v>
      </c>
      <c r="AX59" s="29"/>
      <c r="AY59" s="13"/>
      <c r="AZ59" s="30">
        <f t="shared" si="13"/>
        <v>0.19067328006345607</v>
      </c>
      <c r="BA59" s="30">
        <f t="shared" si="14"/>
        <v>5.3570184977848732E-2</v>
      </c>
      <c r="BB59" s="30">
        <f t="shared" si="15"/>
        <v>0.36206022613247268</v>
      </c>
      <c r="BC59" s="30">
        <f t="shared" si="16"/>
        <v>0.61224239901061628</v>
      </c>
      <c r="BD59" s="30"/>
      <c r="BE59" s="31"/>
      <c r="BF59" s="25">
        <f t="shared" ref="BF59:BI59" si="108">IF((AZ59)&gt;=50%, 2, (IF((AZ59)&lt;25%, 0, 1)))</f>
        <v>0</v>
      </c>
      <c r="BG59" s="25">
        <f t="shared" si="108"/>
        <v>0</v>
      </c>
      <c r="BH59" s="25">
        <f t="shared" si="108"/>
        <v>1</v>
      </c>
      <c r="BI59" s="25">
        <f t="shared" si="108"/>
        <v>2</v>
      </c>
      <c r="BJ59" s="25"/>
      <c r="BK59" s="32"/>
      <c r="BL59" s="25" t="str">
        <f t="shared" ref="BL59:BO59" si="109">IF(BF59=2,"Att", (IF(BF59=0,"Not","Weak")))</f>
        <v>Not</v>
      </c>
      <c r="BM59" s="25" t="str">
        <f t="shared" si="109"/>
        <v>Not</v>
      </c>
      <c r="BN59" s="25" t="str">
        <f t="shared" si="109"/>
        <v>Weak</v>
      </c>
      <c r="BO59" s="25" t="str">
        <f t="shared" si="109"/>
        <v>Att</v>
      </c>
      <c r="BP59" s="25"/>
      <c r="BQ59" s="1"/>
      <c r="BR59">
        <f t="shared" si="21"/>
        <v>0</v>
      </c>
      <c r="BS59">
        <f t="shared" si="22"/>
        <v>3</v>
      </c>
      <c r="BT59" s="1"/>
    </row>
    <row r="60" spans="1:72" ht="15.75" customHeight="1" x14ac:dyDescent="0.2">
      <c r="A60" s="21">
        <v>222310005101060</v>
      </c>
      <c r="B60" s="21" t="s">
        <v>105</v>
      </c>
      <c r="C60" s="22">
        <v>10</v>
      </c>
      <c r="D60" s="23">
        <v>5.5</v>
      </c>
      <c r="E60" s="21">
        <v>2</v>
      </c>
      <c r="F60" s="21">
        <v>7</v>
      </c>
      <c r="G60" s="24">
        <f t="shared" si="6"/>
        <v>12.5</v>
      </c>
      <c r="H60" s="25">
        <v>10</v>
      </c>
      <c r="I60" s="5">
        <v>2.5</v>
      </c>
      <c r="J60" s="25"/>
      <c r="K60" s="25"/>
      <c r="L60" s="26">
        <v>1</v>
      </c>
      <c r="M60" s="26"/>
      <c r="N60" s="26"/>
      <c r="O60" s="25"/>
      <c r="P60" s="25"/>
      <c r="Q60" s="25"/>
      <c r="R60" s="27">
        <f t="shared" si="7"/>
        <v>3.5</v>
      </c>
      <c r="S60" s="25"/>
      <c r="T60" s="25">
        <v>2</v>
      </c>
      <c r="U60" s="25"/>
      <c r="V60" s="5"/>
      <c r="W60" s="28">
        <v>1.5</v>
      </c>
      <c r="X60" s="28"/>
      <c r="Y60" s="28"/>
      <c r="Z60" s="28"/>
      <c r="AA60" s="25">
        <v>0</v>
      </c>
      <c r="AB60" s="25">
        <v>0</v>
      </c>
      <c r="AC60" s="25"/>
      <c r="AD60" s="5"/>
      <c r="AE60" s="28"/>
      <c r="AF60" s="28"/>
      <c r="AG60" s="28"/>
      <c r="AH60" s="28"/>
      <c r="AI60" s="25">
        <v>0</v>
      </c>
      <c r="AJ60" s="25">
        <v>0</v>
      </c>
      <c r="AK60" s="25">
        <v>1</v>
      </c>
      <c r="AL60" s="5"/>
      <c r="AM60" s="28"/>
      <c r="AN60" s="28"/>
      <c r="AO60" s="28"/>
      <c r="AP60" s="28"/>
      <c r="AQ60" s="5">
        <f t="shared" si="49"/>
        <v>4.5</v>
      </c>
      <c r="AR60" s="5">
        <f t="shared" si="8"/>
        <v>40.5</v>
      </c>
      <c r="AS60" s="2"/>
      <c r="AT60" s="29">
        <f t="shared" si="9"/>
        <v>11.5</v>
      </c>
      <c r="AU60" s="29">
        <f t="shared" si="10"/>
        <v>2</v>
      </c>
      <c r="AV60" s="29">
        <f t="shared" si="11"/>
        <v>0</v>
      </c>
      <c r="AW60" s="29">
        <f t="shared" si="12"/>
        <v>19</v>
      </c>
      <c r="AX60" s="29"/>
      <c r="AY60" s="13"/>
      <c r="AZ60" s="30">
        <f t="shared" si="13"/>
        <v>0.29236569609729929</v>
      </c>
      <c r="BA60" s="30">
        <f t="shared" si="14"/>
        <v>0.10714036995569746</v>
      </c>
      <c r="BB60" s="30">
        <f t="shared" si="15"/>
        <v>0</v>
      </c>
      <c r="BC60" s="30">
        <f t="shared" si="16"/>
        <v>0.58163027906008546</v>
      </c>
      <c r="BD60" s="30"/>
      <c r="BE60" s="31"/>
      <c r="BF60" s="25">
        <f t="shared" ref="BF60:BI60" si="110">IF((AZ60)&gt;=50%, 2, (IF((AZ60)&lt;25%, 0, 1)))</f>
        <v>1</v>
      </c>
      <c r="BG60" s="25">
        <f t="shared" si="110"/>
        <v>0</v>
      </c>
      <c r="BH60" s="25">
        <f t="shared" si="110"/>
        <v>0</v>
      </c>
      <c r="BI60" s="25">
        <f t="shared" si="110"/>
        <v>2</v>
      </c>
      <c r="BJ60" s="25"/>
      <c r="BK60" s="32"/>
      <c r="BL60" s="25" t="str">
        <f t="shared" ref="BL60:BO60" si="111">IF(BF60=2,"Att", (IF(BF60=0,"Not","Weak")))</f>
        <v>Weak</v>
      </c>
      <c r="BM60" s="25" t="str">
        <f t="shared" si="111"/>
        <v>Not</v>
      </c>
      <c r="BN60" s="25" t="str">
        <f t="shared" si="111"/>
        <v>Not</v>
      </c>
      <c r="BO60" s="25" t="str">
        <f t="shared" si="111"/>
        <v>Att</v>
      </c>
      <c r="BP60" s="25"/>
      <c r="BQ60" s="1"/>
      <c r="BR60">
        <f t="shared" si="21"/>
        <v>1</v>
      </c>
      <c r="BS60">
        <f t="shared" si="22"/>
        <v>2</v>
      </c>
      <c r="BT60" s="1"/>
    </row>
    <row r="61" spans="1:72" ht="15.75" customHeight="1" x14ac:dyDescent="0.2">
      <c r="A61" s="21">
        <v>222310005101061</v>
      </c>
      <c r="B61" s="21" t="s">
        <v>106</v>
      </c>
      <c r="C61" s="22">
        <v>10</v>
      </c>
      <c r="D61" s="23">
        <v>5.5</v>
      </c>
      <c r="E61" s="21">
        <v>3.5</v>
      </c>
      <c r="F61" s="21">
        <v>6.5</v>
      </c>
      <c r="G61" s="24">
        <f t="shared" si="6"/>
        <v>12</v>
      </c>
      <c r="H61" s="25">
        <v>10</v>
      </c>
      <c r="I61" s="5">
        <v>2</v>
      </c>
      <c r="J61" s="25"/>
      <c r="K61" s="25"/>
      <c r="L61" s="26"/>
      <c r="M61" s="26"/>
      <c r="N61" s="26"/>
      <c r="O61" s="25"/>
      <c r="P61" s="25"/>
      <c r="Q61" s="25"/>
      <c r="R61" s="27">
        <f t="shared" si="7"/>
        <v>2</v>
      </c>
      <c r="S61" s="25"/>
      <c r="T61" s="25">
        <v>2</v>
      </c>
      <c r="U61" s="25"/>
      <c r="V61" s="5"/>
      <c r="W61" s="28">
        <v>2</v>
      </c>
      <c r="X61" s="28">
        <v>0</v>
      </c>
      <c r="Y61" s="28"/>
      <c r="Z61" s="28"/>
      <c r="AA61" s="25"/>
      <c r="AB61" s="25"/>
      <c r="AC61" s="25"/>
      <c r="AD61" s="5"/>
      <c r="AE61" s="28">
        <v>1</v>
      </c>
      <c r="AF61" s="28">
        <v>1.5</v>
      </c>
      <c r="AG61" s="28"/>
      <c r="AH61" s="28"/>
      <c r="AI61" s="33">
        <v>1</v>
      </c>
      <c r="AJ61" s="33">
        <v>0</v>
      </c>
      <c r="AK61" s="25"/>
      <c r="AL61" s="5"/>
      <c r="AM61" s="28">
        <v>1</v>
      </c>
      <c r="AN61" s="28">
        <v>0</v>
      </c>
      <c r="AO61" s="28">
        <v>1</v>
      </c>
      <c r="AP61" s="28"/>
      <c r="AQ61" s="5">
        <f>SUM(S61:AP61)-1</f>
        <v>8.5</v>
      </c>
      <c r="AR61" s="5">
        <f t="shared" si="8"/>
        <v>42.5</v>
      </c>
      <c r="AS61" s="2"/>
      <c r="AT61" s="29">
        <f t="shared" si="9"/>
        <v>13.5</v>
      </c>
      <c r="AU61" s="29">
        <f t="shared" si="10"/>
        <v>1</v>
      </c>
      <c r="AV61" s="29">
        <f t="shared" si="11"/>
        <v>2.5</v>
      </c>
      <c r="AW61" s="29">
        <f t="shared" si="12"/>
        <v>20</v>
      </c>
      <c r="AX61" s="29"/>
      <c r="AY61" s="13"/>
      <c r="AZ61" s="30">
        <f t="shared" si="13"/>
        <v>0.34321190411422092</v>
      </c>
      <c r="BA61" s="30">
        <f t="shared" si="14"/>
        <v>5.3570184977848732E-2</v>
      </c>
      <c r="BB61" s="30">
        <f t="shared" si="15"/>
        <v>0.12930722361874022</v>
      </c>
      <c r="BC61" s="30">
        <f t="shared" si="16"/>
        <v>0.61224239901061628</v>
      </c>
      <c r="BD61" s="30"/>
      <c r="BE61" s="31"/>
      <c r="BF61" s="25">
        <f t="shared" ref="BF61:BI61" si="112">IF((AZ61)&gt;=50%, 2, (IF((AZ61)&lt;25%, 0, 1)))</f>
        <v>1</v>
      </c>
      <c r="BG61" s="25">
        <f t="shared" si="112"/>
        <v>0</v>
      </c>
      <c r="BH61" s="25">
        <f t="shared" si="112"/>
        <v>0</v>
      </c>
      <c r="BI61" s="25">
        <f t="shared" si="112"/>
        <v>2</v>
      </c>
      <c r="BJ61" s="25"/>
      <c r="BK61" s="32"/>
      <c r="BL61" s="25" t="str">
        <f t="shared" ref="BL61:BO61" si="113">IF(BF61=2,"Att", (IF(BF61=0,"Not","Weak")))</f>
        <v>Weak</v>
      </c>
      <c r="BM61" s="25" t="str">
        <f t="shared" si="113"/>
        <v>Not</v>
      </c>
      <c r="BN61" s="25" t="str">
        <f t="shared" si="113"/>
        <v>Not</v>
      </c>
      <c r="BO61" s="25" t="str">
        <f t="shared" si="113"/>
        <v>Att</v>
      </c>
      <c r="BP61" s="25"/>
      <c r="BQ61" s="1"/>
      <c r="BR61">
        <f t="shared" si="21"/>
        <v>1</v>
      </c>
      <c r="BS61">
        <f t="shared" si="22"/>
        <v>2</v>
      </c>
      <c r="BT61" s="1"/>
    </row>
    <row r="62" spans="1:72" ht="15.75" customHeight="1" x14ac:dyDescent="0.2">
      <c r="A62" s="21">
        <v>222310005101062</v>
      </c>
      <c r="B62" s="21" t="s">
        <v>107</v>
      </c>
      <c r="C62" s="22">
        <v>7</v>
      </c>
      <c r="D62" s="23">
        <v>4</v>
      </c>
      <c r="E62" s="21">
        <v>2</v>
      </c>
      <c r="F62" s="21">
        <v>5</v>
      </c>
      <c r="G62" s="24">
        <f t="shared" si="6"/>
        <v>9</v>
      </c>
      <c r="H62" s="25">
        <v>10</v>
      </c>
      <c r="I62" s="5">
        <v>1</v>
      </c>
      <c r="J62" s="25"/>
      <c r="K62" s="25"/>
      <c r="L62" s="26"/>
      <c r="M62" s="26"/>
      <c r="N62" s="26"/>
      <c r="O62" s="25"/>
      <c r="P62" s="25"/>
      <c r="Q62" s="25"/>
      <c r="R62" s="27">
        <f t="shared" si="7"/>
        <v>1</v>
      </c>
      <c r="S62" s="25"/>
      <c r="T62" s="25">
        <v>2</v>
      </c>
      <c r="U62" s="25"/>
      <c r="V62" s="5"/>
      <c r="W62" s="28"/>
      <c r="X62" s="28"/>
      <c r="Y62" s="28"/>
      <c r="Z62" s="28"/>
      <c r="AA62" s="25"/>
      <c r="AB62" s="25">
        <v>0</v>
      </c>
      <c r="AC62" s="25"/>
      <c r="AD62" s="5"/>
      <c r="AE62" s="28">
        <v>3</v>
      </c>
      <c r="AF62" s="28">
        <v>3.5</v>
      </c>
      <c r="AG62" s="28"/>
      <c r="AH62" s="28"/>
      <c r="AI62" s="25"/>
      <c r="AJ62" s="25"/>
      <c r="AK62" s="25"/>
      <c r="AL62" s="5"/>
      <c r="AM62" s="28"/>
      <c r="AN62" s="28">
        <v>0</v>
      </c>
      <c r="AO62" s="28">
        <v>0</v>
      </c>
      <c r="AP62" s="28"/>
      <c r="AQ62" s="5">
        <f t="shared" ref="AQ62:AQ66" si="114">SUM(S62:AP62)</f>
        <v>8.5</v>
      </c>
      <c r="AR62" s="5">
        <f t="shared" si="8"/>
        <v>35.5</v>
      </c>
      <c r="AS62" s="2"/>
      <c r="AT62" s="29">
        <f t="shared" si="9"/>
        <v>7</v>
      </c>
      <c r="AU62" s="29">
        <f t="shared" si="10"/>
        <v>3</v>
      </c>
      <c r="AV62" s="29">
        <f t="shared" si="11"/>
        <v>3.5</v>
      </c>
      <c r="AW62" s="29">
        <f t="shared" si="12"/>
        <v>17</v>
      </c>
      <c r="AX62" s="29"/>
      <c r="AY62" s="13"/>
      <c r="AZ62" s="30">
        <f t="shared" si="13"/>
        <v>0.17796172805922567</v>
      </c>
      <c r="BA62" s="30">
        <f t="shared" si="14"/>
        <v>0.16071055493354622</v>
      </c>
      <c r="BB62" s="30">
        <f t="shared" si="15"/>
        <v>0.18103011306623634</v>
      </c>
      <c r="BC62" s="30">
        <f t="shared" si="16"/>
        <v>0.52040603915902384</v>
      </c>
      <c r="BD62" s="30"/>
      <c r="BE62" s="31"/>
      <c r="BF62" s="25">
        <f t="shared" ref="BF62:BI62" si="115">IF((AZ62)&gt;=50%, 2, (IF((AZ62)&lt;25%, 0, 1)))</f>
        <v>0</v>
      </c>
      <c r="BG62" s="25">
        <f t="shared" si="115"/>
        <v>0</v>
      </c>
      <c r="BH62" s="25">
        <f t="shared" si="115"/>
        <v>0</v>
      </c>
      <c r="BI62" s="25">
        <f t="shared" si="115"/>
        <v>2</v>
      </c>
      <c r="BJ62" s="25"/>
      <c r="BK62" s="32"/>
      <c r="BL62" s="25" t="str">
        <f t="shared" ref="BL62:BO62" si="116">IF(BF62=2,"Att", (IF(BF62=0,"Not","Weak")))</f>
        <v>Not</v>
      </c>
      <c r="BM62" s="25" t="str">
        <f t="shared" si="116"/>
        <v>Not</v>
      </c>
      <c r="BN62" s="25" t="str">
        <f t="shared" si="116"/>
        <v>Not</v>
      </c>
      <c r="BO62" s="25" t="str">
        <f t="shared" si="116"/>
        <v>Att</v>
      </c>
      <c r="BP62" s="25"/>
      <c r="BQ62" s="1"/>
      <c r="BR62">
        <f t="shared" si="21"/>
        <v>0</v>
      </c>
      <c r="BS62">
        <f t="shared" si="22"/>
        <v>2</v>
      </c>
      <c r="BT62" s="1"/>
    </row>
    <row r="63" spans="1:72" ht="15.75" customHeight="1" x14ac:dyDescent="0.2">
      <c r="A63" s="21">
        <v>222310005101063</v>
      </c>
      <c r="B63" s="21" t="s">
        <v>108</v>
      </c>
      <c r="C63" s="22">
        <v>10</v>
      </c>
      <c r="D63" s="23">
        <v>3.5</v>
      </c>
      <c r="E63" s="21">
        <v>2.5</v>
      </c>
      <c r="F63" s="21">
        <v>5</v>
      </c>
      <c r="G63" s="24">
        <f t="shared" si="6"/>
        <v>8.5</v>
      </c>
      <c r="H63" s="25">
        <v>10</v>
      </c>
      <c r="I63" s="5">
        <v>4.5</v>
      </c>
      <c r="J63" s="25"/>
      <c r="K63" s="25"/>
      <c r="L63" s="26">
        <v>2</v>
      </c>
      <c r="M63" s="26"/>
      <c r="N63" s="26"/>
      <c r="O63" s="25"/>
      <c r="P63" s="25"/>
      <c r="Q63" s="25"/>
      <c r="R63" s="27">
        <f t="shared" si="7"/>
        <v>6.5</v>
      </c>
      <c r="S63" s="33">
        <v>0</v>
      </c>
      <c r="T63" s="33">
        <v>0</v>
      </c>
      <c r="U63" s="25"/>
      <c r="V63" s="5"/>
      <c r="W63" s="28"/>
      <c r="X63" s="28"/>
      <c r="Y63" s="28"/>
      <c r="Z63" s="28"/>
      <c r="AA63" s="25">
        <v>0.5</v>
      </c>
      <c r="AB63" s="25">
        <v>0</v>
      </c>
      <c r="AC63" s="25">
        <v>3.5</v>
      </c>
      <c r="AD63" s="5"/>
      <c r="AE63" s="28">
        <v>5</v>
      </c>
      <c r="AF63" s="28">
        <v>3.5</v>
      </c>
      <c r="AG63" s="28"/>
      <c r="AH63" s="28"/>
      <c r="AI63" s="25"/>
      <c r="AJ63" s="25">
        <v>0</v>
      </c>
      <c r="AK63" s="25"/>
      <c r="AL63" s="5"/>
      <c r="AM63" s="28">
        <v>0.5</v>
      </c>
      <c r="AN63" s="28">
        <v>0.5</v>
      </c>
      <c r="AO63" s="28">
        <v>2</v>
      </c>
      <c r="AP63" s="28"/>
      <c r="AQ63" s="5">
        <f t="shared" si="114"/>
        <v>15.5</v>
      </c>
      <c r="AR63" s="5">
        <f t="shared" si="8"/>
        <v>50.5</v>
      </c>
      <c r="AS63" s="2"/>
      <c r="AT63" s="29">
        <f t="shared" si="9"/>
        <v>12.5</v>
      </c>
      <c r="AU63" s="29">
        <f t="shared" si="10"/>
        <v>7.5</v>
      </c>
      <c r="AV63" s="29">
        <f t="shared" si="11"/>
        <v>5.5</v>
      </c>
      <c r="AW63" s="29">
        <f t="shared" si="12"/>
        <v>17.5</v>
      </c>
      <c r="AX63" s="29"/>
      <c r="AY63" s="13"/>
      <c r="AZ63" s="30">
        <f t="shared" si="13"/>
        <v>0.31778880010576011</v>
      </c>
      <c r="BA63" s="30">
        <f t="shared" si="14"/>
        <v>0.4017763873338655</v>
      </c>
      <c r="BB63" s="30">
        <f t="shared" si="15"/>
        <v>0.28447589196122852</v>
      </c>
      <c r="BC63" s="30">
        <f t="shared" si="16"/>
        <v>0.53571209913428919</v>
      </c>
      <c r="BD63" s="30"/>
      <c r="BE63" s="31"/>
      <c r="BF63" s="25">
        <f t="shared" ref="BF63:BI63" si="117">IF((AZ63)&gt;=50%, 2, (IF((AZ63)&lt;25%, 0, 1)))</f>
        <v>1</v>
      </c>
      <c r="BG63" s="25">
        <f t="shared" si="117"/>
        <v>1</v>
      </c>
      <c r="BH63" s="25">
        <f t="shared" si="117"/>
        <v>1</v>
      </c>
      <c r="BI63" s="25">
        <f t="shared" si="117"/>
        <v>2</v>
      </c>
      <c r="BJ63" s="25"/>
      <c r="BK63" s="32"/>
      <c r="BL63" s="25" t="str">
        <f t="shared" ref="BL63:BO63" si="118">IF(BF63=2,"Att", (IF(BF63=0,"Not","Weak")))</f>
        <v>Weak</v>
      </c>
      <c r="BM63" s="25" t="str">
        <f t="shared" si="118"/>
        <v>Weak</v>
      </c>
      <c r="BN63" s="25" t="str">
        <f t="shared" si="118"/>
        <v>Weak</v>
      </c>
      <c r="BO63" s="25" t="str">
        <f t="shared" si="118"/>
        <v>Att</v>
      </c>
      <c r="BP63" s="25"/>
      <c r="BQ63" s="1"/>
      <c r="BR63">
        <f t="shared" si="21"/>
        <v>1</v>
      </c>
      <c r="BS63">
        <f t="shared" si="22"/>
        <v>4</v>
      </c>
      <c r="BT63" s="1"/>
    </row>
    <row r="64" spans="1:72" ht="15.75" customHeight="1" x14ac:dyDescent="0.2">
      <c r="A64" s="21">
        <v>222310005101064</v>
      </c>
      <c r="B64" s="21" t="s">
        <v>109</v>
      </c>
      <c r="C64" s="22">
        <v>10</v>
      </c>
      <c r="D64" s="23">
        <v>3</v>
      </c>
      <c r="E64" s="21">
        <v>3</v>
      </c>
      <c r="F64" s="21">
        <v>3</v>
      </c>
      <c r="G64" s="24">
        <f t="shared" si="6"/>
        <v>6</v>
      </c>
      <c r="H64" s="25">
        <v>10</v>
      </c>
      <c r="I64" s="5">
        <v>1</v>
      </c>
      <c r="J64" s="25"/>
      <c r="K64" s="25"/>
      <c r="L64" s="26"/>
      <c r="M64" s="26"/>
      <c r="N64" s="26"/>
      <c r="O64" s="25">
        <v>4</v>
      </c>
      <c r="P64" s="25"/>
      <c r="Q64" s="25"/>
      <c r="R64" s="27">
        <f t="shared" si="7"/>
        <v>5</v>
      </c>
      <c r="S64" s="25"/>
      <c r="T64" s="25"/>
      <c r="U64" s="25">
        <v>0</v>
      </c>
      <c r="V64" s="5"/>
      <c r="W64" s="28"/>
      <c r="X64" s="28"/>
      <c r="Y64" s="28"/>
      <c r="Z64" s="28"/>
      <c r="AA64" s="25"/>
      <c r="AB64" s="25"/>
      <c r="AC64" s="25"/>
      <c r="AD64" s="5"/>
      <c r="AE64" s="28"/>
      <c r="AF64" s="28">
        <v>3</v>
      </c>
      <c r="AG64" s="28"/>
      <c r="AH64" s="28"/>
      <c r="AI64" s="25">
        <v>0</v>
      </c>
      <c r="AJ64" s="25"/>
      <c r="AK64" s="25">
        <v>0</v>
      </c>
      <c r="AL64" s="5"/>
      <c r="AM64" s="28">
        <v>0</v>
      </c>
      <c r="AN64" s="28"/>
      <c r="AO64" s="28">
        <v>0</v>
      </c>
      <c r="AP64" s="28"/>
      <c r="AQ64" s="5">
        <f t="shared" si="114"/>
        <v>3</v>
      </c>
      <c r="AR64" s="5">
        <f t="shared" si="8"/>
        <v>34</v>
      </c>
      <c r="AS64" s="2"/>
      <c r="AT64" s="29">
        <f t="shared" si="9"/>
        <v>4</v>
      </c>
      <c r="AU64" s="29">
        <f t="shared" si="10"/>
        <v>0</v>
      </c>
      <c r="AV64" s="29">
        <f t="shared" si="11"/>
        <v>7</v>
      </c>
      <c r="AW64" s="29">
        <f t="shared" si="12"/>
        <v>16</v>
      </c>
      <c r="AX64" s="29"/>
      <c r="AY64" s="13"/>
      <c r="AZ64" s="30">
        <f t="shared" si="13"/>
        <v>0.10169241603384324</v>
      </c>
      <c r="BA64" s="30">
        <f t="shared" si="14"/>
        <v>0</v>
      </c>
      <c r="BB64" s="30">
        <f t="shared" si="15"/>
        <v>0.36206022613247268</v>
      </c>
      <c r="BC64" s="30">
        <f t="shared" si="16"/>
        <v>0.48979391920849302</v>
      </c>
      <c r="BD64" s="30"/>
      <c r="BE64" s="31"/>
      <c r="BF64" s="25">
        <f t="shared" ref="BF64:BI64" si="119">IF((AZ64)&gt;=50%, 2, (IF((AZ64)&lt;25%, 0, 1)))</f>
        <v>0</v>
      </c>
      <c r="BG64" s="25">
        <f t="shared" si="119"/>
        <v>0</v>
      </c>
      <c r="BH64" s="25">
        <f t="shared" si="119"/>
        <v>1</v>
      </c>
      <c r="BI64" s="25">
        <f t="shared" si="119"/>
        <v>1</v>
      </c>
      <c r="BJ64" s="25"/>
      <c r="BK64" s="32"/>
      <c r="BL64" s="25" t="str">
        <f t="shared" ref="BL64:BO64" si="120">IF(BF64=2,"Att", (IF(BF64=0,"Not","Weak")))</f>
        <v>Not</v>
      </c>
      <c r="BM64" s="25" t="str">
        <f t="shared" si="120"/>
        <v>Not</v>
      </c>
      <c r="BN64" s="25" t="str">
        <f t="shared" si="120"/>
        <v>Weak</v>
      </c>
      <c r="BO64" s="25" t="str">
        <f t="shared" si="120"/>
        <v>Weak</v>
      </c>
      <c r="BP64" s="25"/>
      <c r="BQ64" s="1"/>
      <c r="BR64">
        <f t="shared" si="21"/>
        <v>0</v>
      </c>
      <c r="BS64">
        <f t="shared" si="22"/>
        <v>2</v>
      </c>
      <c r="BT64" s="1"/>
    </row>
    <row r="65" spans="1:72" ht="15.75" customHeight="1" x14ac:dyDescent="0.2">
      <c r="A65" s="21">
        <v>222310005101065</v>
      </c>
      <c r="B65" s="21" t="s">
        <v>110</v>
      </c>
      <c r="C65" s="22">
        <v>9</v>
      </c>
      <c r="D65" s="23">
        <v>2.5</v>
      </c>
      <c r="E65" s="21">
        <v>7</v>
      </c>
      <c r="F65" s="21">
        <v>8</v>
      </c>
      <c r="G65" s="24">
        <f t="shared" si="6"/>
        <v>15</v>
      </c>
      <c r="H65" s="25"/>
      <c r="I65" s="5">
        <v>1</v>
      </c>
      <c r="J65" s="25"/>
      <c r="K65" s="25"/>
      <c r="L65" s="26">
        <v>0.5</v>
      </c>
      <c r="M65" s="26"/>
      <c r="N65" s="26"/>
      <c r="O65" s="25"/>
      <c r="P65" s="25"/>
      <c r="Q65" s="25"/>
      <c r="R65" s="27">
        <f t="shared" si="7"/>
        <v>1.5</v>
      </c>
      <c r="S65" s="25">
        <v>0.5</v>
      </c>
      <c r="T65" s="25">
        <v>0</v>
      </c>
      <c r="U65" s="25">
        <v>0</v>
      </c>
      <c r="V65" s="5"/>
      <c r="W65" s="28"/>
      <c r="X65" s="28"/>
      <c r="Y65" s="28"/>
      <c r="Z65" s="28"/>
      <c r="AA65" s="25">
        <v>0</v>
      </c>
      <c r="AB65" s="25">
        <v>0</v>
      </c>
      <c r="AC65" s="25">
        <v>0.5</v>
      </c>
      <c r="AD65" s="5"/>
      <c r="AE65" s="28"/>
      <c r="AF65" s="28"/>
      <c r="AG65" s="28"/>
      <c r="AH65" s="28"/>
      <c r="AI65" s="25">
        <v>0</v>
      </c>
      <c r="AJ65" s="25">
        <v>0</v>
      </c>
      <c r="AK65" s="25">
        <v>0</v>
      </c>
      <c r="AL65" s="5"/>
      <c r="AM65" s="28">
        <v>1</v>
      </c>
      <c r="AN65" s="28">
        <v>0</v>
      </c>
      <c r="AO65" s="28">
        <v>0</v>
      </c>
      <c r="AP65" s="28"/>
      <c r="AQ65" s="5">
        <f t="shared" si="114"/>
        <v>2</v>
      </c>
      <c r="AR65" s="5">
        <f t="shared" si="8"/>
        <v>27.5</v>
      </c>
      <c r="AS65" s="2"/>
      <c r="AT65" s="29">
        <f t="shared" si="9"/>
        <v>5.5</v>
      </c>
      <c r="AU65" s="29">
        <f t="shared" si="10"/>
        <v>0.5</v>
      </c>
      <c r="AV65" s="29">
        <f t="shared" si="11"/>
        <v>0</v>
      </c>
      <c r="AW65" s="29">
        <f t="shared" si="12"/>
        <v>15</v>
      </c>
      <c r="AX65" s="29"/>
      <c r="AY65" s="13"/>
      <c r="AZ65" s="30">
        <f t="shared" si="13"/>
        <v>0.13982707204653444</v>
      </c>
      <c r="BA65" s="30">
        <f t="shared" si="14"/>
        <v>2.6785092488924366E-2</v>
      </c>
      <c r="BB65" s="30">
        <f t="shared" si="15"/>
        <v>0</v>
      </c>
      <c r="BC65" s="30">
        <f t="shared" si="16"/>
        <v>0.45918179925796221</v>
      </c>
      <c r="BD65" s="30"/>
      <c r="BE65" s="31"/>
      <c r="BF65" s="25">
        <f t="shared" ref="BF65:BI65" si="121">IF((AZ65)&gt;=50%, 2, (IF((AZ65)&lt;25%, 0, 1)))</f>
        <v>0</v>
      </c>
      <c r="BG65" s="25">
        <f t="shared" si="121"/>
        <v>0</v>
      </c>
      <c r="BH65" s="25">
        <f t="shared" si="121"/>
        <v>0</v>
      </c>
      <c r="BI65" s="25">
        <f t="shared" si="121"/>
        <v>1</v>
      </c>
      <c r="BJ65" s="25"/>
      <c r="BK65" s="32"/>
      <c r="BL65" s="25" t="str">
        <f t="shared" ref="BL65:BO65" si="122">IF(BF65=2,"Att", (IF(BF65=0,"Not","Weak")))</f>
        <v>Not</v>
      </c>
      <c r="BM65" s="25" t="str">
        <f t="shared" si="122"/>
        <v>Not</v>
      </c>
      <c r="BN65" s="25" t="str">
        <f t="shared" si="122"/>
        <v>Not</v>
      </c>
      <c r="BO65" s="25" t="str">
        <f t="shared" si="122"/>
        <v>Weak</v>
      </c>
      <c r="BP65" s="25"/>
      <c r="BQ65" s="1"/>
      <c r="BR65">
        <f t="shared" si="21"/>
        <v>0</v>
      </c>
      <c r="BS65">
        <f t="shared" si="22"/>
        <v>1</v>
      </c>
      <c r="BT65" s="1"/>
    </row>
    <row r="66" spans="1:72" ht="15.75" customHeight="1" x14ac:dyDescent="0.2">
      <c r="A66" s="21">
        <v>222310005101066</v>
      </c>
      <c r="B66" s="21" t="s">
        <v>111</v>
      </c>
      <c r="C66" s="22">
        <v>10</v>
      </c>
      <c r="D66" s="23">
        <v>6</v>
      </c>
      <c r="E66" s="21">
        <v>2</v>
      </c>
      <c r="F66" s="21">
        <v>7</v>
      </c>
      <c r="G66" s="24">
        <f t="shared" si="6"/>
        <v>13</v>
      </c>
      <c r="H66" s="25">
        <v>10</v>
      </c>
      <c r="I66" s="5">
        <v>3</v>
      </c>
      <c r="J66" s="25"/>
      <c r="K66" s="25"/>
      <c r="L66" s="26">
        <v>4</v>
      </c>
      <c r="M66" s="26"/>
      <c r="N66" s="26"/>
      <c r="O66" s="25"/>
      <c r="P66" s="25"/>
      <c r="Q66" s="25"/>
      <c r="R66" s="27">
        <f t="shared" si="7"/>
        <v>7</v>
      </c>
      <c r="S66" s="25">
        <v>0</v>
      </c>
      <c r="T66" s="25">
        <v>2</v>
      </c>
      <c r="U66" s="25">
        <v>1</v>
      </c>
      <c r="V66" s="5"/>
      <c r="W66" s="28">
        <v>2</v>
      </c>
      <c r="X66" s="28">
        <v>0</v>
      </c>
      <c r="Y66" s="28"/>
      <c r="Z66" s="28"/>
      <c r="AA66" s="25"/>
      <c r="AB66" s="25"/>
      <c r="AC66" s="25"/>
      <c r="AD66" s="5"/>
      <c r="AE66" s="28"/>
      <c r="AF66" s="28"/>
      <c r="AG66" s="28"/>
      <c r="AH66" s="28"/>
      <c r="AI66" s="25">
        <v>0.5</v>
      </c>
      <c r="AJ66" s="25"/>
      <c r="AK66" s="25">
        <v>0</v>
      </c>
      <c r="AL66" s="5"/>
      <c r="AM66" s="28">
        <v>1</v>
      </c>
      <c r="AN66" s="28">
        <v>0</v>
      </c>
      <c r="AO66" s="28">
        <v>1.5</v>
      </c>
      <c r="AP66" s="28"/>
      <c r="AQ66" s="5">
        <f t="shared" si="114"/>
        <v>8</v>
      </c>
      <c r="AR66" s="5">
        <f t="shared" si="8"/>
        <v>48</v>
      </c>
      <c r="AS66" s="2"/>
      <c r="AT66" s="29">
        <f t="shared" si="9"/>
        <v>14.5</v>
      </c>
      <c r="AU66" s="29">
        <f t="shared" si="10"/>
        <v>4</v>
      </c>
      <c r="AV66" s="29">
        <f t="shared" si="11"/>
        <v>1.5</v>
      </c>
      <c r="AW66" s="29">
        <f t="shared" si="12"/>
        <v>20</v>
      </c>
      <c r="AX66" s="29"/>
      <c r="AY66" s="13"/>
      <c r="AZ66" s="30">
        <f t="shared" si="13"/>
        <v>0.36863500812268174</v>
      </c>
      <c r="BA66" s="30">
        <f t="shared" si="14"/>
        <v>0.21428073991139493</v>
      </c>
      <c r="BB66" s="30">
        <f t="shared" si="15"/>
        <v>7.7584334171244149E-2</v>
      </c>
      <c r="BC66" s="30">
        <f t="shared" si="16"/>
        <v>0.61224239901061628</v>
      </c>
      <c r="BD66" s="30"/>
      <c r="BE66" s="31"/>
      <c r="BF66" s="25">
        <f t="shared" ref="BF66:BI66" si="123">IF((AZ66)&gt;=50%, 2, (IF((AZ66)&lt;25%, 0, 1)))</f>
        <v>1</v>
      </c>
      <c r="BG66" s="25">
        <f t="shared" si="123"/>
        <v>0</v>
      </c>
      <c r="BH66" s="25">
        <f t="shared" si="123"/>
        <v>0</v>
      </c>
      <c r="BI66" s="25">
        <f t="shared" si="123"/>
        <v>2</v>
      </c>
      <c r="BJ66" s="25"/>
      <c r="BK66" s="32"/>
      <c r="BL66" s="25" t="str">
        <f t="shared" ref="BL66:BO66" si="124">IF(BF66=2,"Att", (IF(BF66=0,"Not","Weak")))</f>
        <v>Weak</v>
      </c>
      <c r="BM66" s="25" t="str">
        <f t="shared" si="124"/>
        <v>Not</v>
      </c>
      <c r="BN66" s="25" t="str">
        <f t="shared" si="124"/>
        <v>Not</v>
      </c>
      <c r="BO66" s="25" t="str">
        <f t="shared" si="124"/>
        <v>Att</v>
      </c>
      <c r="BP66" s="25"/>
      <c r="BQ66" s="1"/>
      <c r="BR66">
        <f t="shared" si="21"/>
        <v>1</v>
      </c>
      <c r="BS66">
        <f t="shared" si="22"/>
        <v>2</v>
      </c>
      <c r="BT66" s="1"/>
    </row>
    <row r="67" spans="1:72" ht="15.75" customHeight="1" x14ac:dyDescent="0.2">
      <c r="A67" s="21">
        <v>222310005101067</v>
      </c>
      <c r="B67" s="21" t="s">
        <v>112</v>
      </c>
      <c r="C67" s="22">
        <v>10</v>
      </c>
      <c r="D67" s="23">
        <v>6</v>
      </c>
      <c r="E67" s="21">
        <v>3</v>
      </c>
      <c r="F67" s="21">
        <v>8</v>
      </c>
      <c r="G67" s="24">
        <f t="shared" si="6"/>
        <v>14</v>
      </c>
      <c r="H67" s="25">
        <v>10</v>
      </c>
      <c r="I67" s="5">
        <v>0.5</v>
      </c>
      <c r="J67" s="25"/>
      <c r="K67" s="25"/>
      <c r="L67" s="26">
        <v>3.5</v>
      </c>
      <c r="M67" s="26"/>
      <c r="N67" s="26"/>
      <c r="O67" s="25"/>
      <c r="P67" s="25"/>
      <c r="Q67" s="25"/>
      <c r="R67" s="27">
        <f t="shared" si="7"/>
        <v>4</v>
      </c>
      <c r="S67" s="25"/>
      <c r="T67" s="25"/>
      <c r="U67" s="25"/>
      <c r="V67" s="5"/>
      <c r="W67" s="28"/>
      <c r="X67" s="28"/>
      <c r="Y67" s="28"/>
      <c r="Z67" s="28"/>
      <c r="AA67" s="25"/>
      <c r="AB67" s="25"/>
      <c r="AC67" s="25"/>
      <c r="AD67" s="5"/>
      <c r="AE67" s="28"/>
      <c r="AF67" s="28"/>
      <c r="AG67" s="28"/>
      <c r="AH67" s="28"/>
      <c r="AI67" s="25"/>
      <c r="AJ67" s="25"/>
      <c r="AK67" s="25"/>
      <c r="AL67" s="5"/>
      <c r="AM67" s="28"/>
      <c r="AN67" s="28"/>
      <c r="AO67" s="28"/>
      <c r="AP67" s="28"/>
      <c r="AQ67" s="5"/>
      <c r="AR67" s="5">
        <f t="shared" si="8"/>
        <v>38</v>
      </c>
      <c r="AS67" s="2"/>
      <c r="AT67" s="29">
        <f t="shared" si="9"/>
        <v>6.5</v>
      </c>
      <c r="AU67" s="29">
        <f t="shared" si="10"/>
        <v>3.5</v>
      </c>
      <c r="AV67" s="29">
        <f t="shared" si="11"/>
        <v>0</v>
      </c>
      <c r="AW67" s="29">
        <f t="shared" si="12"/>
        <v>21</v>
      </c>
      <c r="AX67" s="29"/>
      <c r="AY67" s="13"/>
      <c r="AZ67" s="30">
        <f t="shared" si="13"/>
        <v>0.16525017605499526</v>
      </c>
      <c r="BA67" s="30">
        <f t="shared" si="14"/>
        <v>0.18749564742247057</v>
      </c>
      <c r="BB67" s="30">
        <f t="shared" si="15"/>
        <v>0</v>
      </c>
      <c r="BC67" s="30">
        <f t="shared" si="16"/>
        <v>0.64285451896114709</v>
      </c>
      <c r="BD67" s="30"/>
      <c r="BE67" s="31"/>
      <c r="BF67" s="25">
        <f t="shared" ref="BF67:BI67" si="125">IF((AZ67)&gt;=50%, 2, (IF((AZ67)&lt;25%, 0, 1)))</f>
        <v>0</v>
      </c>
      <c r="BG67" s="25">
        <f t="shared" si="125"/>
        <v>0</v>
      </c>
      <c r="BH67" s="25">
        <f t="shared" si="125"/>
        <v>0</v>
      </c>
      <c r="BI67" s="25">
        <f t="shared" si="125"/>
        <v>2</v>
      </c>
      <c r="BJ67" s="25"/>
      <c r="BK67" s="32"/>
      <c r="BL67" s="25" t="str">
        <f t="shared" ref="BL67:BO67" si="126">IF(BF67=2,"Att", (IF(BF67=0,"Not","Weak")))</f>
        <v>Not</v>
      </c>
      <c r="BM67" s="25" t="str">
        <f t="shared" si="126"/>
        <v>Not</v>
      </c>
      <c r="BN67" s="25" t="str">
        <f t="shared" si="126"/>
        <v>Not</v>
      </c>
      <c r="BO67" s="25" t="str">
        <f t="shared" si="126"/>
        <v>Att</v>
      </c>
      <c r="BP67" s="25"/>
      <c r="BQ67" s="1"/>
      <c r="BR67">
        <f t="shared" si="21"/>
        <v>0</v>
      </c>
      <c r="BS67">
        <f t="shared" si="22"/>
        <v>2</v>
      </c>
      <c r="BT67" s="1"/>
    </row>
    <row r="68" spans="1:72" ht="15.75" customHeight="1" x14ac:dyDescent="0.2">
      <c r="A68" s="21">
        <v>222310005101068</v>
      </c>
      <c r="B68" s="21" t="s">
        <v>113</v>
      </c>
      <c r="C68" s="22">
        <v>10</v>
      </c>
      <c r="D68" s="23">
        <v>4.5</v>
      </c>
      <c r="E68" s="21">
        <v>2</v>
      </c>
      <c r="F68" s="21">
        <v>6.5</v>
      </c>
      <c r="G68" s="24">
        <f t="shared" si="6"/>
        <v>11</v>
      </c>
      <c r="H68" s="25">
        <v>10</v>
      </c>
      <c r="I68" s="5">
        <v>7</v>
      </c>
      <c r="J68" s="25"/>
      <c r="K68" s="25"/>
      <c r="L68" s="26"/>
      <c r="M68" s="26"/>
      <c r="N68" s="26"/>
      <c r="O68" s="25">
        <v>3</v>
      </c>
      <c r="P68" s="25"/>
      <c r="Q68" s="25"/>
      <c r="R68" s="27">
        <f t="shared" si="7"/>
        <v>10</v>
      </c>
      <c r="S68" s="25">
        <v>0</v>
      </c>
      <c r="T68" s="25">
        <v>2</v>
      </c>
      <c r="U68" s="25">
        <v>3.5</v>
      </c>
      <c r="V68" s="5"/>
      <c r="W68" s="28"/>
      <c r="X68" s="28"/>
      <c r="Y68" s="28"/>
      <c r="Z68" s="28"/>
      <c r="AA68" s="25">
        <v>1</v>
      </c>
      <c r="AB68" s="25">
        <v>3</v>
      </c>
      <c r="AC68" s="25">
        <v>2</v>
      </c>
      <c r="AD68" s="5"/>
      <c r="AE68" s="28">
        <v>5</v>
      </c>
      <c r="AF68" s="28">
        <v>3.5</v>
      </c>
      <c r="AG68" s="28"/>
      <c r="AH68" s="28"/>
      <c r="AI68" s="25"/>
      <c r="AJ68" s="25"/>
      <c r="AK68" s="25"/>
      <c r="AL68" s="5"/>
      <c r="AM68" s="28">
        <v>1</v>
      </c>
      <c r="AN68" s="28">
        <v>1</v>
      </c>
      <c r="AO68" s="28">
        <v>2</v>
      </c>
      <c r="AP68" s="28"/>
      <c r="AQ68" s="5">
        <f t="shared" ref="AQ68:AQ72" si="127">SUM(S68:AP68)</f>
        <v>24</v>
      </c>
      <c r="AR68" s="5">
        <f t="shared" si="8"/>
        <v>65</v>
      </c>
      <c r="AS68" s="2"/>
      <c r="AT68" s="29">
        <f t="shared" si="9"/>
        <v>20.5</v>
      </c>
      <c r="AU68" s="29">
        <f t="shared" si="10"/>
        <v>6</v>
      </c>
      <c r="AV68" s="29">
        <f t="shared" si="11"/>
        <v>8.5</v>
      </c>
      <c r="AW68" s="29">
        <f t="shared" si="12"/>
        <v>22</v>
      </c>
      <c r="AX68" s="29"/>
      <c r="AY68" s="13"/>
      <c r="AZ68" s="30">
        <f t="shared" si="13"/>
        <v>0.52117363217344659</v>
      </c>
      <c r="BA68" s="30">
        <f t="shared" si="14"/>
        <v>0.32142110986709244</v>
      </c>
      <c r="BB68" s="30">
        <f t="shared" si="15"/>
        <v>0.43964456030371679</v>
      </c>
      <c r="BC68" s="30">
        <f t="shared" si="16"/>
        <v>0.67346663891167791</v>
      </c>
      <c r="BD68" s="30"/>
      <c r="BE68" s="31"/>
      <c r="BF68" s="25">
        <f t="shared" ref="BF68:BI68" si="128">IF((AZ68)&gt;=50%, 2, (IF((AZ68)&lt;25%, 0, 1)))</f>
        <v>2</v>
      </c>
      <c r="BG68" s="25">
        <f t="shared" si="128"/>
        <v>1</v>
      </c>
      <c r="BH68" s="25">
        <f t="shared" si="128"/>
        <v>1</v>
      </c>
      <c r="BI68" s="25">
        <f t="shared" si="128"/>
        <v>2</v>
      </c>
      <c r="BJ68" s="25"/>
      <c r="BK68" s="32"/>
      <c r="BL68" s="25" t="str">
        <f t="shared" ref="BL68:BO68" si="129">IF(BF68=2,"Att", (IF(BF68=0,"Not","Weak")))</f>
        <v>Att</v>
      </c>
      <c r="BM68" s="25" t="str">
        <f t="shared" si="129"/>
        <v>Weak</v>
      </c>
      <c r="BN68" s="25" t="str">
        <f t="shared" si="129"/>
        <v>Weak</v>
      </c>
      <c r="BO68" s="25" t="str">
        <f t="shared" si="129"/>
        <v>Att</v>
      </c>
      <c r="BP68" s="25"/>
      <c r="BQ68" s="1"/>
      <c r="BR68">
        <f t="shared" si="21"/>
        <v>2</v>
      </c>
      <c r="BS68">
        <f t="shared" si="22"/>
        <v>4</v>
      </c>
      <c r="BT68" s="1"/>
    </row>
    <row r="69" spans="1:72" ht="15.75" customHeight="1" x14ac:dyDescent="0.2">
      <c r="A69" s="21">
        <v>222310005101069</v>
      </c>
      <c r="B69" s="21" t="s">
        <v>114</v>
      </c>
      <c r="C69" s="22">
        <v>10</v>
      </c>
      <c r="D69" s="23">
        <v>4.5</v>
      </c>
      <c r="E69" s="21">
        <v>6</v>
      </c>
      <c r="F69" s="21">
        <v>6</v>
      </c>
      <c r="G69" s="24">
        <f t="shared" si="6"/>
        <v>12</v>
      </c>
      <c r="H69" s="25">
        <v>10</v>
      </c>
      <c r="I69" s="5">
        <v>2</v>
      </c>
      <c r="J69" s="25"/>
      <c r="K69" s="25"/>
      <c r="L69" s="26">
        <v>2.5</v>
      </c>
      <c r="M69" s="26"/>
      <c r="N69" s="26"/>
      <c r="O69" s="25"/>
      <c r="P69" s="25"/>
      <c r="Q69" s="25"/>
      <c r="R69" s="27">
        <f t="shared" si="7"/>
        <v>4.5</v>
      </c>
      <c r="S69" s="25">
        <v>0</v>
      </c>
      <c r="T69" s="25">
        <v>0</v>
      </c>
      <c r="U69" s="25"/>
      <c r="V69" s="5"/>
      <c r="W69" s="28">
        <v>1</v>
      </c>
      <c r="X69" s="28"/>
      <c r="Y69" s="28"/>
      <c r="Z69" s="28"/>
      <c r="AA69" s="25">
        <v>0</v>
      </c>
      <c r="AB69" s="25">
        <v>2</v>
      </c>
      <c r="AC69" s="25"/>
      <c r="AD69" s="5"/>
      <c r="AE69" s="28"/>
      <c r="AF69" s="28"/>
      <c r="AG69" s="28"/>
      <c r="AH69" s="28"/>
      <c r="AI69" s="25">
        <v>0</v>
      </c>
      <c r="AJ69" s="25">
        <v>0.5</v>
      </c>
      <c r="AK69" s="25">
        <v>0</v>
      </c>
      <c r="AL69" s="5"/>
      <c r="AM69" s="28"/>
      <c r="AN69" s="28"/>
      <c r="AO69" s="28"/>
      <c r="AP69" s="28"/>
      <c r="AQ69" s="5">
        <f t="shared" si="127"/>
        <v>3.5</v>
      </c>
      <c r="AR69" s="5">
        <f t="shared" si="8"/>
        <v>40</v>
      </c>
      <c r="AS69" s="2"/>
      <c r="AT69" s="29">
        <f t="shared" si="9"/>
        <v>10</v>
      </c>
      <c r="AU69" s="29">
        <f t="shared" si="10"/>
        <v>2.5</v>
      </c>
      <c r="AV69" s="29">
        <f t="shared" si="11"/>
        <v>0</v>
      </c>
      <c r="AW69" s="29">
        <f t="shared" si="12"/>
        <v>22</v>
      </c>
      <c r="AX69" s="29"/>
      <c r="AY69" s="13"/>
      <c r="AZ69" s="30">
        <f t="shared" si="13"/>
        <v>0.25423104008460812</v>
      </c>
      <c r="BA69" s="30">
        <f t="shared" si="14"/>
        <v>0.13392546244462183</v>
      </c>
      <c r="BB69" s="30">
        <f t="shared" si="15"/>
        <v>0</v>
      </c>
      <c r="BC69" s="30">
        <f t="shared" si="16"/>
        <v>0.67346663891167791</v>
      </c>
      <c r="BD69" s="30"/>
      <c r="BE69" s="31"/>
      <c r="BF69" s="25">
        <f t="shared" ref="BF69:BI69" si="130">IF((AZ69)&gt;=50%, 2, (IF((AZ69)&lt;25%, 0, 1)))</f>
        <v>1</v>
      </c>
      <c r="BG69" s="25">
        <f t="shared" si="130"/>
        <v>0</v>
      </c>
      <c r="BH69" s="25">
        <f t="shared" si="130"/>
        <v>0</v>
      </c>
      <c r="BI69" s="25">
        <f t="shared" si="130"/>
        <v>2</v>
      </c>
      <c r="BJ69" s="25"/>
      <c r="BK69" s="32"/>
      <c r="BL69" s="25" t="str">
        <f t="shared" ref="BL69:BO69" si="131">IF(BF69=2,"Att", (IF(BF69=0,"Not","Weak")))</f>
        <v>Weak</v>
      </c>
      <c r="BM69" s="25" t="str">
        <f t="shared" si="131"/>
        <v>Not</v>
      </c>
      <c r="BN69" s="25" t="str">
        <f t="shared" si="131"/>
        <v>Not</v>
      </c>
      <c r="BO69" s="25" t="str">
        <f t="shared" si="131"/>
        <v>Att</v>
      </c>
      <c r="BP69" s="25"/>
      <c r="BQ69" s="1"/>
      <c r="BR69">
        <f t="shared" si="21"/>
        <v>1</v>
      </c>
      <c r="BS69">
        <f t="shared" si="22"/>
        <v>2</v>
      </c>
      <c r="BT69" s="1"/>
    </row>
    <row r="70" spans="1:72" ht="15.75" customHeight="1" x14ac:dyDescent="0.2">
      <c r="A70" s="21">
        <v>222310005101070</v>
      </c>
      <c r="B70" s="21" t="s">
        <v>115</v>
      </c>
      <c r="C70" s="22">
        <v>10</v>
      </c>
      <c r="D70" s="23">
        <v>3</v>
      </c>
      <c r="E70" s="21"/>
      <c r="F70" s="21">
        <v>7</v>
      </c>
      <c r="G70" s="24">
        <f t="shared" si="6"/>
        <v>10</v>
      </c>
      <c r="H70" s="25">
        <v>10</v>
      </c>
      <c r="I70" s="5">
        <v>4.5</v>
      </c>
      <c r="J70" s="25"/>
      <c r="K70" s="25"/>
      <c r="L70" s="26">
        <v>0</v>
      </c>
      <c r="M70" s="26"/>
      <c r="N70" s="26"/>
      <c r="O70" s="25"/>
      <c r="P70" s="25"/>
      <c r="Q70" s="25"/>
      <c r="R70" s="27">
        <f t="shared" si="7"/>
        <v>4.5</v>
      </c>
      <c r="S70" s="25">
        <v>0.5</v>
      </c>
      <c r="T70" s="25">
        <v>2</v>
      </c>
      <c r="U70" s="25">
        <v>2.5</v>
      </c>
      <c r="V70" s="5"/>
      <c r="W70" s="28">
        <v>3</v>
      </c>
      <c r="X70" s="28">
        <v>1.5</v>
      </c>
      <c r="Y70" s="28"/>
      <c r="Z70" s="28"/>
      <c r="AA70" s="25"/>
      <c r="AB70" s="25"/>
      <c r="AC70" s="25"/>
      <c r="AD70" s="5"/>
      <c r="AE70" s="28"/>
      <c r="AF70" s="28"/>
      <c r="AG70" s="28"/>
      <c r="AH70" s="28"/>
      <c r="AI70" s="25">
        <v>1</v>
      </c>
      <c r="AJ70" s="25"/>
      <c r="AK70" s="25">
        <v>0.5</v>
      </c>
      <c r="AL70" s="5"/>
      <c r="AM70" s="28">
        <v>0</v>
      </c>
      <c r="AN70" s="28">
        <v>1.5</v>
      </c>
      <c r="AO70" s="28">
        <v>3</v>
      </c>
      <c r="AP70" s="28"/>
      <c r="AQ70" s="5">
        <f t="shared" si="127"/>
        <v>15.5</v>
      </c>
      <c r="AR70" s="5">
        <f t="shared" si="8"/>
        <v>50</v>
      </c>
      <c r="AS70" s="2"/>
      <c r="AT70" s="29">
        <f t="shared" si="9"/>
        <v>14</v>
      </c>
      <c r="AU70" s="29">
        <f t="shared" si="10"/>
        <v>2</v>
      </c>
      <c r="AV70" s="29">
        <f t="shared" si="11"/>
        <v>4.5</v>
      </c>
      <c r="AW70" s="29">
        <f t="shared" si="12"/>
        <v>19.5</v>
      </c>
      <c r="AX70" s="29"/>
      <c r="AY70" s="13"/>
      <c r="AZ70" s="30">
        <f t="shared" si="13"/>
        <v>0.35592345611845133</v>
      </c>
      <c r="BA70" s="30">
        <f t="shared" si="14"/>
        <v>0.10714036995569746</v>
      </c>
      <c r="BB70" s="30">
        <f t="shared" si="15"/>
        <v>0.23275300251373243</v>
      </c>
      <c r="BC70" s="30">
        <f t="shared" si="16"/>
        <v>0.59693633903535082</v>
      </c>
      <c r="BD70" s="30"/>
      <c r="BE70" s="31"/>
      <c r="BF70" s="25">
        <f t="shared" ref="BF70:BI70" si="132">IF((AZ70)&gt;=50%, 2, (IF((AZ70)&lt;25%, 0, 1)))</f>
        <v>1</v>
      </c>
      <c r="BG70" s="25">
        <f t="shared" si="132"/>
        <v>0</v>
      </c>
      <c r="BH70" s="25">
        <f t="shared" si="132"/>
        <v>0</v>
      </c>
      <c r="BI70" s="25">
        <f t="shared" si="132"/>
        <v>2</v>
      </c>
      <c r="BJ70" s="25"/>
      <c r="BK70" s="32"/>
      <c r="BL70" s="25" t="str">
        <f t="shared" ref="BL70:BO70" si="133">IF(BF70=2,"Att", (IF(BF70=0,"Not","Weak")))</f>
        <v>Weak</v>
      </c>
      <c r="BM70" s="25" t="str">
        <f t="shared" si="133"/>
        <v>Not</v>
      </c>
      <c r="BN70" s="25" t="str">
        <f t="shared" si="133"/>
        <v>Not</v>
      </c>
      <c r="BO70" s="25" t="str">
        <f t="shared" si="133"/>
        <v>Att</v>
      </c>
      <c r="BP70" s="25"/>
      <c r="BQ70" s="1"/>
      <c r="BR70">
        <f t="shared" si="21"/>
        <v>1</v>
      </c>
      <c r="BS70">
        <f t="shared" si="22"/>
        <v>2</v>
      </c>
      <c r="BT70" s="1"/>
    </row>
    <row r="71" spans="1:72" ht="15.75" customHeight="1" x14ac:dyDescent="0.2">
      <c r="A71" s="21">
        <v>222310005101071</v>
      </c>
      <c r="B71" s="21" t="s">
        <v>116</v>
      </c>
      <c r="C71" s="22">
        <v>10</v>
      </c>
      <c r="D71" s="23">
        <v>2.5</v>
      </c>
      <c r="E71" s="21">
        <v>1.5</v>
      </c>
      <c r="F71" s="21">
        <v>6.5</v>
      </c>
      <c r="G71" s="24">
        <f t="shared" si="6"/>
        <v>9</v>
      </c>
      <c r="H71" s="25">
        <v>10</v>
      </c>
      <c r="I71" s="5">
        <v>1</v>
      </c>
      <c r="J71" s="25"/>
      <c r="K71" s="25"/>
      <c r="L71" s="26"/>
      <c r="M71" s="26"/>
      <c r="N71" s="26"/>
      <c r="O71" s="25"/>
      <c r="P71" s="25"/>
      <c r="Q71" s="25"/>
      <c r="R71" s="27">
        <f t="shared" si="7"/>
        <v>1</v>
      </c>
      <c r="S71" s="25"/>
      <c r="T71" s="25"/>
      <c r="U71" s="25"/>
      <c r="V71" s="5"/>
      <c r="W71" s="28">
        <v>1</v>
      </c>
      <c r="X71" s="28"/>
      <c r="Y71" s="28"/>
      <c r="Z71" s="28"/>
      <c r="AA71" s="25"/>
      <c r="AB71" s="25"/>
      <c r="AC71" s="25"/>
      <c r="AD71" s="5"/>
      <c r="AE71" s="28">
        <v>0</v>
      </c>
      <c r="AF71" s="28">
        <v>3.5</v>
      </c>
      <c r="AG71" s="28"/>
      <c r="AH71" s="28"/>
      <c r="AI71" s="25">
        <v>0</v>
      </c>
      <c r="AJ71" s="25">
        <v>0</v>
      </c>
      <c r="AK71" s="25">
        <v>0.5</v>
      </c>
      <c r="AL71" s="5"/>
      <c r="AM71" s="28">
        <v>0.5</v>
      </c>
      <c r="AN71" s="28">
        <v>0</v>
      </c>
      <c r="AO71" s="28">
        <v>0</v>
      </c>
      <c r="AP71" s="28"/>
      <c r="AQ71" s="5">
        <f t="shared" si="127"/>
        <v>5.5</v>
      </c>
      <c r="AR71" s="5">
        <f t="shared" si="8"/>
        <v>35.5</v>
      </c>
      <c r="AS71" s="2"/>
      <c r="AT71" s="29">
        <f t="shared" si="9"/>
        <v>5</v>
      </c>
      <c r="AU71" s="29">
        <f t="shared" si="10"/>
        <v>0.5</v>
      </c>
      <c r="AV71" s="29">
        <f t="shared" si="11"/>
        <v>3.5</v>
      </c>
      <c r="AW71" s="29">
        <f t="shared" si="12"/>
        <v>18</v>
      </c>
      <c r="AX71" s="29"/>
      <c r="AY71" s="13"/>
      <c r="AZ71" s="30">
        <f t="shared" si="13"/>
        <v>0.12711552004230406</v>
      </c>
      <c r="BA71" s="30">
        <f t="shared" si="14"/>
        <v>2.6785092488924366E-2</v>
      </c>
      <c r="BB71" s="30">
        <f t="shared" si="15"/>
        <v>0.18103011306623634</v>
      </c>
      <c r="BC71" s="30">
        <f t="shared" si="16"/>
        <v>0.55101815910955465</v>
      </c>
      <c r="BD71" s="30"/>
      <c r="BE71" s="31"/>
      <c r="BF71" s="25">
        <f t="shared" ref="BF71:BI71" si="134">IF((AZ71)&gt;=50%, 2, (IF((AZ71)&lt;25%, 0, 1)))</f>
        <v>0</v>
      </c>
      <c r="BG71" s="25">
        <f t="shared" si="134"/>
        <v>0</v>
      </c>
      <c r="BH71" s="25">
        <f t="shared" si="134"/>
        <v>0</v>
      </c>
      <c r="BI71" s="25">
        <f t="shared" si="134"/>
        <v>2</v>
      </c>
      <c r="BJ71" s="25"/>
      <c r="BK71" s="32"/>
      <c r="BL71" s="25" t="str">
        <f t="shared" ref="BL71:BO71" si="135">IF(BF71=2,"Att", (IF(BF71=0,"Not","Weak")))</f>
        <v>Not</v>
      </c>
      <c r="BM71" s="25" t="str">
        <f t="shared" si="135"/>
        <v>Not</v>
      </c>
      <c r="BN71" s="25" t="str">
        <f t="shared" si="135"/>
        <v>Not</v>
      </c>
      <c r="BO71" s="25" t="str">
        <f t="shared" si="135"/>
        <v>Att</v>
      </c>
      <c r="BP71" s="25"/>
      <c r="BQ71" s="1"/>
      <c r="BR71">
        <f t="shared" si="21"/>
        <v>0</v>
      </c>
      <c r="BS71">
        <f t="shared" si="22"/>
        <v>2</v>
      </c>
      <c r="BT71" s="1"/>
    </row>
    <row r="72" spans="1:72" ht="15.75" customHeight="1" x14ac:dyDescent="0.2">
      <c r="A72" s="21">
        <v>222310005101072</v>
      </c>
      <c r="B72" s="21" t="s">
        <v>117</v>
      </c>
      <c r="C72" s="22">
        <v>10</v>
      </c>
      <c r="D72" s="23">
        <v>4.5</v>
      </c>
      <c r="E72" s="21">
        <v>3.5</v>
      </c>
      <c r="F72" s="21">
        <v>7</v>
      </c>
      <c r="G72" s="24">
        <f t="shared" si="6"/>
        <v>11.5</v>
      </c>
      <c r="H72" s="25">
        <v>10</v>
      </c>
      <c r="I72" s="5">
        <v>3.5</v>
      </c>
      <c r="J72" s="25"/>
      <c r="K72" s="25"/>
      <c r="L72" s="26">
        <v>1</v>
      </c>
      <c r="M72" s="26"/>
      <c r="N72" s="26"/>
      <c r="O72" s="25"/>
      <c r="P72" s="25"/>
      <c r="Q72" s="25"/>
      <c r="R72" s="27">
        <f t="shared" si="7"/>
        <v>4.5</v>
      </c>
      <c r="S72" s="25">
        <v>0</v>
      </c>
      <c r="T72" s="25">
        <v>2</v>
      </c>
      <c r="U72" s="25">
        <v>0</v>
      </c>
      <c r="V72" s="5"/>
      <c r="W72" s="28"/>
      <c r="X72" s="28"/>
      <c r="Y72" s="28"/>
      <c r="Z72" s="28"/>
      <c r="AA72" s="25"/>
      <c r="AB72" s="25"/>
      <c r="AC72" s="25"/>
      <c r="AD72" s="5"/>
      <c r="AE72" s="28">
        <v>0</v>
      </c>
      <c r="AF72" s="28">
        <v>1</v>
      </c>
      <c r="AG72" s="28"/>
      <c r="AH72" s="28"/>
      <c r="AI72" s="25">
        <v>1</v>
      </c>
      <c r="AJ72" s="25">
        <v>0</v>
      </c>
      <c r="AK72" s="25"/>
      <c r="AL72" s="5"/>
      <c r="AM72" s="28"/>
      <c r="AN72" s="28"/>
      <c r="AO72" s="28"/>
      <c r="AP72" s="28"/>
      <c r="AQ72" s="5">
        <f t="shared" si="127"/>
        <v>4</v>
      </c>
      <c r="AR72" s="5">
        <f t="shared" si="8"/>
        <v>40</v>
      </c>
      <c r="AS72" s="2"/>
      <c r="AT72" s="29">
        <f t="shared" si="9"/>
        <v>11</v>
      </c>
      <c r="AU72" s="29">
        <f t="shared" si="10"/>
        <v>1</v>
      </c>
      <c r="AV72" s="29">
        <f t="shared" si="11"/>
        <v>1</v>
      </c>
      <c r="AW72" s="29">
        <f t="shared" si="12"/>
        <v>20.5</v>
      </c>
      <c r="AX72" s="29"/>
      <c r="AY72" s="13"/>
      <c r="AZ72" s="30">
        <f t="shared" si="13"/>
        <v>0.27965414409306888</v>
      </c>
      <c r="BA72" s="30">
        <f t="shared" si="14"/>
        <v>5.3570184977848732E-2</v>
      </c>
      <c r="BB72" s="30">
        <f t="shared" si="15"/>
        <v>5.1722889447496097E-2</v>
      </c>
      <c r="BC72" s="30">
        <f t="shared" si="16"/>
        <v>0.62754845898588163</v>
      </c>
      <c r="BD72" s="30"/>
      <c r="BE72" s="31"/>
      <c r="BF72" s="25">
        <f t="shared" ref="BF72:BI72" si="136">IF((AZ72)&gt;=50%, 2, (IF((AZ72)&lt;25%, 0, 1)))</f>
        <v>1</v>
      </c>
      <c r="BG72" s="25">
        <f t="shared" si="136"/>
        <v>0</v>
      </c>
      <c r="BH72" s="25">
        <f t="shared" si="136"/>
        <v>0</v>
      </c>
      <c r="BI72" s="25">
        <f t="shared" si="136"/>
        <v>2</v>
      </c>
      <c r="BJ72" s="25"/>
      <c r="BK72" s="32"/>
      <c r="BL72" s="25" t="str">
        <f t="shared" ref="BL72:BO72" si="137">IF(BF72=2,"Att", (IF(BF72=0,"Not","Weak")))</f>
        <v>Weak</v>
      </c>
      <c r="BM72" s="25" t="str">
        <f t="shared" si="137"/>
        <v>Not</v>
      </c>
      <c r="BN72" s="25" t="str">
        <f t="shared" si="137"/>
        <v>Not</v>
      </c>
      <c r="BO72" s="25" t="str">
        <f t="shared" si="137"/>
        <v>Att</v>
      </c>
      <c r="BP72" s="25"/>
      <c r="BQ72" s="1"/>
      <c r="BR72">
        <f t="shared" si="21"/>
        <v>1</v>
      </c>
      <c r="BS72">
        <f t="shared" si="22"/>
        <v>2</v>
      </c>
      <c r="BT72" s="1"/>
    </row>
    <row r="73" spans="1:72" ht="15.75" customHeight="1" x14ac:dyDescent="0.2">
      <c r="A73" s="21">
        <v>222310005101073</v>
      </c>
      <c r="B73" s="21" t="s">
        <v>118</v>
      </c>
      <c r="C73" s="22">
        <v>10</v>
      </c>
      <c r="D73" s="23">
        <v>0</v>
      </c>
      <c r="E73" s="21">
        <v>8.5</v>
      </c>
      <c r="F73" s="21">
        <v>9</v>
      </c>
      <c r="G73" s="24">
        <f t="shared" si="6"/>
        <v>17.5</v>
      </c>
      <c r="H73" s="25">
        <v>10</v>
      </c>
      <c r="I73" s="5">
        <v>4</v>
      </c>
      <c r="J73" s="25"/>
      <c r="K73" s="25"/>
      <c r="L73" s="26">
        <v>1.5</v>
      </c>
      <c r="M73" s="26"/>
      <c r="N73" s="26"/>
      <c r="O73" s="25"/>
      <c r="P73" s="25"/>
      <c r="Q73" s="25"/>
      <c r="R73" s="27">
        <f t="shared" si="7"/>
        <v>5.5</v>
      </c>
      <c r="S73" s="25">
        <v>0</v>
      </c>
      <c r="T73" s="25">
        <v>2</v>
      </c>
      <c r="U73" s="25">
        <v>2</v>
      </c>
      <c r="V73" s="5"/>
      <c r="W73" s="28">
        <v>3</v>
      </c>
      <c r="X73" s="28"/>
      <c r="Y73" s="28"/>
      <c r="Z73" s="28"/>
      <c r="AA73" s="25">
        <v>0.5</v>
      </c>
      <c r="AB73" s="25">
        <v>3</v>
      </c>
      <c r="AC73" s="25">
        <v>2.5</v>
      </c>
      <c r="AD73" s="5"/>
      <c r="AE73" s="28">
        <v>1</v>
      </c>
      <c r="AF73" s="28">
        <v>1</v>
      </c>
      <c r="AG73" s="28"/>
      <c r="AH73" s="28"/>
      <c r="AI73" s="33">
        <v>2</v>
      </c>
      <c r="AJ73" s="33">
        <v>0</v>
      </c>
      <c r="AK73" s="33">
        <v>0</v>
      </c>
      <c r="AL73" s="5"/>
      <c r="AM73" s="28"/>
      <c r="AN73" s="28"/>
      <c r="AO73" s="28"/>
      <c r="AP73" s="28"/>
      <c r="AQ73" s="5">
        <f>SUM(S73:AP73)-2</f>
        <v>15</v>
      </c>
      <c r="AR73" s="5">
        <f t="shared" si="8"/>
        <v>58</v>
      </c>
      <c r="AS73" s="2"/>
      <c r="AT73" s="29">
        <f t="shared" si="9"/>
        <v>17</v>
      </c>
      <c r="AU73" s="29">
        <f t="shared" si="10"/>
        <v>2.5</v>
      </c>
      <c r="AV73" s="29">
        <f t="shared" si="11"/>
        <v>1</v>
      </c>
      <c r="AW73" s="29">
        <f t="shared" si="12"/>
        <v>29.5</v>
      </c>
      <c r="AX73" s="29"/>
      <c r="AY73" s="13"/>
      <c r="AZ73" s="30">
        <f t="shared" si="13"/>
        <v>0.43219276814383378</v>
      </c>
      <c r="BA73" s="30">
        <f t="shared" si="14"/>
        <v>0.13392546244462183</v>
      </c>
      <c r="BB73" s="30">
        <f t="shared" si="15"/>
        <v>5.1722889447496097E-2</v>
      </c>
      <c r="BC73" s="30">
        <f t="shared" si="16"/>
        <v>0.90305753854065896</v>
      </c>
      <c r="BD73" s="30"/>
      <c r="BE73" s="31"/>
      <c r="BF73" s="25">
        <f t="shared" ref="BF73:BI73" si="138">IF((AZ73)&gt;=50%, 2, (IF((AZ73)&lt;25%, 0, 1)))</f>
        <v>1</v>
      </c>
      <c r="BG73" s="25">
        <f t="shared" si="138"/>
        <v>0</v>
      </c>
      <c r="BH73" s="25">
        <f t="shared" si="138"/>
        <v>0</v>
      </c>
      <c r="BI73" s="25">
        <f t="shared" si="138"/>
        <v>2</v>
      </c>
      <c r="BJ73" s="25"/>
      <c r="BK73" s="32"/>
      <c r="BL73" s="25" t="str">
        <f t="shared" ref="BL73:BO73" si="139">IF(BF73=2,"Att", (IF(BF73=0,"Not","Weak")))</f>
        <v>Weak</v>
      </c>
      <c r="BM73" s="25" t="str">
        <f t="shared" si="139"/>
        <v>Not</v>
      </c>
      <c r="BN73" s="25" t="str">
        <f t="shared" si="139"/>
        <v>Not</v>
      </c>
      <c r="BO73" s="25" t="str">
        <f t="shared" si="139"/>
        <v>Att</v>
      </c>
      <c r="BP73" s="25"/>
      <c r="BQ73" s="1"/>
      <c r="BR73">
        <f t="shared" si="21"/>
        <v>1</v>
      </c>
      <c r="BS73">
        <f t="shared" si="22"/>
        <v>2</v>
      </c>
      <c r="BT73" s="1"/>
    </row>
    <row r="74" spans="1:72" ht="15.75" customHeight="1" x14ac:dyDescent="0.2">
      <c r="A74" s="21">
        <v>222310005101074</v>
      </c>
      <c r="B74" s="21" t="s">
        <v>119</v>
      </c>
      <c r="C74" s="22">
        <v>10</v>
      </c>
      <c r="D74" s="23">
        <v>0</v>
      </c>
      <c r="E74" s="21">
        <v>9.5</v>
      </c>
      <c r="F74" s="21">
        <v>9</v>
      </c>
      <c r="G74" s="24">
        <f t="shared" si="6"/>
        <v>18.5</v>
      </c>
      <c r="H74" s="25">
        <v>10</v>
      </c>
      <c r="I74" s="5">
        <v>6.5</v>
      </c>
      <c r="J74" s="25"/>
      <c r="K74" s="25"/>
      <c r="L74" s="26">
        <v>2.5</v>
      </c>
      <c r="M74" s="26"/>
      <c r="N74" s="26"/>
      <c r="O74" s="25"/>
      <c r="P74" s="25"/>
      <c r="Q74" s="25"/>
      <c r="R74" s="27">
        <f t="shared" si="7"/>
        <v>9</v>
      </c>
      <c r="S74" s="25">
        <v>0.5</v>
      </c>
      <c r="T74" s="25">
        <v>2</v>
      </c>
      <c r="U74" s="25">
        <v>0</v>
      </c>
      <c r="V74" s="5"/>
      <c r="W74" s="28">
        <v>3</v>
      </c>
      <c r="X74" s="28">
        <v>0</v>
      </c>
      <c r="Y74" s="28"/>
      <c r="Z74" s="28"/>
      <c r="AA74" s="25"/>
      <c r="AB74" s="25"/>
      <c r="AC74" s="25"/>
      <c r="AD74" s="5"/>
      <c r="AE74" s="28"/>
      <c r="AF74" s="28"/>
      <c r="AG74" s="28"/>
      <c r="AH74" s="28"/>
      <c r="AI74" s="25">
        <v>0</v>
      </c>
      <c r="AJ74" s="25">
        <v>0</v>
      </c>
      <c r="AK74" s="25">
        <v>1</v>
      </c>
      <c r="AL74" s="5"/>
      <c r="AM74" s="28">
        <v>0</v>
      </c>
      <c r="AN74" s="28">
        <v>0</v>
      </c>
      <c r="AO74" s="28">
        <v>1</v>
      </c>
      <c r="AP74" s="28"/>
      <c r="AQ74" s="5">
        <f t="shared" ref="AQ74:AQ80" si="140">SUM(S74:AP74)</f>
        <v>7.5</v>
      </c>
      <c r="AR74" s="5">
        <f t="shared" si="8"/>
        <v>55</v>
      </c>
      <c r="AS74" s="2"/>
      <c r="AT74" s="29">
        <f t="shared" si="9"/>
        <v>12</v>
      </c>
      <c r="AU74" s="29">
        <f t="shared" si="10"/>
        <v>3.5</v>
      </c>
      <c r="AV74" s="29">
        <f t="shared" si="11"/>
        <v>1</v>
      </c>
      <c r="AW74" s="29">
        <f t="shared" si="12"/>
        <v>28.5</v>
      </c>
      <c r="AX74" s="29"/>
      <c r="AY74" s="13"/>
      <c r="AZ74" s="30">
        <f t="shared" si="13"/>
        <v>0.3050772481015297</v>
      </c>
      <c r="BA74" s="30">
        <f t="shared" si="14"/>
        <v>0.18749564742247057</v>
      </c>
      <c r="BB74" s="30">
        <f t="shared" si="15"/>
        <v>5.1722889447496097E-2</v>
      </c>
      <c r="BC74" s="30">
        <f t="shared" si="16"/>
        <v>0.87244541859012814</v>
      </c>
      <c r="BD74" s="30"/>
      <c r="BE74" s="31"/>
      <c r="BF74" s="25">
        <f t="shared" ref="BF74:BI74" si="141">IF((AZ74)&gt;=50%, 2, (IF((AZ74)&lt;25%, 0, 1)))</f>
        <v>1</v>
      </c>
      <c r="BG74" s="25">
        <f t="shared" si="141"/>
        <v>0</v>
      </c>
      <c r="BH74" s="25">
        <f t="shared" si="141"/>
        <v>0</v>
      </c>
      <c r="BI74" s="25">
        <f t="shared" si="141"/>
        <v>2</v>
      </c>
      <c r="BJ74" s="25"/>
      <c r="BK74" s="32"/>
      <c r="BL74" s="25" t="str">
        <f t="shared" ref="BL74:BO74" si="142">IF(BF74=2,"Att", (IF(BF74=0,"Not","Weak")))</f>
        <v>Weak</v>
      </c>
      <c r="BM74" s="25" t="str">
        <f t="shared" si="142"/>
        <v>Not</v>
      </c>
      <c r="BN74" s="25" t="str">
        <f t="shared" si="142"/>
        <v>Not</v>
      </c>
      <c r="BO74" s="25" t="str">
        <f t="shared" si="142"/>
        <v>Att</v>
      </c>
      <c r="BP74" s="25"/>
      <c r="BQ74" s="1"/>
      <c r="BR74">
        <f t="shared" si="21"/>
        <v>1</v>
      </c>
      <c r="BS74">
        <f t="shared" si="22"/>
        <v>2</v>
      </c>
      <c r="BT74" s="1"/>
    </row>
    <row r="75" spans="1:72" ht="15.75" customHeight="1" x14ac:dyDescent="0.2">
      <c r="A75" s="21">
        <v>222310005101075</v>
      </c>
      <c r="B75" s="21" t="s">
        <v>120</v>
      </c>
      <c r="C75" s="22">
        <v>8</v>
      </c>
      <c r="D75" s="23">
        <v>4.5</v>
      </c>
      <c r="E75" s="21">
        <v>3.5</v>
      </c>
      <c r="F75" s="21">
        <v>8</v>
      </c>
      <c r="G75" s="24">
        <f t="shared" si="6"/>
        <v>12.5</v>
      </c>
      <c r="H75" s="25">
        <v>10</v>
      </c>
      <c r="I75" s="5">
        <v>7</v>
      </c>
      <c r="J75" s="25"/>
      <c r="K75" s="25"/>
      <c r="L75" s="26"/>
      <c r="M75" s="26"/>
      <c r="N75" s="26"/>
      <c r="O75" s="25">
        <v>1</v>
      </c>
      <c r="P75" s="25"/>
      <c r="Q75" s="25"/>
      <c r="R75" s="27">
        <f t="shared" si="7"/>
        <v>8</v>
      </c>
      <c r="S75" s="25">
        <v>0</v>
      </c>
      <c r="T75" s="25">
        <v>0</v>
      </c>
      <c r="U75" s="25"/>
      <c r="V75" s="5"/>
      <c r="W75" s="28">
        <v>0</v>
      </c>
      <c r="X75" s="28">
        <v>0</v>
      </c>
      <c r="Y75" s="28"/>
      <c r="Z75" s="28"/>
      <c r="AA75" s="25">
        <v>0</v>
      </c>
      <c r="AB75" s="25"/>
      <c r="AC75" s="25">
        <v>1</v>
      </c>
      <c r="AD75" s="5"/>
      <c r="AE75" s="28">
        <v>0</v>
      </c>
      <c r="AF75" s="28">
        <v>2</v>
      </c>
      <c r="AG75" s="28"/>
      <c r="AH75" s="28"/>
      <c r="AI75" s="25"/>
      <c r="AJ75" s="25"/>
      <c r="AK75" s="25"/>
      <c r="AL75" s="5"/>
      <c r="AM75" s="28"/>
      <c r="AN75" s="28"/>
      <c r="AO75" s="28"/>
      <c r="AP75" s="28"/>
      <c r="AQ75" s="5">
        <f t="shared" si="140"/>
        <v>3</v>
      </c>
      <c r="AR75" s="5">
        <f t="shared" si="8"/>
        <v>41.5</v>
      </c>
      <c r="AS75" s="2"/>
      <c r="AT75" s="29">
        <f t="shared" si="9"/>
        <v>12.5</v>
      </c>
      <c r="AU75" s="29">
        <f t="shared" si="10"/>
        <v>0</v>
      </c>
      <c r="AV75" s="29">
        <f t="shared" si="11"/>
        <v>3</v>
      </c>
      <c r="AW75" s="29">
        <f t="shared" si="12"/>
        <v>21.5</v>
      </c>
      <c r="AX75" s="29"/>
      <c r="AY75" s="13"/>
      <c r="AZ75" s="30">
        <f t="shared" si="13"/>
        <v>0.31778880010576011</v>
      </c>
      <c r="BA75" s="30">
        <f t="shared" si="14"/>
        <v>0</v>
      </c>
      <c r="BB75" s="30">
        <f t="shared" si="15"/>
        <v>0.1551686683424883</v>
      </c>
      <c r="BC75" s="30">
        <f t="shared" si="16"/>
        <v>0.65816057893641244</v>
      </c>
      <c r="BD75" s="30"/>
      <c r="BE75" s="31"/>
      <c r="BF75" s="25">
        <f t="shared" ref="BF75:BI75" si="143">IF((AZ75)&gt;=50%, 2, (IF((AZ75)&lt;25%, 0, 1)))</f>
        <v>1</v>
      </c>
      <c r="BG75" s="25">
        <f t="shared" si="143"/>
        <v>0</v>
      </c>
      <c r="BH75" s="25">
        <f t="shared" si="143"/>
        <v>0</v>
      </c>
      <c r="BI75" s="25">
        <f t="shared" si="143"/>
        <v>2</v>
      </c>
      <c r="BJ75" s="25"/>
      <c r="BK75" s="32"/>
      <c r="BL75" s="25" t="str">
        <f t="shared" ref="BL75:BO75" si="144">IF(BF75=2,"Att", (IF(BF75=0,"Not","Weak")))</f>
        <v>Weak</v>
      </c>
      <c r="BM75" s="25" t="str">
        <f t="shared" si="144"/>
        <v>Not</v>
      </c>
      <c r="BN75" s="25" t="str">
        <f t="shared" si="144"/>
        <v>Not</v>
      </c>
      <c r="BO75" s="25" t="str">
        <f t="shared" si="144"/>
        <v>Att</v>
      </c>
      <c r="BP75" s="25"/>
      <c r="BQ75" s="1"/>
      <c r="BR75">
        <f t="shared" si="21"/>
        <v>1</v>
      </c>
      <c r="BS75">
        <f t="shared" si="22"/>
        <v>2</v>
      </c>
      <c r="BT75" s="1"/>
    </row>
    <row r="76" spans="1:72" ht="15.75" customHeight="1" x14ac:dyDescent="0.2">
      <c r="A76" s="21">
        <v>222310005101076</v>
      </c>
      <c r="B76" s="21" t="s">
        <v>121</v>
      </c>
      <c r="C76" s="22">
        <v>10</v>
      </c>
      <c r="D76" s="23">
        <v>3</v>
      </c>
      <c r="E76" s="21">
        <v>3</v>
      </c>
      <c r="F76" s="21">
        <v>8</v>
      </c>
      <c r="G76" s="24">
        <f t="shared" si="6"/>
        <v>11</v>
      </c>
      <c r="H76" s="25">
        <v>10</v>
      </c>
      <c r="I76" s="5">
        <v>3.5</v>
      </c>
      <c r="J76" s="25"/>
      <c r="K76" s="25"/>
      <c r="L76" s="26"/>
      <c r="M76" s="26"/>
      <c r="N76" s="26"/>
      <c r="O76" s="25"/>
      <c r="P76" s="25"/>
      <c r="Q76" s="25"/>
      <c r="R76" s="27">
        <f t="shared" si="7"/>
        <v>3.5</v>
      </c>
      <c r="S76" s="25">
        <v>0</v>
      </c>
      <c r="T76" s="25">
        <v>1</v>
      </c>
      <c r="U76" s="25"/>
      <c r="V76" s="5"/>
      <c r="W76" s="28">
        <v>0</v>
      </c>
      <c r="X76" s="28">
        <v>1.5</v>
      </c>
      <c r="Y76" s="28"/>
      <c r="Z76" s="28"/>
      <c r="AA76" s="25">
        <v>0</v>
      </c>
      <c r="AB76" s="25">
        <v>0</v>
      </c>
      <c r="AC76" s="25">
        <v>1.5</v>
      </c>
      <c r="AD76" s="5"/>
      <c r="AE76" s="28">
        <v>0</v>
      </c>
      <c r="AF76" s="28">
        <v>2</v>
      </c>
      <c r="AG76" s="28"/>
      <c r="AH76" s="28"/>
      <c r="AI76" s="25"/>
      <c r="AJ76" s="25"/>
      <c r="AK76" s="25"/>
      <c r="AL76" s="5"/>
      <c r="AM76" s="28"/>
      <c r="AN76" s="28"/>
      <c r="AO76" s="28"/>
      <c r="AP76" s="28"/>
      <c r="AQ76" s="5">
        <f t="shared" si="140"/>
        <v>6</v>
      </c>
      <c r="AR76" s="5">
        <f t="shared" si="8"/>
        <v>40.5</v>
      </c>
      <c r="AS76" s="2"/>
      <c r="AT76" s="29">
        <f t="shared" si="9"/>
        <v>9</v>
      </c>
      <c r="AU76" s="29">
        <f t="shared" si="10"/>
        <v>0</v>
      </c>
      <c r="AV76" s="29">
        <f t="shared" si="11"/>
        <v>3.5</v>
      </c>
      <c r="AW76" s="29">
        <f t="shared" si="12"/>
        <v>21</v>
      </c>
      <c r="AX76" s="29"/>
      <c r="AY76" s="13"/>
      <c r="AZ76" s="30">
        <f t="shared" si="13"/>
        <v>0.2288079360761473</v>
      </c>
      <c r="BA76" s="30">
        <f t="shared" si="14"/>
        <v>0</v>
      </c>
      <c r="BB76" s="30">
        <f t="shared" si="15"/>
        <v>0.18103011306623634</v>
      </c>
      <c r="BC76" s="30">
        <f t="shared" si="16"/>
        <v>0.64285451896114709</v>
      </c>
      <c r="BD76" s="30"/>
      <c r="BE76" s="31"/>
      <c r="BF76" s="25">
        <f t="shared" ref="BF76:BI76" si="145">IF((AZ76)&gt;=50%, 2, (IF((AZ76)&lt;25%, 0, 1)))</f>
        <v>0</v>
      </c>
      <c r="BG76" s="25">
        <f t="shared" si="145"/>
        <v>0</v>
      </c>
      <c r="BH76" s="25">
        <f t="shared" si="145"/>
        <v>0</v>
      </c>
      <c r="BI76" s="25">
        <f t="shared" si="145"/>
        <v>2</v>
      </c>
      <c r="BJ76" s="25"/>
      <c r="BK76" s="32"/>
      <c r="BL76" s="25" t="str">
        <f t="shared" ref="BL76:BO76" si="146">IF(BF76=2,"Att", (IF(BF76=0,"Not","Weak")))</f>
        <v>Not</v>
      </c>
      <c r="BM76" s="25" t="str">
        <f t="shared" si="146"/>
        <v>Not</v>
      </c>
      <c r="BN76" s="25" t="str">
        <f t="shared" si="146"/>
        <v>Not</v>
      </c>
      <c r="BO76" s="25" t="str">
        <f t="shared" si="146"/>
        <v>Att</v>
      </c>
      <c r="BP76" s="25"/>
      <c r="BQ76" s="1"/>
      <c r="BR76">
        <f t="shared" si="21"/>
        <v>0</v>
      </c>
      <c r="BS76">
        <f t="shared" si="22"/>
        <v>2</v>
      </c>
      <c r="BT76" s="1"/>
    </row>
    <row r="77" spans="1:72" ht="15.75" customHeight="1" x14ac:dyDescent="0.2">
      <c r="A77" s="21">
        <v>222310005101077</v>
      </c>
      <c r="B77" s="21" t="s">
        <v>122</v>
      </c>
      <c r="C77" s="22">
        <v>10</v>
      </c>
      <c r="D77" s="23">
        <v>1</v>
      </c>
      <c r="E77" s="21">
        <v>7.5</v>
      </c>
      <c r="F77" s="21">
        <v>8</v>
      </c>
      <c r="G77" s="24">
        <f t="shared" si="6"/>
        <v>15.5</v>
      </c>
      <c r="H77" s="25">
        <v>10</v>
      </c>
      <c r="I77" s="5">
        <v>3</v>
      </c>
      <c r="J77" s="25"/>
      <c r="K77" s="25"/>
      <c r="L77" s="26"/>
      <c r="M77" s="26"/>
      <c r="N77" s="26"/>
      <c r="O77" s="25"/>
      <c r="P77" s="25"/>
      <c r="Q77" s="25"/>
      <c r="R77" s="27">
        <f t="shared" si="7"/>
        <v>3</v>
      </c>
      <c r="S77" s="25"/>
      <c r="T77" s="25">
        <v>3</v>
      </c>
      <c r="U77" s="25"/>
      <c r="V77" s="5"/>
      <c r="W77" s="28">
        <v>2</v>
      </c>
      <c r="X77" s="28"/>
      <c r="Y77" s="28"/>
      <c r="Z77" s="28"/>
      <c r="AA77" s="25"/>
      <c r="AB77" s="25"/>
      <c r="AC77" s="25"/>
      <c r="AD77" s="5"/>
      <c r="AE77" s="28"/>
      <c r="AF77" s="28"/>
      <c r="AG77" s="28"/>
      <c r="AH77" s="28"/>
      <c r="AI77" s="25">
        <v>1</v>
      </c>
      <c r="AJ77" s="25"/>
      <c r="AK77" s="25"/>
      <c r="AL77" s="5"/>
      <c r="AM77" s="28"/>
      <c r="AN77" s="28"/>
      <c r="AO77" s="28"/>
      <c r="AP77" s="28"/>
      <c r="AQ77" s="5">
        <f t="shared" si="140"/>
        <v>6</v>
      </c>
      <c r="AR77" s="5">
        <f t="shared" si="8"/>
        <v>44.5</v>
      </c>
      <c r="AS77" s="2"/>
      <c r="AT77" s="29">
        <f t="shared" si="9"/>
        <v>10</v>
      </c>
      <c r="AU77" s="29">
        <f t="shared" si="10"/>
        <v>0</v>
      </c>
      <c r="AV77" s="29">
        <f t="shared" si="11"/>
        <v>0</v>
      </c>
      <c r="AW77" s="29">
        <f t="shared" si="12"/>
        <v>25.5</v>
      </c>
      <c r="AX77" s="29"/>
      <c r="AY77" s="13"/>
      <c r="AZ77" s="30">
        <f t="shared" si="13"/>
        <v>0.25423104008460812</v>
      </c>
      <c r="BA77" s="30">
        <f t="shared" si="14"/>
        <v>0</v>
      </c>
      <c r="BB77" s="30">
        <f t="shared" si="15"/>
        <v>0</v>
      </c>
      <c r="BC77" s="30">
        <f t="shared" si="16"/>
        <v>0.7806090587385357</v>
      </c>
      <c r="BD77" s="30"/>
      <c r="BE77" s="31"/>
      <c r="BF77" s="25">
        <f t="shared" ref="BF77:BI77" si="147">IF((AZ77)&gt;=50%, 2, (IF((AZ77)&lt;25%, 0, 1)))</f>
        <v>1</v>
      </c>
      <c r="BG77" s="25">
        <f t="shared" si="147"/>
        <v>0</v>
      </c>
      <c r="BH77" s="25">
        <f t="shared" si="147"/>
        <v>0</v>
      </c>
      <c r="BI77" s="25">
        <f t="shared" si="147"/>
        <v>2</v>
      </c>
      <c r="BJ77" s="25"/>
      <c r="BK77" s="32"/>
      <c r="BL77" s="25" t="str">
        <f t="shared" ref="BL77:BO77" si="148">IF(BF77=2,"Att", (IF(BF77=0,"Not","Weak")))</f>
        <v>Weak</v>
      </c>
      <c r="BM77" s="25" t="str">
        <f t="shared" si="148"/>
        <v>Not</v>
      </c>
      <c r="BN77" s="25" t="str">
        <f t="shared" si="148"/>
        <v>Not</v>
      </c>
      <c r="BO77" s="25" t="str">
        <f t="shared" si="148"/>
        <v>Att</v>
      </c>
      <c r="BP77" s="25"/>
      <c r="BQ77" s="1"/>
      <c r="BR77">
        <f t="shared" si="21"/>
        <v>1</v>
      </c>
      <c r="BS77">
        <f t="shared" si="22"/>
        <v>2</v>
      </c>
      <c r="BT77" s="1"/>
    </row>
    <row r="78" spans="1:72" ht="15.75" customHeight="1" x14ac:dyDescent="0.2">
      <c r="A78" s="21">
        <v>222310005101078</v>
      </c>
      <c r="B78" s="21" t="s">
        <v>123</v>
      </c>
      <c r="C78" s="22">
        <v>10</v>
      </c>
      <c r="D78" s="23">
        <v>8</v>
      </c>
      <c r="E78" s="21">
        <v>10</v>
      </c>
      <c r="F78" s="21">
        <v>9</v>
      </c>
      <c r="G78" s="24">
        <f t="shared" si="6"/>
        <v>19</v>
      </c>
      <c r="H78" s="25">
        <v>10</v>
      </c>
      <c r="I78" s="5"/>
      <c r="J78" s="25"/>
      <c r="K78" s="25"/>
      <c r="L78" s="26">
        <v>10</v>
      </c>
      <c r="M78" s="26"/>
      <c r="N78" s="26"/>
      <c r="O78" s="25">
        <v>6</v>
      </c>
      <c r="P78" s="25"/>
      <c r="Q78" s="25"/>
      <c r="R78" s="27">
        <f t="shared" si="7"/>
        <v>16</v>
      </c>
      <c r="S78" s="25">
        <v>2</v>
      </c>
      <c r="T78" s="25">
        <v>4</v>
      </c>
      <c r="U78" s="25">
        <v>2.5</v>
      </c>
      <c r="V78" s="5"/>
      <c r="W78" s="28"/>
      <c r="X78" s="28"/>
      <c r="Y78" s="28"/>
      <c r="Z78" s="28"/>
      <c r="AA78" s="25"/>
      <c r="AB78" s="25"/>
      <c r="AC78" s="25"/>
      <c r="AD78" s="5"/>
      <c r="AE78" s="28">
        <v>4.5</v>
      </c>
      <c r="AF78" s="28">
        <v>5</v>
      </c>
      <c r="AG78" s="28"/>
      <c r="AH78" s="28"/>
      <c r="AI78" s="25">
        <v>3</v>
      </c>
      <c r="AJ78" s="25">
        <v>2</v>
      </c>
      <c r="AK78" s="25">
        <v>5</v>
      </c>
      <c r="AL78" s="5"/>
      <c r="AM78" s="28">
        <v>2</v>
      </c>
      <c r="AN78" s="28">
        <v>3</v>
      </c>
      <c r="AO78" s="28">
        <v>4</v>
      </c>
      <c r="AP78" s="28"/>
      <c r="AQ78" s="5">
        <f t="shared" si="140"/>
        <v>37</v>
      </c>
      <c r="AR78" s="5">
        <f t="shared" si="8"/>
        <v>92</v>
      </c>
      <c r="AS78" s="2"/>
      <c r="AT78" s="29">
        <f t="shared" si="9"/>
        <v>21</v>
      </c>
      <c r="AU78" s="29">
        <f t="shared" si="10"/>
        <v>22.5</v>
      </c>
      <c r="AV78" s="29">
        <f t="shared" si="11"/>
        <v>15</v>
      </c>
      <c r="AW78" s="29">
        <f t="shared" si="12"/>
        <v>31.5</v>
      </c>
      <c r="AX78" s="29"/>
      <c r="AY78" s="13"/>
      <c r="AZ78" s="30">
        <f t="shared" si="13"/>
        <v>0.53388518417767705</v>
      </c>
      <c r="BA78" s="30">
        <f t="shared" si="14"/>
        <v>1</v>
      </c>
      <c r="BB78" s="30">
        <f t="shared" si="15"/>
        <v>0.7758433417124414</v>
      </c>
      <c r="BC78" s="30">
        <f t="shared" si="16"/>
        <v>0.96428177844172058</v>
      </c>
      <c r="BD78" s="30"/>
      <c r="BE78" s="31"/>
      <c r="BF78" s="25">
        <f t="shared" ref="BF78:BI78" si="149">IF((AZ78)&gt;=50%, 2, (IF((AZ78)&lt;25%, 0, 1)))</f>
        <v>2</v>
      </c>
      <c r="BG78" s="25">
        <f t="shared" si="149"/>
        <v>2</v>
      </c>
      <c r="BH78" s="25">
        <f t="shared" si="149"/>
        <v>2</v>
      </c>
      <c r="BI78" s="25">
        <f t="shared" si="149"/>
        <v>2</v>
      </c>
      <c r="BJ78" s="25"/>
      <c r="BK78" s="32"/>
      <c r="BL78" s="25" t="str">
        <f t="shared" ref="BL78:BO78" si="150">IF(BF78=2,"Att", (IF(BF78=0,"Not","Weak")))</f>
        <v>Att</v>
      </c>
      <c r="BM78" s="25" t="str">
        <f t="shared" si="150"/>
        <v>Att</v>
      </c>
      <c r="BN78" s="25" t="str">
        <f t="shared" si="150"/>
        <v>Att</v>
      </c>
      <c r="BO78" s="25" t="str">
        <f t="shared" si="150"/>
        <v>Att</v>
      </c>
      <c r="BP78" s="25"/>
      <c r="BQ78" s="1"/>
      <c r="BR78">
        <f t="shared" si="21"/>
        <v>2</v>
      </c>
      <c r="BS78">
        <f t="shared" si="22"/>
        <v>6</v>
      </c>
      <c r="BT78" s="1"/>
    </row>
    <row r="79" spans="1:72" ht="15.75" customHeight="1" x14ac:dyDescent="0.2">
      <c r="A79" s="21">
        <v>222310005101079</v>
      </c>
      <c r="B79" s="21" t="s">
        <v>124</v>
      </c>
      <c r="C79" s="22">
        <v>10</v>
      </c>
      <c r="D79" s="23">
        <v>1</v>
      </c>
      <c r="E79" s="21">
        <v>6</v>
      </c>
      <c r="F79" s="21">
        <v>7.5</v>
      </c>
      <c r="G79" s="24">
        <f t="shared" si="6"/>
        <v>13.5</v>
      </c>
      <c r="H79" s="25">
        <v>10</v>
      </c>
      <c r="I79" s="5">
        <v>3.5</v>
      </c>
      <c r="J79" s="25"/>
      <c r="K79" s="25"/>
      <c r="L79" s="26">
        <v>2</v>
      </c>
      <c r="M79" s="26"/>
      <c r="N79" s="26"/>
      <c r="O79" s="25"/>
      <c r="P79" s="25"/>
      <c r="Q79" s="25"/>
      <c r="R79" s="27">
        <f t="shared" si="7"/>
        <v>5.5</v>
      </c>
      <c r="S79" s="25"/>
      <c r="T79" s="25">
        <v>4</v>
      </c>
      <c r="U79" s="25">
        <v>2</v>
      </c>
      <c r="V79" s="5"/>
      <c r="W79" s="28"/>
      <c r="X79" s="28"/>
      <c r="Y79" s="28"/>
      <c r="Z79" s="28"/>
      <c r="AA79" s="25"/>
      <c r="AB79" s="25"/>
      <c r="AC79" s="25"/>
      <c r="AD79" s="5"/>
      <c r="AE79" s="28">
        <v>0</v>
      </c>
      <c r="AF79" s="28">
        <v>2.5</v>
      </c>
      <c r="AG79" s="28"/>
      <c r="AH79" s="28"/>
      <c r="AI79" s="25">
        <v>1</v>
      </c>
      <c r="AJ79" s="25">
        <v>0</v>
      </c>
      <c r="AK79" s="25">
        <v>1</v>
      </c>
      <c r="AL79" s="5"/>
      <c r="AM79" s="28"/>
      <c r="AN79" s="28">
        <v>0</v>
      </c>
      <c r="AO79" s="28">
        <v>1.5</v>
      </c>
      <c r="AP79" s="28"/>
      <c r="AQ79" s="5">
        <f t="shared" si="140"/>
        <v>12</v>
      </c>
      <c r="AR79" s="5">
        <f t="shared" si="8"/>
        <v>51</v>
      </c>
      <c r="AS79" s="2"/>
      <c r="AT79" s="29">
        <f t="shared" si="9"/>
        <v>9.5</v>
      </c>
      <c r="AU79" s="29">
        <f t="shared" si="10"/>
        <v>3</v>
      </c>
      <c r="AV79" s="29">
        <f t="shared" si="11"/>
        <v>4</v>
      </c>
      <c r="AW79" s="29">
        <f t="shared" si="12"/>
        <v>25.5</v>
      </c>
      <c r="AX79" s="29"/>
      <c r="AY79" s="13"/>
      <c r="AZ79" s="30">
        <f t="shared" si="13"/>
        <v>0.24151948808037768</v>
      </c>
      <c r="BA79" s="30">
        <f t="shared" si="14"/>
        <v>0.16071055493354622</v>
      </c>
      <c r="BB79" s="30">
        <f t="shared" si="15"/>
        <v>0.20689155778998439</v>
      </c>
      <c r="BC79" s="30">
        <f t="shared" si="16"/>
        <v>0.7806090587385357</v>
      </c>
      <c r="BD79" s="30"/>
      <c r="BE79" s="31"/>
      <c r="BF79" s="25">
        <f t="shared" ref="BF79:BI79" si="151">IF((AZ79)&gt;=50%, 2, (IF((AZ79)&lt;25%, 0, 1)))</f>
        <v>0</v>
      </c>
      <c r="BG79" s="25">
        <f t="shared" si="151"/>
        <v>0</v>
      </c>
      <c r="BH79" s="25">
        <f t="shared" si="151"/>
        <v>0</v>
      </c>
      <c r="BI79" s="25">
        <f t="shared" si="151"/>
        <v>2</v>
      </c>
      <c r="BJ79" s="25"/>
      <c r="BK79" s="32"/>
      <c r="BL79" s="25" t="str">
        <f t="shared" ref="BL79:BO79" si="152">IF(BF79=2,"Att", (IF(BF79=0,"Not","Weak")))</f>
        <v>Not</v>
      </c>
      <c r="BM79" s="25" t="str">
        <f t="shared" si="152"/>
        <v>Not</v>
      </c>
      <c r="BN79" s="25" t="str">
        <f t="shared" si="152"/>
        <v>Not</v>
      </c>
      <c r="BO79" s="25" t="str">
        <f t="shared" si="152"/>
        <v>Att</v>
      </c>
      <c r="BP79" s="25"/>
      <c r="BQ79" s="1"/>
      <c r="BR79">
        <f t="shared" si="21"/>
        <v>0</v>
      </c>
      <c r="BS79">
        <f t="shared" si="22"/>
        <v>2</v>
      </c>
      <c r="BT79" s="1"/>
    </row>
    <row r="80" spans="1:72" ht="15.75" customHeight="1" x14ac:dyDescent="0.2">
      <c r="A80" s="21">
        <v>222310005101080</v>
      </c>
      <c r="B80" s="21" t="s">
        <v>125</v>
      </c>
      <c r="C80" s="22">
        <v>10</v>
      </c>
      <c r="D80" s="23">
        <v>2</v>
      </c>
      <c r="E80" s="21">
        <v>4</v>
      </c>
      <c r="F80" s="21">
        <v>7.5</v>
      </c>
      <c r="G80" s="24">
        <f t="shared" si="6"/>
        <v>11.5</v>
      </c>
      <c r="H80" s="25">
        <v>10</v>
      </c>
      <c r="I80" s="5">
        <v>9.5</v>
      </c>
      <c r="J80" s="25"/>
      <c r="K80" s="25"/>
      <c r="L80" s="26">
        <v>5.5</v>
      </c>
      <c r="M80" s="26"/>
      <c r="N80" s="26"/>
      <c r="O80" s="25"/>
      <c r="P80" s="25"/>
      <c r="Q80" s="25"/>
      <c r="R80" s="27">
        <f t="shared" si="7"/>
        <v>15</v>
      </c>
      <c r="S80" s="25">
        <v>0</v>
      </c>
      <c r="T80" s="25">
        <v>4</v>
      </c>
      <c r="U80" s="25">
        <v>3</v>
      </c>
      <c r="V80" s="5"/>
      <c r="W80" s="28"/>
      <c r="X80" s="28"/>
      <c r="Y80" s="28"/>
      <c r="Z80" s="28"/>
      <c r="AA80" s="25">
        <v>0</v>
      </c>
      <c r="AB80" s="25">
        <v>0</v>
      </c>
      <c r="AC80" s="25">
        <v>0</v>
      </c>
      <c r="AD80" s="5"/>
      <c r="AE80" s="28">
        <v>1</v>
      </c>
      <c r="AF80" s="28">
        <v>5</v>
      </c>
      <c r="AG80" s="28"/>
      <c r="AH80" s="28"/>
      <c r="AI80" s="25">
        <v>1</v>
      </c>
      <c r="AJ80" s="25">
        <v>0</v>
      </c>
      <c r="AK80" s="25">
        <v>1</v>
      </c>
      <c r="AL80" s="5"/>
      <c r="AM80" s="28"/>
      <c r="AN80" s="28"/>
      <c r="AO80" s="28"/>
      <c r="AP80" s="28"/>
      <c r="AQ80" s="5">
        <f t="shared" si="140"/>
        <v>15</v>
      </c>
      <c r="AR80" s="5">
        <f t="shared" si="8"/>
        <v>61.5</v>
      </c>
      <c r="AS80" s="2"/>
      <c r="AT80" s="29">
        <f t="shared" si="9"/>
        <v>16.5</v>
      </c>
      <c r="AU80" s="29">
        <f t="shared" si="10"/>
        <v>7.5</v>
      </c>
      <c r="AV80" s="29">
        <f t="shared" si="11"/>
        <v>5</v>
      </c>
      <c r="AW80" s="29">
        <f t="shared" si="12"/>
        <v>24.5</v>
      </c>
      <c r="AX80" s="29"/>
      <c r="AY80" s="13"/>
      <c r="AZ80" s="30">
        <f t="shared" si="13"/>
        <v>0.41948121613960337</v>
      </c>
      <c r="BA80" s="30">
        <f t="shared" si="14"/>
        <v>0.4017763873338655</v>
      </c>
      <c r="BB80" s="30">
        <f t="shared" si="15"/>
        <v>0.25861444723748045</v>
      </c>
      <c r="BC80" s="30">
        <f t="shared" si="16"/>
        <v>0.74999693878800489</v>
      </c>
      <c r="BD80" s="30"/>
      <c r="BE80" s="31"/>
      <c r="BF80" s="25">
        <f t="shared" ref="BF80:BI80" si="153">IF((AZ80)&gt;=50%, 2, (IF((AZ80)&lt;25%, 0, 1)))</f>
        <v>1</v>
      </c>
      <c r="BG80" s="25">
        <f t="shared" si="153"/>
        <v>1</v>
      </c>
      <c r="BH80" s="25">
        <f t="shared" si="153"/>
        <v>1</v>
      </c>
      <c r="BI80" s="25">
        <f t="shared" si="153"/>
        <v>2</v>
      </c>
      <c r="BJ80" s="25"/>
      <c r="BK80" s="32"/>
      <c r="BL80" s="25" t="str">
        <f t="shared" ref="BL80:BO80" si="154">IF(BF80=2,"Att", (IF(BF80=0,"Not","Weak")))</f>
        <v>Weak</v>
      </c>
      <c r="BM80" s="25" t="str">
        <f t="shared" si="154"/>
        <v>Weak</v>
      </c>
      <c r="BN80" s="25" t="str">
        <f t="shared" si="154"/>
        <v>Weak</v>
      </c>
      <c r="BO80" s="25" t="str">
        <f t="shared" si="154"/>
        <v>Att</v>
      </c>
      <c r="BP80" s="25"/>
      <c r="BQ80" s="1"/>
      <c r="BR80">
        <f t="shared" si="21"/>
        <v>1</v>
      </c>
      <c r="BS80">
        <f t="shared" si="22"/>
        <v>4</v>
      </c>
      <c r="BT80" s="1"/>
    </row>
    <row r="81" spans="1:72" ht="15.75" customHeight="1" x14ac:dyDescent="0.2">
      <c r="A81" s="21">
        <v>222310005101081</v>
      </c>
      <c r="B81" s="21" t="s">
        <v>126</v>
      </c>
      <c r="C81" s="22">
        <v>10</v>
      </c>
      <c r="D81" s="23">
        <v>1</v>
      </c>
      <c r="E81" s="21">
        <v>7.5</v>
      </c>
      <c r="F81" s="21">
        <v>8</v>
      </c>
      <c r="G81" s="24">
        <f t="shared" si="6"/>
        <v>15.5</v>
      </c>
      <c r="H81" s="25">
        <v>10</v>
      </c>
      <c r="I81" s="5">
        <v>7</v>
      </c>
      <c r="J81" s="25"/>
      <c r="K81" s="25"/>
      <c r="L81" s="26">
        <v>4</v>
      </c>
      <c r="M81" s="26"/>
      <c r="N81" s="26"/>
      <c r="O81" s="25"/>
      <c r="P81" s="25"/>
      <c r="Q81" s="25"/>
      <c r="R81" s="27">
        <f t="shared" si="7"/>
        <v>11</v>
      </c>
      <c r="S81" s="25">
        <v>1</v>
      </c>
      <c r="T81" s="25">
        <v>4</v>
      </c>
      <c r="U81" s="25"/>
      <c r="V81" s="5"/>
      <c r="W81" s="34">
        <v>3</v>
      </c>
      <c r="X81" s="28"/>
      <c r="Y81" s="28"/>
      <c r="Z81" s="28"/>
      <c r="AA81" s="25"/>
      <c r="AB81" s="33">
        <v>1</v>
      </c>
      <c r="AC81" s="25"/>
      <c r="AD81" s="5"/>
      <c r="AE81" s="28"/>
      <c r="AF81" s="28">
        <v>3.5</v>
      </c>
      <c r="AG81" s="28"/>
      <c r="AH81" s="28"/>
      <c r="AI81" s="25">
        <v>1</v>
      </c>
      <c r="AJ81" s="25">
        <v>0.5</v>
      </c>
      <c r="AK81" s="25">
        <v>3</v>
      </c>
      <c r="AL81" s="5"/>
      <c r="AM81" s="28">
        <v>0.5</v>
      </c>
      <c r="AN81" s="28">
        <v>2</v>
      </c>
      <c r="AO81" s="28">
        <v>3</v>
      </c>
      <c r="AP81" s="28"/>
      <c r="AQ81" s="5">
        <f>SUM(S81:AP81)-4</f>
        <v>18.5</v>
      </c>
      <c r="AR81" s="5">
        <f t="shared" si="8"/>
        <v>65</v>
      </c>
      <c r="AS81" s="2"/>
      <c r="AT81" s="29">
        <f t="shared" si="9"/>
        <v>19</v>
      </c>
      <c r="AU81" s="29">
        <f t="shared" si="10"/>
        <v>9</v>
      </c>
      <c r="AV81" s="29">
        <f t="shared" si="11"/>
        <v>6.5</v>
      </c>
      <c r="AW81" s="29">
        <f t="shared" si="12"/>
        <v>25.5</v>
      </c>
      <c r="AX81" s="29"/>
      <c r="AY81" s="13"/>
      <c r="AZ81" s="30">
        <f t="shared" si="13"/>
        <v>0.48303897616075536</v>
      </c>
      <c r="BA81" s="30">
        <f t="shared" si="14"/>
        <v>0.48213166480063863</v>
      </c>
      <c r="BB81" s="30">
        <f t="shared" si="15"/>
        <v>0.33619878140872461</v>
      </c>
      <c r="BC81" s="30">
        <f t="shared" si="16"/>
        <v>0.7806090587385357</v>
      </c>
      <c r="BD81" s="30"/>
      <c r="BE81" s="31"/>
      <c r="BF81" s="25">
        <f t="shared" ref="BF81:BI81" si="155">IF((AZ81)&gt;=50%, 2, (IF((AZ81)&lt;25%, 0, 1)))</f>
        <v>1</v>
      </c>
      <c r="BG81" s="25">
        <f t="shared" si="155"/>
        <v>1</v>
      </c>
      <c r="BH81" s="25">
        <f t="shared" si="155"/>
        <v>1</v>
      </c>
      <c r="BI81" s="25">
        <f t="shared" si="155"/>
        <v>2</v>
      </c>
      <c r="BJ81" s="25"/>
      <c r="BK81" s="32"/>
      <c r="BL81" s="25" t="str">
        <f t="shared" ref="BL81:BO81" si="156">IF(BF81=2,"Att", (IF(BF81=0,"Not","Weak")))</f>
        <v>Weak</v>
      </c>
      <c r="BM81" s="25" t="str">
        <f t="shared" si="156"/>
        <v>Weak</v>
      </c>
      <c r="BN81" s="25" t="str">
        <f t="shared" si="156"/>
        <v>Weak</v>
      </c>
      <c r="BO81" s="25" t="str">
        <f t="shared" si="156"/>
        <v>Att</v>
      </c>
      <c r="BP81" s="25"/>
      <c r="BQ81" s="1"/>
      <c r="BR81">
        <f t="shared" ref="BR81:BR109" si="157">BF81</f>
        <v>1</v>
      </c>
      <c r="BS81">
        <f t="shared" ref="BS81:BS109" si="158">BG81+BH81+BI81</f>
        <v>4</v>
      </c>
      <c r="BT81" s="1"/>
    </row>
    <row r="82" spans="1:72" ht="15.75" customHeight="1" x14ac:dyDescent="0.2">
      <c r="A82" s="21">
        <v>222310005101082</v>
      </c>
      <c r="B82" s="21" t="s">
        <v>127</v>
      </c>
      <c r="C82" s="22">
        <v>5</v>
      </c>
      <c r="D82" s="23">
        <v>6</v>
      </c>
      <c r="E82" s="21"/>
      <c r="F82" s="21">
        <v>6</v>
      </c>
      <c r="G82" s="24">
        <f t="shared" si="6"/>
        <v>12</v>
      </c>
      <c r="H82" s="25"/>
      <c r="I82" s="5">
        <v>8</v>
      </c>
      <c r="J82" s="25"/>
      <c r="K82" s="25"/>
      <c r="L82" s="26"/>
      <c r="M82" s="26"/>
      <c r="N82" s="26"/>
      <c r="O82" s="25">
        <v>8</v>
      </c>
      <c r="P82" s="25"/>
      <c r="Q82" s="25"/>
      <c r="R82" s="27">
        <f t="shared" si="7"/>
        <v>16</v>
      </c>
      <c r="S82" s="25">
        <v>2</v>
      </c>
      <c r="T82" s="25">
        <v>4</v>
      </c>
      <c r="U82" s="25">
        <v>4</v>
      </c>
      <c r="V82" s="5"/>
      <c r="W82" s="28">
        <v>5</v>
      </c>
      <c r="X82" s="28">
        <v>5</v>
      </c>
      <c r="Y82" s="28"/>
      <c r="Z82" s="28"/>
      <c r="AA82" s="25"/>
      <c r="AB82" s="25"/>
      <c r="AC82" s="25"/>
      <c r="AD82" s="5"/>
      <c r="AE82" s="28">
        <v>4</v>
      </c>
      <c r="AF82" s="28">
        <v>5</v>
      </c>
      <c r="AG82" s="28"/>
      <c r="AH82" s="28"/>
      <c r="AI82" s="25">
        <v>1</v>
      </c>
      <c r="AJ82" s="25">
        <v>0</v>
      </c>
      <c r="AK82" s="25">
        <v>5</v>
      </c>
      <c r="AL82" s="5"/>
      <c r="AM82" s="28"/>
      <c r="AN82" s="28"/>
      <c r="AO82" s="28"/>
      <c r="AP82" s="28"/>
      <c r="AQ82" s="5">
        <f t="shared" ref="AQ82:AQ85" si="159">SUM(S82:AP82)</f>
        <v>35</v>
      </c>
      <c r="AR82" s="5">
        <f t="shared" si="8"/>
        <v>68</v>
      </c>
      <c r="AS82" s="2"/>
      <c r="AT82" s="29">
        <f t="shared" si="9"/>
        <v>26</v>
      </c>
      <c r="AU82" s="29">
        <f t="shared" si="10"/>
        <v>9</v>
      </c>
      <c r="AV82" s="29">
        <f t="shared" si="11"/>
        <v>18</v>
      </c>
      <c r="AW82" s="29">
        <f t="shared" si="12"/>
        <v>10</v>
      </c>
      <c r="AX82" s="29"/>
      <c r="AY82" s="13"/>
      <c r="AZ82" s="30">
        <f t="shared" si="13"/>
        <v>0.66100070421998103</v>
      </c>
      <c r="BA82" s="30">
        <f t="shared" si="14"/>
        <v>0.48213166480063863</v>
      </c>
      <c r="BB82" s="30">
        <f t="shared" si="15"/>
        <v>0.93101201005492973</v>
      </c>
      <c r="BC82" s="30">
        <f t="shared" si="16"/>
        <v>0.30612119950530814</v>
      </c>
      <c r="BD82" s="30"/>
      <c r="BE82" s="31"/>
      <c r="BF82" s="25">
        <f t="shared" ref="BF82:BI82" si="160">IF((AZ82)&gt;=50%, 2, (IF((AZ82)&lt;25%, 0, 1)))</f>
        <v>2</v>
      </c>
      <c r="BG82" s="25">
        <f t="shared" si="160"/>
        <v>1</v>
      </c>
      <c r="BH82" s="25">
        <f t="shared" si="160"/>
        <v>2</v>
      </c>
      <c r="BI82" s="25">
        <f t="shared" si="160"/>
        <v>1</v>
      </c>
      <c r="BJ82" s="25"/>
      <c r="BK82" s="32"/>
      <c r="BL82" s="25" t="str">
        <f t="shared" ref="BL82:BO82" si="161">IF(BF82=2,"Att", (IF(BF82=0,"Not","Weak")))</f>
        <v>Att</v>
      </c>
      <c r="BM82" s="25" t="str">
        <f t="shared" si="161"/>
        <v>Weak</v>
      </c>
      <c r="BN82" s="25" t="str">
        <f t="shared" si="161"/>
        <v>Att</v>
      </c>
      <c r="BO82" s="25" t="str">
        <f t="shared" si="161"/>
        <v>Weak</v>
      </c>
      <c r="BP82" s="25"/>
      <c r="BQ82" s="1"/>
      <c r="BR82">
        <f t="shared" si="157"/>
        <v>2</v>
      </c>
      <c r="BS82">
        <f t="shared" si="158"/>
        <v>4</v>
      </c>
      <c r="BT82" s="1"/>
    </row>
    <row r="83" spans="1:72" ht="15.75" customHeight="1" x14ac:dyDescent="0.25">
      <c r="A83" s="21">
        <v>222310005101083</v>
      </c>
      <c r="B83" s="21" t="s">
        <v>128</v>
      </c>
      <c r="C83" s="22">
        <v>10</v>
      </c>
      <c r="D83" s="23">
        <v>5</v>
      </c>
      <c r="E83" s="21">
        <v>3</v>
      </c>
      <c r="F83" s="21">
        <v>7</v>
      </c>
      <c r="G83" s="24">
        <f t="shared" si="6"/>
        <v>12</v>
      </c>
      <c r="H83" s="25">
        <v>10</v>
      </c>
      <c r="I83" s="35">
        <v>6.5</v>
      </c>
      <c r="J83" s="36"/>
      <c r="K83" s="36"/>
      <c r="L83" s="37">
        <v>5</v>
      </c>
      <c r="M83" s="37"/>
      <c r="N83" s="37"/>
      <c r="O83" s="36"/>
      <c r="P83" s="36"/>
      <c r="Q83" s="25"/>
      <c r="R83" s="27">
        <f t="shared" si="7"/>
        <v>11.5</v>
      </c>
      <c r="S83" s="36">
        <v>0</v>
      </c>
      <c r="T83" s="36">
        <v>1</v>
      </c>
      <c r="U83" s="36">
        <v>1.5</v>
      </c>
      <c r="V83" s="35"/>
      <c r="W83" s="38"/>
      <c r="X83" s="38"/>
      <c r="Y83" s="38"/>
      <c r="Z83" s="38"/>
      <c r="AA83" s="36"/>
      <c r="AB83" s="36"/>
      <c r="AC83" s="36"/>
      <c r="AD83" s="35"/>
      <c r="AE83" s="38">
        <v>0</v>
      </c>
      <c r="AF83" s="38">
        <v>3.5</v>
      </c>
      <c r="AG83" s="38"/>
      <c r="AH83" s="38"/>
      <c r="AI83" s="36">
        <v>0</v>
      </c>
      <c r="AJ83" s="36">
        <v>0</v>
      </c>
      <c r="AK83" s="36">
        <v>3.5</v>
      </c>
      <c r="AL83" s="35"/>
      <c r="AM83" s="38">
        <v>2.5</v>
      </c>
      <c r="AN83" s="38">
        <v>0</v>
      </c>
      <c r="AO83" s="38">
        <v>2</v>
      </c>
      <c r="AP83" s="38"/>
      <c r="AQ83" s="5">
        <f t="shared" si="159"/>
        <v>14</v>
      </c>
      <c r="AR83" s="5">
        <f t="shared" si="8"/>
        <v>57.5</v>
      </c>
      <c r="AS83" s="2"/>
      <c r="AT83" s="29">
        <f t="shared" si="9"/>
        <v>15</v>
      </c>
      <c r="AU83" s="29">
        <f t="shared" si="10"/>
        <v>8.5</v>
      </c>
      <c r="AV83" s="29">
        <f t="shared" si="11"/>
        <v>5.5</v>
      </c>
      <c r="AW83" s="29">
        <f t="shared" si="12"/>
        <v>21.5</v>
      </c>
      <c r="AX83" s="29"/>
      <c r="AY83" s="39"/>
      <c r="AZ83" s="30">
        <f t="shared" si="13"/>
        <v>0.38134656012691215</v>
      </c>
      <c r="BA83" s="30">
        <f t="shared" si="14"/>
        <v>0.45534657231171427</v>
      </c>
      <c r="BB83" s="30">
        <f t="shared" si="15"/>
        <v>0.28447589196122852</v>
      </c>
      <c r="BC83" s="30">
        <f t="shared" si="16"/>
        <v>0.65816057893641244</v>
      </c>
      <c r="BD83" s="30"/>
      <c r="BE83" s="40"/>
      <c r="BF83" s="36">
        <f t="shared" ref="BF83:BI83" si="162">IF((AZ83)&gt;=50%, 2, (IF((AZ83)&lt;25%, 0, 1)))</f>
        <v>1</v>
      </c>
      <c r="BG83" s="36">
        <f t="shared" si="162"/>
        <v>1</v>
      </c>
      <c r="BH83" s="36">
        <f t="shared" si="162"/>
        <v>1</v>
      </c>
      <c r="BI83" s="36">
        <f t="shared" si="162"/>
        <v>2</v>
      </c>
      <c r="BJ83" s="36"/>
      <c r="BK83" s="41"/>
      <c r="BL83" s="36" t="str">
        <f t="shared" ref="BL83:BO83" si="163">IF(BF83=2,"Att", (IF(BF83=0,"Not","Weak")))</f>
        <v>Weak</v>
      </c>
      <c r="BM83" s="36" t="str">
        <f t="shared" si="163"/>
        <v>Weak</v>
      </c>
      <c r="BN83" s="36" t="str">
        <f t="shared" si="163"/>
        <v>Weak</v>
      </c>
      <c r="BO83" s="36" t="str">
        <f t="shared" si="163"/>
        <v>Att</v>
      </c>
      <c r="BP83" s="36"/>
      <c r="BQ83" s="42"/>
      <c r="BR83">
        <f t="shared" si="157"/>
        <v>1</v>
      </c>
      <c r="BS83">
        <f t="shared" si="158"/>
        <v>4</v>
      </c>
      <c r="BT83" s="42"/>
    </row>
    <row r="84" spans="1:72" ht="15.75" customHeight="1" x14ac:dyDescent="0.25">
      <c r="A84" s="21">
        <v>222310005101084</v>
      </c>
      <c r="B84" s="21" t="s">
        <v>129</v>
      </c>
      <c r="C84" s="22">
        <v>10</v>
      </c>
      <c r="D84" s="23">
        <v>5</v>
      </c>
      <c r="E84" s="21">
        <v>2.5</v>
      </c>
      <c r="F84" s="21">
        <v>7</v>
      </c>
      <c r="G84" s="24">
        <f t="shared" si="6"/>
        <v>12</v>
      </c>
      <c r="H84" s="25">
        <v>10</v>
      </c>
      <c r="I84" s="43">
        <v>6</v>
      </c>
      <c r="J84" s="44"/>
      <c r="K84" s="44"/>
      <c r="L84" s="45">
        <v>4.5</v>
      </c>
      <c r="M84" s="45"/>
      <c r="N84" s="45"/>
      <c r="O84" s="44"/>
      <c r="P84" s="44"/>
      <c r="Q84" s="25"/>
      <c r="R84" s="27">
        <f t="shared" si="7"/>
        <v>10.5</v>
      </c>
      <c r="S84" s="44">
        <v>0.5</v>
      </c>
      <c r="T84" s="44">
        <v>4</v>
      </c>
      <c r="U84" s="44">
        <v>1</v>
      </c>
      <c r="V84" s="43"/>
      <c r="W84" s="46"/>
      <c r="X84" s="46"/>
      <c r="Y84" s="46"/>
      <c r="Z84" s="46"/>
      <c r="AA84" s="44"/>
      <c r="AB84" s="44"/>
      <c r="AC84" s="44"/>
      <c r="AD84" s="43"/>
      <c r="AE84" s="46">
        <v>0</v>
      </c>
      <c r="AF84" s="46">
        <v>5</v>
      </c>
      <c r="AG84" s="46"/>
      <c r="AH84" s="46"/>
      <c r="AI84" s="44">
        <v>0</v>
      </c>
      <c r="AJ84" s="44">
        <v>0</v>
      </c>
      <c r="AK84" s="44">
        <v>1</v>
      </c>
      <c r="AL84" s="43"/>
      <c r="AM84" s="46">
        <v>2</v>
      </c>
      <c r="AN84" s="46">
        <v>2</v>
      </c>
      <c r="AO84" s="46">
        <v>3</v>
      </c>
      <c r="AP84" s="46"/>
      <c r="AQ84" s="5">
        <f t="shared" si="159"/>
        <v>18.5</v>
      </c>
      <c r="AR84" s="5">
        <f t="shared" si="8"/>
        <v>61</v>
      </c>
      <c r="AS84" s="2"/>
      <c r="AT84" s="29">
        <f t="shared" si="9"/>
        <v>17.5</v>
      </c>
      <c r="AU84" s="29">
        <f t="shared" si="10"/>
        <v>7.5</v>
      </c>
      <c r="AV84" s="29">
        <f t="shared" si="11"/>
        <v>8</v>
      </c>
      <c r="AW84" s="29">
        <f t="shared" si="12"/>
        <v>20.5</v>
      </c>
      <c r="AX84" s="29"/>
      <c r="AY84" s="39"/>
      <c r="AZ84" s="30">
        <f t="shared" si="13"/>
        <v>0.44490432014806419</v>
      </c>
      <c r="BA84" s="30">
        <f t="shared" si="14"/>
        <v>0.4017763873338655</v>
      </c>
      <c r="BB84" s="30">
        <f t="shared" si="15"/>
        <v>0.41378311557996877</v>
      </c>
      <c r="BC84" s="30">
        <f t="shared" si="16"/>
        <v>0.62754845898588163</v>
      </c>
      <c r="BD84" s="30"/>
      <c r="BE84" s="40"/>
      <c r="BF84" s="44">
        <f t="shared" ref="BF84:BI84" si="164">IF((AZ84)&gt;=50%, 2, (IF((AZ84)&lt;25%, 0, 1)))</f>
        <v>1</v>
      </c>
      <c r="BG84" s="44">
        <f t="shared" si="164"/>
        <v>1</v>
      </c>
      <c r="BH84" s="44">
        <f t="shared" si="164"/>
        <v>1</v>
      </c>
      <c r="BI84" s="44">
        <f t="shared" si="164"/>
        <v>2</v>
      </c>
      <c r="BJ84" s="44"/>
      <c r="BK84" s="41"/>
      <c r="BL84" s="44" t="str">
        <f t="shared" ref="BL84:BO84" si="165">IF(BF84=2,"Att", (IF(BF84=0,"Not","Weak")))</f>
        <v>Weak</v>
      </c>
      <c r="BM84" s="44" t="str">
        <f t="shared" si="165"/>
        <v>Weak</v>
      </c>
      <c r="BN84" s="44" t="str">
        <f t="shared" si="165"/>
        <v>Weak</v>
      </c>
      <c r="BO84" s="44" t="str">
        <f t="shared" si="165"/>
        <v>Att</v>
      </c>
      <c r="BP84" s="44"/>
      <c r="BQ84" s="42"/>
      <c r="BR84">
        <f t="shared" si="157"/>
        <v>1</v>
      </c>
      <c r="BS84">
        <f t="shared" si="158"/>
        <v>4</v>
      </c>
      <c r="BT84" s="42"/>
    </row>
    <row r="85" spans="1:72" ht="15.75" customHeight="1" x14ac:dyDescent="0.25">
      <c r="A85" s="21">
        <v>222310005101085</v>
      </c>
      <c r="B85" s="21" t="s">
        <v>130</v>
      </c>
      <c r="C85" s="22">
        <v>10</v>
      </c>
      <c r="D85" s="23">
        <v>5.5</v>
      </c>
      <c r="E85" s="21">
        <v>2</v>
      </c>
      <c r="F85" s="21">
        <v>7</v>
      </c>
      <c r="G85" s="24">
        <f t="shared" si="6"/>
        <v>12.5</v>
      </c>
      <c r="H85" s="25">
        <v>10</v>
      </c>
      <c r="I85" s="43">
        <v>6</v>
      </c>
      <c r="J85" s="44"/>
      <c r="K85" s="44"/>
      <c r="L85" s="45">
        <v>5</v>
      </c>
      <c r="M85" s="45"/>
      <c r="N85" s="45"/>
      <c r="O85" s="44"/>
      <c r="P85" s="44"/>
      <c r="Q85" s="25"/>
      <c r="R85" s="27">
        <f t="shared" si="7"/>
        <v>11</v>
      </c>
      <c r="S85" s="44">
        <v>0</v>
      </c>
      <c r="T85" s="44">
        <v>2</v>
      </c>
      <c r="U85" s="44">
        <v>2</v>
      </c>
      <c r="V85" s="44"/>
      <c r="W85" s="46"/>
      <c r="X85" s="46"/>
      <c r="Y85" s="46"/>
      <c r="Z85" s="46"/>
      <c r="AA85" s="44"/>
      <c r="AB85" s="44"/>
      <c r="AC85" s="44"/>
      <c r="AD85" s="44"/>
      <c r="AE85" s="46">
        <v>0</v>
      </c>
      <c r="AF85" s="46">
        <v>3.5</v>
      </c>
      <c r="AG85" s="46"/>
      <c r="AH85" s="46"/>
      <c r="AI85" s="44">
        <v>2</v>
      </c>
      <c r="AJ85" s="44">
        <v>0.5</v>
      </c>
      <c r="AK85" s="44">
        <v>1</v>
      </c>
      <c r="AL85" s="44"/>
      <c r="AM85" s="46">
        <v>2</v>
      </c>
      <c r="AN85" s="46">
        <v>2</v>
      </c>
      <c r="AO85" s="46">
        <v>3</v>
      </c>
      <c r="AP85" s="46"/>
      <c r="AQ85" s="5">
        <f t="shared" si="159"/>
        <v>18</v>
      </c>
      <c r="AR85" s="5">
        <f t="shared" si="8"/>
        <v>61.5</v>
      </c>
      <c r="AS85" s="2"/>
      <c r="AT85" s="29">
        <f t="shared" si="9"/>
        <v>18</v>
      </c>
      <c r="AU85" s="29">
        <f t="shared" si="10"/>
        <v>8</v>
      </c>
      <c r="AV85" s="29">
        <f t="shared" si="11"/>
        <v>6.5</v>
      </c>
      <c r="AW85" s="29">
        <f t="shared" si="12"/>
        <v>21</v>
      </c>
      <c r="AX85" s="29"/>
      <c r="AY85" s="39"/>
      <c r="AZ85" s="30">
        <f t="shared" si="13"/>
        <v>0.4576158721522946</v>
      </c>
      <c r="BA85" s="30">
        <f t="shared" si="14"/>
        <v>0.42856147982278986</v>
      </c>
      <c r="BB85" s="30">
        <f t="shared" si="15"/>
        <v>0.33619878140872461</v>
      </c>
      <c r="BC85" s="30">
        <f t="shared" si="16"/>
        <v>0.64285451896114709</v>
      </c>
      <c r="BD85" s="30"/>
      <c r="BE85" s="40"/>
      <c r="BF85" s="44">
        <f t="shared" ref="BF85:BI85" si="166">IF((AZ85)&gt;=50%, 2, (IF((AZ85)&lt;25%, 0, 1)))</f>
        <v>1</v>
      </c>
      <c r="BG85" s="44">
        <f t="shared" si="166"/>
        <v>1</v>
      </c>
      <c r="BH85" s="44">
        <f t="shared" si="166"/>
        <v>1</v>
      </c>
      <c r="BI85" s="44">
        <f t="shared" si="166"/>
        <v>2</v>
      </c>
      <c r="BJ85" s="44"/>
      <c r="BK85" s="41"/>
      <c r="BL85" s="44" t="str">
        <f t="shared" ref="BL85:BO85" si="167">IF(BF85=2,"Att", (IF(BF85=0,"Not","Weak")))</f>
        <v>Weak</v>
      </c>
      <c r="BM85" s="44" t="str">
        <f t="shared" si="167"/>
        <v>Weak</v>
      </c>
      <c r="BN85" s="44" t="str">
        <f t="shared" si="167"/>
        <v>Weak</v>
      </c>
      <c r="BO85" s="44" t="str">
        <f t="shared" si="167"/>
        <v>Att</v>
      </c>
      <c r="BP85" s="44"/>
      <c r="BQ85" s="42"/>
      <c r="BR85">
        <f t="shared" si="157"/>
        <v>1</v>
      </c>
      <c r="BS85">
        <f t="shared" si="158"/>
        <v>4</v>
      </c>
      <c r="BT85" s="42"/>
    </row>
    <row r="86" spans="1:72" ht="15.75" customHeight="1" x14ac:dyDescent="0.25">
      <c r="A86" s="21">
        <v>222310005101086</v>
      </c>
      <c r="B86" s="21" t="s">
        <v>131</v>
      </c>
      <c r="C86" s="22">
        <v>7</v>
      </c>
      <c r="D86" s="23"/>
      <c r="E86" s="21"/>
      <c r="F86" s="21"/>
      <c r="G86" s="24">
        <f t="shared" si="6"/>
        <v>0</v>
      </c>
      <c r="H86" s="25"/>
      <c r="I86" s="43"/>
      <c r="J86" s="44"/>
      <c r="K86" s="44"/>
      <c r="L86" s="45"/>
      <c r="M86" s="45"/>
      <c r="N86" s="45"/>
      <c r="O86" s="44"/>
      <c r="P86" s="44"/>
      <c r="Q86" s="25"/>
      <c r="R86" s="27" t="str">
        <f t="shared" si="7"/>
        <v/>
      </c>
      <c r="S86" s="44"/>
      <c r="T86" s="44"/>
      <c r="U86" s="44"/>
      <c r="V86" s="43"/>
      <c r="W86" s="46"/>
      <c r="X86" s="46"/>
      <c r="Y86" s="46"/>
      <c r="Z86" s="46"/>
      <c r="AA86" s="44"/>
      <c r="AB86" s="44"/>
      <c r="AC86" s="44"/>
      <c r="AD86" s="43"/>
      <c r="AE86" s="46"/>
      <c r="AF86" s="46"/>
      <c r="AG86" s="46"/>
      <c r="AH86" s="46"/>
      <c r="AI86" s="44"/>
      <c r="AJ86" s="44"/>
      <c r="AK86" s="44"/>
      <c r="AL86" s="43"/>
      <c r="AM86" s="46"/>
      <c r="AN86" s="46"/>
      <c r="AO86" s="46"/>
      <c r="AP86" s="46"/>
      <c r="AQ86" s="5"/>
      <c r="AR86" s="43">
        <f t="shared" si="8"/>
        <v>7</v>
      </c>
      <c r="AS86" s="2"/>
      <c r="AT86" s="29">
        <f t="shared" si="9"/>
        <v>0</v>
      </c>
      <c r="AU86" s="29">
        <f t="shared" si="10"/>
        <v>0</v>
      </c>
      <c r="AV86" s="29">
        <f t="shared" si="11"/>
        <v>0</v>
      </c>
      <c r="AW86" s="29">
        <f t="shared" si="12"/>
        <v>0</v>
      </c>
      <c r="AX86" s="29"/>
      <c r="AY86" s="39"/>
      <c r="AZ86" s="30">
        <f t="shared" si="13"/>
        <v>0</v>
      </c>
      <c r="BA86" s="30">
        <f t="shared" si="14"/>
        <v>0</v>
      </c>
      <c r="BB86" s="30">
        <f t="shared" si="15"/>
        <v>0</v>
      </c>
      <c r="BC86" s="30">
        <f t="shared" si="16"/>
        <v>0</v>
      </c>
      <c r="BD86" s="30"/>
      <c r="BE86" s="40"/>
      <c r="BF86" s="44">
        <f t="shared" ref="BF86:BI86" si="168">IF((AZ86)&gt;=50%, 2, (IF((AZ86)&lt;25%, 0, 1)))</f>
        <v>0</v>
      </c>
      <c r="BG86" s="44">
        <f t="shared" si="168"/>
        <v>0</v>
      </c>
      <c r="BH86" s="44">
        <f t="shared" si="168"/>
        <v>0</v>
      </c>
      <c r="BI86" s="44">
        <f t="shared" si="168"/>
        <v>0</v>
      </c>
      <c r="BJ86" s="44"/>
      <c r="BK86" s="41"/>
      <c r="BL86" s="44" t="str">
        <f t="shared" ref="BL86:BO86" si="169">IF(BF86=2,"Att", (IF(BF86=0,"Not","Weak")))</f>
        <v>Not</v>
      </c>
      <c r="BM86" s="44" t="str">
        <f t="shared" si="169"/>
        <v>Not</v>
      </c>
      <c r="BN86" s="44" t="str">
        <f t="shared" si="169"/>
        <v>Not</v>
      </c>
      <c r="BO86" s="44" t="str">
        <f t="shared" si="169"/>
        <v>Not</v>
      </c>
      <c r="BP86" s="44"/>
      <c r="BQ86" s="42"/>
      <c r="BR86">
        <f t="shared" si="157"/>
        <v>0</v>
      </c>
      <c r="BS86">
        <f t="shared" si="158"/>
        <v>0</v>
      </c>
      <c r="BT86" s="42"/>
    </row>
    <row r="87" spans="1:72" ht="15.75" customHeight="1" x14ac:dyDescent="0.25">
      <c r="A87" s="21">
        <v>222310005101087</v>
      </c>
      <c r="B87" s="21" t="s">
        <v>132</v>
      </c>
      <c r="C87" s="22">
        <v>10</v>
      </c>
      <c r="D87" s="23">
        <v>1.5</v>
      </c>
      <c r="E87" s="21">
        <v>8</v>
      </c>
      <c r="F87" s="21">
        <v>7</v>
      </c>
      <c r="G87" s="24">
        <f t="shared" si="6"/>
        <v>15</v>
      </c>
      <c r="H87" s="25">
        <v>5</v>
      </c>
      <c r="I87" s="43">
        <v>9.5</v>
      </c>
      <c r="J87" s="44"/>
      <c r="K87" s="44"/>
      <c r="L87" s="45">
        <v>2.5</v>
      </c>
      <c r="M87" s="45"/>
      <c r="N87" s="45"/>
      <c r="O87" s="44"/>
      <c r="P87" s="44"/>
      <c r="Q87" s="25"/>
      <c r="R87" s="27">
        <f t="shared" si="7"/>
        <v>12</v>
      </c>
      <c r="S87" s="44">
        <v>0</v>
      </c>
      <c r="T87" s="44">
        <v>4</v>
      </c>
      <c r="U87" s="44">
        <v>4</v>
      </c>
      <c r="V87" s="43"/>
      <c r="W87" s="46">
        <v>5</v>
      </c>
      <c r="X87" s="46">
        <v>1</v>
      </c>
      <c r="Y87" s="46"/>
      <c r="Z87" s="46"/>
      <c r="AA87" s="44"/>
      <c r="AB87" s="44"/>
      <c r="AC87" s="44"/>
      <c r="AD87" s="43"/>
      <c r="AE87" s="46"/>
      <c r="AF87" s="46"/>
      <c r="AG87" s="46"/>
      <c r="AH87" s="46"/>
      <c r="AI87" s="44">
        <v>2</v>
      </c>
      <c r="AJ87" s="44">
        <v>1.5</v>
      </c>
      <c r="AK87" s="44">
        <v>4</v>
      </c>
      <c r="AL87" s="43"/>
      <c r="AM87" s="46">
        <v>1.5</v>
      </c>
      <c r="AN87" s="46">
        <v>1.5</v>
      </c>
      <c r="AO87" s="46">
        <v>0</v>
      </c>
      <c r="AP87" s="46"/>
      <c r="AQ87" s="43">
        <f t="shared" ref="AQ87:AQ92" si="170">SUM(S87:AP87)</f>
        <v>24.5</v>
      </c>
      <c r="AR87" s="43">
        <f t="shared" si="8"/>
        <v>66.5</v>
      </c>
      <c r="AS87" s="2"/>
      <c r="AT87" s="29">
        <f t="shared" si="9"/>
        <v>25</v>
      </c>
      <c r="AU87" s="29">
        <f t="shared" si="10"/>
        <v>8</v>
      </c>
      <c r="AV87" s="29">
        <f t="shared" si="11"/>
        <v>1</v>
      </c>
      <c r="AW87" s="29">
        <f t="shared" si="12"/>
        <v>24</v>
      </c>
      <c r="AX87" s="29"/>
      <c r="AY87" s="39"/>
      <c r="AZ87" s="30">
        <f t="shared" si="13"/>
        <v>0.63557760021152021</v>
      </c>
      <c r="BA87" s="30">
        <f t="shared" si="14"/>
        <v>0.42856147982278986</v>
      </c>
      <c r="BB87" s="30">
        <f t="shared" si="15"/>
        <v>5.1722889447496097E-2</v>
      </c>
      <c r="BC87" s="30">
        <f t="shared" si="16"/>
        <v>0.73469087881273953</v>
      </c>
      <c r="BD87" s="30"/>
      <c r="BE87" s="40"/>
      <c r="BF87" s="44">
        <f t="shared" ref="BF87:BI87" si="171">IF((AZ87)&gt;=50%, 2, (IF((AZ87)&lt;25%, 0, 1)))</f>
        <v>2</v>
      </c>
      <c r="BG87" s="44">
        <f t="shared" si="171"/>
        <v>1</v>
      </c>
      <c r="BH87" s="44">
        <f t="shared" si="171"/>
        <v>0</v>
      </c>
      <c r="BI87" s="44">
        <f t="shared" si="171"/>
        <v>2</v>
      </c>
      <c r="BJ87" s="44"/>
      <c r="BK87" s="41"/>
      <c r="BL87" s="44" t="str">
        <f t="shared" ref="BL87:BO87" si="172">IF(BF87=2,"Att", (IF(BF87=0,"Not","Weak")))</f>
        <v>Att</v>
      </c>
      <c r="BM87" s="44" t="str">
        <f t="shared" si="172"/>
        <v>Weak</v>
      </c>
      <c r="BN87" s="44" t="str">
        <f t="shared" si="172"/>
        <v>Not</v>
      </c>
      <c r="BO87" s="44" t="str">
        <f t="shared" si="172"/>
        <v>Att</v>
      </c>
      <c r="BP87" s="44"/>
      <c r="BQ87" s="42"/>
      <c r="BR87">
        <f t="shared" si="157"/>
        <v>2</v>
      </c>
      <c r="BS87">
        <f t="shared" si="158"/>
        <v>3</v>
      </c>
      <c r="BT87" s="42"/>
    </row>
    <row r="88" spans="1:72" ht="15.75" customHeight="1" x14ac:dyDescent="0.25">
      <c r="A88" s="21">
        <v>222310005101088</v>
      </c>
      <c r="B88" s="21" t="s">
        <v>133</v>
      </c>
      <c r="C88" s="22">
        <v>10</v>
      </c>
      <c r="D88" s="23">
        <v>4.5</v>
      </c>
      <c r="E88" s="21">
        <v>7.5</v>
      </c>
      <c r="F88" s="21">
        <v>6</v>
      </c>
      <c r="G88" s="24">
        <f t="shared" si="6"/>
        <v>13.5</v>
      </c>
      <c r="H88" s="25">
        <v>10</v>
      </c>
      <c r="I88" s="43">
        <v>9</v>
      </c>
      <c r="J88" s="44"/>
      <c r="K88" s="44"/>
      <c r="L88" s="45">
        <v>5</v>
      </c>
      <c r="M88" s="45"/>
      <c r="N88" s="45"/>
      <c r="O88" s="44"/>
      <c r="P88" s="44"/>
      <c r="Q88" s="25"/>
      <c r="R88" s="27">
        <f t="shared" si="7"/>
        <v>14</v>
      </c>
      <c r="S88" s="44">
        <v>0</v>
      </c>
      <c r="T88" s="44">
        <v>2</v>
      </c>
      <c r="U88" s="44">
        <v>5</v>
      </c>
      <c r="V88" s="43"/>
      <c r="W88" s="46">
        <v>3</v>
      </c>
      <c r="X88" s="46">
        <v>1</v>
      </c>
      <c r="Y88" s="46"/>
      <c r="Z88" s="46"/>
      <c r="AA88" s="44">
        <v>0.5</v>
      </c>
      <c r="AB88" s="44">
        <v>2</v>
      </c>
      <c r="AC88" s="44">
        <v>3</v>
      </c>
      <c r="AD88" s="43"/>
      <c r="AE88" s="46"/>
      <c r="AF88" s="46"/>
      <c r="AG88" s="46"/>
      <c r="AH88" s="46"/>
      <c r="AI88" s="44">
        <v>0</v>
      </c>
      <c r="AJ88" s="44">
        <v>0</v>
      </c>
      <c r="AK88" s="44">
        <v>1</v>
      </c>
      <c r="AL88" s="43"/>
      <c r="AM88" s="46"/>
      <c r="AN88" s="46"/>
      <c r="AO88" s="46"/>
      <c r="AP88" s="46"/>
      <c r="AQ88" s="43">
        <f t="shared" si="170"/>
        <v>17.5</v>
      </c>
      <c r="AR88" s="43">
        <f t="shared" si="8"/>
        <v>65</v>
      </c>
      <c r="AS88" s="2"/>
      <c r="AT88" s="29">
        <f t="shared" si="9"/>
        <v>24</v>
      </c>
      <c r="AU88" s="29">
        <f t="shared" si="10"/>
        <v>6</v>
      </c>
      <c r="AV88" s="29">
        <f t="shared" si="11"/>
        <v>1</v>
      </c>
      <c r="AW88" s="29">
        <f t="shared" si="12"/>
        <v>28.5</v>
      </c>
      <c r="AX88" s="29"/>
      <c r="AY88" s="39"/>
      <c r="AZ88" s="30">
        <f t="shared" si="13"/>
        <v>0.61015449620305939</v>
      </c>
      <c r="BA88" s="30">
        <f t="shared" si="14"/>
        <v>0.32142110986709244</v>
      </c>
      <c r="BB88" s="30">
        <f t="shared" si="15"/>
        <v>5.1722889447496097E-2</v>
      </c>
      <c r="BC88" s="30">
        <f t="shared" si="16"/>
        <v>0.87244541859012814</v>
      </c>
      <c r="BD88" s="30"/>
      <c r="BE88" s="40"/>
      <c r="BF88" s="44">
        <f t="shared" ref="BF88:BI88" si="173">IF((AZ88)&gt;=50%, 2, (IF((AZ88)&lt;25%, 0, 1)))</f>
        <v>2</v>
      </c>
      <c r="BG88" s="44">
        <f t="shared" si="173"/>
        <v>1</v>
      </c>
      <c r="BH88" s="44">
        <f t="shared" si="173"/>
        <v>0</v>
      </c>
      <c r="BI88" s="44">
        <f t="shared" si="173"/>
        <v>2</v>
      </c>
      <c r="BJ88" s="44"/>
      <c r="BK88" s="41"/>
      <c r="BL88" s="44" t="str">
        <f t="shared" ref="BL88:BO88" si="174">IF(BF88=2,"Att", (IF(BF88=0,"Not","Weak")))</f>
        <v>Att</v>
      </c>
      <c r="BM88" s="44" t="str">
        <f t="shared" si="174"/>
        <v>Weak</v>
      </c>
      <c r="BN88" s="44" t="str">
        <f t="shared" si="174"/>
        <v>Not</v>
      </c>
      <c r="BO88" s="44" t="str">
        <f t="shared" si="174"/>
        <v>Att</v>
      </c>
      <c r="BP88" s="44"/>
      <c r="BQ88" s="42"/>
      <c r="BR88">
        <f t="shared" si="157"/>
        <v>2</v>
      </c>
      <c r="BS88">
        <f t="shared" si="158"/>
        <v>3</v>
      </c>
      <c r="BT88" s="42"/>
    </row>
    <row r="89" spans="1:72" ht="15.75" customHeight="1" x14ac:dyDescent="0.25">
      <c r="A89" s="21">
        <v>222310005101089</v>
      </c>
      <c r="B89" s="21" t="s">
        <v>134</v>
      </c>
      <c r="C89" s="22">
        <v>9</v>
      </c>
      <c r="D89" s="23">
        <v>2.5</v>
      </c>
      <c r="E89" s="21">
        <v>2.5</v>
      </c>
      <c r="F89" s="21">
        <v>4</v>
      </c>
      <c r="G89" s="24">
        <f t="shared" si="6"/>
        <v>6.5</v>
      </c>
      <c r="H89" s="25"/>
      <c r="I89" s="43">
        <v>6</v>
      </c>
      <c r="J89" s="44"/>
      <c r="K89" s="44"/>
      <c r="L89" s="45">
        <v>5</v>
      </c>
      <c r="M89" s="45"/>
      <c r="N89" s="45"/>
      <c r="O89" s="47"/>
      <c r="P89" s="44"/>
      <c r="Q89" s="25"/>
      <c r="R89" s="27">
        <f t="shared" si="7"/>
        <v>11</v>
      </c>
      <c r="S89" s="44"/>
      <c r="T89" s="44"/>
      <c r="U89" s="44"/>
      <c r="V89" s="43"/>
      <c r="W89" s="46"/>
      <c r="X89" s="46"/>
      <c r="Y89" s="46"/>
      <c r="Z89" s="46"/>
      <c r="AA89" s="44">
        <v>0</v>
      </c>
      <c r="AB89" s="44">
        <v>0</v>
      </c>
      <c r="AC89" s="44">
        <v>0</v>
      </c>
      <c r="AD89" s="43"/>
      <c r="AE89" s="46">
        <v>0</v>
      </c>
      <c r="AF89" s="46">
        <v>3.5</v>
      </c>
      <c r="AG89" s="46"/>
      <c r="AH89" s="46"/>
      <c r="AI89" s="44">
        <v>0</v>
      </c>
      <c r="AJ89" s="44">
        <v>0</v>
      </c>
      <c r="AK89" s="44">
        <v>0</v>
      </c>
      <c r="AL89" s="43"/>
      <c r="AM89" s="46">
        <v>2</v>
      </c>
      <c r="AN89" s="46">
        <v>0</v>
      </c>
      <c r="AO89" s="46">
        <v>0</v>
      </c>
      <c r="AP89" s="46"/>
      <c r="AQ89" s="43">
        <f t="shared" si="170"/>
        <v>5.5</v>
      </c>
      <c r="AR89" s="43">
        <f t="shared" si="8"/>
        <v>32</v>
      </c>
      <c r="AS89" s="2"/>
      <c r="AT89" s="29">
        <f t="shared" si="9"/>
        <v>10.5</v>
      </c>
      <c r="AU89" s="29">
        <f t="shared" si="10"/>
        <v>5</v>
      </c>
      <c r="AV89" s="29">
        <f t="shared" si="11"/>
        <v>3.5</v>
      </c>
      <c r="AW89" s="29">
        <f t="shared" si="12"/>
        <v>6.5</v>
      </c>
      <c r="AX89" s="29"/>
      <c r="AY89" s="39"/>
      <c r="AZ89" s="30">
        <f t="shared" si="13"/>
        <v>0.26694259208883853</v>
      </c>
      <c r="BA89" s="30">
        <f t="shared" si="14"/>
        <v>0.26785092488924367</v>
      </c>
      <c r="BB89" s="30">
        <f t="shared" si="15"/>
        <v>0.18103011306623634</v>
      </c>
      <c r="BC89" s="30">
        <f t="shared" si="16"/>
        <v>0.19897877967845029</v>
      </c>
      <c r="BD89" s="30"/>
      <c r="BE89" s="40"/>
      <c r="BF89" s="44">
        <f t="shared" ref="BF89:BI89" si="175">IF((AZ89)&gt;=50%, 2, (IF((AZ89)&lt;25%, 0, 1)))</f>
        <v>1</v>
      </c>
      <c r="BG89" s="44">
        <f t="shared" si="175"/>
        <v>1</v>
      </c>
      <c r="BH89" s="44">
        <f t="shared" si="175"/>
        <v>0</v>
      </c>
      <c r="BI89" s="44">
        <f t="shared" si="175"/>
        <v>0</v>
      </c>
      <c r="BJ89" s="44"/>
      <c r="BK89" s="41"/>
      <c r="BL89" s="44" t="str">
        <f t="shared" ref="BL89:BO89" si="176">IF(BF89=2,"Att", (IF(BF89=0,"Not","Weak")))</f>
        <v>Weak</v>
      </c>
      <c r="BM89" s="44" t="str">
        <f t="shared" si="176"/>
        <v>Weak</v>
      </c>
      <c r="BN89" s="44" t="str">
        <f t="shared" si="176"/>
        <v>Not</v>
      </c>
      <c r="BO89" s="44" t="str">
        <f t="shared" si="176"/>
        <v>Not</v>
      </c>
      <c r="BP89" s="44"/>
      <c r="BQ89" s="42"/>
      <c r="BR89">
        <f t="shared" si="157"/>
        <v>1</v>
      </c>
      <c r="BS89">
        <f t="shared" si="158"/>
        <v>1</v>
      </c>
      <c r="BT89" s="42"/>
    </row>
    <row r="90" spans="1:72" ht="15.75" customHeight="1" x14ac:dyDescent="0.25">
      <c r="A90" s="21">
        <v>222310005101090</v>
      </c>
      <c r="B90" s="21" t="s">
        <v>135</v>
      </c>
      <c r="C90" s="22">
        <v>10</v>
      </c>
      <c r="D90" s="23">
        <v>2.5</v>
      </c>
      <c r="E90" s="21">
        <v>7.5</v>
      </c>
      <c r="F90" s="21">
        <v>7</v>
      </c>
      <c r="G90" s="24">
        <f t="shared" si="6"/>
        <v>14.5</v>
      </c>
      <c r="H90" s="25">
        <v>10</v>
      </c>
      <c r="I90" s="43">
        <v>9</v>
      </c>
      <c r="J90" s="44"/>
      <c r="K90" s="44"/>
      <c r="L90" s="45">
        <v>4</v>
      </c>
      <c r="M90" s="45"/>
      <c r="N90" s="45"/>
      <c r="O90" s="44"/>
      <c r="P90" s="44"/>
      <c r="Q90" s="25"/>
      <c r="R90" s="27">
        <f t="shared" si="7"/>
        <v>13</v>
      </c>
      <c r="S90" s="44">
        <v>0</v>
      </c>
      <c r="T90" s="44">
        <v>1</v>
      </c>
      <c r="U90" s="44">
        <v>1.5</v>
      </c>
      <c r="V90" s="43"/>
      <c r="W90" s="46"/>
      <c r="X90" s="46"/>
      <c r="Y90" s="46"/>
      <c r="Z90" s="46"/>
      <c r="AA90" s="44"/>
      <c r="AB90" s="44"/>
      <c r="AC90" s="44"/>
      <c r="AD90" s="43"/>
      <c r="AE90" s="46">
        <v>0.5</v>
      </c>
      <c r="AF90" s="46">
        <v>2.5</v>
      </c>
      <c r="AG90" s="46"/>
      <c r="AH90" s="46"/>
      <c r="AI90" s="44">
        <v>2</v>
      </c>
      <c r="AJ90" s="44">
        <v>0</v>
      </c>
      <c r="AK90" s="44">
        <v>0</v>
      </c>
      <c r="AL90" s="43"/>
      <c r="AM90" s="46">
        <v>1.5</v>
      </c>
      <c r="AN90" s="46">
        <v>0</v>
      </c>
      <c r="AO90" s="46">
        <v>3</v>
      </c>
      <c r="AP90" s="46"/>
      <c r="AQ90" s="43">
        <f t="shared" si="170"/>
        <v>12</v>
      </c>
      <c r="AR90" s="43">
        <f t="shared" si="8"/>
        <v>59.5</v>
      </c>
      <c r="AS90" s="2"/>
      <c r="AT90" s="29">
        <f t="shared" si="9"/>
        <v>16</v>
      </c>
      <c r="AU90" s="29">
        <f t="shared" si="10"/>
        <v>4.5</v>
      </c>
      <c r="AV90" s="29">
        <f t="shared" si="11"/>
        <v>5.5</v>
      </c>
      <c r="AW90" s="29">
        <f t="shared" si="12"/>
        <v>26</v>
      </c>
      <c r="AX90" s="29"/>
      <c r="AY90" s="39"/>
      <c r="AZ90" s="30">
        <f t="shared" si="13"/>
        <v>0.40676966413537297</v>
      </c>
      <c r="BA90" s="30">
        <f t="shared" si="14"/>
        <v>0.24106583240031931</v>
      </c>
      <c r="BB90" s="30">
        <f t="shared" si="15"/>
        <v>0.28447589196122852</v>
      </c>
      <c r="BC90" s="30">
        <f t="shared" si="16"/>
        <v>0.79591511871380116</v>
      </c>
      <c r="BD90" s="30"/>
      <c r="BE90" s="40"/>
      <c r="BF90" s="44">
        <f t="shared" ref="BF90:BI90" si="177">IF((AZ90)&gt;=50%, 2, (IF((AZ90)&lt;25%, 0, 1)))</f>
        <v>1</v>
      </c>
      <c r="BG90" s="44">
        <f t="shared" si="177"/>
        <v>0</v>
      </c>
      <c r="BH90" s="44">
        <f t="shared" si="177"/>
        <v>1</v>
      </c>
      <c r="BI90" s="44">
        <f t="shared" si="177"/>
        <v>2</v>
      </c>
      <c r="BJ90" s="44"/>
      <c r="BK90" s="41"/>
      <c r="BL90" s="44" t="str">
        <f t="shared" ref="BL90:BO90" si="178">IF(BF90=2,"Att", (IF(BF90=0,"Not","Weak")))</f>
        <v>Weak</v>
      </c>
      <c r="BM90" s="44" t="str">
        <f t="shared" si="178"/>
        <v>Not</v>
      </c>
      <c r="BN90" s="44" t="str">
        <f t="shared" si="178"/>
        <v>Weak</v>
      </c>
      <c r="BO90" s="44" t="str">
        <f t="shared" si="178"/>
        <v>Att</v>
      </c>
      <c r="BP90" s="44"/>
      <c r="BQ90" s="42"/>
      <c r="BR90">
        <f t="shared" si="157"/>
        <v>1</v>
      </c>
      <c r="BS90">
        <f t="shared" si="158"/>
        <v>3</v>
      </c>
      <c r="BT90" s="42"/>
    </row>
    <row r="91" spans="1:72" ht="15.75" customHeight="1" x14ac:dyDescent="0.25">
      <c r="A91" s="21">
        <v>222310005101091</v>
      </c>
      <c r="B91" s="21" t="s">
        <v>136</v>
      </c>
      <c r="C91" s="22">
        <v>10</v>
      </c>
      <c r="D91" s="23">
        <v>0.5</v>
      </c>
      <c r="E91" s="21">
        <v>6.5</v>
      </c>
      <c r="F91" s="21">
        <v>8</v>
      </c>
      <c r="G91" s="24">
        <f t="shared" si="6"/>
        <v>14.5</v>
      </c>
      <c r="H91" s="25">
        <v>10</v>
      </c>
      <c r="I91" s="43">
        <v>10</v>
      </c>
      <c r="J91" s="44"/>
      <c r="K91" s="44"/>
      <c r="L91" s="45">
        <v>5.5</v>
      </c>
      <c r="M91" s="45"/>
      <c r="N91" s="45"/>
      <c r="O91" s="44"/>
      <c r="P91" s="44"/>
      <c r="Q91" s="25"/>
      <c r="R91" s="27">
        <f t="shared" si="7"/>
        <v>15.5</v>
      </c>
      <c r="S91" s="44"/>
      <c r="T91" s="44"/>
      <c r="U91" s="44"/>
      <c r="V91" s="43"/>
      <c r="W91" s="46">
        <v>2</v>
      </c>
      <c r="X91" s="46">
        <v>1</v>
      </c>
      <c r="Y91" s="46"/>
      <c r="Z91" s="46"/>
      <c r="AA91" s="44">
        <v>0</v>
      </c>
      <c r="AB91" s="44">
        <v>2</v>
      </c>
      <c r="AC91" s="44">
        <v>3.5</v>
      </c>
      <c r="AD91" s="43"/>
      <c r="AE91" s="46">
        <v>3</v>
      </c>
      <c r="AF91" s="46">
        <v>3.5</v>
      </c>
      <c r="AG91" s="46"/>
      <c r="AH91" s="46"/>
      <c r="AI91" s="44"/>
      <c r="AJ91" s="44"/>
      <c r="AK91" s="44"/>
      <c r="AL91" s="43"/>
      <c r="AM91" s="46">
        <v>2.5</v>
      </c>
      <c r="AN91" s="46">
        <v>1.5</v>
      </c>
      <c r="AO91" s="46">
        <v>3</v>
      </c>
      <c r="AP91" s="46"/>
      <c r="AQ91" s="43">
        <f t="shared" si="170"/>
        <v>22</v>
      </c>
      <c r="AR91" s="43">
        <f t="shared" si="8"/>
        <v>72</v>
      </c>
      <c r="AS91" s="2"/>
      <c r="AT91" s="29">
        <f t="shared" si="9"/>
        <v>20.5</v>
      </c>
      <c r="AU91" s="29">
        <f t="shared" si="10"/>
        <v>10</v>
      </c>
      <c r="AV91" s="29">
        <f t="shared" si="11"/>
        <v>7.5</v>
      </c>
      <c r="AW91" s="29">
        <f t="shared" si="12"/>
        <v>24.5</v>
      </c>
      <c r="AX91" s="29"/>
      <c r="AY91" s="39"/>
      <c r="AZ91" s="30">
        <f t="shared" si="13"/>
        <v>0.52117363217344659</v>
      </c>
      <c r="BA91" s="30">
        <f t="shared" si="14"/>
        <v>0.53570184977848734</v>
      </c>
      <c r="BB91" s="30">
        <f t="shared" si="15"/>
        <v>0.3879216708562207</v>
      </c>
      <c r="BC91" s="30">
        <f t="shared" si="16"/>
        <v>0.74999693878800489</v>
      </c>
      <c r="BD91" s="30"/>
      <c r="BE91" s="40"/>
      <c r="BF91" s="44">
        <f t="shared" ref="BF91:BI91" si="179">IF((AZ91)&gt;=50%, 2, (IF((AZ91)&lt;25%, 0, 1)))</f>
        <v>2</v>
      </c>
      <c r="BG91" s="44">
        <f t="shared" si="179"/>
        <v>2</v>
      </c>
      <c r="BH91" s="44">
        <f t="shared" si="179"/>
        <v>1</v>
      </c>
      <c r="BI91" s="44">
        <f t="shared" si="179"/>
        <v>2</v>
      </c>
      <c r="BJ91" s="44"/>
      <c r="BK91" s="41"/>
      <c r="BL91" s="44" t="str">
        <f t="shared" ref="BL91:BO91" si="180">IF(BF91=2,"Att", (IF(BF91=0,"Not","Weak")))</f>
        <v>Att</v>
      </c>
      <c r="BM91" s="44" t="str">
        <f t="shared" si="180"/>
        <v>Att</v>
      </c>
      <c r="BN91" s="44" t="str">
        <f t="shared" si="180"/>
        <v>Weak</v>
      </c>
      <c r="BO91" s="44" t="str">
        <f t="shared" si="180"/>
        <v>Att</v>
      </c>
      <c r="BP91" s="44"/>
      <c r="BQ91" s="42"/>
      <c r="BR91">
        <f t="shared" si="157"/>
        <v>2</v>
      </c>
      <c r="BS91">
        <f t="shared" si="158"/>
        <v>5</v>
      </c>
      <c r="BT91" s="42"/>
    </row>
    <row r="92" spans="1:72" ht="15.75" customHeight="1" x14ac:dyDescent="0.25">
      <c r="A92" s="21">
        <v>222310005101092</v>
      </c>
      <c r="B92" s="21" t="s">
        <v>137</v>
      </c>
      <c r="C92" s="22">
        <v>10</v>
      </c>
      <c r="D92" s="23">
        <v>2</v>
      </c>
      <c r="E92" s="21">
        <v>4</v>
      </c>
      <c r="F92" s="21">
        <v>5.5</v>
      </c>
      <c r="G92" s="24">
        <f t="shared" si="6"/>
        <v>9.5</v>
      </c>
      <c r="H92" s="25">
        <v>10</v>
      </c>
      <c r="I92" s="43">
        <v>6</v>
      </c>
      <c r="J92" s="44"/>
      <c r="K92" s="44"/>
      <c r="L92" s="45">
        <v>3</v>
      </c>
      <c r="M92" s="45"/>
      <c r="N92" s="45"/>
      <c r="O92" s="44"/>
      <c r="P92" s="44"/>
      <c r="Q92" s="25"/>
      <c r="R92" s="27">
        <f t="shared" si="7"/>
        <v>9</v>
      </c>
      <c r="S92" s="44">
        <v>0</v>
      </c>
      <c r="T92" s="44">
        <v>0</v>
      </c>
      <c r="U92" s="44">
        <v>0</v>
      </c>
      <c r="V92" s="43"/>
      <c r="W92" s="46"/>
      <c r="X92" s="46"/>
      <c r="Y92" s="46"/>
      <c r="Z92" s="46"/>
      <c r="AA92" s="44">
        <v>0</v>
      </c>
      <c r="AB92" s="44">
        <v>0</v>
      </c>
      <c r="AC92" s="44"/>
      <c r="AD92" s="43"/>
      <c r="AE92" s="46"/>
      <c r="AF92" s="46"/>
      <c r="AG92" s="46"/>
      <c r="AH92" s="46"/>
      <c r="AI92" s="44">
        <v>0</v>
      </c>
      <c r="AJ92" s="44">
        <v>0</v>
      </c>
      <c r="AK92" s="44"/>
      <c r="AL92" s="43"/>
      <c r="AM92" s="46">
        <v>0</v>
      </c>
      <c r="AN92" s="46">
        <v>0</v>
      </c>
      <c r="AO92" s="46">
        <v>1</v>
      </c>
      <c r="AP92" s="46"/>
      <c r="AQ92" s="43">
        <f t="shared" si="170"/>
        <v>1</v>
      </c>
      <c r="AR92" s="43">
        <f t="shared" si="8"/>
        <v>39.5</v>
      </c>
      <c r="AS92" s="2"/>
      <c r="AT92" s="29">
        <f t="shared" si="9"/>
        <v>8</v>
      </c>
      <c r="AU92" s="29">
        <f t="shared" si="10"/>
        <v>3</v>
      </c>
      <c r="AV92" s="29">
        <f t="shared" si="11"/>
        <v>1</v>
      </c>
      <c r="AW92" s="29">
        <f t="shared" si="12"/>
        <v>19.5</v>
      </c>
      <c r="AX92" s="29"/>
      <c r="AY92" s="39"/>
      <c r="AZ92" s="30">
        <f t="shared" si="13"/>
        <v>0.20338483206768648</v>
      </c>
      <c r="BA92" s="30">
        <f t="shared" si="14"/>
        <v>0.16071055493354622</v>
      </c>
      <c r="BB92" s="30">
        <f t="shared" si="15"/>
        <v>5.1722889447496097E-2</v>
      </c>
      <c r="BC92" s="30">
        <f t="shared" si="16"/>
        <v>0.59693633903535082</v>
      </c>
      <c r="BD92" s="30"/>
      <c r="BE92" s="40"/>
      <c r="BF92" s="44">
        <f t="shared" ref="BF92:BI92" si="181">IF((AZ92)&gt;=50%, 2, (IF((AZ92)&lt;25%, 0, 1)))</f>
        <v>0</v>
      </c>
      <c r="BG92" s="44">
        <f t="shared" si="181"/>
        <v>0</v>
      </c>
      <c r="BH92" s="44">
        <f t="shared" si="181"/>
        <v>0</v>
      </c>
      <c r="BI92" s="44">
        <f t="shared" si="181"/>
        <v>2</v>
      </c>
      <c r="BJ92" s="44"/>
      <c r="BK92" s="41"/>
      <c r="BL92" s="44" t="str">
        <f t="shared" ref="BL92:BO92" si="182">IF(BF92=2,"Att", (IF(BF92=0,"Not","Weak")))</f>
        <v>Not</v>
      </c>
      <c r="BM92" s="44" t="str">
        <f t="shared" si="182"/>
        <v>Not</v>
      </c>
      <c r="BN92" s="44" t="str">
        <f t="shared" si="182"/>
        <v>Not</v>
      </c>
      <c r="BO92" s="44" t="str">
        <f t="shared" si="182"/>
        <v>Att</v>
      </c>
      <c r="BP92" s="44"/>
      <c r="BQ92" s="42"/>
      <c r="BR92">
        <f t="shared" si="157"/>
        <v>0</v>
      </c>
      <c r="BS92">
        <f t="shared" si="158"/>
        <v>2</v>
      </c>
      <c r="BT92" s="42"/>
    </row>
    <row r="93" spans="1:72" ht="15.75" customHeight="1" x14ac:dyDescent="0.25">
      <c r="A93" s="21">
        <v>222310005101093</v>
      </c>
      <c r="B93" s="21" t="s">
        <v>138</v>
      </c>
      <c r="C93" s="22">
        <v>10</v>
      </c>
      <c r="D93" s="23">
        <v>2</v>
      </c>
      <c r="E93" s="21"/>
      <c r="F93" s="21"/>
      <c r="G93" s="24">
        <f t="shared" si="6"/>
        <v>2</v>
      </c>
      <c r="H93" s="25"/>
      <c r="I93" s="43">
        <v>7.5</v>
      </c>
      <c r="J93" s="44"/>
      <c r="K93" s="44"/>
      <c r="L93" s="45"/>
      <c r="M93" s="45"/>
      <c r="N93" s="45"/>
      <c r="O93" s="44">
        <v>1.5</v>
      </c>
      <c r="P93" s="44"/>
      <c r="Q93" s="25"/>
      <c r="R93" s="27">
        <f t="shared" si="7"/>
        <v>9</v>
      </c>
      <c r="S93" s="44"/>
      <c r="T93" s="44"/>
      <c r="U93" s="44"/>
      <c r="V93" s="43"/>
      <c r="W93" s="46"/>
      <c r="X93" s="46"/>
      <c r="Y93" s="46"/>
      <c r="Z93" s="46"/>
      <c r="AA93" s="44"/>
      <c r="AB93" s="44"/>
      <c r="AC93" s="44"/>
      <c r="AD93" s="43"/>
      <c r="AE93" s="46"/>
      <c r="AF93" s="46"/>
      <c r="AG93" s="46"/>
      <c r="AH93" s="46"/>
      <c r="AI93" s="44"/>
      <c r="AJ93" s="44"/>
      <c r="AK93" s="44"/>
      <c r="AL93" s="43"/>
      <c r="AM93" s="46"/>
      <c r="AN93" s="46"/>
      <c r="AO93" s="46"/>
      <c r="AP93" s="46"/>
      <c r="AQ93" s="43"/>
      <c r="AR93" s="43">
        <f t="shared" si="8"/>
        <v>21</v>
      </c>
      <c r="AS93" s="2"/>
      <c r="AT93" s="29">
        <f t="shared" si="9"/>
        <v>9.5</v>
      </c>
      <c r="AU93" s="29">
        <f t="shared" si="10"/>
        <v>0</v>
      </c>
      <c r="AV93" s="29">
        <f t="shared" si="11"/>
        <v>1.5</v>
      </c>
      <c r="AW93" s="29">
        <f t="shared" si="12"/>
        <v>0</v>
      </c>
      <c r="AX93" s="29"/>
      <c r="AY93" s="39"/>
      <c r="AZ93" s="30">
        <f t="shared" si="13"/>
        <v>0.24151948808037768</v>
      </c>
      <c r="BA93" s="30">
        <f t="shared" si="14"/>
        <v>0</v>
      </c>
      <c r="BB93" s="30">
        <f t="shared" si="15"/>
        <v>7.7584334171244149E-2</v>
      </c>
      <c r="BC93" s="30">
        <f t="shared" si="16"/>
        <v>0</v>
      </c>
      <c r="BD93" s="30"/>
      <c r="BE93" s="40"/>
      <c r="BF93" s="44">
        <f t="shared" ref="BF93:BI93" si="183">IF((AZ93)&gt;=50%, 2, (IF((AZ93)&lt;25%, 0, 1)))</f>
        <v>0</v>
      </c>
      <c r="BG93" s="44">
        <f t="shared" si="183"/>
        <v>0</v>
      </c>
      <c r="BH93" s="44">
        <f t="shared" si="183"/>
        <v>0</v>
      </c>
      <c r="BI93" s="44">
        <f t="shared" si="183"/>
        <v>0</v>
      </c>
      <c r="BJ93" s="44"/>
      <c r="BK93" s="41"/>
      <c r="BL93" s="44" t="str">
        <f t="shared" ref="BL93:BO93" si="184">IF(BF93=2,"Att", (IF(BF93=0,"Not","Weak")))</f>
        <v>Not</v>
      </c>
      <c r="BM93" s="44" t="str">
        <f t="shared" si="184"/>
        <v>Not</v>
      </c>
      <c r="BN93" s="44" t="str">
        <f t="shared" si="184"/>
        <v>Not</v>
      </c>
      <c r="BO93" s="44" t="str">
        <f t="shared" si="184"/>
        <v>Not</v>
      </c>
      <c r="BP93" s="44"/>
      <c r="BQ93" s="42"/>
      <c r="BR93">
        <f t="shared" si="157"/>
        <v>0</v>
      </c>
      <c r="BS93">
        <f t="shared" si="158"/>
        <v>0</v>
      </c>
      <c r="BT93" s="42"/>
    </row>
    <row r="94" spans="1:72" ht="15.75" customHeight="1" x14ac:dyDescent="0.25">
      <c r="A94" s="21">
        <v>222310005101094</v>
      </c>
      <c r="B94" s="21" t="s">
        <v>139</v>
      </c>
      <c r="C94" s="22">
        <v>10</v>
      </c>
      <c r="D94" s="23">
        <v>4.5</v>
      </c>
      <c r="E94" s="21">
        <v>5.5</v>
      </c>
      <c r="F94" s="21">
        <v>7</v>
      </c>
      <c r="G94" s="24">
        <f t="shared" si="6"/>
        <v>12.5</v>
      </c>
      <c r="H94" s="25">
        <v>10</v>
      </c>
      <c r="I94" s="43">
        <v>2.5</v>
      </c>
      <c r="J94" s="44"/>
      <c r="K94" s="44"/>
      <c r="L94" s="45">
        <v>5</v>
      </c>
      <c r="M94" s="45"/>
      <c r="N94" s="45"/>
      <c r="O94" s="44"/>
      <c r="P94" s="44"/>
      <c r="Q94" s="25"/>
      <c r="R94" s="27">
        <f t="shared" si="7"/>
        <v>7.5</v>
      </c>
      <c r="S94" s="44">
        <v>0</v>
      </c>
      <c r="T94" s="44">
        <v>0</v>
      </c>
      <c r="U94" s="44">
        <v>5</v>
      </c>
      <c r="V94" s="43"/>
      <c r="W94" s="46">
        <v>2</v>
      </c>
      <c r="X94" s="46">
        <v>3</v>
      </c>
      <c r="Y94" s="46"/>
      <c r="Z94" s="46"/>
      <c r="AA94" s="44"/>
      <c r="AB94" s="44"/>
      <c r="AC94" s="44"/>
      <c r="AD94" s="43"/>
      <c r="AE94" s="46">
        <v>0</v>
      </c>
      <c r="AF94" s="46">
        <v>5</v>
      </c>
      <c r="AG94" s="46"/>
      <c r="AH94" s="46"/>
      <c r="AI94" s="44"/>
      <c r="AJ94" s="44"/>
      <c r="AK94" s="44"/>
      <c r="AL94" s="43"/>
      <c r="AM94" s="46">
        <v>1</v>
      </c>
      <c r="AN94" s="46">
        <v>1.5</v>
      </c>
      <c r="AO94" s="46">
        <v>2</v>
      </c>
      <c r="AP94" s="46"/>
      <c r="AQ94" s="43">
        <f t="shared" ref="AQ94:AQ99" si="185">SUM(S94:AP94)</f>
        <v>19.5</v>
      </c>
      <c r="AR94" s="43">
        <f t="shared" si="8"/>
        <v>59.5</v>
      </c>
      <c r="AS94" s="2"/>
      <c r="AT94" s="29">
        <f t="shared" si="9"/>
        <v>10</v>
      </c>
      <c r="AU94" s="29">
        <f t="shared" si="10"/>
        <v>6.5</v>
      </c>
      <c r="AV94" s="29">
        <f t="shared" si="11"/>
        <v>10</v>
      </c>
      <c r="AW94" s="29">
        <f t="shared" si="12"/>
        <v>27.5</v>
      </c>
      <c r="AX94" s="29"/>
      <c r="AY94" s="39"/>
      <c r="AZ94" s="30">
        <f t="shared" si="13"/>
        <v>0.25423104008460812</v>
      </c>
      <c r="BA94" s="30">
        <f t="shared" si="14"/>
        <v>0.34820620235601679</v>
      </c>
      <c r="BB94" s="30">
        <f t="shared" si="15"/>
        <v>0.5172288944749609</v>
      </c>
      <c r="BC94" s="30">
        <f t="shared" si="16"/>
        <v>0.84183329863959733</v>
      </c>
      <c r="BD94" s="30"/>
      <c r="BE94" s="40"/>
      <c r="BF94" s="44">
        <f t="shared" ref="BF94:BI94" si="186">IF((AZ94)&gt;=50%, 2, (IF((AZ94)&lt;25%, 0, 1)))</f>
        <v>1</v>
      </c>
      <c r="BG94" s="44">
        <f t="shared" si="186"/>
        <v>1</v>
      </c>
      <c r="BH94" s="44">
        <f t="shared" si="186"/>
        <v>2</v>
      </c>
      <c r="BI94" s="44">
        <f t="shared" si="186"/>
        <v>2</v>
      </c>
      <c r="BJ94" s="44"/>
      <c r="BK94" s="41"/>
      <c r="BL94" s="44" t="str">
        <f t="shared" ref="BL94:BO94" si="187">IF(BF94=2,"Att", (IF(BF94=0,"Not","Weak")))</f>
        <v>Weak</v>
      </c>
      <c r="BM94" s="44" t="str">
        <f t="shared" si="187"/>
        <v>Weak</v>
      </c>
      <c r="BN94" s="44" t="str">
        <f t="shared" si="187"/>
        <v>Att</v>
      </c>
      <c r="BO94" s="44" t="str">
        <f t="shared" si="187"/>
        <v>Att</v>
      </c>
      <c r="BP94" s="44"/>
      <c r="BQ94" s="42"/>
      <c r="BR94">
        <f t="shared" si="157"/>
        <v>1</v>
      </c>
      <c r="BS94">
        <f t="shared" si="158"/>
        <v>5</v>
      </c>
      <c r="BT94" s="42"/>
    </row>
    <row r="95" spans="1:72" ht="15.75" customHeight="1" x14ac:dyDescent="0.25">
      <c r="A95" s="21">
        <v>222310005101095</v>
      </c>
      <c r="B95" s="21" t="s">
        <v>140</v>
      </c>
      <c r="C95" s="22">
        <v>10</v>
      </c>
      <c r="D95" s="23">
        <v>3</v>
      </c>
      <c r="E95" s="21">
        <v>6.5</v>
      </c>
      <c r="F95" s="21">
        <v>7</v>
      </c>
      <c r="G95" s="24">
        <f t="shared" si="6"/>
        <v>13.5</v>
      </c>
      <c r="H95" s="25">
        <v>10</v>
      </c>
      <c r="I95" s="43">
        <v>5</v>
      </c>
      <c r="J95" s="43"/>
      <c r="K95" s="43"/>
      <c r="L95" s="45">
        <v>4</v>
      </c>
      <c r="M95" s="45"/>
      <c r="N95" s="45"/>
      <c r="O95" s="44"/>
      <c r="P95" s="44"/>
      <c r="Q95" s="25"/>
      <c r="R95" s="27">
        <f t="shared" si="7"/>
        <v>9</v>
      </c>
      <c r="S95" s="44">
        <v>0</v>
      </c>
      <c r="T95" s="44">
        <v>4</v>
      </c>
      <c r="U95" s="44">
        <v>0</v>
      </c>
      <c r="V95" s="43"/>
      <c r="W95" s="46"/>
      <c r="X95" s="46"/>
      <c r="Y95" s="46"/>
      <c r="Z95" s="46"/>
      <c r="AA95" s="44">
        <v>0</v>
      </c>
      <c r="AB95" s="44">
        <v>3</v>
      </c>
      <c r="AC95" s="44">
        <v>0</v>
      </c>
      <c r="AD95" s="43"/>
      <c r="AE95" s="46"/>
      <c r="AF95" s="46"/>
      <c r="AG95" s="46"/>
      <c r="AH95" s="46"/>
      <c r="AI95" s="44">
        <v>2</v>
      </c>
      <c r="AJ95" s="44">
        <v>0</v>
      </c>
      <c r="AK95" s="44">
        <v>2</v>
      </c>
      <c r="AL95" s="43"/>
      <c r="AM95" s="46">
        <v>2</v>
      </c>
      <c r="AN95" s="46">
        <v>0</v>
      </c>
      <c r="AO95" s="46"/>
      <c r="AP95" s="46"/>
      <c r="AQ95" s="43">
        <f t="shared" si="185"/>
        <v>13</v>
      </c>
      <c r="AR95" s="43">
        <f t="shared" si="8"/>
        <v>55.5</v>
      </c>
      <c r="AS95" s="2"/>
      <c r="AT95" s="29">
        <f t="shared" si="9"/>
        <v>19</v>
      </c>
      <c r="AU95" s="29">
        <f t="shared" si="10"/>
        <v>6</v>
      </c>
      <c r="AV95" s="29">
        <f t="shared" si="11"/>
        <v>0</v>
      </c>
      <c r="AW95" s="29">
        <f t="shared" si="12"/>
        <v>23.5</v>
      </c>
      <c r="AX95" s="29"/>
      <c r="AY95" s="39"/>
      <c r="AZ95" s="30">
        <f t="shared" si="13"/>
        <v>0.48303897616075536</v>
      </c>
      <c r="BA95" s="30">
        <f t="shared" si="14"/>
        <v>0.32142110986709244</v>
      </c>
      <c r="BB95" s="30">
        <f t="shared" si="15"/>
        <v>0</v>
      </c>
      <c r="BC95" s="30">
        <f t="shared" si="16"/>
        <v>0.71938481883747407</v>
      </c>
      <c r="BD95" s="30"/>
      <c r="BE95" s="40"/>
      <c r="BF95" s="44">
        <f t="shared" ref="BF95:BI95" si="188">IF((AZ95)&gt;=50%, 2, (IF((AZ95)&lt;25%, 0, 1)))</f>
        <v>1</v>
      </c>
      <c r="BG95" s="44">
        <f t="shared" si="188"/>
        <v>1</v>
      </c>
      <c r="BH95" s="44">
        <f t="shared" si="188"/>
        <v>0</v>
      </c>
      <c r="BI95" s="44">
        <f t="shared" si="188"/>
        <v>2</v>
      </c>
      <c r="BJ95" s="44"/>
      <c r="BK95" s="41"/>
      <c r="BL95" s="44" t="str">
        <f t="shared" ref="BL95:BO95" si="189">IF(BF95=2,"Att", (IF(BF95=0,"Not","Weak")))</f>
        <v>Weak</v>
      </c>
      <c r="BM95" s="44" t="str">
        <f t="shared" si="189"/>
        <v>Weak</v>
      </c>
      <c r="BN95" s="44" t="str">
        <f t="shared" si="189"/>
        <v>Not</v>
      </c>
      <c r="BO95" s="44" t="str">
        <f t="shared" si="189"/>
        <v>Att</v>
      </c>
      <c r="BP95" s="44"/>
      <c r="BQ95" s="42"/>
      <c r="BR95">
        <f t="shared" si="157"/>
        <v>1</v>
      </c>
      <c r="BS95">
        <f t="shared" si="158"/>
        <v>3</v>
      </c>
      <c r="BT95" s="42"/>
    </row>
    <row r="96" spans="1:72" ht="15.75" customHeight="1" x14ac:dyDescent="0.25">
      <c r="A96" s="21">
        <v>222310005101096</v>
      </c>
      <c r="B96" s="21" t="s">
        <v>141</v>
      </c>
      <c r="C96" s="22">
        <v>10</v>
      </c>
      <c r="D96" s="23">
        <v>6.5</v>
      </c>
      <c r="E96" s="21">
        <v>9</v>
      </c>
      <c r="F96" s="21">
        <v>8</v>
      </c>
      <c r="G96" s="24">
        <f t="shared" si="6"/>
        <v>17</v>
      </c>
      <c r="H96" s="25">
        <v>10</v>
      </c>
      <c r="I96" s="48">
        <v>5.5</v>
      </c>
      <c r="J96" s="43"/>
      <c r="K96" s="43"/>
      <c r="L96" s="49">
        <v>5.5</v>
      </c>
      <c r="M96" s="45"/>
      <c r="N96" s="45"/>
      <c r="O96" s="44"/>
      <c r="P96" s="44"/>
      <c r="Q96" s="25"/>
      <c r="R96" s="27">
        <f t="shared" si="7"/>
        <v>11</v>
      </c>
      <c r="S96" s="44">
        <v>0</v>
      </c>
      <c r="T96" s="44">
        <v>4</v>
      </c>
      <c r="U96" s="44">
        <v>4</v>
      </c>
      <c r="V96" s="43"/>
      <c r="W96" s="46"/>
      <c r="X96" s="46"/>
      <c r="Y96" s="46"/>
      <c r="Z96" s="46"/>
      <c r="AA96" s="44">
        <v>1.5</v>
      </c>
      <c r="AB96" s="44">
        <v>2</v>
      </c>
      <c r="AC96" s="44">
        <v>2</v>
      </c>
      <c r="AD96" s="43"/>
      <c r="AE96" s="46">
        <v>4</v>
      </c>
      <c r="AF96" s="46">
        <v>3.5</v>
      </c>
      <c r="AG96" s="46"/>
      <c r="AH96" s="46"/>
      <c r="AI96" s="44">
        <v>1</v>
      </c>
      <c r="AJ96" s="44">
        <v>0.5</v>
      </c>
      <c r="AK96" s="44">
        <v>4</v>
      </c>
      <c r="AL96" s="43"/>
      <c r="AM96" s="46"/>
      <c r="AN96" s="46"/>
      <c r="AO96" s="46"/>
      <c r="AP96" s="46"/>
      <c r="AQ96" s="43">
        <f t="shared" si="185"/>
        <v>26.5</v>
      </c>
      <c r="AR96" s="43">
        <f t="shared" si="8"/>
        <v>74.5</v>
      </c>
      <c r="AS96" s="2"/>
      <c r="AT96" s="29">
        <f t="shared" si="9"/>
        <v>23</v>
      </c>
      <c r="AU96" s="29">
        <f t="shared" si="10"/>
        <v>13.5</v>
      </c>
      <c r="AV96" s="29">
        <f t="shared" si="11"/>
        <v>3.5</v>
      </c>
      <c r="AW96" s="29">
        <f t="shared" si="12"/>
        <v>31</v>
      </c>
      <c r="AX96" s="29"/>
      <c r="AY96" s="39"/>
      <c r="AZ96" s="30">
        <f t="shared" si="13"/>
        <v>0.58473139219459858</v>
      </c>
      <c r="BA96" s="30">
        <f t="shared" si="14"/>
        <v>0.72319749720095794</v>
      </c>
      <c r="BB96" s="30">
        <f t="shared" si="15"/>
        <v>0.18103011306623634</v>
      </c>
      <c r="BC96" s="30">
        <f t="shared" si="16"/>
        <v>0.94897571846645523</v>
      </c>
      <c r="BD96" s="30"/>
      <c r="BE96" s="40"/>
      <c r="BF96" s="44">
        <f t="shared" ref="BF96:BI96" si="190">IF((AZ96)&gt;=50%, 2, (IF((AZ96)&lt;25%, 0, 1)))</f>
        <v>2</v>
      </c>
      <c r="BG96" s="44">
        <f t="shared" si="190"/>
        <v>2</v>
      </c>
      <c r="BH96" s="44">
        <f t="shared" si="190"/>
        <v>0</v>
      </c>
      <c r="BI96" s="44">
        <f t="shared" si="190"/>
        <v>2</v>
      </c>
      <c r="BJ96" s="44"/>
      <c r="BK96" s="41"/>
      <c r="BL96" s="44" t="str">
        <f t="shared" ref="BL96:BO96" si="191">IF(BF96=2,"Att", (IF(BF96=0,"Not","Weak")))</f>
        <v>Att</v>
      </c>
      <c r="BM96" s="44" t="str">
        <f t="shared" si="191"/>
        <v>Att</v>
      </c>
      <c r="BN96" s="44" t="str">
        <f t="shared" si="191"/>
        <v>Not</v>
      </c>
      <c r="BO96" s="44" t="str">
        <f t="shared" si="191"/>
        <v>Att</v>
      </c>
      <c r="BP96" s="44"/>
      <c r="BQ96" s="42"/>
      <c r="BR96">
        <f t="shared" si="157"/>
        <v>2</v>
      </c>
      <c r="BS96">
        <f t="shared" si="158"/>
        <v>4</v>
      </c>
      <c r="BT96" s="42"/>
    </row>
    <row r="97" spans="1:72" ht="15.75" customHeight="1" x14ac:dyDescent="0.25">
      <c r="A97" s="21">
        <v>222310005101097</v>
      </c>
      <c r="B97" s="21" t="s">
        <v>142</v>
      </c>
      <c r="C97" s="22">
        <v>8</v>
      </c>
      <c r="D97" s="23">
        <v>0</v>
      </c>
      <c r="E97" s="21">
        <v>2</v>
      </c>
      <c r="F97" s="21">
        <v>3</v>
      </c>
      <c r="G97" s="24">
        <f t="shared" si="6"/>
        <v>5</v>
      </c>
      <c r="H97" s="25">
        <v>10</v>
      </c>
      <c r="I97" s="43">
        <v>2.5</v>
      </c>
      <c r="J97" s="43"/>
      <c r="K97" s="43"/>
      <c r="L97" s="45">
        <v>0</v>
      </c>
      <c r="M97" s="45"/>
      <c r="N97" s="45"/>
      <c r="O97" s="44"/>
      <c r="P97" s="44"/>
      <c r="Q97" s="25"/>
      <c r="R97" s="27">
        <f t="shared" si="7"/>
        <v>2.5</v>
      </c>
      <c r="S97" s="44"/>
      <c r="T97" s="44"/>
      <c r="U97" s="44"/>
      <c r="V97" s="43"/>
      <c r="W97" s="46">
        <v>0</v>
      </c>
      <c r="X97" s="46"/>
      <c r="Y97" s="46"/>
      <c r="Z97" s="46"/>
      <c r="AA97" s="44">
        <v>2</v>
      </c>
      <c r="AB97" s="44">
        <v>0</v>
      </c>
      <c r="AC97" s="44"/>
      <c r="AD97" s="43"/>
      <c r="AE97" s="46"/>
      <c r="AF97" s="46">
        <v>2.5</v>
      </c>
      <c r="AG97" s="46"/>
      <c r="AH97" s="46"/>
      <c r="AI97" s="44">
        <v>1</v>
      </c>
      <c r="AJ97" s="44"/>
      <c r="AK97" s="44"/>
      <c r="AL97" s="43"/>
      <c r="AM97" s="46"/>
      <c r="AN97" s="46"/>
      <c r="AO97" s="46">
        <v>1</v>
      </c>
      <c r="AP97" s="46"/>
      <c r="AQ97" s="43">
        <f t="shared" si="185"/>
        <v>6.5</v>
      </c>
      <c r="AR97" s="43">
        <f t="shared" si="8"/>
        <v>32</v>
      </c>
      <c r="AS97" s="2"/>
      <c r="AT97" s="29">
        <f t="shared" si="9"/>
        <v>5.5</v>
      </c>
      <c r="AU97" s="29">
        <f t="shared" si="10"/>
        <v>0</v>
      </c>
      <c r="AV97" s="29">
        <f t="shared" si="11"/>
        <v>3.5</v>
      </c>
      <c r="AW97" s="29">
        <f t="shared" si="12"/>
        <v>15</v>
      </c>
      <c r="AX97" s="29"/>
      <c r="AY97" s="39"/>
      <c r="AZ97" s="30">
        <f t="shared" si="13"/>
        <v>0.13982707204653444</v>
      </c>
      <c r="BA97" s="30">
        <f t="shared" si="14"/>
        <v>0</v>
      </c>
      <c r="BB97" s="30">
        <f t="shared" si="15"/>
        <v>0.18103011306623634</v>
      </c>
      <c r="BC97" s="30">
        <f t="shared" si="16"/>
        <v>0.45918179925796221</v>
      </c>
      <c r="BD97" s="30"/>
      <c r="BE97" s="40"/>
      <c r="BF97" s="44">
        <f t="shared" ref="BF97:BI97" si="192">IF((AZ97)&gt;=50%, 2, (IF((AZ97)&lt;25%, 0, 1)))</f>
        <v>0</v>
      </c>
      <c r="BG97" s="44">
        <f t="shared" si="192"/>
        <v>0</v>
      </c>
      <c r="BH97" s="44">
        <f t="shared" si="192"/>
        <v>0</v>
      </c>
      <c r="BI97" s="44">
        <f t="shared" si="192"/>
        <v>1</v>
      </c>
      <c r="BJ97" s="44"/>
      <c r="BK97" s="41"/>
      <c r="BL97" s="44" t="str">
        <f t="shared" ref="BL97:BO97" si="193">IF(BF97=2,"Att", (IF(BF97=0,"Not","Weak")))</f>
        <v>Not</v>
      </c>
      <c r="BM97" s="44" t="str">
        <f t="shared" si="193"/>
        <v>Not</v>
      </c>
      <c r="BN97" s="44" t="str">
        <f t="shared" si="193"/>
        <v>Not</v>
      </c>
      <c r="BO97" s="44" t="str">
        <f t="shared" si="193"/>
        <v>Weak</v>
      </c>
      <c r="BP97" s="44"/>
      <c r="BQ97" s="42"/>
      <c r="BR97">
        <f t="shared" si="157"/>
        <v>0</v>
      </c>
      <c r="BS97">
        <f t="shared" si="158"/>
        <v>1</v>
      </c>
      <c r="BT97" s="42"/>
    </row>
    <row r="98" spans="1:72" ht="15.75" customHeight="1" x14ac:dyDescent="0.25">
      <c r="A98" s="21">
        <v>222310005101098</v>
      </c>
      <c r="B98" s="21" t="s">
        <v>143</v>
      </c>
      <c r="C98" s="22">
        <v>10</v>
      </c>
      <c r="D98" s="23">
        <v>2</v>
      </c>
      <c r="E98" s="21">
        <v>9.5</v>
      </c>
      <c r="F98" s="21">
        <v>8</v>
      </c>
      <c r="G98" s="24">
        <f t="shared" si="6"/>
        <v>17.5</v>
      </c>
      <c r="H98" s="25">
        <v>10</v>
      </c>
      <c r="I98" s="43">
        <v>8</v>
      </c>
      <c r="J98" s="43"/>
      <c r="K98" s="43"/>
      <c r="L98" s="45">
        <v>5.5</v>
      </c>
      <c r="M98" s="45"/>
      <c r="N98" s="45"/>
      <c r="O98" s="44"/>
      <c r="P98" s="44"/>
      <c r="Q98" s="25"/>
      <c r="R98" s="27">
        <f t="shared" si="7"/>
        <v>13.5</v>
      </c>
      <c r="S98" s="44">
        <v>1</v>
      </c>
      <c r="T98" s="44">
        <v>4</v>
      </c>
      <c r="U98" s="44">
        <v>4</v>
      </c>
      <c r="V98" s="43"/>
      <c r="W98" s="46"/>
      <c r="X98" s="46"/>
      <c r="Y98" s="46"/>
      <c r="Z98" s="46"/>
      <c r="AA98" s="44">
        <v>1.5</v>
      </c>
      <c r="AB98" s="44">
        <v>2</v>
      </c>
      <c r="AC98" s="44">
        <v>5</v>
      </c>
      <c r="AD98" s="43"/>
      <c r="AE98" s="46">
        <v>5</v>
      </c>
      <c r="AF98" s="46">
        <v>3.5</v>
      </c>
      <c r="AG98" s="46"/>
      <c r="AH98" s="46"/>
      <c r="AI98" s="44">
        <v>2</v>
      </c>
      <c r="AJ98" s="44">
        <v>1.5</v>
      </c>
      <c r="AK98" s="44">
        <v>4.5</v>
      </c>
      <c r="AL98" s="43"/>
      <c r="AM98" s="46"/>
      <c r="AN98" s="46"/>
      <c r="AO98" s="46"/>
      <c r="AP98" s="46"/>
      <c r="AQ98" s="43">
        <f t="shared" si="185"/>
        <v>34</v>
      </c>
      <c r="AR98" s="43">
        <f t="shared" si="8"/>
        <v>85</v>
      </c>
      <c r="AS98" s="2"/>
      <c r="AT98" s="29">
        <f t="shared" si="9"/>
        <v>27</v>
      </c>
      <c r="AU98" s="29">
        <f t="shared" si="10"/>
        <v>15</v>
      </c>
      <c r="AV98" s="29">
        <f t="shared" si="11"/>
        <v>3.5</v>
      </c>
      <c r="AW98" s="29">
        <f t="shared" si="12"/>
        <v>31.5</v>
      </c>
      <c r="AX98" s="29"/>
      <c r="AY98" s="39"/>
      <c r="AZ98" s="30">
        <f t="shared" si="13"/>
        <v>0.68642380822844185</v>
      </c>
      <c r="BA98" s="30">
        <f t="shared" si="14"/>
        <v>0.80355277466773101</v>
      </c>
      <c r="BB98" s="30">
        <f t="shared" si="15"/>
        <v>0.18103011306623634</v>
      </c>
      <c r="BC98" s="30">
        <f t="shared" si="16"/>
        <v>0.96428177844172058</v>
      </c>
      <c r="BD98" s="30"/>
      <c r="BE98" s="40"/>
      <c r="BF98" s="44">
        <f t="shared" ref="BF98:BI98" si="194">IF((AZ98)&gt;=50%, 2, (IF((AZ98)&lt;25%, 0, 1)))</f>
        <v>2</v>
      </c>
      <c r="BG98" s="44">
        <f t="shared" si="194"/>
        <v>2</v>
      </c>
      <c r="BH98" s="44">
        <f t="shared" si="194"/>
        <v>0</v>
      </c>
      <c r="BI98" s="44">
        <f t="shared" si="194"/>
        <v>2</v>
      </c>
      <c r="BJ98" s="44"/>
      <c r="BK98" s="41"/>
      <c r="BL98" s="44" t="str">
        <f t="shared" ref="BL98:BO98" si="195">IF(BF98=2,"Att", (IF(BF98=0,"Not","Weak")))</f>
        <v>Att</v>
      </c>
      <c r="BM98" s="44" t="str">
        <f t="shared" si="195"/>
        <v>Att</v>
      </c>
      <c r="BN98" s="44" t="str">
        <f t="shared" si="195"/>
        <v>Not</v>
      </c>
      <c r="BO98" s="44" t="str">
        <f t="shared" si="195"/>
        <v>Att</v>
      </c>
      <c r="BP98" s="44"/>
      <c r="BQ98" s="42"/>
      <c r="BR98">
        <f t="shared" si="157"/>
        <v>2</v>
      </c>
      <c r="BS98">
        <f t="shared" si="158"/>
        <v>4</v>
      </c>
      <c r="BT98" s="42"/>
    </row>
    <row r="99" spans="1:72" ht="15.75" customHeight="1" x14ac:dyDescent="0.25">
      <c r="A99" s="21">
        <v>222310005101099</v>
      </c>
      <c r="B99" s="21" t="s">
        <v>144</v>
      </c>
      <c r="C99" s="22">
        <v>9</v>
      </c>
      <c r="D99" s="23">
        <v>0</v>
      </c>
      <c r="E99" s="21">
        <v>5.5</v>
      </c>
      <c r="F99" s="21">
        <v>6</v>
      </c>
      <c r="G99" s="24">
        <f t="shared" si="6"/>
        <v>11.5</v>
      </c>
      <c r="H99" s="25">
        <v>10</v>
      </c>
      <c r="I99" s="43">
        <v>3.5</v>
      </c>
      <c r="J99" s="43"/>
      <c r="K99" s="43"/>
      <c r="L99" s="45"/>
      <c r="M99" s="45"/>
      <c r="N99" s="45"/>
      <c r="O99" s="44"/>
      <c r="P99" s="44"/>
      <c r="Q99" s="25"/>
      <c r="R99" s="27">
        <f t="shared" si="7"/>
        <v>3.5</v>
      </c>
      <c r="S99" s="44">
        <v>0</v>
      </c>
      <c r="T99" s="44">
        <v>4</v>
      </c>
      <c r="U99" s="44">
        <v>2</v>
      </c>
      <c r="V99" s="43"/>
      <c r="W99" s="46">
        <v>2</v>
      </c>
      <c r="X99" s="46"/>
      <c r="Y99" s="46"/>
      <c r="Z99" s="46"/>
      <c r="AA99" s="44"/>
      <c r="AB99" s="44"/>
      <c r="AC99" s="44"/>
      <c r="AD99" s="43"/>
      <c r="AE99" s="46"/>
      <c r="AF99" s="46">
        <v>3.5</v>
      </c>
      <c r="AG99" s="46"/>
      <c r="AH99" s="46"/>
      <c r="AI99" s="44"/>
      <c r="AJ99" s="44"/>
      <c r="AK99" s="44"/>
      <c r="AL99" s="43"/>
      <c r="AM99" s="46"/>
      <c r="AN99" s="46">
        <v>0</v>
      </c>
      <c r="AO99" s="46">
        <v>0</v>
      </c>
      <c r="AP99" s="46"/>
      <c r="AQ99" s="43">
        <f t="shared" si="185"/>
        <v>11.5</v>
      </c>
      <c r="AR99" s="43">
        <f t="shared" si="8"/>
        <v>45.5</v>
      </c>
      <c r="AS99" s="2"/>
      <c r="AT99" s="29">
        <f t="shared" si="9"/>
        <v>9.5</v>
      </c>
      <c r="AU99" s="29">
        <f t="shared" si="10"/>
        <v>0</v>
      </c>
      <c r="AV99" s="29">
        <f t="shared" si="11"/>
        <v>3.5</v>
      </c>
      <c r="AW99" s="29">
        <f t="shared" si="12"/>
        <v>23.5</v>
      </c>
      <c r="AX99" s="29"/>
      <c r="AY99" s="39"/>
      <c r="AZ99" s="30">
        <f t="shared" si="13"/>
        <v>0.24151948808037768</v>
      </c>
      <c r="BA99" s="30">
        <f t="shared" si="14"/>
        <v>0</v>
      </c>
      <c r="BB99" s="30">
        <f t="shared" si="15"/>
        <v>0.18103011306623634</v>
      </c>
      <c r="BC99" s="30">
        <f t="shared" si="16"/>
        <v>0.71938481883747407</v>
      </c>
      <c r="BD99" s="30"/>
      <c r="BE99" s="40"/>
      <c r="BF99" s="44">
        <f t="shared" ref="BF99:BI99" si="196">IF((AZ99)&gt;=50%, 2, (IF((AZ99)&lt;25%, 0, 1)))</f>
        <v>0</v>
      </c>
      <c r="BG99" s="44">
        <f t="shared" si="196"/>
        <v>0</v>
      </c>
      <c r="BH99" s="44">
        <f t="shared" si="196"/>
        <v>0</v>
      </c>
      <c r="BI99" s="44">
        <f t="shared" si="196"/>
        <v>2</v>
      </c>
      <c r="BJ99" s="44"/>
      <c r="BK99" s="41"/>
      <c r="BL99" s="44" t="str">
        <f t="shared" ref="BL99:BO99" si="197">IF(BF99=2,"Att", (IF(BF99=0,"Not","Weak")))</f>
        <v>Not</v>
      </c>
      <c r="BM99" s="44" t="str">
        <f t="shared" si="197"/>
        <v>Not</v>
      </c>
      <c r="BN99" s="44" t="str">
        <f t="shared" si="197"/>
        <v>Not</v>
      </c>
      <c r="BO99" s="44" t="str">
        <f t="shared" si="197"/>
        <v>Att</v>
      </c>
      <c r="BP99" s="44"/>
      <c r="BQ99" s="42"/>
      <c r="BR99">
        <f t="shared" si="157"/>
        <v>0</v>
      </c>
      <c r="BS99">
        <f t="shared" si="158"/>
        <v>2</v>
      </c>
      <c r="BT99" s="42"/>
    </row>
    <row r="100" spans="1:72" ht="15.75" customHeight="1" x14ac:dyDescent="0.25">
      <c r="A100" s="21">
        <v>222310005101100</v>
      </c>
      <c r="B100" s="21" t="s">
        <v>145</v>
      </c>
      <c r="C100" s="22">
        <v>10</v>
      </c>
      <c r="D100" s="23"/>
      <c r="E100" s="21">
        <v>1.5</v>
      </c>
      <c r="F100" s="21">
        <v>3</v>
      </c>
      <c r="G100" s="24">
        <f t="shared" si="6"/>
        <v>4.5</v>
      </c>
      <c r="H100" s="25">
        <v>10</v>
      </c>
      <c r="I100" s="43">
        <v>3</v>
      </c>
      <c r="J100" s="43"/>
      <c r="K100" s="43"/>
      <c r="L100" s="49"/>
      <c r="M100" s="45"/>
      <c r="N100" s="45"/>
      <c r="O100" s="44">
        <v>0</v>
      </c>
      <c r="P100" s="44"/>
      <c r="Q100" s="25"/>
      <c r="R100" s="27">
        <f t="shared" si="7"/>
        <v>3</v>
      </c>
      <c r="S100" s="44"/>
      <c r="T100" s="44">
        <v>2</v>
      </c>
      <c r="U100" s="44">
        <v>3.5</v>
      </c>
      <c r="V100" s="43"/>
      <c r="W100" s="46">
        <v>1.5</v>
      </c>
      <c r="X100" s="46"/>
      <c r="Y100" s="46"/>
      <c r="Z100" s="46"/>
      <c r="AA100" s="50">
        <v>0.5</v>
      </c>
      <c r="AB100" s="44"/>
      <c r="AC100" s="44"/>
      <c r="AD100" s="43"/>
      <c r="AE100" s="46">
        <v>5</v>
      </c>
      <c r="AF100" s="46">
        <v>3.5</v>
      </c>
      <c r="AG100" s="46"/>
      <c r="AH100" s="46"/>
      <c r="AI100" s="50">
        <v>0</v>
      </c>
      <c r="AJ100" s="44"/>
      <c r="AK100" s="44"/>
      <c r="AL100" s="43"/>
      <c r="AM100" s="46">
        <v>1.5</v>
      </c>
      <c r="AN100" s="46"/>
      <c r="AO100" s="46"/>
      <c r="AP100" s="46"/>
      <c r="AQ100" s="43">
        <f>SUM(S100:AP100)-0.5</f>
        <v>17</v>
      </c>
      <c r="AR100" s="43">
        <f t="shared" si="8"/>
        <v>44.5</v>
      </c>
      <c r="AS100" s="2"/>
      <c r="AT100" s="29">
        <f t="shared" si="9"/>
        <v>8.5</v>
      </c>
      <c r="AU100" s="29">
        <f t="shared" si="10"/>
        <v>5</v>
      </c>
      <c r="AV100" s="29">
        <f t="shared" si="11"/>
        <v>3.5</v>
      </c>
      <c r="AW100" s="29">
        <f t="shared" si="12"/>
        <v>18</v>
      </c>
      <c r="AX100" s="29"/>
      <c r="AY100" s="39"/>
      <c r="AZ100" s="30">
        <f t="shared" si="13"/>
        <v>0.21609638407191689</v>
      </c>
      <c r="BA100" s="30">
        <f t="shared" si="14"/>
        <v>0.26785092488924367</v>
      </c>
      <c r="BB100" s="30">
        <f t="shared" si="15"/>
        <v>0.18103011306623634</v>
      </c>
      <c r="BC100" s="30">
        <f t="shared" si="16"/>
        <v>0.55101815910955465</v>
      </c>
      <c r="BD100" s="30"/>
      <c r="BE100" s="40"/>
      <c r="BF100" s="44">
        <f t="shared" ref="BF100:BI100" si="198">IF((AZ100)&gt;=50%, 2, (IF((AZ100)&lt;25%, 0, 1)))</f>
        <v>0</v>
      </c>
      <c r="BG100" s="44">
        <f t="shared" si="198"/>
        <v>1</v>
      </c>
      <c r="BH100" s="44">
        <f t="shared" si="198"/>
        <v>0</v>
      </c>
      <c r="BI100" s="44">
        <f t="shared" si="198"/>
        <v>2</v>
      </c>
      <c r="BJ100" s="44"/>
      <c r="BK100" s="41"/>
      <c r="BL100" s="44" t="str">
        <f t="shared" ref="BL100:BO100" si="199">IF(BF100=2,"Att", (IF(BF100=0,"Not","Weak")))</f>
        <v>Not</v>
      </c>
      <c r="BM100" s="44" t="str">
        <f t="shared" si="199"/>
        <v>Weak</v>
      </c>
      <c r="BN100" s="44" t="str">
        <f t="shared" si="199"/>
        <v>Not</v>
      </c>
      <c r="BO100" s="44" t="str">
        <f t="shared" si="199"/>
        <v>Att</v>
      </c>
      <c r="BP100" s="44"/>
      <c r="BQ100" s="42"/>
      <c r="BR100">
        <f t="shared" si="157"/>
        <v>0</v>
      </c>
      <c r="BS100">
        <f t="shared" si="158"/>
        <v>3</v>
      </c>
      <c r="BT100" s="42"/>
    </row>
    <row r="101" spans="1:72" ht="15.75" customHeight="1" x14ac:dyDescent="0.25">
      <c r="A101" s="21">
        <v>222310005101101</v>
      </c>
      <c r="B101" s="21" t="s">
        <v>146</v>
      </c>
      <c r="C101" s="22">
        <v>9</v>
      </c>
      <c r="D101" s="23">
        <v>0.5</v>
      </c>
      <c r="E101" s="21">
        <v>1.5</v>
      </c>
      <c r="F101" s="21">
        <v>3</v>
      </c>
      <c r="G101" s="24">
        <f t="shared" si="6"/>
        <v>4.5</v>
      </c>
      <c r="H101" s="25">
        <v>10</v>
      </c>
      <c r="I101" s="43">
        <v>4</v>
      </c>
      <c r="J101" s="43"/>
      <c r="K101" s="43"/>
      <c r="L101" s="45">
        <v>1</v>
      </c>
      <c r="M101" s="45"/>
      <c r="N101" s="45"/>
      <c r="O101" s="44"/>
      <c r="P101" s="44"/>
      <c r="Q101" s="25"/>
      <c r="R101" s="27">
        <f t="shared" si="7"/>
        <v>5</v>
      </c>
      <c r="S101" s="44"/>
      <c r="T101" s="44">
        <v>4</v>
      </c>
      <c r="U101" s="44"/>
      <c r="V101" s="43"/>
      <c r="W101" s="46">
        <v>0</v>
      </c>
      <c r="X101" s="46"/>
      <c r="Y101" s="46"/>
      <c r="Z101" s="46"/>
      <c r="AA101" s="44"/>
      <c r="AB101" s="44"/>
      <c r="AC101" s="44"/>
      <c r="AD101" s="43"/>
      <c r="AE101" s="46"/>
      <c r="AF101" s="46">
        <v>4</v>
      </c>
      <c r="AG101" s="46"/>
      <c r="AH101" s="46"/>
      <c r="AI101" s="44"/>
      <c r="AJ101" s="44"/>
      <c r="AK101" s="44"/>
      <c r="AL101" s="43"/>
      <c r="AM101" s="46"/>
      <c r="AN101" s="46">
        <v>1.5</v>
      </c>
      <c r="AO101" s="46">
        <v>1.5</v>
      </c>
      <c r="AP101" s="46"/>
      <c r="AQ101" s="43">
        <f t="shared" ref="AQ101:AQ109" si="200">SUM(S101:AP101)</f>
        <v>11</v>
      </c>
      <c r="AR101" s="43">
        <f t="shared" si="8"/>
        <v>39.5</v>
      </c>
      <c r="AS101" s="2"/>
      <c r="AT101" s="29">
        <f t="shared" si="9"/>
        <v>8.5</v>
      </c>
      <c r="AU101" s="29">
        <f t="shared" si="10"/>
        <v>2.5</v>
      </c>
      <c r="AV101" s="29">
        <f t="shared" si="11"/>
        <v>5.5</v>
      </c>
      <c r="AW101" s="29">
        <f t="shared" si="12"/>
        <v>14.5</v>
      </c>
      <c r="AX101" s="29"/>
      <c r="AY101" s="39"/>
      <c r="AZ101" s="30">
        <f t="shared" si="13"/>
        <v>0.21609638407191689</v>
      </c>
      <c r="BA101" s="30">
        <f t="shared" si="14"/>
        <v>0.13392546244462183</v>
      </c>
      <c r="BB101" s="30">
        <f t="shared" si="15"/>
        <v>0.28447589196122852</v>
      </c>
      <c r="BC101" s="30">
        <f t="shared" si="16"/>
        <v>0.4438757392826968</v>
      </c>
      <c r="BD101" s="30"/>
      <c r="BE101" s="40"/>
      <c r="BF101" s="44">
        <f t="shared" ref="BF101:BI101" si="201">IF((AZ101)&gt;=50%, 2, (IF((AZ101)&lt;25%, 0, 1)))</f>
        <v>0</v>
      </c>
      <c r="BG101" s="44">
        <f t="shared" si="201"/>
        <v>0</v>
      </c>
      <c r="BH101" s="44">
        <f t="shared" si="201"/>
        <v>1</v>
      </c>
      <c r="BI101" s="44">
        <f t="shared" si="201"/>
        <v>1</v>
      </c>
      <c r="BJ101" s="44"/>
      <c r="BK101" s="41"/>
      <c r="BL101" s="44" t="str">
        <f t="shared" ref="BL101:BO101" si="202">IF(BF101=2,"Att", (IF(BF101=0,"Not","Weak")))</f>
        <v>Not</v>
      </c>
      <c r="BM101" s="44" t="str">
        <f t="shared" si="202"/>
        <v>Not</v>
      </c>
      <c r="BN101" s="44" t="str">
        <f t="shared" si="202"/>
        <v>Weak</v>
      </c>
      <c r="BO101" s="44" t="str">
        <f t="shared" si="202"/>
        <v>Weak</v>
      </c>
      <c r="BP101" s="44"/>
      <c r="BQ101" s="42"/>
      <c r="BR101">
        <f t="shared" si="157"/>
        <v>0</v>
      </c>
      <c r="BS101">
        <f t="shared" si="158"/>
        <v>2</v>
      </c>
      <c r="BT101" s="51"/>
    </row>
    <row r="102" spans="1:72" ht="15.75" customHeight="1" x14ac:dyDescent="0.25">
      <c r="A102" s="21">
        <v>222310005101102</v>
      </c>
      <c r="B102" s="21" t="s">
        <v>147</v>
      </c>
      <c r="C102" s="22">
        <v>10</v>
      </c>
      <c r="D102" s="23">
        <v>4</v>
      </c>
      <c r="E102" s="21">
        <v>5</v>
      </c>
      <c r="F102" s="21">
        <v>5</v>
      </c>
      <c r="G102" s="24">
        <f t="shared" si="6"/>
        <v>10</v>
      </c>
      <c r="H102" s="25">
        <v>10</v>
      </c>
      <c r="I102" s="43">
        <v>6</v>
      </c>
      <c r="J102" s="43"/>
      <c r="K102" s="43"/>
      <c r="L102" s="45">
        <v>3</v>
      </c>
      <c r="M102" s="45"/>
      <c r="N102" s="45"/>
      <c r="O102" s="44"/>
      <c r="P102" s="44"/>
      <c r="Q102" s="25"/>
      <c r="R102" s="27">
        <f t="shared" si="7"/>
        <v>9</v>
      </c>
      <c r="S102" s="44"/>
      <c r="T102" s="44">
        <v>4</v>
      </c>
      <c r="U102" s="44"/>
      <c r="V102" s="43"/>
      <c r="W102" s="46"/>
      <c r="X102" s="46"/>
      <c r="Y102" s="46"/>
      <c r="Z102" s="46"/>
      <c r="AA102" s="44"/>
      <c r="AB102" s="44"/>
      <c r="AC102" s="44"/>
      <c r="AD102" s="43"/>
      <c r="AE102" s="46"/>
      <c r="AF102" s="46">
        <v>5</v>
      </c>
      <c r="AG102" s="46"/>
      <c r="AH102" s="46"/>
      <c r="AI102" s="44"/>
      <c r="AJ102" s="44"/>
      <c r="AK102" s="44"/>
      <c r="AL102" s="43"/>
      <c r="AM102" s="46"/>
      <c r="AN102" s="46">
        <v>1.5</v>
      </c>
      <c r="AO102" s="46">
        <v>2</v>
      </c>
      <c r="AP102" s="46"/>
      <c r="AQ102" s="43">
        <f t="shared" si="200"/>
        <v>12.5</v>
      </c>
      <c r="AR102" s="43">
        <f t="shared" si="8"/>
        <v>51.5</v>
      </c>
      <c r="AS102" s="2"/>
      <c r="AT102" s="29">
        <f t="shared" si="9"/>
        <v>14</v>
      </c>
      <c r="AU102" s="29">
        <f t="shared" si="10"/>
        <v>4.5</v>
      </c>
      <c r="AV102" s="29">
        <f t="shared" si="11"/>
        <v>7</v>
      </c>
      <c r="AW102" s="29">
        <f t="shared" si="12"/>
        <v>20</v>
      </c>
      <c r="AX102" s="29"/>
      <c r="AY102" s="39"/>
      <c r="AZ102" s="30">
        <f t="shared" si="13"/>
        <v>0.35592345611845133</v>
      </c>
      <c r="BA102" s="30">
        <f t="shared" si="14"/>
        <v>0.24106583240031931</v>
      </c>
      <c r="BB102" s="30">
        <f t="shared" si="15"/>
        <v>0.36206022613247268</v>
      </c>
      <c r="BC102" s="30">
        <f t="shared" si="16"/>
        <v>0.61224239901061628</v>
      </c>
      <c r="BD102" s="30"/>
      <c r="BE102" s="40"/>
      <c r="BF102" s="44">
        <f t="shared" ref="BF102:BI102" si="203">IF((AZ102)&gt;=50%, 2, (IF((AZ102)&lt;25%, 0, 1)))</f>
        <v>1</v>
      </c>
      <c r="BG102" s="44">
        <f t="shared" si="203"/>
        <v>0</v>
      </c>
      <c r="BH102" s="44">
        <f t="shared" si="203"/>
        <v>1</v>
      </c>
      <c r="BI102" s="44">
        <f t="shared" si="203"/>
        <v>2</v>
      </c>
      <c r="BJ102" s="44"/>
      <c r="BK102" s="41"/>
      <c r="BL102" s="44" t="str">
        <f t="shared" ref="BL102:BO102" si="204">IF(BF102=2,"Att", (IF(BF102=0,"Not","Weak")))</f>
        <v>Weak</v>
      </c>
      <c r="BM102" s="44" t="str">
        <f t="shared" si="204"/>
        <v>Not</v>
      </c>
      <c r="BN102" s="44" t="str">
        <f t="shared" si="204"/>
        <v>Weak</v>
      </c>
      <c r="BO102" s="44" t="str">
        <f t="shared" si="204"/>
        <v>Att</v>
      </c>
      <c r="BP102" s="44"/>
      <c r="BQ102" s="42"/>
      <c r="BR102">
        <f t="shared" si="157"/>
        <v>1</v>
      </c>
      <c r="BS102">
        <f t="shared" si="158"/>
        <v>3</v>
      </c>
      <c r="BT102" s="51"/>
    </row>
    <row r="103" spans="1:72" ht="15.75" customHeight="1" x14ac:dyDescent="0.25">
      <c r="A103" s="21">
        <v>222310005101103</v>
      </c>
      <c r="B103" s="21" t="s">
        <v>148</v>
      </c>
      <c r="C103" s="22">
        <v>10</v>
      </c>
      <c r="D103" s="23">
        <v>1.5</v>
      </c>
      <c r="E103" s="21">
        <v>9</v>
      </c>
      <c r="F103" s="21">
        <v>8</v>
      </c>
      <c r="G103" s="24">
        <f t="shared" si="6"/>
        <v>17</v>
      </c>
      <c r="H103" s="25">
        <v>10</v>
      </c>
      <c r="I103" s="43">
        <v>8.5</v>
      </c>
      <c r="J103" s="43"/>
      <c r="K103" s="43"/>
      <c r="L103" s="45">
        <v>3.5</v>
      </c>
      <c r="M103" s="45"/>
      <c r="N103" s="45"/>
      <c r="O103" s="44"/>
      <c r="P103" s="44"/>
      <c r="Q103" s="25"/>
      <c r="R103" s="27">
        <f t="shared" si="7"/>
        <v>12</v>
      </c>
      <c r="S103" s="44">
        <v>0</v>
      </c>
      <c r="T103" s="44">
        <v>4</v>
      </c>
      <c r="U103" s="44">
        <v>1.5</v>
      </c>
      <c r="V103" s="43"/>
      <c r="W103" s="46"/>
      <c r="X103" s="46"/>
      <c r="Y103" s="46"/>
      <c r="Z103" s="46"/>
      <c r="AA103" s="44"/>
      <c r="AB103" s="44"/>
      <c r="AC103" s="44"/>
      <c r="AD103" s="43"/>
      <c r="AE103" s="46">
        <v>5</v>
      </c>
      <c r="AF103" s="46">
        <v>4</v>
      </c>
      <c r="AG103" s="46"/>
      <c r="AH103" s="46"/>
      <c r="AI103" s="44">
        <v>1</v>
      </c>
      <c r="AJ103" s="44">
        <v>0</v>
      </c>
      <c r="AK103" s="44">
        <v>3.5</v>
      </c>
      <c r="AL103" s="43"/>
      <c r="AM103" s="46">
        <v>0</v>
      </c>
      <c r="AN103" s="46">
        <v>1.5</v>
      </c>
      <c r="AO103" s="46">
        <v>0</v>
      </c>
      <c r="AP103" s="46"/>
      <c r="AQ103" s="43">
        <f t="shared" si="200"/>
        <v>20.5</v>
      </c>
      <c r="AR103" s="43">
        <f t="shared" si="8"/>
        <v>69.5</v>
      </c>
      <c r="AS103" s="2"/>
      <c r="AT103" s="29">
        <f t="shared" si="9"/>
        <v>15</v>
      </c>
      <c r="AU103" s="29">
        <f t="shared" si="10"/>
        <v>13.5</v>
      </c>
      <c r="AV103" s="29">
        <f t="shared" si="11"/>
        <v>4</v>
      </c>
      <c r="AW103" s="29">
        <f t="shared" si="12"/>
        <v>28.5</v>
      </c>
      <c r="AX103" s="29"/>
      <c r="AY103" s="39"/>
      <c r="AZ103" s="30">
        <f t="shared" si="13"/>
        <v>0.38134656012691215</v>
      </c>
      <c r="BA103" s="30">
        <f t="shared" si="14"/>
        <v>0.72319749720095794</v>
      </c>
      <c r="BB103" s="30">
        <f t="shared" si="15"/>
        <v>0.20689155778998439</v>
      </c>
      <c r="BC103" s="30">
        <f t="shared" si="16"/>
        <v>0.87244541859012814</v>
      </c>
      <c r="BD103" s="30"/>
      <c r="BE103" s="40"/>
      <c r="BF103" s="44">
        <f t="shared" ref="BF103:BI103" si="205">IF((AZ103)&gt;=50%, 2, (IF((AZ103)&lt;25%, 0, 1)))</f>
        <v>1</v>
      </c>
      <c r="BG103" s="44">
        <f t="shared" si="205"/>
        <v>2</v>
      </c>
      <c r="BH103" s="44">
        <f t="shared" si="205"/>
        <v>0</v>
      </c>
      <c r="BI103" s="44">
        <f t="shared" si="205"/>
        <v>2</v>
      </c>
      <c r="BJ103" s="44"/>
      <c r="BK103" s="41"/>
      <c r="BL103" s="44" t="str">
        <f t="shared" ref="BL103:BO103" si="206">IF(BF103=2,"Att", (IF(BF103=0,"Not","Weak")))</f>
        <v>Weak</v>
      </c>
      <c r="BM103" s="44" t="str">
        <f t="shared" si="206"/>
        <v>Att</v>
      </c>
      <c r="BN103" s="44" t="str">
        <f t="shared" si="206"/>
        <v>Not</v>
      </c>
      <c r="BO103" s="44" t="str">
        <f t="shared" si="206"/>
        <v>Att</v>
      </c>
      <c r="BP103" s="44"/>
      <c r="BQ103" s="42"/>
      <c r="BR103">
        <f t="shared" si="157"/>
        <v>1</v>
      </c>
      <c r="BS103">
        <f t="shared" si="158"/>
        <v>4</v>
      </c>
      <c r="BT103" s="51"/>
    </row>
    <row r="104" spans="1:72" ht="15.75" customHeight="1" x14ac:dyDescent="0.25">
      <c r="A104" s="21">
        <v>222310005101104</v>
      </c>
      <c r="B104" s="21" t="s">
        <v>149</v>
      </c>
      <c r="C104" s="22">
        <v>10</v>
      </c>
      <c r="D104" s="23">
        <v>6</v>
      </c>
      <c r="E104" s="21">
        <v>7</v>
      </c>
      <c r="F104" s="21">
        <v>1</v>
      </c>
      <c r="G104" s="24">
        <f t="shared" si="6"/>
        <v>13</v>
      </c>
      <c r="H104" s="25">
        <v>10</v>
      </c>
      <c r="I104" s="43"/>
      <c r="J104" s="43"/>
      <c r="K104" s="43"/>
      <c r="L104" s="45">
        <v>6</v>
      </c>
      <c r="M104" s="45"/>
      <c r="N104" s="45"/>
      <c r="O104" s="44">
        <v>6</v>
      </c>
      <c r="P104" s="44"/>
      <c r="Q104" s="25"/>
      <c r="R104" s="27">
        <f t="shared" si="7"/>
        <v>12</v>
      </c>
      <c r="S104" s="44"/>
      <c r="T104" s="44"/>
      <c r="U104" s="44"/>
      <c r="V104" s="43"/>
      <c r="W104" s="46"/>
      <c r="X104" s="46"/>
      <c r="Y104" s="46"/>
      <c r="Z104" s="46"/>
      <c r="AA104" s="44">
        <v>0</v>
      </c>
      <c r="AB104" s="44">
        <v>3</v>
      </c>
      <c r="AC104" s="44"/>
      <c r="AD104" s="43"/>
      <c r="AE104" s="46">
        <v>1</v>
      </c>
      <c r="AF104" s="46">
        <v>5</v>
      </c>
      <c r="AG104" s="46"/>
      <c r="AH104" s="46"/>
      <c r="AI104" s="44">
        <v>0</v>
      </c>
      <c r="AJ104" s="44">
        <v>0.5</v>
      </c>
      <c r="AK104" s="44">
        <v>4.5</v>
      </c>
      <c r="AL104" s="43"/>
      <c r="AM104" s="46">
        <v>2</v>
      </c>
      <c r="AN104" s="46">
        <v>1.5</v>
      </c>
      <c r="AO104" s="46">
        <v>2.5</v>
      </c>
      <c r="AP104" s="46"/>
      <c r="AQ104" s="43">
        <f t="shared" si="200"/>
        <v>20</v>
      </c>
      <c r="AR104" s="43">
        <f t="shared" si="8"/>
        <v>65</v>
      </c>
      <c r="AS104" s="2"/>
      <c r="AT104" s="29">
        <f t="shared" si="9"/>
        <v>11.5</v>
      </c>
      <c r="AU104" s="29">
        <f t="shared" si="10"/>
        <v>13</v>
      </c>
      <c r="AV104" s="29">
        <f t="shared" si="11"/>
        <v>13.5</v>
      </c>
      <c r="AW104" s="29">
        <f t="shared" si="12"/>
        <v>18</v>
      </c>
      <c r="AX104" s="29"/>
      <c r="AY104" s="39"/>
      <c r="AZ104" s="30">
        <f t="shared" si="13"/>
        <v>0.29236569609729929</v>
      </c>
      <c r="BA104" s="30">
        <f t="shared" si="14"/>
        <v>0.69641240471203358</v>
      </c>
      <c r="BB104" s="30">
        <f t="shared" si="15"/>
        <v>0.6982590075411973</v>
      </c>
      <c r="BC104" s="30">
        <f t="shared" si="16"/>
        <v>0.55101815910955465</v>
      </c>
      <c r="BD104" s="30"/>
      <c r="BE104" s="40"/>
      <c r="BF104" s="44">
        <f t="shared" ref="BF104:BI104" si="207">IF((AZ104)&gt;=50%, 2, (IF((AZ104)&lt;25%, 0, 1)))</f>
        <v>1</v>
      </c>
      <c r="BG104" s="44">
        <f t="shared" si="207"/>
        <v>2</v>
      </c>
      <c r="BH104" s="44">
        <f t="shared" si="207"/>
        <v>2</v>
      </c>
      <c r="BI104" s="44">
        <f t="shared" si="207"/>
        <v>2</v>
      </c>
      <c r="BJ104" s="44"/>
      <c r="BK104" s="41"/>
      <c r="BL104" s="44" t="str">
        <f t="shared" ref="BL104:BO104" si="208">IF(BF104=2,"Att", (IF(BF104=0,"Not","Weak")))</f>
        <v>Weak</v>
      </c>
      <c r="BM104" s="44" t="str">
        <f t="shared" si="208"/>
        <v>Att</v>
      </c>
      <c r="BN104" s="44" t="str">
        <f t="shared" si="208"/>
        <v>Att</v>
      </c>
      <c r="BO104" s="44" t="str">
        <f t="shared" si="208"/>
        <v>Att</v>
      </c>
      <c r="BP104" s="44"/>
      <c r="BQ104" s="42"/>
      <c r="BR104">
        <f t="shared" si="157"/>
        <v>1</v>
      </c>
      <c r="BS104">
        <f t="shared" si="158"/>
        <v>6</v>
      </c>
      <c r="BT104" s="51"/>
    </row>
    <row r="105" spans="1:72" ht="15.75" customHeight="1" x14ac:dyDescent="0.25">
      <c r="A105" s="21">
        <v>222310005101107</v>
      </c>
      <c r="B105" s="21" t="s">
        <v>150</v>
      </c>
      <c r="C105" s="22">
        <v>10</v>
      </c>
      <c r="D105" s="23">
        <v>4</v>
      </c>
      <c r="E105" s="21">
        <v>2</v>
      </c>
      <c r="F105" s="21">
        <v>4.5</v>
      </c>
      <c r="G105" s="24">
        <f t="shared" si="6"/>
        <v>8.5</v>
      </c>
      <c r="H105" s="25">
        <v>10</v>
      </c>
      <c r="I105" s="43">
        <v>6</v>
      </c>
      <c r="J105" s="43"/>
      <c r="K105" s="43"/>
      <c r="L105" s="45">
        <v>3</v>
      </c>
      <c r="M105" s="45"/>
      <c r="N105" s="45"/>
      <c r="O105" s="44"/>
      <c r="P105" s="44"/>
      <c r="Q105" s="25"/>
      <c r="R105" s="27">
        <f t="shared" si="7"/>
        <v>9</v>
      </c>
      <c r="S105" s="44">
        <v>0</v>
      </c>
      <c r="T105" s="44">
        <v>2</v>
      </c>
      <c r="U105" s="44">
        <v>0</v>
      </c>
      <c r="V105" s="43"/>
      <c r="W105" s="46">
        <v>2</v>
      </c>
      <c r="X105" s="46">
        <v>0</v>
      </c>
      <c r="Y105" s="46"/>
      <c r="Z105" s="46"/>
      <c r="AA105" s="44"/>
      <c r="AB105" s="44"/>
      <c r="AC105" s="44"/>
      <c r="AD105" s="43"/>
      <c r="AE105" s="46">
        <v>4.5</v>
      </c>
      <c r="AF105" s="46">
        <v>4</v>
      </c>
      <c r="AG105" s="46"/>
      <c r="AH105" s="46"/>
      <c r="AI105" s="44">
        <v>1</v>
      </c>
      <c r="AJ105" s="44">
        <v>0</v>
      </c>
      <c r="AK105" s="44">
        <v>3.5</v>
      </c>
      <c r="AL105" s="43"/>
      <c r="AM105" s="46"/>
      <c r="AN105" s="46"/>
      <c r="AO105" s="46"/>
      <c r="AP105" s="46"/>
      <c r="AQ105" s="43">
        <f t="shared" si="200"/>
        <v>17</v>
      </c>
      <c r="AR105" s="43">
        <f t="shared" si="8"/>
        <v>54.5</v>
      </c>
      <c r="AS105" s="2"/>
      <c r="AT105" s="29">
        <f t="shared" si="9"/>
        <v>15</v>
      </c>
      <c r="AU105" s="29">
        <f t="shared" si="10"/>
        <v>11</v>
      </c>
      <c r="AV105" s="29">
        <f t="shared" si="11"/>
        <v>4</v>
      </c>
      <c r="AW105" s="29">
        <f t="shared" si="12"/>
        <v>16.5</v>
      </c>
      <c r="AX105" s="29"/>
      <c r="AY105" s="39"/>
      <c r="AZ105" s="30">
        <f t="shared" si="13"/>
        <v>0.38134656012691215</v>
      </c>
      <c r="BA105" s="30">
        <f t="shared" si="14"/>
        <v>0.58927203475633605</v>
      </c>
      <c r="BB105" s="30">
        <f t="shared" si="15"/>
        <v>0.20689155778998439</v>
      </c>
      <c r="BC105" s="30">
        <f t="shared" si="16"/>
        <v>0.50509997918375837</v>
      </c>
      <c r="BD105" s="30"/>
      <c r="BE105" s="40"/>
      <c r="BF105" s="44">
        <f t="shared" ref="BF105:BI105" si="209">IF((AZ105)&gt;=50%, 2, (IF((AZ105)&lt;25%, 0, 1)))</f>
        <v>1</v>
      </c>
      <c r="BG105" s="44">
        <f t="shared" si="209"/>
        <v>2</v>
      </c>
      <c r="BH105" s="44">
        <f t="shared" si="209"/>
        <v>0</v>
      </c>
      <c r="BI105" s="44">
        <f t="shared" si="209"/>
        <v>2</v>
      </c>
      <c r="BJ105" s="44"/>
      <c r="BK105" s="41"/>
      <c r="BL105" s="44" t="str">
        <f t="shared" ref="BL105:BO105" si="210">IF(BF105=2,"Att", (IF(BF105=0,"Not","Weak")))</f>
        <v>Weak</v>
      </c>
      <c r="BM105" s="44" t="str">
        <f t="shared" si="210"/>
        <v>Att</v>
      </c>
      <c r="BN105" s="44" t="str">
        <f t="shared" si="210"/>
        <v>Not</v>
      </c>
      <c r="BO105" s="44" t="str">
        <f t="shared" si="210"/>
        <v>Att</v>
      </c>
      <c r="BP105" s="44"/>
      <c r="BQ105" s="42"/>
      <c r="BR105">
        <f t="shared" si="157"/>
        <v>1</v>
      </c>
      <c r="BS105">
        <f t="shared" si="158"/>
        <v>4</v>
      </c>
      <c r="BT105" s="51"/>
    </row>
    <row r="106" spans="1:72" ht="15.75" customHeight="1" x14ac:dyDescent="0.25">
      <c r="A106" s="21">
        <v>222310005101108</v>
      </c>
      <c r="B106" s="21" t="s">
        <v>151</v>
      </c>
      <c r="C106" s="22">
        <v>10</v>
      </c>
      <c r="D106" s="23">
        <v>5.5</v>
      </c>
      <c r="E106" s="21">
        <v>8.5</v>
      </c>
      <c r="F106" s="21">
        <v>6.5</v>
      </c>
      <c r="G106" s="24">
        <f t="shared" si="6"/>
        <v>15</v>
      </c>
      <c r="H106" s="25">
        <v>10</v>
      </c>
      <c r="I106" s="43"/>
      <c r="J106" s="43"/>
      <c r="K106" s="43"/>
      <c r="L106" s="45"/>
      <c r="M106" s="45"/>
      <c r="N106" s="45"/>
      <c r="O106" s="44"/>
      <c r="P106" s="44"/>
      <c r="Q106" s="25"/>
      <c r="R106" s="27" t="str">
        <f t="shared" si="7"/>
        <v/>
      </c>
      <c r="S106" s="44"/>
      <c r="T106" s="44"/>
      <c r="U106" s="44"/>
      <c r="V106" s="43"/>
      <c r="W106" s="46">
        <v>3</v>
      </c>
      <c r="X106" s="46">
        <v>1</v>
      </c>
      <c r="Y106" s="46"/>
      <c r="Z106" s="46"/>
      <c r="AA106" s="44">
        <v>0</v>
      </c>
      <c r="AB106" s="44">
        <v>3</v>
      </c>
      <c r="AC106" s="44"/>
      <c r="AD106" s="43"/>
      <c r="AE106" s="46"/>
      <c r="AF106" s="46"/>
      <c r="AG106" s="46"/>
      <c r="AH106" s="46"/>
      <c r="AI106" s="44">
        <v>1</v>
      </c>
      <c r="AJ106" s="44"/>
      <c r="AK106" s="44">
        <v>0</v>
      </c>
      <c r="AL106" s="43"/>
      <c r="AM106" s="46">
        <v>1.5</v>
      </c>
      <c r="AN106" s="46">
        <v>1</v>
      </c>
      <c r="AO106" s="46">
        <v>1</v>
      </c>
      <c r="AP106" s="46"/>
      <c r="AQ106" s="43">
        <f t="shared" si="200"/>
        <v>11.5</v>
      </c>
      <c r="AR106" s="43">
        <f t="shared" si="8"/>
        <v>46.5</v>
      </c>
      <c r="AS106" s="2"/>
      <c r="AT106" s="29">
        <f t="shared" si="9"/>
        <v>14</v>
      </c>
      <c r="AU106" s="29">
        <f t="shared" si="10"/>
        <v>1</v>
      </c>
      <c r="AV106" s="29">
        <f t="shared" si="11"/>
        <v>2</v>
      </c>
      <c r="AW106" s="29">
        <f t="shared" si="12"/>
        <v>25</v>
      </c>
      <c r="AX106" s="29"/>
      <c r="AY106" s="39"/>
      <c r="AZ106" s="30">
        <f t="shared" si="13"/>
        <v>0.35592345611845133</v>
      </c>
      <c r="BA106" s="30">
        <f t="shared" si="14"/>
        <v>5.3570184977848732E-2</v>
      </c>
      <c r="BB106" s="30">
        <f t="shared" si="15"/>
        <v>0.10344577889499219</v>
      </c>
      <c r="BC106" s="30">
        <f t="shared" si="16"/>
        <v>0.76530299876327035</v>
      </c>
      <c r="BD106" s="30"/>
      <c r="BE106" s="40"/>
      <c r="BF106" s="44">
        <f t="shared" ref="BF106:BI106" si="211">IF((AZ106)&gt;=50%, 2, (IF((AZ106)&lt;25%, 0, 1)))</f>
        <v>1</v>
      </c>
      <c r="BG106" s="44">
        <f t="shared" si="211"/>
        <v>0</v>
      </c>
      <c r="BH106" s="44">
        <f t="shared" si="211"/>
        <v>0</v>
      </c>
      <c r="BI106" s="44">
        <f t="shared" si="211"/>
        <v>2</v>
      </c>
      <c r="BJ106" s="44"/>
      <c r="BK106" s="41"/>
      <c r="BL106" s="44" t="str">
        <f t="shared" ref="BL106:BO106" si="212">IF(BF106=2,"Att", (IF(BF106=0,"Not","Weak")))</f>
        <v>Weak</v>
      </c>
      <c r="BM106" s="44" t="str">
        <f t="shared" si="212"/>
        <v>Not</v>
      </c>
      <c r="BN106" s="44" t="str">
        <f t="shared" si="212"/>
        <v>Not</v>
      </c>
      <c r="BO106" s="44" t="str">
        <f t="shared" si="212"/>
        <v>Att</v>
      </c>
      <c r="BP106" s="44"/>
      <c r="BQ106" s="42"/>
      <c r="BR106">
        <f t="shared" si="157"/>
        <v>1</v>
      </c>
      <c r="BS106">
        <f t="shared" si="158"/>
        <v>2</v>
      </c>
      <c r="BT106" s="51"/>
    </row>
    <row r="107" spans="1:72" ht="15.75" customHeight="1" x14ac:dyDescent="0.25">
      <c r="A107" s="21">
        <v>222310005101109</v>
      </c>
      <c r="B107" s="21" t="s">
        <v>152</v>
      </c>
      <c r="C107" s="22">
        <v>10</v>
      </c>
      <c r="D107" s="23">
        <v>1.5</v>
      </c>
      <c r="E107" s="21">
        <v>8</v>
      </c>
      <c r="F107" s="21">
        <v>6</v>
      </c>
      <c r="G107" s="24">
        <f t="shared" si="6"/>
        <v>14</v>
      </c>
      <c r="H107" s="25">
        <v>10</v>
      </c>
      <c r="I107" s="43">
        <v>4.5</v>
      </c>
      <c r="J107" s="43"/>
      <c r="K107" s="43"/>
      <c r="L107" s="45">
        <v>3</v>
      </c>
      <c r="M107" s="45"/>
      <c r="N107" s="45"/>
      <c r="O107" s="44"/>
      <c r="P107" s="43"/>
      <c r="Q107" s="25"/>
      <c r="R107" s="27">
        <f t="shared" si="7"/>
        <v>7.5</v>
      </c>
      <c r="S107" s="44"/>
      <c r="T107" s="44">
        <v>4</v>
      </c>
      <c r="U107" s="44">
        <v>0</v>
      </c>
      <c r="V107" s="43"/>
      <c r="W107" s="46"/>
      <c r="X107" s="46"/>
      <c r="Y107" s="46"/>
      <c r="Z107" s="46"/>
      <c r="AA107" s="44">
        <v>0.5</v>
      </c>
      <c r="AB107" s="44"/>
      <c r="AC107" s="44">
        <v>2</v>
      </c>
      <c r="AD107" s="43"/>
      <c r="AE107" s="46">
        <v>4.5</v>
      </c>
      <c r="AF107" s="46">
        <v>3</v>
      </c>
      <c r="AG107" s="46"/>
      <c r="AH107" s="46"/>
      <c r="AI107" s="44">
        <v>1</v>
      </c>
      <c r="AJ107" s="44"/>
      <c r="AK107" s="44">
        <v>1</v>
      </c>
      <c r="AL107" s="43"/>
      <c r="AM107" s="46"/>
      <c r="AN107" s="46"/>
      <c r="AO107" s="46"/>
      <c r="AP107" s="46"/>
      <c r="AQ107" s="43">
        <f t="shared" si="200"/>
        <v>16</v>
      </c>
      <c r="AR107" s="43">
        <f t="shared" si="8"/>
        <v>57.5</v>
      </c>
      <c r="AS107" s="2"/>
      <c r="AT107" s="29">
        <f t="shared" si="9"/>
        <v>13.5</v>
      </c>
      <c r="AU107" s="29">
        <f t="shared" si="10"/>
        <v>8.5</v>
      </c>
      <c r="AV107" s="29">
        <f t="shared" si="11"/>
        <v>3</v>
      </c>
      <c r="AW107" s="29">
        <f t="shared" si="12"/>
        <v>24</v>
      </c>
      <c r="AX107" s="29"/>
      <c r="AY107" s="39"/>
      <c r="AZ107" s="30">
        <f t="shared" si="13"/>
        <v>0.34321190411422092</v>
      </c>
      <c r="BA107" s="30">
        <f t="shared" si="14"/>
        <v>0.45534657231171427</v>
      </c>
      <c r="BB107" s="30">
        <f t="shared" si="15"/>
        <v>0.1551686683424883</v>
      </c>
      <c r="BC107" s="30">
        <f t="shared" si="16"/>
        <v>0.73469087881273953</v>
      </c>
      <c r="BD107" s="30"/>
      <c r="BE107" s="40"/>
      <c r="BF107" s="44">
        <f t="shared" ref="BF107:BI107" si="213">IF((AZ107)&gt;=50%, 2, (IF((AZ107)&lt;25%, 0, 1)))</f>
        <v>1</v>
      </c>
      <c r="BG107" s="44">
        <f t="shared" si="213"/>
        <v>1</v>
      </c>
      <c r="BH107" s="44">
        <f t="shared" si="213"/>
        <v>0</v>
      </c>
      <c r="BI107" s="44">
        <f t="shared" si="213"/>
        <v>2</v>
      </c>
      <c r="BJ107" s="44"/>
      <c r="BK107" s="41"/>
      <c r="BL107" s="44" t="str">
        <f t="shared" ref="BL107:BO107" si="214">IF(BF107=2,"Att", (IF(BF107=0,"Not","Weak")))</f>
        <v>Weak</v>
      </c>
      <c r="BM107" s="44" t="str">
        <f t="shared" si="214"/>
        <v>Weak</v>
      </c>
      <c r="BN107" s="44" t="str">
        <f t="shared" si="214"/>
        <v>Not</v>
      </c>
      <c r="BO107" s="44" t="str">
        <f t="shared" si="214"/>
        <v>Att</v>
      </c>
      <c r="BP107" s="44"/>
      <c r="BQ107" s="42"/>
      <c r="BR107">
        <f t="shared" si="157"/>
        <v>1</v>
      </c>
      <c r="BS107">
        <f t="shared" si="158"/>
        <v>3</v>
      </c>
      <c r="BT107" s="51"/>
    </row>
    <row r="108" spans="1:72" ht="15.75" customHeight="1" x14ac:dyDescent="0.25">
      <c r="A108" s="21">
        <v>222310005101110</v>
      </c>
      <c r="B108" s="21" t="s">
        <v>153</v>
      </c>
      <c r="C108" s="22">
        <v>10</v>
      </c>
      <c r="D108" s="23">
        <v>1.5</v>
      </c>
      <c r="E108" s="21">
        <v>4</v>
      </c>
      <c r="F108" s="21">
        <v>5</v>
      </c>
      <c r="G108" s="24">
        <f t="shared" si="6"/>
        <v>9</v>
      </c>
      <c r="H108" s="25">
        <v>10</v>
      </c>
      <c r="I108" s="43">
        <v>8</v>
      </c>
      <c r="J108" s="43"/>
      <c r="K108" s="43"/>
      <c r="L108" s="45">
        <v>2.5</v>
      </c>
      <c r="M108" s="45"/>
      <c r="N108" s="45"/>
      <c r="O108" s="44"/>
      <c r="P108" s="43"/>
      <c r="Q108" s="25"/>
      <c r="R108" s="27">
        <f t="shared" si="7"/>
        <v>10.5</v>
      </c>
      <c r="S108" s="44"/>
      <c r="T108" s="44"/>
      <c r="U108" s="44"/>
      <c r="V108" s="43"/>
      <c r="W108" s="46"/>
      <c r="X108" s="46"/>
      <c r="Y108" s="46"/>
      <c r="Z108" s="46"/>
      <c r="AA108" s="44">
        <v>0</v>
      </c>
      <c r="AB108" s="44">
        <v>1.5</v>
      </c>
      <c r="AC108" s="44"/>
      <c r="AD108" s="43"/>
      <c r="AE108" s="46">
        <v>1</v>
      </c>
      <c r="AF108" s="46">
        <v>3.5</v>
      </c>
      <c r="AG108" s="46"/>
      <c r="AH108" s="46"/>
      <c r="AI108" s="44">
        <v>1</v>
      </c>
      <c r="AJ108" s="44">
        <v>0</v>
      </c>
      <c r="AK108" s="44"/>
      <c r="AL108" s="43"/>
      <c r="AM108" s="46">
        <v>2.5</v>
      </c>
      <c r="AN108" s="46">
        <v>1</v>
      </c>
      <c r="AO108" s="46">
        <v>0</v>
      </c>
      <c r="AP108" s="46"/>
      <c r="AQ108" s="43">
        <f t="shared" si="200"/>
        <v>10.5</v>
      </c>
      <c r="AR108" s="43">
        <f t="shared" si="8"/>
        <v>50</v>
      </c>
      <c r="AS108" s="2"/>
      <c r="AT108" s="29">
        <f t="shared" si="9"/>
        <v>14.5</v>
      </c>
      <c r="AU108" s="29">
        <f t="shared" si="10"/>
        <v>4.5</v>
      </c>
      <c r="AV108" s="29">
        <f t="shared" si="11"/>
        <v>3.5</v>
      </c>
      <c r="AW108" s="29">
        <f t="shared" si="12"/>
        <v>19</v>
      </c>
      <c r="AX108" s="29"/>
      <c r="AY108" s="39"/>
      <c r="AZ108" s="30">
        <f t="shared" si="13"/>
        <v>0.36863500812268174</v>
      </c>
      <c r="BA108" s="30">
        <f t="shared" si="14"/>
        <v>0.24106583240031931</v>
      </c>
      <c r="BB108" s="30">
        <f t="shared" si="15"/>
        <v>0.18103011306623634</v>
      </c>
      <c r="BC108" s="30">
        <f t="shared" si="16"/>
        <v>0.58163027906008546</v>
      </c>
      <c r="BD108" s="30"/>
      <c r="BE108" s="40"/>
      <c r="BF108" s="44">
        <f t="shared" ref="BF108:BI108" si="215">IF((AZ108)&gt;=50%, 2, (IF((AZ108)&lt;25%, 0, 1)))</f>
        <v>1</v>
      </c>
      <c r="BG108" s="44">
        <f t="shared" si="215"/>
        <v>0</v>
      </c>
      <c r="BH108" s="44">
        <f t="shared" si="215"/>
        <v>0</v>
      </c>
      <c r="BI108" s="44">
        <f t="shared" si="215"/>
        <v>2</v>
      </c>
      <c r="BJ108" s="44"/>
      <c r="BK108" s="41"/>
      <c r="BL108" s="44" t="str">
        <f t="shared" ref="BL108:BO108" si="216">IF(BF108=2,"Att", (IF(BF108=0,"Not","Weak")))</f>
        <v>Weak</v>
      </c>
      <c r="BM108" s="44" t="str">
        <f t="shared" si="216"/>
        <v>Not</v>
      </c>
      <c r="BN108" s="44" t="str">
        <f t="shared" si="216"/>
        <v>Not</v>
      </c>
      <c r="BO108" s="44" t="str">
        <f t="shared" si="216"/>
        <v>Att</v>
      </c>
      <c r="BP108" s="44"/>
      <c r="BQ108" s="42"/>
      <c r="BR108">
        <f t="shared" si="157"/>
        <v>1</v>
      </c>
      <c r="BS108">
        <f t="shared" si="158"/>
        <v>2</v>
      </c>
      <c r="BT108" s="51"/>
    </row>
    <row r="109" spans="1:72" ht="15.75" customHeight="1" x14ac:dyDescent="0.25">
      <c r="A109" s="21">
        <v>222310005101111</v>
      </c>
      <c r="B109" s="21" t="s">
        <v>154</v>
      </c>
      <c r="C109" s="22">
        <v>10</v>
      </c>
      <c r="D109" s="23">
        <v>1</v>
      </c>
      <c r="E109" s="21">
        <v>1</v>
      </c>
      <c r="F109" s="21">
        <v>6</v>
      </c>
      <c r="G109" s="24">
        <f t="shared" si="6"/>
        <v>7</v>
      </c>
      <c r="H109" s="25">
        <v>10</v>
      </c>
      <c r="I109" s="43"/>
      <c r="J109" s="43"/>
      <c r="K109" s="43"/>
      <c r="L109" s="45">
        <v>4.5</v>
      </c>
      <c r="M109" s="45"/>
      <c r="N109" s="45"/>
      <c r="O109" s="44">
        <v>4</v>
      </c>
      <c r="P109" s="43"/>
      <c r="Q109" s="25"/>
      <c r="R109" s="27">
        <f t="shared" si="7"/>
        <v>8.5</v>
      </c>
      <c r="S109" s="44">
        <v>0</v>
      </c>
      <c r="T109" s="44">
        <v>0</v>
      </c>
      <c r="U109" s="44"/>
      <c r="V109" s="43"/>
      <c r="W109" s="46"/>
      <c r="X109" s="46"/>
      <c r="Y109" s="46"/>
      <c r="Z109" s="46"/>
      <c r="AA109" s="44"/>
      <c r="AB109" s="44"/>
      <c r="AC109" s="44"/>
      <c r="AD109" s="43"/>
      <c r="AE109" s="46"/>
      <c r="AF109" s="46">
        <v>0</v>
      </c>
      <c r="AG109" s="46"/>
      <c r="AH109" s="46"/>
      <c r="AI109" s="44">
        <v>0</v>
      </c>
      <c r="AJ109" s="44">
        <v>0</v>
      </c>
      <c r="AK109" s="44">
        <v>0</v>
      </c>
      <c r="AL109" s="43"/>
      <c r="AM109" s="46">
        <v>1</v>
      </c>
      <c r="AN109" s="46">
        <v>0</v>
      </c>
      <c r="AO109" s="46">
        <v>0</v>
      </c>
      <c r="AP109" s="46"/>
      <c r="AQ109" s="43">
        <f t="shared" si="200"/>
        <v>1</v>
      </c>
      <c r="AR109" s="43">
        <f t="shared" si="8"/>
        <v>36.5</v>
      </c>
      <c r="AS109" s="2"/>
      <c r="AT109" s="29">
        <f t="shared" si="9"/>
        <v>2</v>
      </c>
      <c r="AU109" s="29">
        <f t="shared" si="10"/>
        <v>4.5</v>
      </c>
      <c r="AV109" s="29">
        <f t="shared" si="11"/>
        <v>4</v>
      </c>
      <c r="AW109" s="29">
        <f t="shared" si="12"/>
        <v>17</v>
      </c>
      <c r="AX109" s="29"/>
      <c r="AY109" s="39"/>
      <c r="AZ109" s="30">
        <f t="shared" si="13"/>
        <v>5.0846208016921621E-2</v>
      </c>
      <c r="BA109" s="30">
        <f t="shared" si="14"/>
        <v>0.24106583240031931</v>
      </c>
      <c r="BB109" s="30">
        <f t="shared" si="15"/>
        <v>0.20689155778998439</v>
      </c>
      <c r="BC109" s="30">
        <f t="shared" si="16"/>
        <v>0.52040603915902384</v>
      </c>
      <c r="BD109" s="30"/>
      <c r="BE109" s="40"/>
      <c r="BF109" s="44">
        <f t="shared" ref="BF109:BI109" si="217">IF((AZ109)&gt;=50%, 2, (IF((AZ109)&lt;25%, 0, 1)))</f>
        <v>0</v>
      </c>
      <c r="BG109" s="44">
        <f t="shared" si="217"/>
        <v>0</v>
      </c>
      <c r="BH109" s="44">
        <f t="shared" si="217"/>
        <v>0</v>
      </c>
      <c r="BI109" s="44">
        <f t="shared" si="217"/>
        <v>2</v>
      </c>
      <c r="BJ109" s="44"/>
      <c r="BK109" s="41"/>
      <c r="BL109" s="44" t="str">
        <f t="shared" ref="BL109:BO109" si="218">IF(BF109=2,"Att", (IF(BF109=0,"Not","Weak")))</f>
        <v>Not</v>
      </c>
      <c r="BM109" s="44" t="str">
        <f t="shared" si="218"/>
        <v>Not</v>
      </c>
      <c r="BN109" s="44" t="str">
        <f t="shared" si="218"/>
        <v>Not</v>
      </c>
      <c r="BO109" s="44" t="str">
        <f t="shared" si="218"/>
        <v>Att</v>
      </c>
      <c r="BP109" s="44"/>
      <c r="BQ109" s="42"/>
      <c r="BR109">
        <f t="shared" si="157"/>
        <v>0</v>
      </c>
      <c r="BS109">
        <f t="shared" si="158"/>
        <v>2</v>
      </c>
      <c r="BT109" s="51"/>
    </row>
    <row r="110" spans="1:72" ht="15.75" customHeight="1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4"/>
      <c r="AR110" s="54"/>
      <c r="AS110" s="54"/>
      <c r="AT110" s="54"/>
      <c r="AU110" s="54"/>
      <c r="AV110" s="54"/>
      <c r="AW110" s="54"/>
      <c r="AX110" s="54"/>
      <c r="AY110" s="55"/>
      <c r="AZ110" s="55"/>
      <c r="BA110" s="55"/>
      <c r="BB110" s="55"/>
      <c r="BC110" s="55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2"/>
      <c r="BR110" s="52"/>
      <c r="BS110" s="52"/>
      <c r="BT110" s="52"/>
    </row>
    <row r="111" spans="1:72" ht="15.75" customHeight="1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6"/>
      <c r="AQ111" s="71" t="s">
        <v>155</v>
      </c>
      <c r="AR111" s="64"/>
      <c r="AS111" s="64"/>
      <c r="AT111" s="64"/>
      <c r="AU111" s="64"/>
      <c r="AV111" s="64"/>
      <c r="AW111" s="64"/>
      <c r="AX111" s="64"/>
      <c r="AY111" s="65"/>
      <c r="AZ111" s="43">
        <f t="shared" ref="AZ111:BC111" si="219">COUNT(AZ16:AZ109)</f>
        <v>94</v>
      </c>
      <c r="BA111" s="43">
        <f t="shared" si="219"/>
        <v>94</v>
      </c>
      <c r="BB111" s="43">
        <f t="shared" si="219"/>
        <v>94</v>
      </c>
      <c r="BC111" s="43">
        <f t="shared" si="219"/>
        <v>94</v>
      </c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 spans="1:72" ht="15.75" customHeight="1" x14ac:dyDescent="0.25">
      <c r="A112" s="52"/>
      <c r="B112" s="52"/>
      <c r="C112" s="52"/>
      <c r="D112" s="67"/>
      <c r="E112" s="68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8"/>
      <c r="AQ112" s="71" t="s">
        <v>156</v>
      </c>
      <c r="AR112" s="64"/>
      <c r="AS112" s="64"/>
      <c r="AT112" s="64"/>
      <c r="AU112" s="64"/>
      <c r="AV112" s="64"/>
      <c r="AW112" s="64"/>
      <c r="AX112" s="64"/>
      <c r="AY112" s="65"/>
      <c r="AZ112" s="43">
        <f t="shared" ref="AZ112:BC112" si="220">COUNTIF(AZ16:AZ109,"&gt;=25%")</f>
        <v>55</v>
      </c>
      <c r="BA112" s="43">
        <f t="shared" si="220"/>
        <v>39</v>
      </c>
      <c r="BB112" s="43">
        <f t="shared" si="220"/>
        <v>26</v>
      </c>
      <c r="BC112" s="43">
        <f t="shared" si="220"/>
        <v>70</v>
      </c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 spans="1:72" ht="15.75" customHeight="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8"/>
      <c r="AQ113" s="71" t="s">
        <v>157</v>
      </c>
      <c r="AR113" s="64"/>
      <c r="AS113" s="64"/>
      <c r="AT113" s="64"/>
      <c r="AU113" s="64"/>
      <c r="AV113" s="64"/>
      <c r="AW113" s="64"/>
      <c r="AX113" s="64"/>
      <c r="AY113" s="65"/>
      <c r="AZ113" s="59">
        <f t="shared" ref="AZ113:BC113" si="221">AZ112/(AZ111)</f>
        <v>0.58510638297872342</v>
      </c>
      <c r="BA113" s="59">
        <f t="shared" si="221"/>
        <v>0.41489361702127658</v>
      </c>
      <c r="BB113" s="59">
        <f t="shared" si="221"/>
        <v>0.27659574468085107</v>
      </c>
      <c r="BC113" s="59">
        <f t="shared" si="221"/>
        <v>0.74468085106382975</v>
      </c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2"/>
      <c r="BR113" s="52"/>
      <c r="BS113" s="52"/>
      <c r="BT113" s="52"/>
    </row>
    <row r="114" spans="1:72" ht="15.75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2"/>
      <c r="BR114" s="52"/>
      <c r="BS114" s="52"/>
      <c r="BT114" s="52"/>
    </row>
    <row r="115" spans="1:72" ht="15.75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2"/>
      <c r="BR115" s="52"/>
      <c r="BS115" s="52"/>
      <c r="BT115" s="52"/>
    </row>
    <row r="116" spans="1:72" ht="15.75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2"/>
      <c r="BR116" s="52"/>
      <c r="BS116" s="52"/>
      <c r="BT116" s="52"/>
    </row>
    <row r="117" spans="1:72" ht="15.75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2"/>
      <c r="BR117" s="52"/>
      <c r="BS117" s="52"/>
      <c r="BT117" s="52"/>
    </row>
    <row r="118" spans="1:72" ht="15.75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2"/>
      <c r="BR118" s="52"/>
      <c r="BS118" s="52"/>
      <c r="BT118" s="52"/>
    </row>
    <row r="119" spans="1:72" ht="15.75" customHeight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2"/>
      <c r="BR119" s="52"/>
      <c r="BS119" s="52"/>
      <c r="BT119" s="52"/>
    </row>
    <row r="120" spans="1:72" ht="15.75" customHeight="1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2"/>
      <c r="BR120" s="52"/>
      <c r="BS120" s="52"/>
      <c r="BT120" s="52"/>
    </row>
    <row r="121" spans="1:72" ht="15.75" customHeight="1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2"/>
      <c r="BR121" s="52"/>
      <c r="BS121" s="52"/>
      <c r="BT121" s="52"/>
    </row>
    <row r="122" spans="1:72" ht="15.75" customHeight="1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2"/>
      <c r="BR122" s="52"/>
      <c r="BS122" s="52"/>
      <c r="BT122" s="52"/>
    </row>
    <row r="123" spans="1:72" ht="15.75" customHeight="1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2"/>
      <c r="BR123" s="52"/>
      <c r="BS123" s="52"/>
      <c r="BT123" s="52"/>
    </row>
    <row r="124" spans="1:72" ht="15.75" customHeight="1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2"/>
      <c r="BR124" s="52"/>
      <c r="BS124" s="52"/>
      <c r="BT124" s="52"/>
    </row>
    <row r="125" spans="1:72" ht="15.75" customHeight="1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2"/>
      <c r="BR125" s="52"/>
      <c r="BS125" s="52"/>
      <c r="BT125" s="52"/>
    </row>
    <row r="126" spans="1:72" ht="15.75" customHeight="1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2"/>
      <c r="BR126" s="52"/>
      <c r="BS126" s="52"/>
      <c r="BT126" s="52"/>
    </row>
    <row r="127" spans="1:72" ht="15.75" customHeight="1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2"/>
      <c r="BR127" s="52"/>
      <c r="BS127" s="52"/>
      <c r="BT127" s="52"/>
    </row>
    <row r="128" spans="1:72" ht="15.75" customHeight="1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2"/>
      <c r="BR128" s="52"/>
      <c r="BS128" s="52"/>
      <c r="BT128" s="52"/>
    </row>
    <row r="129" spans="1:72" ht="15.75" customHeight="1" x14ac:dyDescent="0.2">
      <c r="A129" s="57"/>
      <c r="B129" s="57"/>
      <c r="C129" s="60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</row>
    <row r="130" spans="1:72" ht="15.75" customHeight="1" x14ac:dyDescent="0.2">
      <c r="A130" s="57"/>
      <c r="B130" s="57"/>
      <c r="C130" s="60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</row>
    <row r="131" spans="1:72" ht="15.75" customHeight="1" x14ac:dyDescent="0.2">
      <c r="A131" s="57"/>
      <c r="B131" s="57"/>
      <c r="C131" s="60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</row>
    <row r="132" spans="1:72" ht="15.75" customHeight="1" x14ac:dyDescent="0.2">
      <c r="A132" s="57"/>
      <c r="B132" s="57"/>
      <c r="C132" s="60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</row>
    <row r="133" spans="1:72" ht="15.75" customHeight="1" x14ac:dyDescent="0.2">
      <c r="A133" s="57"/>
      <c r="B133" s="57"/>
      <c r="C133" s="60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</row>
    <row r="134" spans="1:72" ht="15.75" customHeight="1" x14ac:dyDescent="0.2">
      <c r="A134" s="57"/>
      <c r="B134" s="57"/>
      <c r="C134" s="60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</row>
    <row r="135" spans="1:72" ht="15.75" customHeight="1" x14ac:dyDescent="0.2">
      <c r="A135" s="57"/>
      <c r="B135" s="57"/>
      <c r="C135" s="60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</row>
    <row r="136" spans="1:72" ht="15.75" customHeight="1" x14ac:dyDescent="0.2">
      <c r="A136" s="57"/>
      <c r="B136" s="57"/>
      <c r="C136" s="60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</row>
    <row r="137" spans="1:72" ht="15.75" customHeight="1" x14ac:dyDescent="0.2">
      <c r="A137" s="57"/>
      <c r="B137" s="57"/>
      <c r="C137" s="60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</row>
    <row r="138" spans="1:72" ht="15.75" customHeight="1" x14ac:dyDescent="0.2">
      <c r="A138" s="57"/>
      <c r="B138" s="57"/>
      <c r="C138" s="60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</row>
    <row r="139" spans="1:72" ht="15.75" customHeight="1" x14ac:dyDescent="0.2">
      <c r="A139" s="57"/>
      <c r="B139" s="57"/>
      <c r="C139" s="60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</row>
    <row r="140" spans="1:72" ht="15.75" customHeight="1" x14ac:dyDescent="0.2">
      <c r="A140" s="57"/>
      <c r="B140" s="57"/>
      <c r="C140" s="60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</row>
    <row r="141" spans="1:72" ht="15.75" customHeight="1" x14ac:dyDescent="0.2">
      <c r="A141" s="57"/>
      <c r="B141" s="57"/>
      <c r="C141" s="60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</row>
    <row r="142" spans="1:72" ht="15.75" customHeight="1" x14ac:dyDescent="0.2">
      <c r="A142" s="57"/>
      <c r="B142" s="57"/>
      <c r="C142" s="60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</row>
    <row r="143" spans="1:72" ht="15.75" customHeight="1" x14ac:dyDescent="0.2">
      <c r="A143" s="57"/>
      <c r="B143" s="57"/>
      <c r="C143" s="60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</row>
    <row r="144" spans="1:72" ht="15.75" customHeight="1" x14ac:dyDescent="0.2">
      <c r="A144" s="57"/>
      <c r="B144" s="57"/>
      <c r="C144" s="60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</row>
    <row r="145" spans="1:72" ht="15.75" customHeight="1" x14ac:dyDescent="0.2">
      <c r="A145" s="57"/>
      <c r="B145" s="57"/>
      <c r="C145" s="60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</row>
    <row r="146" spans="1:72" ht="15.75" customHeight="1" x14ac:dyDescent="0.2">
      <c r="A146" s="57"/>
      <c r="B146" s="57"/>
      <c r="C146" s="60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</row>
    <row r="147" spans="1:72" ht="15.75" customHeight="1" x14ac:dyDescent="0.2">
      <c r="A147" s="57"/>
      <c r="B147" s="57"/>
      <c r="C147" s="60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</row>
    <row r="148" spans="1:72" ht="15.75" customHeight="1" x14ac:dyDescent="0.2">
      <c r="A148" s="57"/>
      <c r="B148" s="57"/>
      <c r="C148" s="60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</row>
    <row r="149" spans="1:72" ht="15.75" customHeight="1" x14ac:dyDescent="0.2">
      <c r="A149" s="57"/>
      <c r="B149" s="57"/>
      <c r="C149" s="60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</row>
    <row r="150" spans="1:72" ht="15.75" customHeight="1" x14ac:dyDescent="0.2">
      <c r="A150" s="57"/>
      <c r="B150" s="57"/>
      <c r="C150" s="60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</row>
    <row r="151" spans="1:72" ht="15.75" customHeight="1" x14ac:dyDescent="0.2">
      <c r="A151" s="57"/>
      <c r="B151" s="57"/>
      <c r="C151" s="60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</row>
    <row r="152" spans="1:72" ht="15.75" customHeight="1" x14ac:dyDescent="0.2">
      <c r="A152" s="57"/>
      <c r="B152" s="57"/>
      <c r="C152" s="60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</row>
    <row r="153" spans="1:72" ht="15.75" customHeight="1" x14ac:dyDescent="0.2">
      <c r="A153" s="57"/>
      <c r="B153" s="57"/>
      <c r="C153" s="60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</row>
    <row r="154" spans="1:72" ht="15.75" customHeight="1" x14ac:dyDescent="0.2">
      <c r="A154" s="57"/>
      <c r="B154" s="57"/>
      <c r="C154" s="60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</row>
    <row r="155" spans="1:72" ht="15.75" customHeight="1" x14ac:dyDescent="0.2">
      <c r="A155" s="57"/>
      <c r="B155" s="57"/>
      <c r="C155" s="60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</row>
    <row r="156" spans="1:72" ht="15.75" customHeight="1" x14ac:dyDescent="0.2">
      <c r="A156" s="57"/>
      <c r="B156" s="57"/>
      <c r="C156" s="60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</row>
    <row r="157" spans="1:72" ht="15.75" customHeight="1" x14ac:dyDescent="0.2">
      <c r="A157" s="57"/>
      <c r="B157" s="57"/>
      <c r="C157" s="60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</row>
    <row r="158" spans="1:72" ht="15.75" customHeight="1" x14ac:dyDescent="0.2">
      <c r="A158" s="57"/>
      <c r="B158" s="57"/>
      <c r="C158" s="60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</row>
    <row r="159" spans="1:72" ht="15.75" customHeight="1" x14ac:dyDescent="0.2">
      <c r="A159" s="57"/>
      <c r="B159" s="57"/>
      <c r="C159" s="60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</row>
    <row r="160" spans="1:72" ht="15.75" customHeight="1" x14ac:dyDescent="0.2">
      <c r="A160" s="57"/>
      <c r="B160" s="57"/>
      <c r="C160" s="60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</row>
    <row r="161" spans="1:72" ht="15.75" customHeight="1" x14ac:dyDescent="0.2">
      <c r="A161" s="57"/>
      <c r="B161" s="57"/>
      <c r="C161" s="60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</row>
    <row r="162" spans="1:72" ht="15.75" customHeight="1" x14ac:dyDescent="0.2">
      <c r="A162" s="57"/>
      <c r="B162" s="57"/>
      <c r="C162" s="60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</row>
    <row r="163" spans="1:72" ht="15.75" customHeight="1" x14ac:dyDescent="0.2">
      <c r="A163" s="57"/>
      <c r="B163" s="57"/>
      <c r="C163" s="60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</row>
    <row r="164" spans="1:72" ht="15.75" customHeight="1" x14ac:dyDescent="0.2">
      <c r="A164" s="57"/>
      <c r="B164" s="57"/>
      <c r="C164" s="60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</row>
    <row r="165" spans="1:72" ht="15.75" customHeight="1" x14ac:dyDescent="0.2">
      <c r="A165" s="57"/>
      <c r="B165" s="57"/>
      <c r="C165" s="60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</row>
    <row r="166" spans="1:72" ht="15.75" customHeight="1" x14ac:dyDescent="0.2">
      <c r="A166" s="57"/>
      <c r="B166" s="57"/>
      <c r="C166" s="60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</row>
    <row r="167" spans="1:72" ht="15.75" customHeight="1" x14ac:dyDescent="0.2">
      <c r="A167" s="57"/>
      <c r="B167" s="57"/>
      <c r="C167" s="60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</row>
    <row r="168" spans="1:72" ht="15.75" customHeight="1" x14ac:dyDescent="0.2">
      <c r="A168" s="57"/>
      <c r="B168" s="57"/>
      <c r="C168" s="60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</row>
    <row r="169" spans="1:72" ht="15.75" customHeight="1" x14ac:dyDescent="0.2">
      <c r="A169" s="57"/>
      <c r="B169" s="57"/>
      <c r="C169" s="60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</row>
    <row r="170" spans="1:72" ht="15.75" customHeight="1" x14ac:dyDescent="0.2">
      <c r="A170" s="57"/>
      <c r="B170" s="57"/>
      <c r="C170" s="60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</row>
    <row r="171" spans="1:72" ht="15.75" customHeight="1" x14ac:dyDescent="0.2">
      <c r="A171" s="57"/>
      <c r="B171" s="57"/>
      <c r="C171" s="60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</row>
    <row r="172" spans="1:72" ht="15.75" customHeight="1" x14ac:dyDescent="0.2">
      <c r="A172" s="57"/>
      <c r="B172" s="57"/>
      <c r="C172" s="60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</row>
    <row r="173" spans="1:72" ht="15.75" customHeight="1" x14ac:dyDescent="0.2">
      <c r="A173" s="57"/>
      <c r="B173" s="57"/>
      <c r="C173" s="60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</row>
    <row r="174" spans="1:72" ht="15.75" customHeight="1" x14ac:dyDescent="0.2">
      <c r="A174" s="57"/>
      <c r="B174" s="57"/>
      <c r="C174" s="60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</row>
    <row r="175" spans="1:72" ht="15.75" customHeight="1" x14ac:dyDescent="0.2">
      <c r="A175" s="57"/>
      <c r="B175" s="57"/>
      <c r="C175" s="60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</row>
    <row r="176" spans="1:72" ht="15.75" customHeight="1" x14ac:dyDescent="0.2">
      <c r="A176" s="57"/>
      <c r="B176" s="57"/>
      <c r="C176" s="60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</row>
    <row r="177" spans="1:72" ht="15.75" customHeight="1" x14ac:dyDescent="0.2">
      <c r="A177" s="57"/>
      <c r="B177" s="57"/>
      <c r="C177" s="60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</row>
    <row r="178" spans="1:72" ht="15.75" customHeight="1" x14ac:dyDescent="0.2">
      <c r="A178" s="57"/>
      <c r="B178" s="57"/>
      <c r="C178" s="60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</row>
    <row r="179" spans="1:72" ht="15.75" customHeight="1" x14ac:dyDescent="0.2">
      <c r="A179" s="57"/>
      <c r="B179" s="57"/>
      <c r="C179" s="60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</row>
    <row r="180" spans="1:72" ht="15.75" customHeight="1" x14ac:dyDescent="0.2">
      <c r="A180" s="57"/>
      <c r="B180" s="57"/>
      <c r="C180" s="60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</row>
    <row r="181" spans="1:72" ht="15.75" customHeight="1" x14ac:dyDescent="0.2">
      <c r="A181" s="57"/>
      <c r="B181" s="57"/>
      <c r="C181" s="60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</row>
    <row r="182" spans="1:72" ht="15.75" customHeight="1" x14ac:dyDescent="0.2">
      <c r="A182" s="57"/>
      <c r="B182" s="57"/>
      <c r="C182" s="60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</row>
    <row r="183" spans="1:72" ht="15.75" customHeight="1" x14ac:dyDescent="0.2">
      <c r="A183" s="57"/>
      <c r="B183" s="57"/>
      <c r="C183" s="60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</row>
    <row r="184" spans="1:72" ht="15.75" customHeight="1" x14ac:dyDescent="0.2">
      <c r="A184" s="57"/>
      <c r="B184" s="57"/>
      <c r="C184" s="60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</row>
    <row r="185" spans="1:72" ht="15.75" customHeight="1" x14ac:dyDescent="0.2">
      <c r="A185" s="57"/>
      <c r="B185" s="57"/>
      <c r="C185" s="60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</row>
    <row r="186" spans="1:72" ht="15.75" customHeight="1" x14ac:dyDescent="0.2">
      <c r="A186" s="57"/>
      <c r="B186" s="57"/>
      <c r="C186" s="60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</row>
    <row r="187" spans="1:72" ht="15.75" customHeight="1" x14ac:dyDescent="0.2">
      <c r="A187" s="57"/>
      <c r="B187" s="57"/>
      <c r="C187" s="60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</row>
    <row r="188" spans="1:72" ht="15.75" customHeight="1" x14ac:dyDescent="0.2">
      <c r="A188" s="57"/>
      <c r="B188" s="57"/>
      <c r="C188" s="60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</row>
    <row r="189" spans="1:72" ht="15.75" customHeight="1" x14ac:dyDescent="0.2">
      <c r="A189" s="57"/>
      <c r="B189" s="57"/>
      <c r="C189" s="60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</row>
    <row r="190" spans="1:72" ht="15.75" customHeight="1" x14ac:dyDescent="0.2">
      <c r="A190" s="57"/>
      <c r="B190" s="57"/>
      <c r="C190" s="60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</row>
    <row r="191" spans="1:72" ht="15.75" customHeight="1" x14ac:dyDescent="0.2">
      <c r="A191" s="57"/>
      <c r="B191" s="57"/>
      <c r="C191" s="60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</row>
    <row r="192" spans="1:72" ht="15.75" customHeight="1" x14ac:dyDescent="0.2">
      <c r="A192" s="57"/>
      <c r="B192" s="57"/>
      <c r="C192" s="60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</row>
    <row r="193" spans="1:72" ht="15.75" customHeight="1" x14ac:dyDescent="0.2">
      <c r="A193" s="57"/>
      <c r="B193" s="57"/>
      <c r="C193" s="60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</row>
    <row r="194" spans="1:72" ht="15.75" customHeight="1" x14ac:dyDescent="0.2">
      <c r="A194" s="57"/>
      <c r="B194" s="57"/>
      <c r="C194" s="60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</row>
    <row r="195" spans="1:72" ht="15.75" customHeight="1" x14ac:dyDescent="0.2">
      <c r="A195" s="57"/>
      <c r="B195" s="57"/>
      <c r="C195" s="60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</row>
    <row r="196" spans="1:72" ht="15.75" customHeight="1" x14ac:dyDescent="0.2">
      <c r="A196" s="57"/>
      <c r="B196" s="57"/>
      <c r="C196" s="60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</row>
    <row r="197" spans="1:72" ht="15.75" customHeight="1" x14ac:dyDescent="0.2">
      <c r="A197" s="57"/>
      <c r="B197" s="57"/>
      <c r="C197" s="60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</row>
    <row r="198" spans="1:72" ht="15.75" customHeight="1" x14ac:dyDescent="0.2">
      <c r="A198" s="57"/>
      <c r="B198" s="57"/>
      <c r="C198" s="60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</row>
    <row r="199" spans="1:72" ht="15.75" customHeight="1" x14ac:dyDescent="0.2">
      <c r="A199" s="57"/>
      <c r="B199" s="57"/>
      <c r="C199" s="60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</row>
    <row r="200" spans="1:72" ht="15.75" customHeight="1" x14ac:dyDescent="0.2">
      <c r="A200" s="57"/>
      <c r="B200" s="57"/>
      <c r="C200" s="60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</row>
    <row r="201" spans="1:72" ht="15.75" customHeight="1" x14ac:dyDescent="0.2">
      <c r="A201" s="57"/>
      <c r="B201" s="57"/>
      <c r="C201" s="60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</row>
    <row r="202" spans="1:72" ht="15.75" customHeight="1" x14ac:dyDescent="0.2">
      <c r="A202" s="57"/>
      <c r="B202" s="57"/>
      <c r="C202" s="60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</row>
    <row r="203" spans="1:72" ht="15.75" customHeight="1" x14ac:dyDescent="0.2">
      <c r="A203" s="57"/>
      <c r="B203" s="57"/>
      <c r="C203" s="60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</row>
    <row r="204" spans="1:72" ht="15.75" customHeight="1" x14ac:dyDescent="0.2">
      <c r="A204" s="57"/>
      <c r="B204" s="57"/>
      <c r="C204" s="60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</row>
    <row r="205" spans="1:72" ht="15.75" customHeight="1" x14ac:dyDescent="0.2">
      <c r="A205" s="57"/>
      <c r="B205" s="57"/>
      <c r="C205" s="60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</row>
    <row r="206" spans="1:72" ht="15.75" customHeight="1" x14ac:dyDescent="0.2">
      <c r="A206" s="57"/>
      <c r="B206" s="57"/>
      <c r="C206" s="60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</row>
    <row r="207" spans="1:72" ht="15.75" customHeight="1" x14ac:dyDescent="0.2">
      <c r="A207" s="57"/>
      <c r="B207" s="57"/>
      <c r="C207" s="60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</row>
    <row r="208" spans="1:72" ht="15.75" customHeight="1" x14ac:dyDescent="0.2">
      <c r="A208" s="57"/>
      <c r="B208" s="57"/>
      <c r="C208" s="60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</row>
    <row r="209" spans="1:72" ht="15.75" customHeight="1" x14ac:dyDescent="0.2">
      <c r="A209" s="57"/>
      <c r="B209" s="57"/>
      <c r="C209" s="60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</row>
    <row r="210" spans="1:72" ht="15.75" customHeight="1" x14ac:dyDescent="0.2">
      <c r="A210" s="57"/>
      <c r="B210" s="57"/>
      <c r="C210" s="60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</row>
    <row r="211" spans="1:72" ht="15.75" customHeight="1" x14ac:dyDescent="0.2">
      <c r="A211" s="57"/>
      <c r="B211" s="57"/>
      <c r="C211" s="60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</row>
    <row r="212" spans="1:72" ht="15.75" customHeight="1" x14ac:dyDescent="0.2">
      <c r="A212" s="57"/>
      <c r="B212" s="57"/>
      <c r="C212" s="60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</row>
    <row r="213" spans="1:72" ht="15.75" customHeight="1" x14ac:dyDescent="0.2">
      <c r="A213" s="57"/>
      <c r="B213" s="57"/>
      <c r="C213" s="60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</row>
    <row r="214" spans="1:72" ht="15.75" customHeight="1" x14ac:dyDescent="0.2">
      <c r="A214" s="57"/>
      <c r="B214" s="57"/>
      <c r="C214" s="60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</row>
    <row r="215" spans="1:72" ht="15.75" customHeight="1" x14ac:dyDescent="0.2">
      <c r="A215" s="57"/>
      <c r="B215" s="57"/>
      <c r="C215" s="60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</row>
    <row r="216" spans="1:72" ht="15.75" customHeight="1" x14ac:dyDescent="0.2">
      <c r="A216" s="57"/>
      <c r="B216" s="57"/>
      <c r="C216" s="60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</row>
    <row r="217" spans="1:72" ht="15.75" customHeight="1" x14ac:dyDescent="0.2">
      <c r="A217" s="57"/>
      <c r="B217" s="57"/>
      <c r="C217" s="60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</row>
    <row r="218" spans="1:72" ht="15.75" customHeight="1" x14ac:dyDescent="0.2">
      <c r="A218" s="57"/>
      <c r="B218" s="57"/>
      <c r="C218" s="60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</row>
    <row r="219" spans="1:72" ht="15.75" customHeight="1" x14ac:dyDescent="0.2">
      <c r="A219" s="57"/>
      <c r="B219" s="57"/>
      <c r="C219" s="60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</row>
    <row r="220" spans="1:72" ht="15.75" customHeight="1" x14ac:dyDescent="0.2">
      <c r="A220" s="57"/>
      <c r="B220" s="57"/>
      <c r="C220" s="60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</row>
    <row r="221" spans="1:72" ht="15.75" customHeight="1" x14ac:dyDescent="0.2">
      <c r="A221" s="57"/>
      <c r="B221" s="57"/>
      <c r="C221" s="60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</row>
    <row r="222" spans="1:72" ht="15.75" customHeight="1" x14ac:dyDescent="0.2">
      <c r="A222" s="57"/>
      <c r="B222" s="57"/>
      <c r="C222" s="60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</row>
    <row r="223" spans="1:72" ht="15.75" customHeight="1" x14ac:dyDescent="0.2">
      <c r="A223" s="57"/>
      <c r="B223" s="57"/>
      <c r="C223" s="60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</row>
    <row r="224" spans="1:72" ht="15.75" customHeight="1" x14ac:dyDescent="0.2">
      <c r="A224" s="57"/>
      <c r="B224" s="57"/>
      <c r="C224" s="60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</row>
    <row r="225" spans="1:72" ht="15.75" customHeight="1" x14ac:dyDescent="0.2">
      <c r="A225" s="57"/>
      <c r="B225" s="57"/>
      <c r="C225" s="60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</row>
    <row r="226" spans="1:72" ht="15.75" customHeight="1" x14ac:dyDescent="0.2">
      <c r="A226" s="57"/>
      <c r="B226" s="57"/>
      <c r="C226" s="60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</row>
    <row r="227" spans="1:72" ht="15.75" customHeight="1" x14ac:dyDescent="0.2">
      <c r="A227" s="57"/>
      <c r="B227" s="57"/>
      <c r="C227" s="60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</row>
    <row r="228" spans="1:72" ht="15.75" customHeight="1" x14ac:dyDescent="0.2">
      <c r="A228" s="57"/>
      <c r="B228" s="57"/>
      <c r="C228" s="60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</row>
    <row r="229" spans="1:72" ht="15.75" customHeight="1" x14ac:dyDescent="0.2">
      <c r="A229" s="57"/>
      <c r="B229" s="57"/>
      <c r="C229" s="60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</row>
    <row r="230" spans="1:72" ht="15.75" customHeight="1" x14ac:dyDescent="0.2">
      <c r="A230" s="57"/>
      <c r="B230" s="57"/>
      <c r="C230" s="60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</row>
    <row r="231" spans="1:72" ht="15.75" customHeight="1" x14ac:dyDescent="0.2">
      <c r="A231" s="57"/>
      <c r="B231" s="57"/>
      <c r="C231" s="60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</row>
    <row r="232" spans="1:72" ht="15.75" customHeight="1" x14ac:dyDescent="0.2">
      <c r="A232" s="57"/>
      <c r="B232" s="57"/>
      <c r="C232" s="60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</row>
    <row r="233" spans="1:72" ht="15.75" customHeight="1" x14ac:dyDescent="0.2">
      <c r="A233" s="57"/>
      <c r="B233" s="57"/>
      <c r="C233" s="60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</row>
    <row r="234" spans="1:72" ht="15.75" customHeight="1" x14ac:dyDescent="0.2">
      <c r="A234" s="57"/>
      <c r="B234" s="57"/>
      <c r="C234" s="60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</row>
    <row r="235" spans="1:72" ht="15.75" customHeight="1" x14ac:dyDescent="0.2">
      <c r="A235" s="57"/>
      <c r="B235" s="57"/>
      <c r="C235" s="60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</row>
    <row r="236" spans="1:72" ht="15.75" customHeight="1" x14ac:dyDescent="0.2">
      <c r="A236" s="57"/>
      <c r="B236" s="57"/>
      <c r="C236" s="60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</row>
    <row r="237" spans="1:72" ht="15.75" customHeight="1" x14ac:dyDescent="0.2">
      <c r="A237" s="57"/>
      <c r="B237" s="57"/>
      <c r="C237" s="60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</row>
    <row r="238" spans="1:72" ht="15.75" customHeight="1" x14ac:dyDescent="0.2">
      <c r="A238" s="57"/>
      <c r="B238" s="57"/>
      <c r="C238" s="60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</row>
    <row r="239" spans="1:72" ht="15.75" customHeight="1" x14ac:dyDescent="0.2">
      <c r="A239" s="57"/>
      <c r="B239" s="57"/>
      <c r="C239" s="60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</row>
    <row r="240" spans="1:72" ht="15.75" customHeight="1" x14ac:dyDescent="0.2">
      <c r="A240" s="57"/>
      <c r="B240" s="57"/>
      <c r="C240" s="60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</row>
    <row r="241" spans="1:72" ht="15.75" customHeight="1" x14ac:dyDescent="0.2">
      <c r="A241" s="57"/>
      <c r="B241" s="57"/>
      <c r="C241" s="60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</row>
    <row r="242" spans="1:72" ht="15.75" customHeight="1" x14ac:dyDescent="0.2">
      <c r="A242" s="57"/>
      <c r="B242" s="57"/>
      <c r="C242" s="60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</row>
    <row r="243" spans="1:72" ht="15.75" customHeight="1" x14ac:dyDescent="0.2">
      <c r="A243" s="57"/>
      <c r="B243" s="57"/>
      <c r="C243" s="60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</row>
    <row r="244" spans="1:72" ht="15.75" customHeight="1" x14ac:dyDescent="0.2">
      <c r="A244" s="57"/>
      <c r="B244" s="57"/>
      <c r="C244" s="60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</row>
    <row r="245" spans="1:72" ht="15.75" customHeight="1" x14ac:dyDescent="0.2">
      <c r="A245" s="57"/>
      <c r="B245" s="57"/>
      <c r="C245" s="60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</row>
    <row r="246" spans="1:72" ht="15.75" customHeight="1" x14ac:dyDescent="0.2">
      <c r="A246" s="57"/>
      <c r="B246" s="57"/>
      <c r="C246" s="60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</row>
    <row r="247" spans="1:72" ht="15.75" customHeight="1" x14ac:dyDescent="0.2">
      <c r="A247" s="57"/>
      <c r="B247" s="57"/>
      <c r="C247" s="60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</row>
    <row r="248" spans="1:72" ht="15.75" customHeight="1" x14ac:dyDescent="0.2">
      <c r="A248" s="57"/>
      <c r="B248" s="57"/>
      <c r="C248" s="60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</row>
    <row r="249" spans="1:72" ht="15.75" customHeight="1" x14ac:dyDescent="0.2">
      <c r="A249" s="57"/>
      <c r="B249" s="57"/>
      <c r="C249" s="60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</row>
    <row r="250" spans="1:72" ht="15.75" customHeight="1" x14ac:dyDescent="0.2">
      <c r="A250" s="57"/>
      <c r="B250" s="57"/>
      <c r="C250" s="60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</row>
    <row r="251" spans="1:72" ht="15.75" customHeight="1" x14ac:dyDescent="0.2">
      <c r="A251" s="57"/>
      <c r="B251" s="57"/>
      <c r="C251" s="60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</row>
    <row r="252" spans="1:72" ht="15.75" customHeight="1" x14ac:dyDescent="0.2">
      <c r="A252" s="57"/>
      <c r="B252" s="57"/>
      <c r="C252" s="60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</row>
    <row r="253" spans="1:72" ht="15.75" customHeight="1" x14ac:dyDescent="0.2">
      <c r="A253" s="57"/>
      <c r="B253" s="57"/>
      <c r="C253" s="60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</row>
    <row r="254" spans="1:72" ht="15.75" customHeight="1" x14ac:dyDescent="0.2">
      <c r="A254" s="57"/>
      <c r="B254" s="57"/>
      <c r="C254" s="60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</row>
    <row r="255" spans="1:72" ht="15.75" customHeight="1" x14ac:dyDescent="0.2">
      <c r="A255" s="57"/>
      <c r="B255" s="57"/>
      <c r="C255" s="60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</row>
    <row r="256" spans="1:72" ht="15.75" customHeight="1" x14ac:dyDescent="0.2">
      <c r="A256" s="57"/>
      <c r="B256" s="57"/>
      <c r="C256" s="60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</row>
    <row r="257" spans="1:72" ht="15.75" customHeight="1" x14ac:dyDescent="0.2">
      <c r="A257" s="57"/>
      <c r="B257" s="57"/>
      <c r="C257" s="60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</row>
    <row r="258" spans="1:72" ht="15.75" customHeight="1" x14ac:dyDescent="0.2">
      <c r="A258" s="57"/>
      <c r="B258" s="57"/>
      <c r="C258" s="60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</row>
    <row r="259" spans="1:72" ht="15.75" customHeight="1" x14ac:dyDescent="0.2">
      <c r="A259" s="57"/>
      <c r="B259" s="57"/>
      <c r="C259" s="60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</row>
    <row r="260" spans="1:72" ht="15.75" customHeight="1" x14ac:dyDescent="0.2">
      <c r="A260" s="57"/>
      <c r="B260" s="57"/>
      <c r="C260" s="60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</row>
    <row r="261" spans="1:72" ht="15.75" customHeight="1" x14ac:dyDescent="0.2">
      <c r="A261" s="57"/>
      <c r="B261" s="57"/>
      <c r="C261" s="60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</row>
    <row r="262" spans="1:72" ht="15.75" customHeight="1" x14ac:dyDescent="0.2">
      <c r="A262" s="57"/>
      <c r="B262" s="57"/>
      <c r="C262" s="60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</row>
    <row r="263" spans="1:72" ht="15.75" customHeight="1" x14ac:dyDescent="0.2">
      <c r="A263" s="57"/>
      <c r="B263" s="57"/>
      <c r="C263" s="60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</row>
    <row r="264" spans="1:72" ht="15.75" customHeight="1" x14ac:dyDescent="0.2">
      <c r="A264" s="57"/>
      <c r="B264" s="57"/>
      <c r="C264" s="60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</row>
    <row r="265" spans="1:72" ht="15.75" customHeight="1" x14ac:dyDescent="0.2">
      <c r="A265" s="57"/>
      <c r="B265" s="57"/>
      <c r="C265" s="60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</row>
    <row r="266" spans="1:72" ht="15.75" customHeight="1" x14ac:dyDescent="0.2">
      <c r="A266" s="57"/>
      <c r="B266" s="57"/>
      <c r="C266" s="60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</row>
    <row r="267" spans="1:72" ht="15.75" customHeight="1" x14ac:dyDescent="0.2">
      <c r="A267" s="57"/>
      <c r="B267" s="57"/>
      <c r="C267" s="60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</row>
    <row r="268" spans="1:72" ht="15.75" customHeight="1" x14ac:dyDescent="0.2">
      <c r="A268" s="57"/>
      <c r="B268" s="57"/>
      <c r="C268" s="60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</row>
    <row r="269" spans="1:72" ht="15.75" customHeight="1" x14ac:dyDescent="0.2">
      <c r="A269" s="57"/>
      <c r="B269" s="57"/>
      <c r="C269" s="60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</row>
    <row r="270" spans="1:72" ht="15.75" customHeight="1" x14ac:dyDescent="0.2">
      <c r="A270" s="57"/>
      <c r="B270" s="57"/>
      <c r="C270" s="60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</row>
    <row r="271" spans="1:72" ht="15.75" customHeight="1" x14ac:dyDescent="0.2">
      <c r="A271" s="57"/>
      <c r="B271" s="57"/>
      <c r="C271" s="60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</row>
    <row r="272" spans="1:72" ht="15.75" customHeight="1" x14ac:dyDescent="0.2">
      <c r="A272" s="57"/>
      <c r="B272" s="57"/>
      <c r="C272" s="60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</row>
    <row r="273" spans="1:72" ht="15.75" customHeight="1" x14ac:dyDescent="0.2">
      <c r="A273" s="57"/>
      <c r="B273" s="57"/>
      <c r="C273" s="60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</row>
    <row r="274" spans="1:72" ht="15.75" customHeight="1" x14ac:dyDescent="0.2">
      <c r="A274" s="57"/>
      <c r="B274" s="57"/>
      <c r="C274" s="60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</row>
    <row r="275" spans="1:72" ht="15.75" customHeight="1" x14ac:dyDescent="0.2">
      <c r="A275" s="57"/>
      <c r="B275" s="57"/>
      <c r="C275" s="60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</row>
    <row r="276" spans="1:72" ht="15.75" customHeight="1" x14ac:dyDescent="0.2">
      <c r="A276" s="57"/>
      <c r="B276" s="57"/>
      <c r="C276" s="60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</row>
    <row r="277" spans="1:72" ht="15.75" customHeight="1" x14ac:dyDescent="0.2">
      <c r="A277" s="57"/>
      <c r="B277" s="57"/>
      <c r="C277" s="60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</row>
    <row r="278" spans="1:72" ht="15.75" customHeight="1" x14ac:dyDescent="0.2">
      <c r="A278" s="57"/>
      <c r="B278" s="57"/>
      <c r="C278" s="60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</row>
    <row r="279" spans="1:72" ht="15.75" customHeight="1" x14ac:dyDescent="0.2">
      <c r="A279" s="57"/>
      <c r="B279" s="57"/>
      <c r="C279" s="60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</row>
    <row r="280" spans="1:72" ht="15.75" customHeight="1" x14ac:dyDescent="0.2">
      <c r="A280" s="57"/>
      <c r="B280" s="57"/>
      <c r="C280" s="60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</row>
    <row r="281" spans="1:72" ht="15.75" customHeight="1" x14ac:dyDescent="0.2">
      <c r="A281" s="57"/>
      <c r="B281" s="57"/>
      <c r="C281" s="60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</row>
    <row r="282" spans="1:72" ht="15.75" customHeight="1" x14ac:dyDescent="0.2">
      <c r="A282" s="57"/>
      <c r="B282" s="57"/>
      <c r="C282" s="60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</row>
    <row r="283" spans="1:72" ht="15.75" customHeight="1" x14ac:dyDescent="0.2">
      <c r="A283" s="57"/>
      <c r="B283" s="57"/>
      <c r="C283" s="60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</row>
    <row r="284" spans="1:72" ht="15.75" customHeight="1" x14ac:dyDescent="0.2">
      <c r="A284" s="57"/>
      <c r="B284" s="57"/>
      <c r="C284" s="60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</row>
    <row r="285" spans="1:72" ht="15.75" customHeight="1" x14ac:dyDescent="0.2">
      <c r="A285" s="57"/>
      <c r="B285" s="57"/>
      <c r="C285" s="60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</row>
    <row r="286" spans="1:72" ht="15.75" customHeight="1" x14ac:dyDescent="0.2">
      <c r="A286" s="57"/>
      <c r="B286" s="57"/>
      <c r="C286" s="60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</row>
    <row r="287" spans="1:72" ht="15.75" customHeight="1" x14ac:dyDescent="0.2">
      <c r="A287" s="57"/>
      <c r="B287" s="57"/>
      <c r="C287" s="60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</row>
    <row r="288" spans="1:72" ht="15.75" customHeight="1" x14ac:dyDescent="0.2">
      <c r="A288" s="57"/>
      <c r="B288" s="57"/>
      <c r="C288" s="60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</row>
    <row r="289" spans="1:72" ht="15.75" customHeight="1" x14ac:dyDescent="0.2">
      <c r="A289" s="57"/>
      <c r="B289" s="57"/>
      <c r="C289" s="60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</row>
    <row r="290" spans="1:72" ht="15.75" customHeight="1" x14ac:dyDescent="0.2">
      <c r="A290" s="57"/>
      <c r="B290" s="57"/>
      <c r="C290" s="60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</row>
    <row r="291" spans="1:72" ht="15.75" customHeight="1" x14ac:dyDescent="0.2">
      <c r="A291" s="57"/>
      <c r="B291" s="57"/>
      <c r="C291" s="60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</row>
    <row r="292" spans="1:72" ht="15.75" customHeight="1" x14ac:dyDescent="0.2">
      <c r="A292" s="57"/>
      <c r="B292" s="57"/>
      <c r="C292" s="60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</row>
    <row r="293" spans="1:72" ht="15.75" customHeight="1" x14ac:dyDescent="0.2">
      <c r="A293" s="57"/>
      <c r="B293" s="57"/>
      <c r="C293" s="60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</row>
    <row r="294" spans="1:72" ht="15.75" customHeight="1" x14ac:dyDescent="0.2">
      <c r="A294" s="57"/>
      <c r="B294" s="57"/>
      <c r="C294" s="60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</row>
    <row r="295" spans="1:72" ht="15.75" customHeight="1" x14ac:dyDescent="0.2">
      <c r="A295" s="57"/>
      <c r="B295" s="57"/>
      <c r="C295" s="60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</row>
    <row r="296" spans="1:72" ht="15.75" customHeight="1" x14ac:dyDescent="0.2">
      <c r="A296" s="57"/>
      <c r="B296" s="57"/>
      <c r="C296" s="60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</row>
    <row r="297" spans="1:72" ht="15.75" customHeight="1" x14ac:dyDescent="0.2">
      <c r="A297" s="57"/>
      <c r="B297" s="57"/>
      <c r="C297" s="60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</row>
    <row r="298" spans="1:72" ht="15.75" customHeight="1" x14ac:dyDescent="0.2">
      <c r="A298" s="57"/>
      <c r="B298" s="57"/>
      <c r="C298" s="60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</row>
    <row r="299" spans="1:72" ht="15.75" customHeight="1" x14ac:dyDescent="0.2">
      <c r="A299" s="57"/>
      <c r="B299" s="57"/>
      <c r="C299" s="60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</row>
    <row r="300" spans="1:72" ht="15.75" customHeight="1" x14ac:dyDescent="0.2">
      <c r="A300" s="57"/>
      <c r="B300" s="57"/>
      <c r="C300" s="60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</row>
    <row r="301" spans="1:72" ht="15.75" customHeight="1" x14ac:dyDescent="0.2">
      <c r="A301" s="57"/>
      <c r="B301" s="57"/>
      <c r="C301" s="60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</row>
    <row r="302" spans="1:72" ht="15.75" customHeight="1" x14ac:dyDescent="0.2">
      <c r="A302" s="57"/>
      <c r="B302" s="57"/>
      <c r="C302" s="60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</row>
    <row r="303" spans="1:72" ht="15.75" customHeight="1" x14ac:dyDescent="0.2">
      <c r="A303" s="57"/>
      <c r="B303" s="57"/>
      <c r="C303" s="60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</row>
    <row r="304" spans="1:72" ht="15.75" customHeight="1" x14ac:dyDescent="0.2">
      <c r="A304" s="57"/>
      <c r="B304" s="57"/>
      <c r="C304" s="60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</row>
    <row r="305" spans="1:72" ht="15.75" customHeight="1" x14ac:dyDescent="0.2">
      <c r="A305" s="57"/>
      <c r="B305" s="57"/>
      <c r="C305" s="60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</row>
    <row r="306" spans="1:72" ht="15.75" customHeight="1" x14ac:dyDescent="0.2">
      <c r="A306" s="57"/>
      <c r="B306" s="57"/>
      <c r="C306" s="60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</row>
    <row r="307" spans="1:72" ht="15.75" customHeight="1" x14ac:dyDescent="0.2">
      <c r="A307" s="57"/>
      <c r="B307" s="57"/>
      <c r="C307" s="60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</row>
    <row r="308" spans="1:72" ht="15.75" customHeight="1" x14ac:dyDescent="0.2">
      <c r="A308" s="57"/>
      <c r="B308" s="57"/>
      <c r="C308" s="60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</row>
    <row r="309" spans="1:72" ht="15.75" customHeight="1" x14ac:dyDescent="0.2">
      <c r="A309" s="57"/>
      <c r="B309" s="57"/>
      <c r="C309" s="60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</row>
    <row r="310" spans="1:72" ht="15.75" customHeight="1" x14ac:dyDescent="0.2">
      <c r="A310" s="57"/>
      <c r="B310" s="57"/>
      <c r="C310" s="60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</row>
    <row r="311" spans="1:72" ht="15.75" customHeight="1" x14ac:dyDescent="0.2">
      <c r="A311" s="57"/>
      <c r="B311" s="57"/>
      <c r="C311" s="60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</row>
    <row r="312" spans="1:72" ht="15.75" customHeight="1" x14ac:dyDescent="0.2">
      <c r="A312" s="57"/>
      <c r="B312" s="57"/>
      <c r="C312" s="60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</row>
    <row r="313" spans="1:72" ht="15.75" customHeight="1" x14ac:dyDescent="0.2">
      <c r="A313" s="57"/>
      <c r="B313" s="57"/>
      <c r="C313" s="60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</row>
    <row r="314" spans="1:72" ht="15.75" customHeight="1" x14ac:dyDescent="0.2"/>
    <row r="315" spans="1:72" ht="15.75" customHeight="1" x14ac:dyDescent="0.2"/>
    <row r="316" spans="1:72" ht="15.75" customHeight="1" x14ac:dyDescent="0.2"/>
    <row r="317" spans="1:72" ht="15.75" customHeight="1" x14ac:dyDescent="0.2"/>
    <row r="318" spans="1:72" ht="15.75" customHeight="1" x14ac:dyDescent="0.2"/>
    <row r="319" spans="1:72" ht="15.75" customHeight="1" x14ac:dyDescent="0.2"/>
    <row r="320" spans="1:7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7">
    <mergeCell ref="BR11:BS11"/>
    <mergeCell ref="A11:A15"/>
    <mergeCell ref="B11:B15"/>
    <mergeCell ref="I11:R11"/>
    <mergeCell ref="S11:AQ11"/>
    <mergeCell ref="AR11:AR14"/>
    <mergeCell ref="AQ12:AQ14"/>
    <mergeCell ref="AQ111:AY111"/>
    <mergeCell ref="AQ112:AY112"/>
    <mergeCell ref="AQ113:AY113"/>
    <mergeCell ref="I1:O1"/>
    <mergeCell ref="AC1:AO1"/>
    <mergeCell ref="D112:E112"/>
    <mergeCell ref="O12:Q12"/>
    <mergeCell ref="R12:R14"/>
    <mergeCell ref="S12:V12"/>
    <mergeCell ref="W12:Z12"/>
    <mergeCell ref="AT11:AX12"/>
    <mergeCell ref="AZ11:BD12"/>
    <mergeCell ref="BF11:BJ12"/>
    <mergeCell ref="BL11:BP12"/>
    <mergeCell ref="I12:K12"/>
    <mergeCell ref="L12:N12"/>
    <mergeCell ref="AA12:AD12"/>
    <mergeCell ref="AE12:AH12"/>
    <mergeCell ref="AI12:AL12"/>
    <mergeCell ref="AM12:AP12"/>
  </mergeCells>
  <conditionalFormatting sqref="AL2:AL10 AL13:AL1000">
    <cfRule type="cellIs" dxfId="1" priority="1" operator="lessThan">
      <formula>40</formula>
    </cfRule>
  </conditionalFormatting>
  <conditionalFormatting sqref="AL5:AL10 AL13:AL1000">
    <cfRule type="cellIs" dxfId="0" priority="2" operator="greaterThanOrEqual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modified xsi:type="dcterms:W3CDTF">2024-04-21T16:19:25Z</dcterms:modified>
</cp:coreProperties>
</file>