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ngs\OneDrive\Desktop\BAETE Visit\Spring 2023\2.PFL 43\"/>
    </mc:Choice>
  </mc:AlternateContent>
  <xr:revisionPtr revIDLastSave="0" documentId="13_ncr:1_{334C90C6-3DC7-43CB-ABF9-6203299D229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DvE6uzmQz6nWb9CWJqXa+LQVTlOs/rKxeqr50zPtz8Q="/>
    </ext>
  </extLst>
</workbook>
</file>

<file path=xl/calcChain.xml><?xml version="1.0" encoding="utf-8"?>
<calcChain xmlns="http://schemas.openxmlformats.org/spreadsheetml/2006/main">
  <c r="BB17" i="1" l="1"/>
  <c r="BC17" i="1"/>
  <c r="BD17" i="1"/>
  <c r="BB18" i="1"/>
  <c r="BC18" i="1"/>
  <c r="BD18" i="1"/>
  <c r="BB19" i="1"/>
  <c r="BC19" i="1"/>
  <c r="BD19" i="1"/>
  <c r="BB20" i="1"/>
  <c r="BC20" i="1"/>
  <c r="BD20" i="1"/>
  <c r="BB21" i="1"/>
  <c r="BC21" i="1"/>
  <c r="BD21" i="1"/>
  <c r="BB22" i="1"/>
  <c r="BC22" i="1"/>
  <c r="BD22" i="1"/>
  <c r="BB23" i="1"/>
  <c r="BC23" i="1"/>
  <c r="BD23" i="1"/>
  <c r="BB24" i="1"/>
  <c r="BC24" i="1"/>
  <c r="BD24" i="1"/>
  <c r="BB25" i="1"/>
  <c r="BC25" i="1"/>
  <c r="BD25" i="1"/>
  <c r="BB26" i="1"/>
  <c r="BC26" i="1"/>
  <c r="BD26" i="1"/>
  <c r="BB27" i="1"/>
  <c r="BC27" i="1"/>
  <c r="BD27" i="1"/>
  <c r="BB28" i="1"/>
  <c r="BC28" i="1"/>
  <c r="BD28" i="1"/>
  <c r="BB29" i="1"/>
  <c r="BC29" i="1"/>
  <c r="BD29" i="1"/>
  <c r="BB30" i="1"/>
  <c r="BC30" i="1"/>
  <c r="BD30" i="1"/>
  <c r="BB31" i="1"/>
  <c r="BC31" i="1"/>
  <c r="BD31" i="1"/>
  <c r="BB32" i="1"/>
  <c r="BC32" i="1"/>
  <c r="BD32" i="1"/>
  <c r="BB33" i="1"/>
  <c r="BC33" i="1"/>
  <c r="BD33" i="1"/>
  <c r="BB34" i="1"/>
  <c r="BC34" i="1"/>
  <c r="BD34" i="1"/>
  <c r="BB35" i="1"/>
  <c r="BC35" i="1"/>
  <c r="BD35" i="1"/>
  <c r="BB36" i="1"/>
  <c r="BC36" i="1"/>
  <c r="BD36" i="1"/>
  <c r="BB37" i="1"/>
  <c r="BC37" i="1"/>
  <c r="BD37" i="1"/>
  <c r="BB38" i="1"/>
  <c r="BC38" i="1"/>
  <c r="BD38" i="1"/>
  <c r="BB39" i="1"/>
  <c r="BC39" i="1"/>
  <c r="BD39" i="1"/>
  <c r="BB40" i="1"/>
  <c r="BC40" i="1"/>
  <c r="BD40" i="1"/>
  <c r="BB41" i="1"/>
  <c r="BC41" i="1"/>
  <c r="BD41" i="1"/>
  <c r="BB42" i="1"/>
  <c r="BC42" i="1"/>
  <c r="BD42" i="1"/>
  <c r="BB43" i="1"/>
  <c r="BC43" i="1"/>
  <c r="BD43" i="1"/>
  <c r="BB44" i="1"/>
  <c r="BC44" i="1"/>
  <c r="BD44" i="1"/>
  <c r="BB45" i="1"/>
  <c r="BC45" i="1"/>
  <c r="BD45" i="1"/>
  <c r="BB46" i="1"/>
  <c r="BC46" i="1"/>
  <c r="BD46" i="1"/>
  <c r="BB47" i="1"/>
  <c r="BC47" i="1"/>
  <c r="BD47" i="1"/>
  <c r="BB48" i="1"/>
  <c r="BC48" i="1"/>
  <c r="BD48" i="1"/>
  <c r="BB49" i="1"/>
  <c r="BC49" i="1"/>
  <c r="BD49" i="1"/>
  <c r="BB50" i="1"/>
  <c r="BC50" i="1"/>
  <c r="BD50" i="1"/>
  <c r="BB51" i="1"/>
  <c r="BC51" i="1"/>
  <c r="BD51" i="1"/>
  <c r="BB52" i="1"/>
  <c r="BC52" i="1"/>
  <c r="BD52" i="1"/>
  <c r="BB53" i="1"/>
  <c r="BC53" i="1"/>
  <c r="BD53" i="1"/>
  <c r="BB54" i="1"/>
  <c r="BC54" i="1"/>
  <c r="BD54" i="1"/>
  <c r="BB55" i="1"/>
  <c r="BC55" i="1"/>
  <c r="BD55" i="1"/>
  <c r="BB56" i="1"/>
  <c r="BC56" i="1"/>
  <c r="BD56" i="1"/>
  <c r="BB57" i="1"/>
  <c r="BC57" i="1"/>
  <c r="BD57" i="1"/>
  <c r="BB58" i="1"/>
  <c r="BC58" i="1"/>
  <c r="BD58" i="1"/>
  <c r="BB59" i="1"/>
  <c r="BC59" i="1"/>
  <c r="BD59" i="1"/>
  <c r="BD16" i="1"/>
  <c r="BC16" i="1"/>
  <c r="BB16" i="1"/>
  <c r="AH59" i="1"/>
  <c r="AG59" i="1"/>
  <c r="AF59" i="1"/>
  <c r="AE59" i="1"/>
  <c r="AD59" i="1"/>
  <c r="AC59" i="1"/>
  <c r="AH58" i="1"/>
  <c r="AG58" i="1"/>
  <c r="AF58" i="1"/>
  <c r="AE58" i="1"/>
  <c r="AD58" i="1"/>
  <c r="AC58" i="1"/>
  <c r="AH57" i="1"/>
  <c r="AG57" i="1"/>
  <c r="AF57" i="1"/>
  <c r="AE57" i="1"/>
  <c r="AD57" i="1"/>
  <c r="AI57" i="1" s="1"/>
  <c r="AC57" i="1"/>
  <c r="AH56" i="1"/>
  <c r="AG56" i="1"/>
  <c r="AF56" i="1"/>
  <c r="AE56" i="1"/>
  <c r="AD56" i="1"/>
  <c r="AC56" i="1"/>
  <c r="AH55" i="1"/>
  <c r="AG55" i="1"/>
  <c r="AM55" i="1" s="1"/>
  <c r="AS55" i="1" s="1"/>
  <c r="AY55" i="1" s="1"/>
  <c r="AF55" i="1"/>
  <c r="AE55" i="1"/>
  <c r="AD55" i="1"/>
  <c r="AC55" i="1"/>
  <c r="AH54" i="1"/>
  <c r="AG54" i="1"/>
  <c r="AF54" i="1"/>
  <c r="AE54" i="1"/>
  <c r="AK54" i="1" s="1"/>
  <c r="AQ54" i="1" s="1"/>
  <c r="AW54" i="1" s="1"/>
  <c r="AD54" i="1"/>
  <c r="AC54" i="1"/>
  <c r="AH53" i="1"/>
  <c r="AG53" i="1"/>
  <c r="AF53" i="1"/>
  <c r="AE53" i="1"/>
  <c r="AD53" i="1"/>
  <c r="AI53" i="1" s="1"/>
  <c r="AC53" i="1"/>
  <c r="AH52" i="1"/>
  <c r="AG52" i="1"/>
  <c r="AF52" i="1"/>
  <c r="AE52" i="1"/>
  <c r="AD52" i="1"/>
  <c r="AC52" i="1"/>
  <c r="AM51" i="1"/>
  <c r="AS51" i="1" s="1"/>
  <c r="AY51" i="1" s="1"/>
  <c r="AH51" i="1"/>
  <c r="AG51" i="1"/>
  <c r="AF51" i="1"/>
  <c r="AE51" i="1"/>
  <c r="AD51" i="1"/>
  <c r="AC51" i="1"/>
  <c r="AH50" i="1"/>
  <c r="AG50" i="1"/>
  <c r="AF50" i="1"/>
  <c r="AE50" i="1"/>
  <c r="AD50" i="1"/>
  <c r="AC50" i="1"/>
  <c r="AH49" i="1"/>
  <c r="AG49" i="1"/>
  <c r="AF49" i="1"/>
  <c r="AI49" i="1" s="1"/>
  <c r="AE49" i="1"/>
  <c r="AD49" i="1"/>
  <c r="AC49" i="1"/>
  <c r="AH48" i="1"/>
  <c r="AG48" i="1"/>
  <c r="AF48" i="1"/>
  <c r="AE48" i="1"/>
  <c r="AD48" i="1"/>
  <c r="AC48" i="1"/>
  <c r="AH47" i="1"/>
  <c r="AG47" i="1"/>
  <c r="AM47" i="1" s="1"/>
  <c r="AS47" i="1" s="1"/>
  <c r="AY47" i="1" s="1"/>
  <c r="AF47" i="1"/>
  <c r="AE47" i="1"/>
  <c r="AD47" i="1"/>
  <c r="AC47" i="1"/>
  <c r="AH46" i="1"/>
  <c r="AG46" i="1"/>
  <c r="AF46" i="1"/>
  <c r="AE46" i="1"/>
  <c r="AD46" i="1"/>
  <c r="AC46" i="1"/>
  <c r="AH45" i="1"/>
  <c r="AG45" i="1"/>
  <c r="AF45" i="1"/>
  <c r="AE45" i="1"/>
  <c r="AI45" i="1" s="1"/>
  <c r="AD45" i="1"/>
  <c r="AC45" i="1"/>
  <c r="AH44" i="1"/>
  <c r="AG44" i="1"/>
  <c r="AF44" i="1"/>
  <c r="AL44" i="1" s="1"/>
  <c r="AR44" i="1" s="1"/>
  <c r="AX44" i="1" s="1"/>
  <c r="AE44" i="1"/>
  <c r="AD44" i="1"/>
  <c r="AC44" i="1"/>
  <c r="AH43" i="1"/>
  <c r="AG43" i="1"/>
  <c r="AM43" i="1" s="1"/>
  <c r="AS43" i="1" s="1"/>
  <c r="AY43" i="1" s="1"/>
  <c r="AF43" i="1"/>
  <c r="AE43" i="1"/>
  <c r="AD43" i="1"/>
  <c r="AC43" i="1"/>
  <c r="AH42" i="1"/>
  <c r="AG42" i="1"/>
  <c r="AF42" i="1"/>
  <c r="AE42" i="1"/>
  <c r="AD42" i="1"/>
  <c r="AC42" i="1"/>
  <c r="AH41" i="1"/>
  <c r="AG41" i="1"/>
  <c r="AF41" i="1"/>
  <c r="AE41" i="1"/>
  <c r="AD41" i="1"/>
  <c r="AI41" i="1" s="1"/>
  <c r="AC41" i="1"/>
  <c r="AH40" i="1"/>
  <c r="AG40" i="1"/>
  <c r="AF40" i="1"/>
  <c r="AE40" i="1"/>
  <c r="AD40" i="1"/>
  <c r="AC40" i="1"/>
  <c r="AH39" i="1"/>
  <c r="AG39" i="1"/>
  <c r="AM39" i="1" s="1"/>
  <c r="AS39" i="1" s="1"/>
  <c r="AY39" i="1" s="1"/>
  <c r="AF39" i="1"/>
  <c r="AE39" i="1"/>
  <c r="AD39" i="1"/>
  <c r="AC39" i="1"/>
  <c r="AH38" i="1"/>
  <c r="AG38" i="1"/>
  <c r="AF38" i="1"/>
  <c r="AE38" i="1"/>
  <c r="AK38" i="1" s="1"/>
  <c r="AQ38" i="1" s="1"/>
  <c r="AW38" i="1" s="1"/>
  <c r="AD38" i="1"/>
  <c r="AC38" i="1"/>
  <c r="AH37" i="1"/>
  <c r="AG37" i="1"/>
  <c r="AF37" i="1"/>
  <c r="AE37" i="1"/>
  <c r="AD37" i="1"/>
  <c r="AI37" i="1" s="1"/>
  <c r="AC37" i="1"/>
  <c r="AH36" i="1"/>
  <c r="AG36" i="1"/>
  <c r="AF36" i="1"/>
  <c r="AE36" i="1"/>
  <c r="AD36" i="1"/>
  <c r="AC36" i="1"/>
  <c r="AM35" i="1"/>
  <c r="AS35" i="1" s="1"/>
  <c r="AY35" i="1" s="1"/>
  <c r="AH35" i="1"/>
  <c r="AG35" i="1"/>
  <c r="AF35" i="1"/>
  <c r="AE35" i="1"/>
  <c r="AD35" i="1"/>
  <c r="AC35" i="1"/>
  <c r="AH34" i="1"/>
  <c r="AG34" i="1"/>
  <c r="AF34" i="1"/>
  <c r="AE34" i="1"/>
  <c r="AD34" i="1"/>
  <c r="AC34" i="1"/>
  <c r="AH33" i="1"/>
  <c r="AG33" i="1"/>
  <c r="AF33" i="1"/>
  <c r="AI33" i="1" s="1"/>
  <c r="AE33" i="1"/>
  <c r="AD33" i="1"/>
  <c r="AC33" i="1"/>
  <c r="AH32" i="1"/>
  <c r="AG32" i="1"/>
  <c r="AF32" i="1"/>
  <c r="AE32" i="1"/>
  <c r="AD32" i="1"/>
  <c r="AC32" i="1"/>
  <c r="AH31" i="1"/>
  <c r="AG31" i="1"/>
  <c r="AM31" i="1" s="1"/>
  <c r="AS31" i="1" s="1"/>
  <c r="AY31" i="1" s="1"/>
  <c r="AF31" i="1"/>
  <c r="AE31" i="1"/>
  <c r="AD31" i="1"/>
  <c r="AC31" i="1"/>
  <c r="AH30" i="1"/>
  <c r="AG30" i="1"/>
  <c r="AF30" i="1"/>
  <c r="AL30" i="1" s="1"/>
  <c r="AR30" i="1" s="1"/>
  <c r="AX30" i="1" s="1"/>
  <c r="AE30" i="1"/>
  <c r="AD30" i="1"/>
  <c r="AC30" i="1"/>
  <c r="AH29" i="1"/>
  <c r="AG29" i="1"/>
  <c r="AF29" i="1"/>
  <c r="AE29" i="1"/>
  <c r="AI29" i="1" s="1"/>
  <c r="AD29" i="1"/>
  <c r="AC29" i="1"/>
  <c r="AH28" i="1"/>
  <c r="AG28" i="1"/>
  <c r="AF28" i="1"/>
  <c r="AL28" i="1" s="1"/>
  <c r="AR28" i="1" s="1"/>
  <c r="AX28" i="1" s="1"/>
  <c r="AE28" i="1"/>
  <c r="AD28" i="1"/>
  <c r="AC28" i="1"/>
  <c r="AH27" i="1"/>
  <c r="AG27" i="1"/>
  <c r="AM27" i="1" s="1"/>
  <c r="AS27" i="1" s="1"/>
  <c r="AY27" i="1" s="1"/>
  <c r="AF27" i="1"/>
  <c r="AE27" i="1"/>
  <c r="AD27" i="1"/>
  <c r="AC27" i="1"/>
  <c r="AH26" i="1"/>
  <c r="AG26" i="1"/>
  <c r="AF26" i="1"/>
  <c r="AE26" i="1"/>
  <c r="AD26" i="1"/>
  <c r="AC26" i="1"/>
  <c r="AH25" i="1"/>
  <c r="AG25" i="1"/>
  <c r="AF25" i="1"/>
  <c r="AE25" i="1"/>
  <c r="AD25" i="1"/>
  <c r="AI25" i="1" s="1"/>
  <c r="AC25" i="1"/>
  <c r="AH24" i="1"/>
  <c r="AG24" i="1"/>
  <c r="AF24" i="1"/>
  <c r="AE24" i="1"/>
  <c r="AK24" i="1" s="1"/>
  <c r="AQ24" i="1" s="1"/>
  <c r="AW24" i="1" s="1"/>
  <c r="AD24" i="1"/>
  <c r="AC24" i="1"/>
  <c r="AH23" i="1"/>
  <c r="AG23" i="1"/>
  <c r="AF23" i="1"/>
  <c r="AE23" i="1"/>
  <c r="AD23" i="1"/>
  <c r="AC23" i="1"/>
  <c r="AH22" i="1"/>
  <c r="AG22" i="1"/>
  <c r="AF22" i="1"/>
  <c r="AE22" i="1"/>
  <c r="AD22" i="1"/>
  <c r="AC22" i="1"/>
  <c r="AH21" i="1"/>
  <c r="AG21" i="1"/>
  <c r="AF21" i="1"/>
  <c r="AE21" i="1"/>
  <c r="AD21" i="1"/>
  <c r="AI21" i="1" s="1"/>
  <c r="AC21" i="1"/>
  <c r="AH20" i="1"/>
  <c r="AN20" i="1" s="1"/>
  <c r="AT20" i="1" s="1"/>
  <c r="AZ20" i="1" s="1"/>
  <c r="AG20" i="1"/>
  <c r="AF20" i="1"/>
  <c r="AL20" i="1" s="1"/>
  <c r="AR20" i="1" s="1"/>
  <c r="AX20" i="1" s="1"/>
  <c r="AE20" i="1"/>
  <c r="AD20" i="1"/>
  <c r="AC20" i="1"/>
  <c r="AH19" i="1"/>
  <c r="AG19" i="1"/>
  <c r="AF19" i="1"/>
  <c r="AL19" i="1" s="1"/>
  <c r="AR19" i="1" s="1"/>
  <c r="AX19" i="1" s="1"/>
  <c r="AE19" i="1"/>
  <c r="AD19" i="1"/>
  <c r="AC19" i="1"/>
  <c r="AH18" i="1"/>
  <c r="AN18" i="1" s="1"/>
  <c r="AT18" i="1" s="1"/>
  <c r="AZ18" i="1" s="1"/>
  <c r="AG18" i="1"/>
  <c r="AF18" i="1"/>
  <c r="AE18" i="1"/>
  <c r="AI18" i="1" s="1"/>
  <c r="AD18" i="1"/>
  <c r="AC18" i="1"/>
  <c r="AH17" i="1"/>
  <c r="AN17" i="1" s="1"/>
  <c r="AT17" i="1" s="1"/>
  <c r="AZ17" i="1" s="1"/>
  <c r="AG17" i="1"/>
  <c r="AF17" i="1"/>
  <c r="AL17" i="1" s="1"/>
  <c r="AR17" i="1" s="1"/>
  <c r="AX17" i="1" s="1"/>
  <c r="AE17" i="1"/>
  <c r="AD17" i="1"/>
  <c r="AC17" i="1"/>
  <c r="AH16" i="1"/>
  <c r="AN16" i="1" s="1"/>
  <c r="AG16" i="1"/>
  <c r="AM16" i="1" s="1"/>
  <c r="AF16" i="1"/>
  <c r="AL16" i="1" s="1"/>
  <c r="AE16" i="1"/>
  <c r="AD16" i="1"/>
  <c r="AC16" i="1"/>
  <c r="AH15" i="1"/>
  <c r="AN22" i="1" s="1"/>
  <c r="AT22" i="1" s="1"/>
  <c r="AZ22" i="1" s="1"/>
  <c r="AG15" i="1"/>
  <c r="AM22" i="1" s="1"/>
  <c r="AS22" i="1" s="1"/>
  <c r="AY22" i="1" s="1"/>
  <c r="AF15" i="1"/>
  <c r="AL21" i="1" s="1"/>
  <c r="AR21" i="1" s="1"/>
  <c r="AX21" i="1" s="1"/>
  <c r="AE15" i="1"/>
  <c r="AD15" i="1"/>
  <c r="AJ22" i="1" s="1"/>
  <c r="AP22" i="1" s="1"/>
  <c r="AV22" i="1" s="1"/>
  <c r="AC15" i="1"/>
  <c r="Q7" i="1"/>
  <c r="Q6" i="1"/>
  <c r="Q5" i="1"/>
  <c r="B5" i="1"/>
  <c r="Q4" i="1"/>
  <c r="Q3" i="1"/>
  <c r="AK19" i="1" l="1"/>
  <c r="AQ19" i="1" s="1"/>
  <c r="AW19" i="1" s="1"/>
  <c r="AK30" i="1"/>
  <c r="AQ30" i="1" s="1"/>
  <c r="AW30" i="1" s="1"/>
  <c r="AL36" i="1"/>
  <c r="AR36" i="1" s="1"/>
  <c r="AX36" i="1" s="1"/>
  <c r="AK46" i="1"/>
  <c r="AQ46" i="1" s="1"/>
  <c r="AW46" i="1" s="1"/>
  <c r="AL52" i="1"/>
  <c r="AR52" i="1" s="1"/>
  <c r="AX52" i="1" s="1"/>
  <c r="AL46" i="1"/>
  <c r="AR46" i="1" s="1"/>
  <c r="AX46" i="1" s="1"/>
  <c r="AJ16" i="1"/>
  <c r="AP16" i="1" s="1"/>
  <c r="AV16" i="1" s="1"/>
  <c r="AM19" i="1"/>
  <c r="AS19" i="1" s="1"/>
  <c r="AY19" i="1" s="1"/>
  <c r="AL24" i="1"/>
  <c r="AR24" i="1" s="1"/>
  <c r="AX24" i="1" s="1"/>
  <c r="AK34" i="1"/>
  <c r="AQ34" i="1" s="1"/>
  <c r="AW34" i="1" s="1"/>
  <c r="AL40" i="1"/>
  <c r="AR40" i="1" s="1"/>
  <c r="AX40" i="1" s="1"/>
  <c r="AK50" i="1"/>
  <c r="AQ50" i="1" s="1"/>
  <c r="AW50" i="1" s="1"/>
  <c r="AL56" i="1"/>
  <c r="AR56" i="1" s="1"/>
  <c r="AX56" i="1" s="1"/>
  <c r="AK16" i="1"/>
  <c r="AQ16" i="1" s="1"/>
  <c r="AW16" i="1" s="1"/>
  <c r="AK17" i="1"/>
  <c r="AQ17" i="1" s="1"/>
  <c r="AW17" i="1" s="1"/>
  <c r="AM18" i="1"/>
  <c r="AS18" i="1" s="1"/>
  <c r="AY18" i="1" s="1"/>
  <c r="AN19" i="1"/>
  <c r="AT19" i="1" s="1"/>
  <c r="AZ19" i="1" s="1"/>
  <c r="AK28" i="1"/>
  <c r="AQ28" i="1" s="1"/>
  <c r="AW28" i="1" s="1"/>
  <c r="AL34" i="1"/>
  <c r="AR34" i="1" s="1"/>
  <c r="AX34" i="1" s="1"/>
  <c r="AL50" i="1"/>
  <c r="AR50" i="1" s="1"/>
  <c r="AX50" i="1" s="1"/>
  <c r="Q8" i="1"/>
  <c r="U5" i="1" s="1"/>
  <c r="AK45" i="1"/>
  <c r="AQ45" i="1" s="1"/>
  <c r="AW45" i="1" s="1"/>
  <c r="AM17" i="1"/>
  <c r="AS17" i="1" s="1"/>
  <c r="AY17" i="1" s="1"/>
  <c r="AJ20" i="1"/>
  <c r="AP20" i="1" s="1"/>
  <c r="AV20" i="1" s="1"/>
  <c r="AM23" i="1"/>
  <c r="AS23" i="1" s="1"/>
  <c r="AY23" i="1" s="1"/>
  <c r="AK32" i="1"/>
  <c r="AQ32" i="1" s="1"/>
  <c r="AW32" i="1" s="1"/>
  <c r="AL38" i="1"/>
  <c r="AR38" i="1" s="1"/>
  <c r="AX38" i="1" s="1"/>
  <c r="AL54" i="1"/>
  <c r="AR54" i="1" s="1"/>
  <c r="AX54" i="1" s="1"/>
  <c r="AK26" i="1"/>
  <c r="AQ26" i="1" s="1"/>
  <c r="AW26" i="1" s="1"/>
  <c r="AL32" i="1"/>
  <c r="AR32" i="1" s="1"/>
  <c r="AX32" i="1" s="1"/>
  <c r="AK42" i="1"/>
  <c r="AQ42" i="1" s="1"/>
  <c r="AW42" i="1" s="1"/>
  <c r="AL48" i="1"/>
  <c r="AR48" i="1" s="1"/>
  <c r="AX48" i="1" s="1"/>
  <c r="AK58" i="1"/>
  <c r="AQ58" i="1" s="1"/>
  <c r="AW58" i="1" s="1"/>
  <c r="AJ19" i="1"/>
  <c r="AP19" i="1" s="1"/>
  <c r="AV19" i="1" s="1"/>
  <c r="AL26" i="1"/>
  <c r="AR26" i="1" s="1"/>
  <c r="AX26" i="1" s="1"/>
  <c r="AK36" i="1"/>
  <c r="AQ36" i="1" s="1"/>
  <c r="AW36" i="1" s="1"/>
  <c r="AL42" i="1"/>
  <c r="AR42" i="1" s="1"/>
  <c r="AX42" i="1" s="1"/>
  <c r="AL58" i="1"/>
  <c r="AR58" i="1" s="1"/>
  <c r="AX58" i="1" s="1"/>
  <c r="AR16" i="1"/>
  <c r="AX16" i="1" s="1"/>
  <c r="AJ18" i="1"/>
  <c r="AP18" i="1" s="1"/>
  <c r="AV18" i="1" s="1"/>
  <c r="AJ21" i="1"/>
  <c r="AP21" i="1" s="1"/>
  <c r="AV21" i="1" s="1"/>
  <c r="AK22" i="1"/>
  <c r="AQ22" i="1" s="1"/>
  <c r="AW22" i="1" s="1"/>
  <c r="AK29" i="1"/>
  <c r="AQ29" i="1" s="1"/>
  <c r="AW29" i="1" s="1"/>
  <c r="AK49" i="1"/>
  <c r="AQ49" i="1" s="1"/>
  <c r="AW49" i="1" s="1"/>
  <c r="AK57" i="1"/>
  <c r="AQ57" i="1" s="1"/>
  <c r="AW57" i="1" s="1"/>
  <c r="AK20" i="1"/>
  <c r="AQ20" i="1" s="1"/>
  <c r="AW20" i="1" s="1"/>
  <c r="AK21" i="1"/>
  <c r="AQ21" i="1" s="1"/>
  <c r="AW21" i="1" s="1"/>
  <c r="AK23" i="1"/>
  <c r="AQ23" i="1" s="1"/>
  <c r="AW23" i="1" s="1"/>
  <c r="AM24" i="1"/>
  <c r="AS24" i="1" s="1"/>
  <c r="AY24" i="1" s="1"/>
  <c r="AL25" i="1"/>
  <c r="AR25" i="1" s="1"/>
  <c r="AX25" i="1" s="1"/>
  <c r="AM28" i="1"/>
  <c r="AS28" i="1" s="1"/>
  <c r="AY28" i="1" s="1"/>
  <c r="AL29" i="1"/>
  <c r="AR29" i="1" s="1"/>
  <c r="AX29" i="1" s="1"/>
  <c r="AM32" i="1"/>
  <c r="AS32" i="1" s="1"/>
  <c r="AY32" i="1" s="1"/>
  <c r="AL33" i="1"/>
  <c r="AR33" i="1" s="1"/>
  <c r="AX33" i="1" s="1"/>
  <c r="AM36" i="1"/>
  <c r="AS36" i="1" s="1"/>
  <c r="AY36" i="1" s="1"/>
  <c r="AL37" i="1"/>
  <c r="AR37" i="1" s="1"/>
  <c r="AX37" i="1" s="1"/>
  <c r="AM40" i="1"/>
  <c r="AS40" i="1" s="1"/>
  <c r="AY40" i="1" s="1"/>
  <c r="AL41" i="1"/>
  <c r="AR41" i="1" s="1"/>
  <c r="AX41" i="1" s="1"/>
  <c r="AM44" i="1"/>
  <c r="AS44" i="1" s="1"/>
  <c r="AY44" i="1" s="1"/>
  <c r="AL45" i="1"/>
  <c r="AR45" i="1" s="1"/>
  <c r="AX45" i="1" s="1"/>
  <c r="AM48" i="1"/>
  <c r="AS48" i="1" s="1"/>
  <c r="AY48" i="1" s="1"/>
  <c r="AL49" i="1"/>
  <c r="AR49" i="1" s="1"/>
  <c r="AX49" i="1" s="1"/>
  <c r="AM52" i="1"/>
  <c r="AS52" i="1" s="1"/>
  <c r="AY52" i="1" s="1"/>
  <c r="AL53" i="1"/>
  <c r="AR53" i="1" s="1"/>
  <c r="AX53" i="1" s="1"/>
  <c r="AM56" i="1"/>
  <c r="AS56" i="1" s="1"/>
  <c r="AY56" i="1" s="1"/>
  <c r="AL57" i="1"/>
  <c r="AR57" i="1" s="1"/>
  <c r="AX57" i="1" s="1"/>
  <c r="AK18" i="1"/>
  <c r="AQ18" i="1" s="1"/>
  <c r="AW18" i="1" s="1"/>
  <c r="AM57" i="1"/>
  <c r="AS57" i="1" s="1"/>
  <c r="AY57" i="1" s="1"/>
  <c r="AM53" i="1"/>
  <c r="AS53" i="1" s="1"/>
  <c r="AY53" i="1" s="1"/>
  <c r="AM49" i="1"/>
  <c r="AS49" i="1" s="1"/>
  <c r="AY49" i="1" s="1"/>
  <c r="AM45" i="1"/>
  <c r="AS45" i="1" s="1"/>
  <c r="AY45" i="1" s="1"/>
  <c r="AM41" i="1"/>
  <c r="AS41" i="1" s="1"/>
  <c r="AY41" i="1" s="1"/>
  <c r="AM33" i="1"/>
  <c r="AS33" i="1" s="1"/>
  <c r="AY33" i="1" s="1"/>
  <c r="AL18" i="1"/>
  <c r="AR18" i="1" s="1"/>
  <c r="AX18" i="1" s="1"/>
  <c r="AI22" i="1"/>
  <c r="AJ25" i="1"/>
  <c r="AP25" i="1" s="1"/>
  <c r="AV25" i="1" s="1"/>
  <c r="AJ27" i="1"/>
  <c r="AP27" i="1" s="1"/>
  <c r="AV27" i="1" s="1"/>
  <c r="AJ29" i="1"/>
  <c r="AP29" i="1" s="1"/>
  <c r="AV29" i="1" s="1"/>
  <c r="AJ31" i="1"/>
  <c r="AP31" i="1" s="1"/>
  <c r="AV31" i="1" s="1"/>
  <c r="AJ33" i="1"/>
  <c r="AP33" i="1" s="1"/>
  <c r="AV33" i="1" s="1"/>
  <c r="AJ35" i="1"/>
  <c r="AP35" i="1" s="1"/>
  <c r="AV35" i="1" s="1"/>
  <c r="AJ37" i="1"/>
  <c r="AP37" i="1" s="1"/>
  <c r="AV37" i="1" s="1"/>
  <c r="AJ39" i="1"/>
  <c r="AP39" i="1" s="1"/>
  <c r="AV39" i="1" s="1"/>
  <c r="AN40" i="1"/>
  <c r="AT40" i="1" s="1"/>
  <c r="AZ40" i="1" s="1"/>
  <c r="AJ41" i="1"/>
  <c r="AP41" i="1" s="1"/>
  <c r="AV41" i="1" s="1"/>
  <c r="AJ43" i="1"/>
  <c r="AP43" i="1" s="1"/>
  <c r="AV43" i="1" s="1"/>
  <c r="AN44" i="1"/>
  <c r="AT44" i="1" s="1"/>
  <c r="AZ44" i="1" s="1"/>
  <c r="AJ45" i="1"/>
  <c r="AP45" i="1" s="1"/>
  <c r="AV45" i="1" s="1"/>
  <c r="AJ47" i="1"/>
  <c r="AP47" i="1" s="1"/>
  <c r="AV47" i="1" s="1"/>
  <c r="AN48" i="1"/>
  <c r="AT48" i="1" s="1"/>
  <c r="AZ48" i="1" s="1"/>
  <c r="AJ49" i="1"/>
  <c r="AP49" i="1" s="1"/>
  <c r="AV49" i="1" s="1"/>
  <c r="AJ51" i="1"/>
  <c r="AP51" i="1" s="1"/>
  <c r="AV51" i="1" s="1"/>
  <c r="AN52" i="1"/>
  <c r="AT52" i="1" s="1"/>
  <c r="AZ52" i="1" s="1"/>
  <c r="AJ53" i="1"/>
  <c r="AP53" i="1" s="1"/>
  <c r="AV53" i="1" s="1"/>
  <c r="AJ55" i="1"/>
  <c r="AP55" i="1" s="1"/>
  <c r="AV55" i="1" s="1"/>
  <c r="AN56" i="1"/>
  <c r="AT56" i="1" s="1"/>
  <c r="AZ56" i="1" s="1"/>
  <c r="AJ57" i="1"/>
  <c r="AP57" i="1" s="1"/>
  <c r="AV57" i="1" s="1"/>
  <c r="AJ59" i="1"/>
  <c r="AP59" i="1" s="1"/>
  <c r="AV59" i="1" s="1"/>
  <c r="AK25" i="1"/>
  <c r="AQ25" i="1" s="1"/>
  <c r="AW25" i="1" s="1"/>
  <c r="AK33" i="1"/>
  <c r="AQ33" i="1" s="1"/>
  <c r="AW33" i="1" s="1"/>
  <c r="AK37" i="1"/>
  <c r="AQ37" i="1" s="1"/>
  <c r="AW37" i="1" s="1"/>
  <c r="AK41" i="1"/>
  <c r="AQ41" i="1" s="1"/>
  <c r="AW41" i="1" s="1"/>
  <c r="AL35" i="1"/>
  <c r="AR35" i="1" s="1"/>
  <c r="AX35" i="1" s="1"/>
  <c r="AL31" i="1"/>
  <c r="AR31" i="1" s="1"/>
  <c r="AX31" i="1" s="1"/>
  <c r="AL27" i="1"/>
  <c r="AR27" i="1" s="1"/>
  <c r="AX27" i="1" s="1"/>
  <c r="AI17" i="1"/>
  <c r="U3" i="1"/>
  <c r="AN36" i="1"/>
  <c r="AT36" i="1" s="1"/>
  <c r="AZ36" i="1" s="1"/>
  <c r="AN32" i="1"/>
  <c r="AT32" i="1" s="1"/>
  <c r="AZ32" i="1" s="1"/>
  <c r="AN28" i="1"/>
  <c r="AT28" i="1" s="1"/>
  <c r="AZ28" i="1" s="1"/>
  <c r="AN24" i="1"/>
  <c r="AT24" i="1" s="1"/>
  <c r="AZ24" i="1" s="1"/>
  <c r="AI16" i="1"/>
  <c r="AM20" i="1"/>
  <c r="AS20" i="1" s="1"/>
  <c r="AY20" i="1" s="1"/>
  <c r="AI24" i="1"/>
  <c r="AK27" i="1"/>
  <c r="AQ27" i="1" s="1"/>
  <c r="AW27" i="1" s="1"/>
  <c r="AI28" i="1"/>
  <c r="AK31" i="1"/>
  <c r="AQ31" i="1" s="1"/>
  <c r="AW31" i="1" s="1"/>
  <c r="AI32" i="1"/>
  <c r="AK35" i="1"/>
  <c r="AQ35" i="1" s="1"/>
  <c r="AW35" i="1" s="1"/>
  <c r="AI36" i="1"/>
  <c r="AK39" i="1"/>
  <c r="AQ39" i="1" s="1"/>
  <c r="AW39" i="1" s="1"/>
  <c r="AI40" i="1"/>
  <c r="AK43" i="1"/>
  <c r="AQ43" i="1" s="1"/>
  <c r="AW43" i="1" s="1"/>
  <c r="AI44" i="1"/>
  <c r="AK47" i="1"/>
  <c r="AQ47" i="1" s="1"/>
  <c r="AW47" i="1" s="1"/>
  <c r="AI48" i="1"/>
  <c r="AK51" i="1"/>
  <c r="AQ51" i="1" s="1"/>
  <c r="AW51" i="1" s="1"/>
  <c r="AI52" i="1"/>
  <c r="AK55" i="1"/>
  <c r="AQ55" i="1" s="1"/>
  <c r="AW55" i="1" s="1"/>
  <c r="AI56" i="1"/>
  <c r="AK59" i="1"/>
  <c r="AQ59" i="1" s="1"/>
  <c r="AW59" i="1" s="1"/>
  <c r="AJ38" i="1"/>
  <c r="AP38" i="1" s="1"/>
  <c r="AV38" i="1" s="1"/>
  <c r="AJ34" i="1"/>
  <c r="AP34" i="1" s="1"/>
  <c r="AV34" i="1" s="1"/>
  <c r="AJ30" i="1"/>
  <c r="AP30" i="1" s="1"/>
  <c r="AV30" i="1" s="1"/>
  <c r="AJ26" i="1"/>
  <c r="AP26" i="1" s="1"/>
  <c r="AV26" i="1" s="1"/>
  <c r="AK56" i="1"/>
  <c r="AQ56" i="1" s="1"/>
  <c r="AW56" i="1" s="1"/>
  <c r="AK52" i="1"/>
  <c r="AQ52" i="1" s="1"/>
  <c r="AW52" i="1" s="1"/>
  <c r="AK48" i="1"/>
  <c r="AQ48" i="1" s="1"/>
  <c r="AW48" i="1" s="1"/>
  <c r="AK44" i="1"/>
  <c r="AQ44" i="1" s="1"/>
  <c r="AW44" i="1" s="1"/>
  <c r="AK40" i="1"/>
  <c r="AQ40" i="1" s="1"/>
  <c r="AW40" i="1" s="1"/>
  <c r="AJ23" i="1"/>
  <c r="AP23" i="1" s="1"/>
  <c r="AV23" i="1" s="1"/>
  <c r="AI23" i="1"/>
  <c r="AJ17" i="1"/>
  <c r="AP17" i="1" s="1"/>
  <c r="AV17" i="1" s="1"/>
  <c r="AI15" i="1"/>
  <c r="AS16" i="1"/>
  <c r="AY16" i="1" s="1"/>
  <c r="AL22" i="1"/>
  <c r="AR22" i="1" s="1"/>
  <c r="AX22" i="1" s="1"/>
  <c r="AN23" i="1"/>
  <c r="AT23" i="1" s="1"/>
  <c r="AZ23" i="1" s="1"/>
  <c r="AJ24" i="1"/>
  <c r="AP24" i="1" s="1"/>
  <c r="AV24" i="1" s="1"/>
  <c r="AM26" i="1"/>
  <c r="AS26" i="1" s="1"/>
  <c r="AY26" i="1" s="1"/>
  <c r="AJ28" i="1"/>
  <c r="AP28" i="1" s="1"/>
  <c r="AV28" i="1" s="1"/>
  <c r="AM30" i="1"/>
  <c r="AS30" i="1" s="1"/>
  <c r="AY30" i="1" s="1"/>
  <c r="AJ32" i="1"/>
  <c r="AP32" i="1" s="1"/>
  <c r="AV32" i="1" s="1"/>
  <c r="AM34" i="1"/>
  <c r="AS34" i="1" s="1"/>
  <c r="AY34" i="1" s="1"/>
  <c r="AJ36" i="1"/>
  <c r="AP36" i="1" s="1"/>
  <c r="AV36" i="1" s="1"/>
  <c r="AM38" i="1"/>
  <c r="AS38" i="1" s="1"/>
  <c r="AY38" i="1" s="1"/>
  <c r="AL39" i="1"/>
  <c r="AR39" i="1" s="1"/>
  <c r="AX39" i="1" s="1"/>
  <c r="AJ40" i="1"/>
  <c r="AP40" i="1" s="1"/>
  <c r="AV40" i="1" s="1"/>
  <c r="AM42" i="1"/>
  <c r="AS42" i="1" s="1"/>
  <c r="AY42" i="1" s="1"/>
  <c r="AL43" i="1"/>
  <c r="AR43" i="1" s="1"/>
  <c r="AX43" i="1" s="1"/>
  <c r="AJ44" i="1"/>
  <c r="AP44" i="1" s="1"/>
  <c r="AV44" i="1" s="1"/>
  <c r="AM46" i="1"/>
  <c r="AS46" i="1" s="1"/>
  <c r="AY46" i="1" s="1"/>
  <c r="AL47" i="1"/>
  <c r="AR47" i="1" s="1"/>
  <c r="AX47" i="1" s="1"/>
  <c r="AJ48" i="1"/>
  <c r="AP48" i="1" s="1"/>
  <c r="AV48" i="1" s="1"/>
  <c r="AM50" i="1"/>
  <c r="AS50" i="1" s="1"/>
  <c r="AY50" i="1" s="1"/>
  <c r="AL51" i="1"/>
  <c r="AR51" i="1" s="1"/>
  <c r="AX51" i="1" s="1"/>
  <c r="AJ52" i="1"/>
  <c r="AP52" i="1" s="1"/>
  <c r="AV52" i="1" s="1"/>
  <c r="AM54" i="1"/>
  <c r="AS54" i="1" s="1"/>
  <c r="AY54" i="1" s="1"/>
  <c r="AL55" i="1"/>
  <c r="AR55" i="1" s="1"/>
  <c r="AX55" i="1" s="1"/>
  <c r="AJ56" i="1"/>
  <c r="AP56" i="1" s="1"/>
  <c r="AV56" i="1" s="1"/>
  <c r="AM58" i="1"/>
  <c r="AS58" i="1" s="1"/>
  <c r="AY58" i="1" s="1"/>
  <c r="AL59" i="1"/>
  <c r="AR59" i="1" s="1"/>
  <c r="AX59" i="1" s="1"/>
  <c r="AK53" i="1"/>
  <c r="AQ53" i="1" s="1"/>
  <c r="AW53" i="1" s="1"/>
  <c r="AT16" i="1"/>
  <c r="AZ16" i="1" s="1"/>
  <c r="AI20" i="1"/>
  <c r="AM21" i="1"/>
  <c r="AS21" i="1" s="1"/>
  <c r="AY21" i="1" s="1"/>
  <c r="AL23" i="1"/>
  <c r="AR23" i="1" s="1"/>
  <c r="AX23" i="1" s="1"/>
  <c r="AM25" i="1"/>
  <c r="AS25" i="1" s="1"/>
  <c r="AY25" i="1" s="1"/>
  <c r="AN26" i="1"/>
  <c r="AT26" i="1" s="1"/>
  <c r="AZ26" i="1" s="1"/>
  <c r="AM29" i="1"/>
  <c r="AS29" i="1" s="1"/>
  <c r="AY29" i="1" s="1"/>
  <c r="AN30" i="1"/>
  <c r="AT30" i="1" s="1"/>
  <c r="AZ30" i="1" s="1"/>
  <c r="AN34" i="1"/>
  <c r="AT34" i="1" s="1"/>
  <c r="AZ34" i="1" s="1"/>
  <c r="AM37" i="1"/>
  <c r="AS37" i="1" s="1"/>
  <c r="AY37" i="1" s="1"/>
  <c r="AN38" i="1"/>
  <c r="AT38" i="1" s="1"/>
  <c r="AZ38" i="1" s="1"/>
  <c r="AN42" i="1"/>
  <c r="AT42" i="1" s="1"/>
  <c r="AZ42" i="1" s="1"/>
  <c r="AN46" i="1"/>
  <c r="AT46" i="1" s="1"/>
  <c r="AZ46" i="1" s="1"/>
  <c r="AN50" i="1"/>
  <c r="AT50" i="1" s="1"/>
  <c r="AZ50" i="1" s="1"/>
  <c r="AN54" i="1"/>
  <c r="AT54" i="1" s="1"/>
  <c r="AZ54" i="1" s="1"/>
  <c r="AN58" i="1"/>
  <c r="AT58" i="1" s="1"/>
  <c r="AZ58" i="1" s="1"/>
  <c r="AM59" i="1"/>
  <c r="AS59" i="1" s="1"/>
  <c r="AY59" i="1" s="1"/>
  <c r="AI19" i="1"/>
  <c r="AN21" i="1"/>
  <c r="AT21" i="1" s="1"/>
  <c r="AZ21" i="1" s="1"/>
  <c r="AN25" i="1"/>
  <c r="AT25" i="1" s="1"/>
  <c r="AZ25" i="1" s="1"/>
  <c r="AI26" i="1"/>
  <c r="AN27" i="1"/>
  <c r="AT27" i="1" s="1"/>
  <c r="AZ27" i="1" s="1"/>
  <c r="AN29" i="1"/>
  <c r="AT29" i="1" s="1"/>
  <c r="AZ29" i="1" s="1"/>
  <c r="AI30" i="1"/>
  <c r="AN31" i="1"/>
  <c r="AT31" i="1" s="1"/>
  <c r="AZ31" i="1" s="1"/>
  <c r="AN33" i="1"/>
  <c r="AT33" i="1" s="1"/>
  <c r="AZ33" i="1" s="1"/>
  <c r="AI34" i="1"/>
  <c r="AN35" i="1"/>
  <c r="AT35" i="1" s="1"/>
  <c r="AZ35" i="1" s="1"/>
  <c r="AN37" i="1"/>
  <c r="AT37" i="1" s="1"/>
  <c r="AZ37" i="1" s="1"/>
  <c r="AI38" i="1"/>
  <c r="AN39" i="1"/>
  <c r="AT39" i="1" s="1"/>
  <c r="AZ39" i="1" s="1"/>
  <c r="AN41" i="1"/>
  <c r="AT41" i="1" s="1"/>
  <c r="AZ41" i="1" s="1"/>
  <c r="AJ42" i="1"/>
  <c r="AP42" i="1" s="1"/>
  <c r="AV42" i="1" s="1"/>
  <c r="AN43" i="1"/>
  <c r="AT43" i="1" s="1"/>
  <c r="AZ43" i="1" s="1"/>
  <c r="AN45" i="1"/>
  <c r="AT45" i="1" s="1"/>
  <c r="AZ45" i="1" s="1"/>
  <c r="AJ46" i="1"/>
  <c r="AP46" i="1" s="1"/>
  <c r="AV46" i="1" s="1"/>
  <c r="AN47" i="1"/>
  <c r="AT47" i="1" s="1"/>
  <c r="AZ47" i="1" s="1"/>
  <c r="AN49" i="1"/>
  <c r="AT49" i="1" s="1"/>
  <c r="AZ49" i="1" s="1"/>
  <c r="AJ50" i="1"/>
  <c r="AP50" i="1" s="1"/>
  <c r="AV50" i="1" s="1"/>
  <c r="AN51" i="1"/>
  <c r="AT51" i="1" s="1"/>
  <c r="AZ51" i="1" s="1"/>
  <c r="AN53" i="1"/>
  <c r="AT53" i="1" s="1"/>
  <c r="AZ53" i="1" s="1"/>
  <c r="AJ54" i="1"/>
  <c r="AP54" i="1" s="1"/>
  <c r="AV54" i="1" s="1"/>
  <c r="AN55" i="1"/>
  <c r="AT55" i="1" s="1"/>
  <c r="AZ55" i="1" s="1"/>
  <c r="AN57" i="1"/>
  <c r="AT57" i="1" s="1"/>
  <c r="AZ57" i="1" s="1"/>
  <c r="AJ58" i="1"/>
  <c r="AP58" i="1" s="1"/>
  <c r="AV58" i="1" s="1"/>
  <c r="AN59" i="1"/>
  <c r="AT59" i="1" s="1"/>
  <c r="AZ59" i="1" s="1"/>
  <c r="AI27" i="1"/>
  <c r="AI31" i="1"/>
  <c r="AI35" i="1"/>
  <c r="AI39" i="1"/>
  <c r="AI43" i="1"/>
  <c r="AI47" i="1"/>
  <c r="AI51" i="1"/>
  <c r="AI55" i="1"/>
  <c r="AI59" i="1"/>
  <c r="AI42" i="1"/>
  <c r="AI46" i="1"/>
  <c r="AI50" i="1"/>
  <c r="AI54" i="1"/>
  <c r="AI58" i="1"/>
  <c r="U7" i="1" l="1"/>
  <c r="U6" i="1"/>
  <c r="U4" i="1"/>
  <c r="U8" i="1" s="1"/>
  <c r="AJ62" i="1"/>
  <c r="AJ61" i="1"/>
  <c r="AN62" i="1"/>
  <c r="AK62" i="1"/>
  <c r="AK63" i="1" s="1"/>
  <c r="AK61" i="1"/>
  <c r="AN61" i="1"/>
  <c r="AM62" i="1"/>
  <c r="AL62" i="1"/>
  <c r="AM61" i="1"/>
  <c r="AL61" i="1"/>
  <c r="AN63" i="1" l="1"/>
  <c r="AJ63" i="1"/>
  <c r="AL63" i="1"/>
  <c r="AM63" i="1"/>
</calcChain>
</file>

<file path=xl/sharedStrings.xml><?xml version="1.0" encoding="utf-8"?>
<sst xmlns="http://schemas.openxmlformats.org/spreadsheetml/2006/main" count="419" uniqueCount="149">
  <si>
    <t>Course Code</t>
  </si>
  <si>
    <t>CSE 1114</t>
  </si>
  <si>
    <t xml:space="preserve">        CO-Question Matrix</t>
  </si>
  <si>
    <t>Mapping of Course Outcomes to Program Outcomes</t>
  </si>
  <si>
    <t>Course Titles</t>
  </si>
  <si>
    <t>Programming Fundamental Laboratory</t>
  </si>
  <si>
    <t xml:space="preserve">Lab performnace </t>
  </si>
  <si>
    <t>Lab Exam</t>
  </si>
  <si>
    <t>Quiz</t>
  </si>
  <si>
    <t>Report</t>
  </si>
  <si>
    <t>Total</t>
  </si>
  <si>
    <t>%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</si>
  <si>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</si>
  <si>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</si>
  <si>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</si>
  <si>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</si>
  <si>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</si>
  <si>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</si>
  <si>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</si>
  <si>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</si>
  <si>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</si>
  <si>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</si>
  <si>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</si>
  <si>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</si>
  <si>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</si>
  <si>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A</t>
  </si>
  <si>
    <t>CO1</t>
  </si>
  <si>
    <t>√</t>
  </si>
  <si>
    <t>Session</t>
  </si>
  <si>
    <t>Spring 2023</t>
  </si>
  <si>
    <t>CO2</t>
  </si>
  <si>
    <t>No ofstudent</t>
  </si>
  <si>
    <t>CO3</t>
  </si>
  <si>
    <t>CO4</t>
  </si>
  <si>
    <t>CO5</t>
  </si>
  <si>
    <t>Roll</t>
  </si>
  <si>
    <t>Students' Name</t>
  </si>
  <si>
    <t xml:space="preserve">Performance </t>
  </si>
  <si>
    <t xml:space="preserve">Report </t>
  </si>
  <si>
    <t>Viva</t>
  </si>
  <si>
    <t>CO attainment for each student</t>
  </si>
  <si>
    <t>CO attainment (%)</t>
  </si>
  <si>
    <t xml:space="preserve">CO attainment </t>
  </si>
  <si>
    <t>Problem solving using Control Structures(if-else, nested if-else, switch-case)</t>
  </si>
  <si>
    <t>Problem solving using loops (nested for loops, while loops, do-while loops)</t>
  </si>
  <si>
    <t xml:space="preserve">Programming problems solving using array </t>
  </si>
  <si>
    <t>Solving problems related to function</t>
  </si>
  <si>
    <t>Problem solving using control structures and basic syntax</t>
  </si>
  <si>
    <t>Solving problems related to competitive programming</t>
  </si>
  <si>
    <t>Programming problems solving regarding string manipulation</t>
  </si>
  <si>
    <t>Analysis</t>
  </si>
  <si>
    <t>Design</t>
  </si>
  <si>
    <t>Implementation</t>
  </si>
  <si>
    <t>Contents (60%)</t>
  </si>
  <si>
    <t>Organization(20%)</t>
  </si>
  <si>
    <t>Writing skills (20%)</t>
  </si>
  <si>
    <t>1903710202055-</t>
  </si>
  <si>
    <t>Rukshedul Islam &lt;R&gt;</t>
  </si>
  <si>
    <t>R</t>
  </si>
  <si>
    <t>2103910202114-</t>
  </si>
  <si>
    <t>ABU MD. SELIM</t>
  </si>
  <si>
    <t>2104010202271-</t>
  </si>
  <si>
    <t>Rafiu Anjir</t>
  </si>
  <si>
    <t>0222220005101025-</t>
  </si>
  <si>
    <t>Irfan Alam Sourav &lt;R&gt;</t>
  </si>
  <si>
    <t>0222220005101101-</t>
  </si>
  <si>
    <t>SHATTA DHAR &lt;R&gt;</t>
  </si>
  <si>
    <t>0222220005101111-</t>
  </si>
  <si>
    <t>JAMIL HOSSAIN &lt;R&gt;</t>
  </si>
  <si>
    <t>0222310005101001-</t>
  </si>
  <si>
    <t>SRABONTI DEY</t>
  </si>
  <si>
    <t>0222310005101002-</t>
  </si>
  <si>
    <t>PURNA CHAKRABORTY</t>
  </si>
  <si>
    <t>0222310005101003-</t>
  </si>
  <si>
    <t>DURJOY BARUA</t>
  </si>
  <si>
    <t>0222310005101006-</t>
  </si>
  <si>
    <t>BRISHTI DAS</t>
  </si>
  <si>
    <t>0222310005101007-</t>
  </si>
  <si>
    <t>MD. MOSTAFA WASIF</t>
  </si>
  <si>
    <t>0222310005101008-</t>
  </si>
  <si>
    <t>NISHAT FARIHA BINTA HOQUE JEDNI</t>
  </si>
  <si>
    <t>0222310005101009-</t>
  </si>
  <si>
    <t>MD. GOLAMUR RAHMAN CHY.</t>
  </si>
  <si>
    <t>0222310005101010-</t>
  </si>
  <si>
    <t>MD. AMIR UDDIN</t>
  </si>
  <si>
    <t>0222310005101011-</t>
  </si>
  <si>
    <t>KAMRUNNESA MAHERU</t>
  </si>
  <si>
    <t>0222310005101012-</t>
  </si>
  <si>
    <t>RAIHAN ZAMAN</t>
  </si>
  <si>
    <t>0222310005101013-</t>
  </si>
  <si>
    <t>MOHAMMAD JAMIL HASAN</t>
  </si>
  <si>
    <t>0222310005101014-</t>
  </si>
  <si>
    <t>SHAM DAS</t>
  </si>
  <si>
    <t>0222310005101015-</t>
  </si>
  <si>
    <t>SHIB SHANKAR CHOWDHURY</t>
  </si>
  <si>
    <t>0222310005101016-</t>
  </si>
  <si>
    <t>MD. IMRAN HOSSAIN EMOU</t>
  </si>
  <si>
    <t>0222310005101017-</t>
  </si>
  <si>
    <t>MAKSURA ARABI SAMIN</t>
  </si>
  <si>
    <t>0222310005101018-</t>
  </si>
  <si>
    <t>MD. FAISAL HAMID</t>
  </si>
  <si>
    <t>0222310005101019-</t>
  </si>
  <si>
    <t>TANMOY DAS</t>
  </si>
  <si>
    <t>0222310005101020-</t>
  </si>
  <si>
    <t>HASIBUL HOQUE GALIB</t>
  </si>
  <si>
    <t>0222310005101021-</t>
  </si>
  <si>
    <t>SHUVRA SHARMA</t>
  </si>
  <si>
    <t>0222310005101022-</t>
  </si>
  <si>
    <t>ANIK DEB PRANTA</t>
  </si>
  <si>
    <t>0222310005101023-</t>
  </si>
  <si>
    <t>AKIBUL HAQUE</t>
  </si>
  <si>
    <t>0222310005101024-</t>
  </si>
  <si>
    <t>JISAN SHIL</t>
  </si>
  <si>
    <t>0222310005101025-</t>
  </si>
  <si>
    <t>ISMAT FARIHA ANY</t>
  </si>
  <si>
    <t>0222310005101026-</t>
  </si>
  <si>
    <t>SHEAK SADI</t>
  </si>
  <si>
    <t>0222310005101027-</t>
  </si>
  <si>
    <t>AHMED TOWSIK</t>
  </si>
  <si>
    <t>0222310005101028-</t>
  </si>
  <si>
    <t>PUJA DEWANJEE</t>
  </si>
  <si>
    <t>0222310005101029-</t>
  </si>
  <si>
    <t>MD. EMAM HOSSAIN EPU</t>
  </si>
  <si>
    <t>0222310005101030-</t>
  </si>
  <si>
    <t>MD. IMAM HASAN</t>
  </si>
  <si>
    <t>0222310005101031-</t>
  </si>
  <si>
    <t>MD. MIZANUR RAHMAN</t>
  </si>
  <si>
    <t>0222310005101032-</t>
  </si>
  <si>
    <t>JONY DEVNATH</t>
  </si>
  <si>
    <t>0222310005101033-</t>
  </si>
  <si>
    <t>IKTIAR NAZIB</t>
  </si>
  <si>
    <t>0222310005101034-</t>
  </si>
  <si>
    <t>UMMA HABIBA NAZNIN</t>
  </si>
  <si>
    <t>0222310005101035-</t>
  </si>
  <si>
    <t>TAKWYA RAHMAN RUSHBA</t>
  </si>
  <si>
    <t>0222310005101036-</t>
  </si>
  <si>
    <t>NISHAT TASNIM</t>
  </si>
  <si>
    <t>0222310005101037-</t>
  </si>
  <si>
    <t>MD JAHEDUL ISLAM</t>
  </si>
  <si>
    <t>0222310005101038-</t>
  </si>
  <si>
    <t>ABIR SAHA</t>
  </si>
  <si>
    <t>0222310005101039-</t>
  </si>
  <si>
    <t>MD. KAMRUL ISLAM</t>
  </si>
  <si>
    <t>0222310005101040-</t>
  </si>
  <si>
    <t>PAWSHEE MITRA</t>
  </si>
  <si>
    <t>No of Attempted students</t>
  </si>
  <si>
    <t>No of student achieved CO</t>
  </si>
  <si>
    <t>% students achieved CO</t>
  </si>
  <si>
    <t xml:space="preserve">PO attainment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</si>
</sst>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2"/>
      <color theme="1"/>
      <name val="Calibri"/>
    </font>
    <font>
      <b/>
      <sz val="10"/>
      <color theme="1"/>
      <name val="Calibri"/>
    </font>
    <font>
      <b/>
      <i/>
      <sz val="11"/>
      <color theme="1"/>
      <name val="Calibri"/>
    </font>
    <font>
      <sz val="10"/>
      <color rgb="FF000000"/>
      <name val="Arial"/>
    </font>
    <font>
      <sz val="11"/>
      <color rgb="FF3F3F3F"/>
      <name val="Calibri"/>
    </font>
    <font>
      <sz val="11"/>
      <color rgb="FF000000"/>
      <name val="Calibri"/>
    </font>
    <font>
      <sz val="9"/>
      <color rgb="FF000000"/>
      <name val="Verdana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55A11"/>
        <bgColor rgb="FFC55A11"/>
      </patternFill>
    </fill>
    <fill>
      <patternFill patternType="solid">
        <fgColor rgb="FF548135"/>
        <bgColor rgb="FF548135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C5E0B3"/>
        <bgColor rgb="FFC5E0B3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3F3F3F"/>
      </top>
      <bottom style="thin">
        <color rgb="FF000000"/>
      </bottom>
      <diagonal/>
    </border>
    <border>
      <left/>
      <right/>
      <top style="thin">
        <color rgb="FF3F3F3F"/>
      </top>
      <bottom style="thin">
        <color rgb="FF000000"/>
      </bottom>
      <diagonal/>
    </border>
    <border>
      <left/>
      <right style="thin">
        <color rgb="FF3F3F3F"/>
      </right>
      <top style="thin">
        <color rgb="FF3F3F3F"/>
      </top>
      <bottom style="thin">
        <color rgb="FF000000"/>
      </bottom>
      <diagonal/>
    </border>
    <border>
      <left style="thin">
        <color rgb="FF3F3F3F"/>
      </left>
      <right/>
      <top style="thin">
        <color rgb="FF3F3F3F"/>
      </top>
      <bottom style="thin">
        <color rgb="FF000000"/>
      </bottom>
      <diagonal/>
    </border>
    <border>
      <left/>
      <right style="thin">
        <color rgb="FF000000"/>
      </right>
      <top style="thin">
        <color rgb="FF3F3F3F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9" fontId="1" fillId="0" borderId="4" xfId="0" applyNumberFormat="1" applyFont="1" applyBorder="1" applyAlignment="1">
      <alignment horizontal="center"/>
    </xf>
    <xf numFmtId="0" fontId="4" fillId="0" borderId="0" xfId="0" applyFont="1"/>
    <xf numFmtId="164" fontId="3" fillId="0" borderId="4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1" fillId="0" borderId="4" xfId="0" applyNumberFormat="1" applyFont="1" applyBorder="1"/>
    <xf numFmtId="9" fontId="1" fillId="0" borderId="0" xfId="0" applyNumberFormat="1" applyFont="1"/>
    <xf numFmtId="0" fontId="1" fillId="0" borderId="3" xfId="0" applyFont="1" applyBorder="1"/>
    <xf numFmtId="0" fontId="6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9" fontId="5" fillId="2" borderId="4" xfId="0" applyNumberFormat="1" applyFont="1" applyFill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9" fontId="3" fillId="0" borderId="5" xfId="0" applyNumberFormat="1" applyFont="1" applyBorder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164" fontId="7" fillId="3" borderId="4" xfId="0" applyNumberFormat="1" applyFont="1" applyFill="1" applyBorder="1" applyAlignment="1">
      <alignment horizontal="center"/>
    </xf>
    <xf numFmtId="164" fontId="1" fillId="8" borderId="4" xfId="0" applyNumberFormat="1" applyFont="1" applyFill="1" applyBorder="1" applyAlignment="1">
      <alignment horizontal="center"/>
    </xf>
    <xf numFmtId="164" fontId="1" fillId="6" borderId="4" xfId="0" applyNumberFormat="1" applyFont="1" applyFill="1" applyBorder="1" applyAlignment="1">
      <alignment horizontal="center"/>
    </xf>
    <xf numFmtId="164" fontId="1" fillId="7" borderId="4" xfId="0" applyNumberFormat="1" applyFont="1" applyFill="1" applyBorder="1" applyAlignment="1">
      <alignment horizontal="center"/>
    </xf>
    <xf numFmtId="164" fontId="1" fillId="9" borderId="4" xfId="0" applyNumberFormat="1" applyFont="1" applyFill="1" applyBorder="1" applyAlignment="1">
      <alignment horizontal="center"/>
    </xf>
    <xf numFmtId="164" fontId="1" fillId="10" borderId="4" xfId="0" applyNumberFormat="1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1" fontId="1" fillId="6" borderId="4" xfId="0" applyNumberFormat="1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9" fontId="1" fillId="9" borderId="4" xfId="0" applyNumberFormat="1" applyFont="1" applyFill="1" applyBorder="1" applyAlignment="1">
      <alignment horizontal="center"/>
    </xf>
    <xf numFmtId="9" fontId="1" fillId="11" borderId="4" xfId="0" applyNumberFormat="1" applyFont="1" applyFill="1" applyBorder="1" applyAlignment="1">
      <alignment horizontal="center"/>
    </xf>
    <xf numFmtId="1" fontId="1" fillId="9" borderId="4" xfId="0" applyNumberFormat="1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2" borderId="25" xfId="0" applyFont="1" applyFill="1" applyBorder="1" applyAlignment="1">
      <alignment wrapText="1"/>
    </xf>
    <xf numFmtId="0" fontId="1" fillId="2" borderId="26" xfId="0" applyFont="1" applyFill="1" applyBorder="1" applyAlignment="1">
      <alignment wrapText="1"/>
    </xf>
    <xf numFmtId="1" fontId="8" fillId="0" borderId="4" xfId="0" applyNumberFormat="1" applyFont="1" applyBorder="1" applyAlignment="1">
      <alignment horizontal="center"/>
    </xf>
    <xf numFmtId="0" fontId="9" fillId="2" borderId="27" xfId="0" applyFont="1" applyFill="1" applyBorder="1" applyAlignment="1">
      <alignment horizontal="center" wrapText="1"/>
    </xf>
    <xf numFmtId="0" fontId="10" fillId="0" borderId="24" xfId="0" applyFont="1" applyBorder="1" applyAlignment="1">
      <alignment horizontal="center" wrapText="1"/>
    </xf>
    <xf numFmtId="0" fontId="8" fillId="0" borderId="4" xfId="0" applyFont="1" applyBorder="1" applyAlignment="1">
      <alignment horizontal="center" vertical="top"/>
    </xf>
    <xf numFmtId="0" fontId="1" fillId="2" borderId="26" xfId="0" applyFont="1" applyFill="1" applyBorder="1" applyAlignment="1">
      <alignment horizontal="center" wrapText="1"/>
    </xf>
    <xf numFmtId="164" fontId="1" fillId="2" borderId="4" xfId="0" applyNumberFormat="1" applyFont="1" applyFill="1" applyBorder="1" applyAlignment="1">
      <alignment horizontal="center"/>
    </xf>
    <xf numFmtId="164" fontId="7" fillId="2" borderId="4" xfId="0" applyNumberFormat="1" applyFont="1" applyFill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0" fontId="9" fillId="2" borderId="27" xfId="0" applyFont="1" applyFill="1" applyBorder="1" applyAlignment="1">
      <alignment horizontal="center" vertical="top"/>
    </xf>
    <xf numFmtId="0" fontId="10" fillId="12" borderId="26" xfId="0" applyFont="1" applyFill="1" applyBorder="1" applyAlignment="1">
      <alignment horizontal="center" wrapText="1"/>
    </xf>
    <xf numFmtId="0" fontId="10" fillId="2" borderId="26" xfId="0" applyFont="1" applyFill="1" applyBorder="1" applyAlignment="1">
      <alignment horizontal="center" wrapText="1"/>
    </xf>
    <xf numFmtId="0" fontId="9" fillId="2" borderId="27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 wrapText="1"/>
    </xf>
    <xf numFmtId="0" fontId="1" fillId="2" borderId="27" xfId="0" applyFont="1" applyFill="1" applyBorder="1" applyAlignment="1">
      <alignment horizontal="center"/>
    </xf>
    <xf numFmtId="0" fontId="1" fillId="0" borderId="0" xfId="0" applyFont="1" applyAlignment="1">
      <alignment vertical="top"/>
    </xf>
    <xf numFmtId="1" fontId="1" fillId="0" borderId="4" xfId="0" applyNumberFormat="1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top" wrapText="1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6" xfId="0" applyFont="1" applyBorder="1" applyAlignment="1">
      <alignment horizontal="center" vertical="center"/>
    </xf>
    <xf numFmtId="0" fontId="2" fillId="0" borderId="5" xfId="0" applyFont="1" applyBorder="1"/>
    <xf numFmtId="0" fontId="2" fillId="0" borderId="21" xfId="0" applyFont="1" applyBorder="1"/>
    <xf numFmtId="0" fontId="5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3" fillId="2" borderId="17" xfId="0" applyFont="1" applyFill="1" applyBorder="1" applyAlignment="1">
      <alignment horizontal="center" vertical="center"/>
    </xf>
    <xf numFmtId="0" fontId="2" fillId="0" borderId="18" xfId="0" applyFont="1" applyBorder="1"/>
    <xf numFmtId="0" fontId="1" fillId="0" borderId="6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0" fillId="0" borderId="0" xfId="0" applyBorder="1"/>
    <xf numFmtId="0" fontId="0" fillId="0" borderId="20" xfId="0" applyBorder="1"/>
    <xf numFmtId="0" fontId="2" fillId="0" borderId="26" xfId="0" applyFont="1" applyBorder="1"/>
    <xf numFmtId="9" fontId="3" fillId="0" borderId="4" xfId="0" applyNumberFormat="1" applyFont="1" applyFill="1" applyBorder="1" applyAlignment="1">
      <alignment horizontal="center"/>
    </xf>
    <xf numFmtId="1" fontId="0" fillId="0" borderId="0" xfId="0" applyNumberFormat="1"/>
    <xf numFmtId="0" fontId="0" fillId="1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757575"/>
                </a:solidFill>
                <a:latin typeface="Arial"/>
              </a:defRPr>
            </a:pPr>
            <a:r>
              <a:rPr lang="en-US" sz="1200" b="0">
                <a:solidFill>
                  <a:srgbClr val="757575"/>
                </a:solidFill>
                <a:latin typeface="Arial"/>
              </a:rPr>
              <a:t>CSE 1114: Programming Fundamentals Laboratory (PFL) 
SECTION - A - SPRING 2023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86F4-4775-816D-7A48635811A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Sheet1!$AJ$14:$AN$14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Sheet1!$AJ$63:$AN$63</c:f>
              <c:numCache>
                <c:formatCode>0%</c:formatCode>
                <c:ptCount val="5"/>
                <c:pt idx="0">
                  <c:v>0.81818181818181823</c:v>
                </c:pt>
                <c:pt idx="1">
                  <c:v>0.81818181818181823</c:v>
                </c:pt>
                <c:pt idx="2">
                  <c:v>0.79545454545454541</c:v>
                </c:pt>
                <c:pt idx="3">
                  <c:v>0.5</c:v>
                </c:pt>
                <c:pt idx="4">
                  <c:v>0.81818181818181823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4-4775-816D-7A4863581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41</xdr:col>
      <xdr:colOff>57150</xdr:colOff>
      <xdr:row>60</xdr:row>
      <xdr:rowOff>19050</xdr:rowOff>
    </xdr:from>
    <xdr:ext cx="4591050" cy="3124200"/>
    <xdr:graphicFrame macro="">
      <xdr:nvGraphicFramePr>
        <xdr:cNvPr id="2109337950" name="Chart 1" title="Chart">
          <a:extLst>
            <a:ext uri="{FF2B5EF4-FFF2-40B4-BE49-F238E27FC236}">
              <a16:creationId xmlns:a16="http://schemas.microsoft.com/office/drawing/2014/main" id="{00000000-0008-0000-0000-00005EF1B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00"/>
  <sheetViews>
    <sheetView tabSelected="1" zoomScale="80" zoomScaleNormal="80" workbookViewId="0">
      <pane xSplit="1" ySplit="14" topLeftCell="AG53" activePane="bottomRight" state="frozen"/>
      <selection pane="topRight" activeCell="B1" sqref="B1"/>
      <selection pane="bottomLeft" activeCell="A15" sqref="A15"/>
      <selection pane="bottomRight" activeCell="BB16" sqref="BB16:BD59"/>
    </sheetView>
  </sheetViews>
  <sheetFormatPr defaultColWidth="14.42578125" defaultRowHeight="15" customHeight="1"/>
  <cols>
    <col min="1" max="1" width="18.42578125" customWidth="1"/>
    <col min="2" max="2" width="44.140625" customWidth="1"/>
    <col min="3" max="3" width="14.140625" customWidth="1"/>
    <col min="4" max="4" width="15.140625" customWidth="1"/>
    <col min="5" max="5" width="13.5703125" customWidth="1"/>
    <col min="6" max="6" width="10.85546875" customWidth="1"/>
    <col min="7" max="7" width="10.28515625" customWidth="1"/>
    <col min="8" max="8" width="11.5703125" customWidth="1"/>
    <col min="9" max="9" width="7.7109375" customWidth="1"/>
    <col min="10" max="10" width="16" customWidth="1"/>
    <col min="11" max="11" width="14.7109375" customWidth="1"/>
    <col min="12" max="12" width="13.140625" customWidth="1"/>
    <col min="13" max="13" width="13.28515625" customWidth="1"/>
    <col min="14" max="14" width="14.7109375" customWidth="1"/>
    <col min="15" max="15" width="13.42578125" customWidth="1"/>
    <col min="16" max="16" width="20.7109375" customWidth="1"/>
    <col min="17" max="17" width="12.42578125" customWidth="1"/>
    <col min="18" max="18" width="14.140625" customWidth="1"/>
    <col min="19" max="19" width="17.140625" customWidth="1"/>
    <col min="20" max="20" width="17.7109375" customWidth="1"/>
    <col min="21" max="21" width="9" customWidth="1"/>
    <col min="22" max="23" width="20.7109375" customWidth="1"/>
    <col min="24" max="24" width="10.85546875" customWidth="1"/>
    <col min="25" max="25" width="13.140625" customWidth="1"/>
    <col min="26" max="26" width="11.5703125" customWidth="1"/>
    <col min="27" max="27" width="11.140625" customWidth="1"/>
    <col min="28" max="28" width="9.140625" customWidth="1"/>
    <col min="29" max="30" width="8.7109375" customWidth="1"/>
    <col min="31" max="34" width="9.140625" customWidth="1"/>
    <col min="35" max="38" width="8.7109375" customWidth="1"/>
    <col min="39" max="39" width="9.140625" customWidth="1"/>
    <col min="40" max="43" width="8.7109375" customWidth="1"/>
    <col min="44" max="45" width="9.140625" customWidth="1"/>
    <col min="46" max="50" width="8.7109375" customWidth="1"/>
    <col min="51" max="51" width="9.140625" customWidth="1"/>
    <col min="52" max="52" width="8.7109375" customWidth="1"/>
    <col min="54" max="54" width="5.85546875" customWidth="1"/>
    <col min="55" max="55" width="5.140625" customWidth="1"/>
    <col min="56" max="56" width="4.28515625" customWidth="1"/>
  </cols>
  <sheetData>
    <row r="1" spans="1:56">
      <c r="A1" s="1" t="s">
        <v>0</v>
      </c>
      <c r="B1" s="1" t="s">
        <v>1</v>
      </c>
      <c r="I1" s="77" t="s">
        <v>2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2"/>
      <c r="Y1" s="2"/>
      <c r="Z1" s="77" t="s">
        <v>3</v>
      </c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2"/>
      <c r="AS1" s="3"/>
      <c r="AY1" s="2"/>
    </row>
    <row r="2" spans="1:56">
      <c r="A2" s="1" t="s">
        <v>4</v>
      </c>
      <c r="B2" s="1" t="s">
        <v>5</v>
      </c>
      <c r="I2" s="4"/>
      <c r="J2" s="4" t="s">
        <v>6</v>
      </c>
      <c r="K2" s="4" t="s">
        <v>7</v>
      </c>
      <c r="L2" s="4" t="s">
        <v>8</v>
      </c>
      <c r="M2" s="4" t="s">
        <v>9</v>
      </c>
      <c r="N2" s="4"/>
      <c r="O2" s="4"/>
      <c r="P2" s="4"/>
      <c r="Q2" s="4" t="s">
        <v>10</v>
      </c>
      <c r="R2" s="5"/>
      <c r="S2" s="5"/>
      <c r="T2" s="5"/>
      <c r="U2" s="5" t="s">
        <v>11</v>
      </c>
      <c r="Y2" s="2"/>
      <c r="Z2" s="6"/>
      <c r="AA2" s="7" t="s">
        <v>12</v>
      </c>
      <c r="AB2" s="7" t="s">
        <v>13</v>
      </c>
      <c r="AC2" s="7" t="s">
        <v>14</v>
      </c>
      <c r="AD2" s="7" t="s">
        <v>15</v>
      </c>
      <c r="AE2" s="8" t="s">
        <v>16</v>
      </c>
      <c r="AF2" s="8" t="s">
        <v>17</v>
      </c>
      <c r="AG2" s="8" t="s">
        <v>18</v>
      </c>
      <c r="AH2" s="7" t="s">
        <v>19</v>
      </c>
      <c r="AI2" s="7" t="s">
        <v>20</v>
      </c>
      <c r="AJ2" s="7" t="s">
        <v>21</v>
      </c>
      <c r="AK2" s="7" t="s">
        <v>22</v>
      </c>
      <c r="AL2" s="7" t="s">
        <v>23</v>
      </c>
      <c r="AR2" s="3"/>
      <c r="AX2" s="2"/>
    </row>
    <row r="3" spans="1:56">
      <c r="A3" s="9" t="s">
        <v>24</v>
      </c>
      <c r="B3" s="9" t="s">
        <v>25</v>
      </c>
      <c r="I3" s="4" t="s">
        <v>26</v>
      </c>
      <c r="J3" s="10">
        <v>16</v>
      </c>
      <c r="K3" s="10"/>
      <c r="L3" s="10">
        <v>20</v>
      </c>
      <c r="M3" s="10"/>
      <c r="N3" s="10"/>
      <c r="O3" s="10"/>
      <c r="P3" s="10"/>
      <c r="Q3" s="10">
        <f t="shared" ref="Q3:Q7" si="0">SUM(J3:P3)</f>
        <v>36</v>
      </c>
      <c r="R3" s="5"/>
      <c r="S3" s="5"/>
      <c r="T3" s="5"/>
      <c r="U3" s="11">
        <f>Q3/Q8</f>
        <v>0.3</v>
      </c>
      <c r="Y3" s="2"/>
      <c r="Z3" s="6" t="s">
        <v>26</v>
      </c>
      <c r="AA3" s="7" t="s">
        <v>27</v>
      </c>
      <c r="AB3" s="7"/>
      <c r="AC3" s="7"/>
      <c r="AD3" s="7"/>
      <c r="AE3" s="8"/>
      <c r="AF3" s="8"/>
      <c r="AG3" s="8"/>
      <c r="AH3" s="8"/>
      <c r="AI3" s="8"/>
      <c r="AJ3" s="7"/>
      <c r="AK3" s="7"/>
      <c r="AL3" s="7"/>
      <c r="AS3" s="3"/>
      <c r="AY3" s="2"/>
    </row>
    <row r="4" spans="1:56">
      <c r="A4" s="1" t="s">
        <v>28</v>
      </c>
      <c r="B4" s="1" t="s">
        <v>29</v>
      </c>
      <c r="I4" s="4" t="s">
        <v>30</v>
      </c>
      <c r="J4" s="10">
        <v>12</v>
      </c>
      <c r="K4" s="10"/>
      <c r="L4" s="10"/>
      <c r="M4" s="10"/>
      <c r="N4" s="10"/>
      <c r="O4" s="10"/>
      <c r="P4" s="10"/>
      <c r="Q4" s="10">
        <f t="shared" si="0"/>
        <v>12</v>
      </c>
      <c r="R4" s="5"/>
      <c r="S4" s="5"/>
      <c r="T4" s="5"/>
      <c r="U4" s="11">
        <f>Q4/Q8</f>
        <v>0.1</v>
      </c>
      <c r="Y4" s="2"/>
      <c r="Z4" s="6" t="s">
        <v>30</v>
      </c>
      <c r="AA4" s="7"/>
      <c r="AB4" s="7" t="s">
        <v>27</v>
      </c>
      <c r="AC4" s="7"/>
      <c r="AD4" s="7" t="s">
        <v>27</v>
      </c>
      <c r="AE4" s="8"/>
      <c r="AF4" s="8"/>
      <c r="AG4" s="8"/>
      <c r="AH4" s="8"/>
      <c r="AI4" s="8"/>
      <c r="AJ4" s="7"/>
      <c r="AK4" s="7"/>
      <c r="AL4" s="7"/>
      <c r="AS4" s="3"/>
      <c r="AY4" s="2"/>
    </row>
    <row r="5" spans="1:56">
      <c r="A5" s="1" t="s">
        <v>31</v>
      </c>
      <c r="B5" s="1">
        <f>COUNTA(A16:A59)</f>
        <v>44</v>
      </c>
      <c r="I5" s="4" t="s">
        <v>32</v>
      </c>
      <c r="J5" s="10"/>
      <c r="K5" s="10">
        <v>30</v>
      </c>
      <c r="L5" s="10"/>
      <c r="M5" s="10"/>
      <c r="N5" s="10"/>
      <c r="O5" s="10"/>
      <c r="P5" s="10"/>
      <c r="Q5" s="10">
        <f t="shared" si="0"/>
        <v>30</v>
      </c>
      <c r="R5" s="5"/>
      <c r="S5" s="5"/>
      <c r="T5" s="5"/>
      <c r="U5" s="11">
        <f>Q5/Q8</f>
        <v>0.25</v>
      </c>
      <c r="Y5" s="2"/>
      <c r="Z5" s="6" t="s">
        <v>32</v>
      </c>
      <c r="AA5" s="7"/>
      <c r="AB5" s="7" t="s">
        <v>27</v>
      </c>
      <c r="AC5" s="7"/>
      <c r="AD5" s="7"/>
      <c r="AE5" s="8"/>
      <c r="AF5" s="8"/>
      <c r="AG5" s="8"/>
      <c r="AH5" s="8"/>
      <c r="AI5" s="8"/>
      <c r="AJ5" s="7"/>
      <c r="AK5" s="7"/>
      <c r="AL5" s="7"/>
      <c r="AS5" s="3"/>
      <c r="AY5" s="2"/>
    </row>
    <row r="6" spans="1:56">
      <c r="I6" s="4" t="s">
        <v>33</v>
      </c>
      <c r="J6" s="10">
        <v>12</v>
      </c>
      <c r="K6" s="12"/>
      <c r="L6" s="12"/>
      <c r="M6" s="12"/>
      <c r="N6" s="12"/>
      <c r="O6" s="12"/>
      <c r="P6" s="12"/>
      <c r="Q6" s="10">
        <f t="shared" si="0"/>
        <v>12</v>
      </c>
      <c r="R6" s="5"/>
      <c r="S6" s="5"/>
      <c r="T6" s="5"/>
      <c r="U6" s="13">
        <f>Q6/Q8</f>
        <v>0.1</v>
      </c>
      <c r="Y6" s="2"/>
      <c r="Z6" s="6" t="s">
        <v>33</v>
      </c>
      <c r="AA6" s="7"/>
      <c r="AB6" s="7" t="s">
        <v>27</v>
      </c>
      <c r="AC6" s="7"/>
      <c r="AD6" s="7"/>
      <c r="AE6" s="8"/>
      <c r="AF6" s="8"/>
      <c r="AG6" s="8"/>
      <c r="AH6" s="8"/>
      <c r="AI6" s="8"/>
      <c r="AJ6" s="7"/>
      <c r="AK6" s="7"/>
      <c r="AL6" s="7"/>
      <c r="AS6" s="3"/>
      <c r="AY6" s="2"/>
    </row>
    <row r="7" spans="1:56">
      <c r="I7" s="14" t="s">
        <v>34</v>
      </c>
      <c r="J7" s="12"/>
      <c r="K7" s="12"/>
      <c r="L7" s="12"/>
      <c r="M7" s="10">
        <v>30</v>
      </c>
      <c r="N7" s="12"/>
      <c r="O7" s="12"/>
      <c r="P7" s="12"/>
      <c r="Q7" s="10">
        <f t="shared" si="0"/>
        <v>30</v>
      </c>
      <c r="R7" s="5"/>
      <c r="S7" s="5"/>
      <c r="T7" s="5"/>
      <c r="U7" s="11">
        <f>Q7/Q8</f>
        <v>0.25</v>
      </c>
      <c r="Y7" s="2"/>
      <c r="Z7" s="15" t="s">
        <v>34</v>
      </c>
      <c r="AA7" s="15"/>
      <c r="AB7" s="15"/>
      <c r="AC7" s="6"/>
      <c r="AD7" s="7" t="s">
        <v>27</v>
      </c>
      <c r="AE7" s="6"/>
      <c r="AF7" s="6"/>
      <c r="AG7" s="6"/>
      <c r="AH7" s="6"/>
      <c r="AI7" s="6"/>
      <c r="AJ7" s="6"/>
      <c r="AK7" s="6"/>
      <c r="AL7" s="6"/>
      <c r="AS7" s="3"/>
      <c r="AY7" s="2"/>
    </row>
    <row r="8" spans="1:56">
      <c r="I8" s="5"/>
      <c r="J8" s="5"/>
      <c r="K8" s="5"/>
      <c r="L8" s="5"/>
      <c r="M8" s="5"/>
      <c r="N8" s="5"/>
      <c r="O8" s="5"/>
      <c r="P8" s="5"/>
      <c r="Q8" s="10">
        <f>SUM(Q3:Q7)</f>
        <v>120</v>
      </c>
      <c r="R8" s="5"/>
      <c r="S8" s="5"/>
      <c r="T8" s="5"/>
      <c r="U8" s="13">
        <f>SUM(U3:U7)</f>
        <v>1</v>
      </c>
      <c r="Y8" s="2"/>
      <c r="AS8" s="3"/>
      <c r="AY8" s="2"/>
    </row>
    <row r="9" spans="1:56">
      <c r="Y9" s="2"/>
      <c r="Z9" s="16"/>
      <c r="AA9" s="16"/>
      <c r="AB9" s="16"/>
      <c r="AM9" s="2"/>
      <c r="AS9" s="3"/>
      <c r="AY9" s="2"/>
    </row>
    <row r="10" spans="1:56">
      <c r="Y10" s="2"/>
      <c r="Z10" s="16"/>
      <c r="AA10" s="16"/>
      <c r="AB10" s="16"/>
      <c r="AM10" s="2"/>
      <c r="AS10" s="3"/>
      <c r="AY10" s="2"/>
    </row>
    <row r="11" spans="1:56" ht="15.75" customHeight="1">
      <c r="A11" s="92" t="s">
        <v>35</v>
      </c>
      <c r="B11" s="92" t="s">
        <v>36</v>
      </c>
      <c r="C11" s="70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2"/>
      <c r="O11" s="73" t="s">
        <v>37</v>
      </c>
      <c r="P11" s="93" t="s">
        <v>38</v>
      </c>
      <c r="Q11" s="94"/>
      <c r="R11" s="94"/>
      <c r="S11" s="94"/>
      <c r="T11" s="94"/>
      <c r="U11" s="94"/>
      <c r="V11" s="94"/>
      <c r="W11" s="94"/>
      <c r="X11" s="95"/>
      <c r="Y11" s="73" t="s">
        <v>9</v>
      </c>
      <c r="Z11" s="73" t="s">
        <v>7</v>
      </c>
      <c r="AA11" s="76" t="s">
        <v>8</v>
      </c>
      <c r="AB11" s="76" t="s">
        <v>39</v>
      </c>
      <c r="AC11" s="17"/>
      <c r="AD11" s="78" t="s">
        <v>40</v>
      </c>
      <c r="AE11" s="79"/>
      <c r="AF11" s="79"/>
      <c r="AG11" s="79"/>
      <c r="AH11" s="80"/>
      <c r="AI11" s="15"/>
      <c r="AJ11" s="78" t="s">
        <v>41</v>
      </c>
      <c r="AK11" s="79"/>
      <c r="AL11" s="79"/>
      <c r="AM11" s="79"/>
      <c r="AN11" s="80"/>
      <c r="AP11" s="78" t="s">
        <v>42</v>
      </c>
      <c r="AQ11" s="79"/>
      <c r="AR11" s="79"/>
      <c r="AS11" s="79"/>
      <c r="AT11" s="80"/>
      <c r="AV11" s="78" t="s">
        <v>42</v>
      </c>
      <c r="AW11" s="79"/>
      <c r="AX11" s="79"/>
      <c r="AY11" s="79"/>
      <c r="AZ11" s="80"/>
      <c r="BB11" s="78" t="s">
        <v>148</v>
      </c>
      <c r="BC11" s="79"/>
      <c r="BD11" s="80"/>
    </row>
    <row r="12" spans="1:56" ht="15" customHeight="1">
      <c r="A12" s="74"/>
      <c r="B12" s="74"/>
      <c r="C12" s="70" t="s">
        <v>43</v>
      </c>
      <c r="D12" s="71"/>
      <c r="E12" s="72"/>
      <c r="F12" s="70" t="s">
        <v>44</v>
      </c>
      <c r="G12" s="71"/>
      <c r="H12" s="72"/>
      <c r="I12" s="70" t="s">
        <v>45</v>
      </c>
      <c r="J12" s="71"/>
      <c r="K12" s="72"/>
      <c r="L12" s="86" t="s">
        <v>46</v>
      </c>
      <c r="M12" s="71"/>
      <c r="N12" s="72"/>
      <c r="O12" s="74"/>
      <c r="P12" s="87" t="s">
        <v>47</v>
      </c>
      <c r="Q12" s="88"/>
      <c r="R12" s="89"/>
      <c r="S12" s="87" t="s">
        <v>48</v>
      </c>
      <c r="T12" s="88"/>
      <c r="U12" s="89"/>
      <c r="V12" s="90" t="s">
        <v>49</v>
      </c>
      <c r="W12" s="88"/>
      <c r="X12" s="91"/>
      <c r="Y12" s="74"/>
      <c r="Z12" s="74"/>
      <c r="AA12" s="74"/>
      <c r="AB12" s="74"/>
      <c r="AC12" s="92" t="s">
        <v>10</v>
      </c>
      <c r="AD12" s="81"/>
      <c r="AE12" s="69"/>
      <c r="AF12" s="69"/>
      <c r="AG12" s="69"/>
      <c r="AH12" s="82"/>
      <c r="AI12" s="15"/>
      <c r="AJ12" s="81"/>
      <c r="AK12" s="69"/>
      <c r="AL12" s="69"/>
      <c r="AM12" s="69"/>
      <c r="AN12" s="82"/>
      <c r="AP12" s="81"/>
      <c r="AQ12" s="69"/>
      <c r="AR12" s="69"/>
      <c r="AS12" s="69"/>
      <c r="AT12" s="82"/>
      <c r="AV12" s="81"/>
      <c r="AW12" s="69"/>
      <c r="AX12" s="69"/>
      <c r="AY12" s="69"/>
      <c r="AZ12" s="82"/>
      <c r="BB12" s="81"/>
      <c r="BC12" s="96"/>
      <c r="BD12" s="97"/>
    </row>
    <row r="13" spans="1:56" ht="15" customHeight="1">
      <c r="A13" s="74"/>
      <c r="B13" s="74"/>
      <c r="C13" s="18" t="s">
        <v>50</v>
      </c>
      <c r="D13" s="18" t="s">
        <v>51</v>
      </c>
      <c r="E13" s="18" t="s">
        <v>52</v>
      </c>
      <c r="F13" s="18" t="s">
        <v>50</v>
      </c>
      <c r="G13" s="18" t="s">
        <v>51</v>
      </c>
      <c r="H13" s="18" t="s">
        <v>52</v>
      </c>
      <c r="I13" s="18" t="s">
        <v>50</v>
      </c>
      <c r="J13" s="18" t="s">
        <v>51</v>
      </c>
      <c r="K13" s="18" t="s">
        <v>52</v>
      </c>
      <c r="L13" s="18" t="s">
        <v>50</v>
      </c>
      <c r="M13" s="18" t="s">
        <v>51</v>
      </c>
      <c r="N13" s="18" t="s">
        <v>52</v>
      </c>
      <c r="O13" s="75"/>
      <c r="P13" s="4" t="s">
        <v>53</v>
      </c>
      <c r="Q13" s="4" t="s">
        <v>54</v>
      </c>
      <c r="R13" s="4" t="s">
        <v>55</v>
      </c>
      <c r="S13" s="4" t="s">
        <v>53</v>
      </c>
      <c r="T13" s="4" t="s">
        <v>54</v>
      </c>
      <c r="U13" s="4" t="s">
        <v>55</v>
      </c>
      <c r="V13" s="4" t="s">
        <v>53</v>
      </c>
      <c r="W13" s="4" t="s">
        <v>54</v>
      </c>
      <c r="X13" s="4" t="s">
        <v>55</v>
      </c>
      <c r="Y13" s="75"/>
      <c r="Z13" s="75"/>
      <c r="AA13" s="75"/>
      <c r="AB13" s="74"/>
      <c r="AC13" s="74"/>
      <c r="AD13" s="83"/>
      <c r="AE13" s="84"/>
      <c r="AF13" s="84"/>
      <c r="AG13" s="84"/>
      <c r="AH13" s="85"/>
      <c r="AI13" s="15"/>
      <c r="AJ13" s="83"/>
      <c r="AK13" s="84"/>
      <c r="AL13" s="84"/>
      <c r="AM13" s="84"/>
      <c r="AN13" s="85"/>
      <c r="AP13" s="83"/>
      <c r="AQ13" s="84"/>
      <c r="AR13" s="84"/>
      <c r="AS13" s="84"/>
      <c r="AT13" s="85"/>
      <c r="AV13" s="83"/>
      <c r="AW13" s="84"/>
      <c r="AX13" s="84"/>
      <c r="AY13" s="84"/>
      <c r="AZ13" s="85"/>
      <c r="BB13" s="83"/>
      <c r="BC13" s="84"/>
      <c r="BD13" s="98"/>
    </row>
    <row r="14" spans="1:56" ht="19.5" customHeight="1">
      <c r="A14" s="74"/>
      <c r="B14" s="74"/>
      <c r="C14" s="19" t="s">
        <v>26</v>
      </c>
      <c r="D14" s="19" t="s">
        <v>30</v>
      </c>
      <c r="E14" s="19" t="s">
        <v>33</v>
      </c>
      <c r="F14" s="19" t="s">
        <v>26</v>
      </c>
      <c r="G14" s="19" t="s">
        <v>30</v>
      </c>
      <c r="H14" s="19" t="s">
        <v>33</v>
      </c>
      <c r="I14" s="20" t="s">
        <v>26</v>
      </c>
      <c r="J14" s="20" t="s">
        <v>30</v>
      </c>
      <c r="K14" s="20" t="s">
        <v>33</v>
      </c>
      <c r="L14" s="20" t="s">
        <v>26</v>
      </c>
      <c r="M14" s="20" t="s">
        <v>30</v>
      </c>
      <c r="N14" s="20" t="s">
        <v>33</v>
      </c>
      <c r="O14" s="20"/>
      <c r="P14" s="20" t="s">
        <v>34</v>
      </c>
      <c r="Q14" s="20" t="s">
        <v>34</v>
      </c>
      <c r="R14" s="20" t="s">
        <v>34</v>
      </c>
      <c r="S14" s="20" t="s">
        <v>34</v>
      </c>
      <c r="T14" s="20" t="s">
        <v>34</v>
      </c>
      <c r="U14" s="20" t="s">
        <v>34</v>
      </c>
      <c r="V14" s="20" t="s">
        <v>34</v>
      </c>
      <c r="W14" s="20" t="s">
        <v>34</v>
      </c>
      <c r="X14" s="20" t="s">
        <v>34</v>
      </c>
      <c r="Y14" s="20"/>
      <c r="Z14" s="20" t="s">
        <v>32</v>
      </c>
      <c r="AA14" s="20" t="s">
        <v>26</v>
      </c>
      <c r="AB14" s="21"/>
      <c r="AC14" s="75"/>
      <c r="AD14" s="22" t="s">
        <v>26</v>
      </c>
      <c r="AE14" s="23" t="s">
        <v>30</v>
      </c>
      <c r="AF14" s="23" t="s">
        <v>32</v>
      </c>
      <c r="AG14" s="23" t="s">
        <v>33</v>
      </c>
      <c r="AH14" s="23" t="s">
        <v>34</v>
      </c>
      <c r="AI14" s="24" t="s">
        <v>10</v>
      </c>
      <c r="AJ14" s="25" t="s">
        <v>26</v>
      </c>
      <c r="AK14" s="24" t="s">
        <v>30</v>
      </c>
      <c r="AL14" s="24" t="s">
        <v>32</v>
      </c>
      <c r="AM14" s="24" t="s">
        <v>33</v>
      </c>
      <c r="AN14" s="24" t="s">
        <v>34</v>
      </c>
      <c r="AP14" s="25" t="s">
        <v>26</v>
      </c>
      <c r="AQ14" s="24" t="s">
        <v>30</v>
      </c>
      <c r="AR14" s="24" t="s">
        <v>32</v>
      </c>
      <c r="AS14" s="26" t="s">
        <v>33</v>
      </c>
      <c r="AT14" s="25" t="s">
        <v>34</v>
      </c>
      <c r="AV14" s="25" t="s">
        <v>26</v>
      </c>
      <c r="AW14" s="24" t="s">
        <v>30</v>
      </c>
      <c r="AX14" s="24" t="s">
        <v>32</v>
      </c>
      <c r="AY14" s="24" t="s">
        <v>33</v>
      </c>
      <c r="AZ14" s="27" t="s">
        <v>34</v>
      </c>
      <c r="BB14" s="99" t="s">
        <v>12</v>
      </c>
      <c r="BC14" s="99" t="s">
        <v>13</v>
      </c>
      <c r="BD14" s="99" t="s">
        <v>15</v>
      </c>
    </row>
    <row r="15" spans="1:56" ht="19.5" customHeight="1">
      <c r="A15" s="75"/>
      <c r="B15" s="75"/>
      <c r="C15" s="28">
        <v>4</v>
      </c>
      <c r="D15" s="29">
        <v>3</v>
      </c>
      <c r="E15" s="30">
        <v>3</v>
      </c>
      <c r="F15" s="28">
        <v>4</v>
      </c>
      <c r="G15" s="29">
        <v>3</v>
      </c>
      <c r="H15" s="30">
        <v>3</v>
      </c>
      <c r="I15" s="28">
        <v>4</v>
      </c>
      <c r="J15" s="29">
        <v>3</v>
      </c>
      <c r="K15" s="30">
        <v>3</v>
      </c>
      <c r="L15" s="28">
        <v>4</v>
      </c>
      <c r="M15" s="29">
        <v>3</v>
      </c>
      <c r="N15" s="30">
        <v>3</v>
      </c>
      <c r="O15" s="31">
        <v>20</v>
      </c>
      <c r="P15" s="30">
        <v>6</v>
      </c>
      <c r="Q15" s="32">
        <v>2</v>
      </c>
      <c r="R15" s="32">
        <v>2</v>
      </c>
      <c r="S15" s="30">
        <v>6</v>
      </c>
      <c r="T15" s="32">
        <v>2</v>
      </c>
      <c r="U15" s="32">
        <v>2</v>
      </c>
      <c r="V15" s="30">
        <v>6</v>
      </c>
      <c r="W15" s="32">
        <v>2</v>
      </c>
      <c r="X15" s="32">
        <v>2</v>
      </c>
      <c r="Y15" s="33">
        <v>10</v>
      </c>
      <c r="Z15" s="33">
        <v>30</v>
      </c>
      <c r="AA15" s="34">
        <v>20</v>
      </c>
      <c r="AB15" s="34">
        <v>10</v>
      </c>
      <c r="AC15" s="35">
        <f t="shared" ref="AC15:AC59" si="1">SUM(O15,Y15,Z15,AA15,AB15)</f>
        <v>90</v>
      </c>
      <c r="AD15" s="36">
        <f t="shared" ref="AD15:AD59" si="2">SUMIF($C$14:$AA$14,I$3,$C15:$AA15)</f>
        <v>36</v>
      </c>
      <c r="AE15" s="37">
        <f t="shared" ref="AE15:AE59" si="3">SUMIF($C$14:$AA$14,I$4,$C15:$AA15)</f>
        <v>12</v>
      </c>
      <c r="AF15" s="38">
        <f t="shared" ref="AF15:AF59" si="4">SUMIF($C$14:$AA$14,I$5,$C15:$AA15)</f>
        <v>30</v>
      </c>
      <c r="AG15" s="39">
        <f t="shared" ref="AG15:AG59" si="5">SUMIF($C$14:$AA$14,I$6,$C15:$AA15)</f>
        <v>12</v>
      </c>
      <c r="AH15" s="40">
        <f t="shared" ref="AH15:AH59" si="6">SUMIF($C$14:$AA$14,I$7,$C15:$AA15)</f>
        <v>30</v>
      </c>
      <c r="AI15" s="35">
        <f t="shared" ref="AI15:AI59" si="7">SUM(AD15:AH15)</f>
        <v>120</v>
      </c>
      <c r="AJ15" s="41" t="s">
        <v>11</v>
      </c>
      <c r="AK15" s="42" t="s">
        <v>11</v>
      </c>
      <c r="AL15" s="43" t="s">
        <v>11</v>
      </c>
      <c r="AM15" s="44" t="s">
        <v>11</v>
      </c>
      <c r="AN15" s="45" t="s">
        <v>11</v>
      </c>
      <c r="AP15" s="41"/>
      <c r="AQ15" s="42"/>
      <c r="AR15" s="43"/>
      <c r="AS15" s="46"/>
      <c r="AT15" s="47"/>
      <c r="AV15" s="41"/>
      <c r="AW15" s="42"/>
      <c r="AX15" s="43"/>
      <c r="AY15" s="44"/>
      <c r="AZ15" s="47"/>
      <c r="BB15" s="101">
        <v>2</v>
      </c>
      <c r="BC15" s="101">
        <v>6</v>
      </c>
      <c r="BD15" s="101">
        <v>4</v>
      </c>
    </row>
    <row r="16" spans="1:56" ht="15.75" customHeight="1">
      <c r="A16" s="48" t="s">
        <v>56</v>
      </c>
      <c r="B16" s="49" t="s">
        <v>57</v>
      </c>
      <c r="C16" s="7" t="s">
        <v>58</v>
      </c>
      <c r="D16" s="7" t="s">
        <v>58</v>
      </c>
      <c r="E16" s="7" t="s">
        <v>58</v>
      </c>
      <c r="F16" s="7" t="s">
        <v>58</v>
      </c>
      <c r="G16" s="7" t="s">
        <v>58</v>
      </c>
      <c r="H16" s="7" t="s">
        <v>58</v>
      </c>
      <c r="I16" s="7" t="s">
        <v>58</v>
      </c>
      <c r="J16" s="7" t="s">
        <v>58</v>
      </c>
      <c r="K16" s="7" t="s">
        <v>58</v>
      </c>
      <c r="L16" s="7" t="s">
        <v>58</v>
      </c>
      <c r="M16" s="7" t="s">
        <v>58</v>
      </c>
      <c r="N16" s="7" t="s">
        <v>58</v>
      </c>
      <c r="O16" s="50" t="s">
        <v>58</v>
      </c>
      <c r="P16" s="51" t="s">
        <v>58</v>
      </c>
      <c r="Q16" s="51" t="s">
        <v>58</v>
      </c>
      <c r="R16" s="51" t="s">
        <v>58</v>
      </c>
      <c r="S16" s="51" t="s">
        <v>58</v>
      </c>
      <c r="T16" s="51" t="s">
        <v>58</v>
      </c>
      <c r="U16" s="51" t="s">
        <v>58</v>
      </c>
      <c r="V16" s="51" t="s">
        <v>58</v>
      </c>
      <c r="W16" s="51" t="s">
        <v>58</v>
      </c>
      <c r="X16" s="51" t="s">
        <v>58</v>
      </c>
      <c r="Y16" s="52" t="s">
        <v>58</v>
      </c>
      <c r="Z16" s="52" t="s">
        <v>25</v>
      </c>
      <c r="AA16" s="53" t="s">
        <v>25</v>
      </c>
      <c r="AB16" s="54" t="s">
        <v>25</v>
      </c>
      <c r="AC16" s="35">
        <f t="shared" si="1"/>
        <v>0</v>
      </c>
      <c r="AD16" s="55">
        <f t="shared" si="2"/>
        <v>0</v>
      </c>
      <c r="AE16" s="55">
        <f t="shared" si="3"/>
        <v>0</v>
      </c>
      <c r="AF16" s="55">
        <f t="shared" si="4"/>
        <v>0</v>
      </c>
      <c r="AG16" s="55">
        <f t="shared" si="5"/>
        <v>0</v>
      </c>
      <c r="AH16" s="55">
        <f t="shared" si="6"/>
        <v>0</v>
      </c>
      <c r="AI16" s="56">
        <f t="shared" si="7"/>
        <v>0</v>
      </c>
      <c r="AJ16" s="8">
        <f t="shared" ref="AJ16:AN16" si="8">AD16/AD$15</f>
        <v>0</v>
      </c>
      <c r="AK16" s="8">
        <f t="shared" si="8"/>
        <v>0</v>
      </c>
      <c r="AL16" s="8">
        <f t="shared" si="8"/>
        <v>0</v>
      </c>
      <c r="AM16" s="8">
        <f t="shared" si="8"/>
        <v>0</v>
      </c>
      <c r="AN16" s="8">
        <f t="shared" si="8"/>
        <v>0</v>
      </c>
      <c r="AP16" s="7">
        <f t="shared" ref="AP16:AT16" si="9">IF((AJ16)&gt;=50%, 2, (IF((AJ16)&lt;25%, 0, 1)))</f>
        <v>0</v>
      </c>
      <c r="AQ16" s="7">
        <f t="shared" si="9"/>
        <v>0</v>
      </c>
      <c r="AR16" s="7">
        <f t="shared" si="9"/>
        <v>0</v>
      </c>
      <c r="AS16" s="57">
        <f t="shared" si="9"/>
        <v>0</v>
      </c>
      <c r="AT16" s="7">
        <f t="shared" si="9"/>
        <v>0</v>
      </c>
      <c r="AV16" s="7" t="str">
        <f t="shared" ref="AV16:AZ16" si="10">IF(AP16=2,"Att", (IF(AP16=0,"Not","Weak")))</f>
        <v>Not</v>
      </c>
      <c r="AW16" s="7" t="str">
        <f t="shared" si="10"/>
        <v>Not</v>
      </c>
      <c r="AX16" s="7" t="str">
        <f t="shared" si="10"/>
        <v>Not</v>
      </c>
      <c r="AY16" s="8" t="str">
        <f t="shared" si="10"/>
        <v>Not</v>
      </c>
      <c r="AZ16" s="7" t="str">
        <f t="shared" si="10"/>
        <v>Not</v>
      </c>
      <c r="BB16">
        <f>AP16</f>
        <v>0</v>
      </c>
      <c r="BC16" s="100">
        <f>AQ16+AR16+AS16</f>
        <v>0</v>
      </c>
      <c r="BD16">
        <f>AQ16+AT16</f>
        <v>0</v>
      </c>
    </row>
    <row r="17" spans="1:56" ht="15.75" customHeight="1">
      <c r="A17" s="48" t="s">
        <v>59</v>
      </c>
      <c r="B17" s="49" t="s">
        <v>60</v>
      </c>
      <c r="C17" s="58" t="s">
        <v>25</v>
      </c>
      <c r="D17" s="58" t="s">
        <v>25</v>
      </c>
      <c r="E17" s="58" t="s">
        <v>25</v>
      </c>
      <c r="F17" s="58" t="s">
        <v>25</v>
      </c>
      <c r="G17" s="58" t="s">
        <v>25</v>
      </c>
      <c r="H17" s="58" t="s">
        <v>25</v>
      </c>
      <c r="I17" s="58" t="s">
        <v>25</v>
      </c>
      <c r="J17" s="58" t="s">
        <v>25</v>
      </c>
      <c r="K17" s="58" t="s">
        <v>25</v>
      </c>
      <c r="L17" s="58" t="s">
        <v>25</v>
      </c>
      <c r="M17" s="58" t="s">
        <v>25</v>
      </c>
      <c r="N17" s="58" t="s">
        <v>25</v>
      </c>
      <c r="O17" s="58" t="s">
        <v>25</v>
      </c>
      <c r="P17" s="51" t="s">
        <v>25</v>
      </c>
      <c r="Q17" s="51" t="s">
        <v>25</v>
      </c>
      <c r="R17" s="51" t="s">
        <v>25</v>
      </c>
      <c r="S17" s="51" t="s">
        <v>25</v>
      </c>
      <c r="T17" s="51" t="s">
        <v>25</v>
      </c>
      <c r="U17" s="51" t="s">
        <v>25</v>
      </c>
      <c r="V17" s="51" t="s">
        <v>25</v>
      </c>
      <c r="W17" s="51" t="s">
        <v>25</v>
      </c>
      <c r="X17" s="51" t="s">
        <v>25</v>
      </c>
      <c r="Y17" s="52" t="s">
        <v>25</v>
      </c>
      <c r="Z17" s="52" t="s">
        <v>25</v>
      </c>
      <c r="AA17" s="53" t="s">
        <v>25</v>
      </c>
      <c r="AB17" s="54" t="s">
        <v>25</v>
      </c>
      <c r="AC17" s="35">
        <f t="shared" si="1"/>
        <v>0</v>
      </c>
      <c r="AD17" s="55">
        <f t="shared" si="2"/>
        <v>0</v>
      </c>
      <c r="AE17" s="55">
        <f t="shared" si="3"/>
        <v>0</v>
      </c>
      <c r="AF17" s="55">
        <f t="shared" si="4"/>
        <v>0</v>
      </c>
      <c r="AG17" s="55">
        <f t="shared" si="5"/>
        <v>0</v>
      </c>
      <c r="AH17" s="55">
        <f t="shared" si="6"/>
        <v>0</v>
      </c>
      <c r="AI17" s="56">
        <f t="shared" si="7"/>
        <v>0</v>
      </c>
      <c r="AJ17" s="8">
        <f t="shared" ref="AJ17:AN17" si="11">AD17/AD$15</f>
        <v>0</v>
      </c>
      <c r="AK17" s="8">
        <f t="shared" si="11"/>
        <v>0</v>
      </c>
      <c r="AL17" s="8">
        <f t="shared" si="11"/>
        <v>0</v>
      </c>
      <c r="AM17" s="8">
        <f t="shared" si="11"/>
        <v>0</v>
      </c>
      <c r="AN17" s="8">
        <f t="shared" si="11"/>
        <v>0</v>
      </c>
      <c r="AP17" s="7">
        <f t="shared" ref="AP17:AT17" si="12">IF((AJ17)&gt;=50%, 2, (IF((AJ17)&lt;25%, 0, 1)))</f>
        <v>0</v>
      </c>
      <c r="AQ17" s="7">
        <f t="shared" si="12"/>
        <v>0</v>
      </c>
      <c r="AR17" s="7">
        <f t="shared" si="12"/>
        <v>0</v>
      </c>
      <c r="AS17" s="57">
        <f t="shared" si="12"/>
        <v>0</v>
      </c>
      <c r="AT17" s="7">
        <f t="shared" si="12"/>
        <v>0</v>
      </c>
      <c r="AV17" s="7" t="str">
        <f t="shared" ref="AV17:AZ17" si="13">IF(AP17=2,"Att", (IF(AP17=0,"Not","Weak")))</f>
        <v>Not</v>
      </c>
      <c r="AW17" s="7" t="str">
        <f t="shared" si="13"/>
        <v>Not</v>
      </c>
      <c r="AX17" s="7" t="str">
        <f t="shared" si="13"/>
        <v>Not</v>
      </c>
      <c r="AY17" s="8" t="str">
        <f t="shared" si="13"/>
        <v>Not</v>
      </c>
      <c r="AZ17" s="7" t="str">
        <f t="shared" si="13"/>
        <v>Not</v>
      </c>
      <c r="BB17">
        <f t="shared" ref="BB17:BB59" si="14">AP17</f>
        <v>0</v>
      </c>
      <c r="BC17" s="100">
        <f t="shared" ref="BC17:BC59" si="15">AQ17+AR17+AS17</f>
        <v>0</v>
      </c>
      <c r="BD17">
        <f t="shared" ref="BD17:BD59" si="16">AQ17+AT17</f>
        <v>0</v>
      </c>
    </row>
    <row r="18" spans="1:56" ht="15.75" customHeight="1">
      <c r="A18" s="48" t="s">
        <v>61</v>
      </c>
      <c r="B18" s="49" t="s">
        <v>62</v>
      </c>
      <c r="C18" s="50">
        <v>2</v>
      </c>
      <c r="D18" s="50">
        <v>0</v>
      </c>
      <c r="E18" s="50">
        <v>0</v>
      </c>
      <c r="F18" s="50">
        <v>2</v>
      </c>
      <c r="G18" s="50">
        <v>0</v>
      </c>
      <c r="H18" s="50">
        <v>0</v>
      </c>
      <c r="I18" s="50">
        <v>2</v>
      </c>
      <c r="J18" s="50">
        <v>0</v>
      </c>
      <c r="K18" s="50">
        <v>0</v>
      </c>
      <c r="L18" s="50">
        <v>2</v>
      </c>
      <c r="M18" s="50">
        <v>0</v>
      </c>
      <c r="N18" s="50">
        <v>0</v>
      </c>
      <c r="O18" s="58">
        <v>4</v>
      </c>
      <c r="P18" s="51">
        <v>3</v>
      </c>
      <c r="Q18" s="59">
        <v>2</v>
      </c>
      <c r="R18" s="59">
        <v>1</v>
      </c>
      <c r="S18" s="51">
        <v>3</v>
      </c>
      <c r="T18" s="59">
        <v>2</v>
      </c>
      <c r="U18" s="59">
        <v>1</v>
      </c>
      <c r="V18" s="51">
        <v>3</v>
      </c>
      <c r="W18" s="59">
        <v>2</v>
      </c>
      <c r="X18" s="59">
        <v>1</v>
      </c>
      <c r="Y18" s="52">
        <v>6</v>
      </c>
      <c r="Z18" s="52">
        <v>15</v>
      </c>
      <c r="AA18" s="53">
        <v>6</v>
      </c>
      <c r="AB18" s="54">
        <v>3</v>
      </c>
      <c r="AC18" s="35">
        <f t="shared" si="1"/>
        <v>34</v>
      </c>
      <c r="AD18" s="55">
        <f t="shared" si="2"/>
        <v>14</v>
      </c>
      <c r="AE18" s="55">
        <f t="shared" si="3"/>
        <v>0</v>
      </c>
      <c r="AF18" s="55">
        <f t="shared" si="4"/>
        <v>15</v>
      </c>
      <c r="AG18" s="55">
        <f t="shared" si="5"/>
        <v>0</v>
      </c>
      <c r="AH18" s="55">
        <f t="shared" si="6"/>
        <v>18</v>
      </c>
      <c r="AI18" s="56">
        <f t="shared" si="7"/>
        <v>47</v>
      </c>
      <c r="AJ18" s="8">
        <f t="shared" ref="AJ18:AN18" si="17">AD18/AD$15</f>
        <v>0.3888888888888889</v>
      </c>
      <c r="AK18" s="8">
        <f t="shared" si="17"/>
        <v>0</v>
      </c>
      <c r="AL18" s="8">
        <f t="shared" si="17"/>
        <v>0.5</v>
      </c>
      <c r="AM18" s="8">
        <f t="shared" si="17"/>
        <v>0</v>
      </c>
      <c r="AN18" s="8">
        <f t="shared" si="17"/>
        <v>0.6</v>
      </c>
      <c r="AP18" s="7">
        <f t="shared" ref="AP18:AT18" si="18">IF((AJ18)&gt;=50%, 2, (IF((AJ18)&lt;25%, 0, 1)))</f>
        <v>1</v>
      </c>
      <c r="AQ18" s="7">
        <f t="shared" si="18"/>
        <v>0</v>
      </c>
      <c r="AR18" s="7">
        <f t="shared" si="18"/>
        <v>2</v>
      </c>
      <c r="AS18" s="57">
        <f t="shared" si="18"/>
        <v>0</v>
      </c>
      <c r="AT18" s="7">
        <f t="shared" si="18"/>
        <v>2</v>
      </c>
      <c r="AV18" s="7" t="str">
        <f t="shared" ref="AV18:AZ18" si="19">IF(AP18=2,"Att", (IF(AP18=0,"Not","Weak")))</f>
        <v>Weak</v>
      </c>
      <c r="AW18" s="7" t="str">
        <f t="shared" si="19"/>
        <v>Not</v>
      </c>
      <c r="AX18" s="7" t="str">
        <f t="shared" si="19"/>
        <v>Att</v>
      </c>
      <c r="AY18" s="8" t="str">
        <f t="shared" si="19"/>
        <v>Not</v>
      </c>
      <c r="AZ18" s="7" t="str">
        <f t="shared" si="19"/>
        <v>Att</v>
      </c>
      <c r="BB18">
        <f t="shared" si="14"/>
        <v>1</v>
      </c>
      <c r="BC18" s="100">
        <f t="shared" si="15"/>
        <v>2</v>
      </c>
      <c r="BD18">
        <f t="shared" si="16"/>
        <v>2</v>
      </c>
    </row>
    <row r="19" spans="1:56" ht="15.75" customHeight="1">
      <c r="A19" s="48" t="s">
        <v>63</v>
      </c>
      <c r="B19" s="49" t="s">
        <v>64</v>
      </c>
      <c r="C19" s="7" t="s">
        <v>58</v>
      </c>
      <c r="D19" s="7" t="s">
        <v>58</v>
      </c>
      <c r="E19" s="7" t="s">
        <v>58</v>
      </c>
      <c r="F19" s="7" t="s">
        <v>58</v>
      </c>
      <c r="G19" s="7" t="s">
        <v>58</v>
      </c>
      <c r="H19" s="7" t="s">
        <v>58</v>
      </c>
      <c r="I19" s="7" t="s">
        <v>58</v>
      </c>
      <c r="J19" s="7" t="s">
        <v>58</v>
      </c>
      <c r="K19" s="7" t="s">
        <v>58</v>
      </c>
      <c r="L19" s="7" t="s">
        <v>58</v>
      </c>
      <c r="M19" s="7" t="s">
        <v>58</v>
      </c>
      <c r="N19" s="7" t="s">
        <v>58</v>
      </c>
      <c r="O19" s="58" t="s">
        <v>58</v>
      </c>
      <c r="P19" s="51">
        <v>4</v>
      </c>
      <c r="Q19" s="59">
        <v>2</v>
      </c>
      <c r="R19" s="59">
        <v>2</v>
      </c>
      <c r="S19" s="51">
        <v>4</v>
      </c>
      <c r="T19" s="59">
        <v>2</v>
      </c>
      <c r="U19" s="59">
        <v>2</v>
      </c>
      <c r="V19" s="51">
        <v>4</v>
      </c>
      <c r="W19" s="59">
        <v>2</v>
      </c>
      <c r="X19" s="59">
        <v>2</v>
      </c>
      <c r="Y19" s="52">
        <v>8</v>
      </c>
      <c r="Z19" s="52">
        <v>8</v>
      </c>
      <c r="AA19" s="53">
        <v>6</v>
      </c>
      <c r="AB19" s="54">
        <v>3</v>
      </c>
      <c r="AC19" s="35">
        <f t="shared" si="1"/>
        <v>25</v>
      </c>
      <c r="AD19" s="55">
        <f t="shared" si="2"/>
        <v>6</v>
      </c>
      <c r="AE19" s="55">
        <f t="shared" si="3"/>
        <v>0</v>
      </c>
      <c r="AF19" s="55">
        <f t="shared" si="4"/>
        <v>8</v>
      </c>
      <c r="AG19" s="55">
        <f t="shared" si="5"/>
        <v>0</v>
      </c>
      <c r="AH19" s="55">
        <f t="shared" si="6"/>
        <v>24</v>
      </c>
      <c r="AI19" s="56">
        <f t="shared" si="7"/>
        <v>38</v>
      </c>
      <c r="AJ19" s="8">
        <f t="shared" ref="AJ19:AN19" si="20">AD19/AD$15</f>
        <v>0.16666666666666666</v>
      </c>
      <c r="AK19" s="8">
        <f t="shared" si="20"/>
        <v>0</v>
      </c>
      <c r="AL19" s="8">
        <f t="shared" si="20"/>
        <v>0.26666666666666666</v>
      </c>
      <c r="AM19" s="8">
        <f t="shared" si="20"/>
        <v>0</v>
      </c>
      <c r="AN19" s="8">
        <f t="shared" si="20"/>
        <v>0.8</v>
      </c>
      <c r="AP19" s="7">
        <f t="shared" ref="AP19:AT19" si="21">IF((AJ19)&gt;=50%, 2, (IF((AJ19)&lt;25%, 0, 1)))</f>
        <v>0</v>
      </c>
      <c r="AQ19" s="7">
        <f t="shared" si="21"/>
        <v>0</v>
      </c>
      <c r="AR19" s="7">
        <f t="shared" si="21"/>
        <v>1</v>
      </c>
      <c r="AS19" s="57">
        <f t="shared" si="21"/>
        <v>0</v>
      </c>
      <c r="AT19" s="7">
        <f t="shared" si="21"/>
        <v>2</v>
      </c>
      <c r="AV19" s="7" t="str">
        <f t="shared" ref="AV19:AZ19" si="22">IF(AP19=2,"Att", (IF(AP19=0,"Not","Weak")))</f>
        <v>Not</v>
      </c>
      <c r="AW19" s="7" t="str">
        <f t="shared" si="22"/>
        <v>Not</v>
      </c>
      <c r="AX19" s="7" t="str">
        <f t="shared" si="22"/>
        <v>Weak</v>
      </c>
      <c r="AY19" s="8" t="str">
        <f t="shared" si="22"/>
        <v>Not</v>
      </c>
      <c r="AZ19" s="7" t="str">
        <f t="shared" si="22"/>
        <v>Att</v>
      </c>
      <c r="BB19">
        <f t="shared" si="14"/>
        <v>0</v>
      </c>
      <c r="BC19" s="100">
        <f t="shared" si="15"/>
        <v>1</v>
      </c>
      <c r="BD19">
        <f t="shared" si="16"/>
        <v>2</v>
      </c>
    </row>
    <row r="20" spans="1:56" ht="15.75" customHeight="1">
      <c r="A20" s="48" t="s">
        <v>65</v>
      </c>
      <c r="B20" s="49" t="s">
        <v>66</v>
      </c>
      <c r="C20" s="7" t="s">
        <v>58</v>
      </c>
      <c r="D20" s="7" t="s">
        <v>58</v>
      </c>
      <c r="E20" s="7" t="s">
        <v>58</v>
      </c>
      <c r="F20" s="7" t="s">
        <v>58</v>
      </c>
      <c r="G20" s="7" t="s">
        <v>58</v>
      </c>
      <c r="H20" s="7" t="s">
        <v>58</v>
      </c>
      <c r="I20" s="7" t="s">
        <v>58</v>
      </c>
      <c r="J20" s="7" t="s">
        <v>58</v>
      </c>
      <c r="K20" s="7" t="s">
        <v>58</v>
      </c>
      <c r="L20" s="7" t="s">
        <v>58</v>
      </c>
      <c r="M20" s="7" t="s">
        <v>58</v>
      </c>
      <c r="N20" s="7" t="s">
        <v>58</v>
      </c>
      <c r="O20" s="58" t="s">
        <v>58</v>
      </c>
      <c r="P20" s="51">
        <v>3</v>
      </c>
      <c r="Q20" s="59">
        <v>2</v>
      </c>
      <c r="R20" s="59">
        <v>1</v>
      </c>
      <c r="S20" s="51">
        <v>3</v>
      </c>
      <c r="T20" s="59">
        <v>2</v>
      </c>
      <c r="U20" s="59">
        <v>1</v>
      </c>
      <c r="V20" s="51">
        <v>3</v>
      </c>
      <c r="W20" s="59">
        <v>2</v>
      </c>
      <c r="X20" s="59">
        <v>1</v>
      </c>
      <c r="Y20" s="52">
        <v>7</v>
      </c>
      <c r="Z20" s="52">
        <v>18</v>
      </c>
      <c r="AA20" s="53">
        <v>16</v>
      </c>
      <c r="AB20" s="54">
        <v>3</v>
      </c>
      <c r="AC20" s="35">
        <f t="shared" si="1"/>
        <v>44</v>
      </c>
      <c r="AD20" s="55">
        <f t="shared" si="2"/>
        <v>16</v>
      </c>
      <c r="AE20" s="55">
        <f t="shared" si="3"/>
        <v>0</v>
      </c>
      <c r="AF20" s="55">
        <f t="shared" si="4"/>
        <v>18</v>
      </c>
      <c r="AG20" s="55">
        <f t="shared" si="5"/>
        <v>0</v>
      </c>
      <c r="AH20" s="55">
        <f t="shared" si="6"/>
        <v>18</v>
      </c>
      <c r="AI20" s="56">
        <f t="shared" si="7"/>
        <v>52</v>
      </c>
      <c r="AJ20" s="8">
        <f t="shared" ref="AJ20:AN20" si="23">AD20/AD$15</f>
        <v>0.44444444444444442</v>
      </c>
      <c r="AK20" s="8">
        <f t="shared" si="23"/>
        <v>0</v>
      </c>
      <c r="AL20" s="8">
        <f t="shared" si="23"/>
        <v>0.6</v>
      </c>
      <c r="AM20" s="8">
        <f t="shared" si="23"/>
        <v>0</v>
      </c>
      <c r="AN20" s="8">
        <f t="shared" si="23"/>
        <v>0.6</v>
      </c>
      <c r="AP20" s="7">
        <f t="shared" ref="AP20:AT20" si="24">IF((AJ20)&gt;=50%, 2, (IF((AJ20)&lt;25%, 0, 1)))</f>
        <v>1</v>
      </c>
      <c r="AQ20" s="7">
        <f t="shared" si="24"/>
        <v>0</v>
      </c>
      <c r="AR20" s="7">
        <f t="shared" si="24"/>
        <v>2</v>
      </c>
      <c r="AS20" s="57">
        <f t="shared" si="24"/>
        <v>0</v>
      </c>
      <c r="AT20" s="7">
        <f t="shared" si="24"/>
        <v>2</v>
      </c>
      <c r="AV20" s="7" t="str">
        <f t="shared" ref="AV20:AZ20" si="25">IF(AP20=2,"Att", (IF(AP20=0,"Not","Weak")))</f>
        <v>Weak</v>
      </c>
      <c r="AW20" s="7" t="str">
        <f t="shared" si="25"/>
        <v>Not</v>
      </c>
      <c r="AX20" s="7" t="str">
        <f t="shared" si="25"/>
        <v>Att</v>
      </c>
      <c r="AY20" s="8" t="str">
        <f t="shared" si="25"/>
        <v>Not</v>
      </c>
      <c r="AZ20" s="7" t="str">
        <f t="shared" si="25"/>
        <v>Att</v>
      </c>
      <c r="BB20">
        <f t="shared" si="14"/>
        <v>1</v>
      </c>
      <c r="BC20" s="100">
        <f t="shared" si="15"/>
        <v>2</v>
      </c>
      <c r="BD20">
        <f t="shared" si="16"/>
        <v>2</v>
      </c>
    </row>
    <row r="21" spans="1:56" ht="15.75" customHeight="1">
      <c r="A21" s="48" t="s">
        <v>67</v>
      </c>
      <c r="B21" s="49" t="s">
        <v>68</v>
      </c>
      <c r="C21" s="7" t="s">
        <v>58</v>
      </c>
      <c r="D21" s="7" t="s">
        <v>58</v>
      </c>
      <c r="E21" s="7" t="s">
        <v>58</v>
      </c>
      <c r="F21" s="7" t="s">
        <v>58</v>
      </c>
      <c r="G21" s="7" t="s">
        <v>58</v>
      </c>
      <c r="H21" s="7" t="s">
        <v>58</v>
      </c>
      <c r="I21" s="7" t="s">
        <v>58</v>
      </c>
      <c r="J21" s="7" t="s">
        <v>58</v>
      </c>
      <c r="K21" s="7" t="s">
        <v>58</v>
      </c>
      <c r="L21" s="7" t="s">
        <v>58</v>
      </c>
      <c r="M21" s="7" t="s">
        <v>58</v>
      </c>
      <c r="N21" s="7" t="s">
        <v>58</v>
      </c>
      <c r="O21" s="58" t="s">
        <v>58</v>
      </c>
      <c r="P21" s="51">
        <v>3.5</v>
      </c>
      <c r="Q21" s="59">
        <v>2</v>
      </c>
      <c r="R21" s="59">
        <v>1</v>
      </c>
      <c r="S21" s="51">
        <v>3.5</v>
      </c>
      <c r="T21" s="59">
        <v>2</v>
      </c>
      <c r="U21" s="59">
        <v>1</v>
      </c>
      <c r="V21" s="51">
        <v>3.5</v>
      </c>
      <c r="W21" s="59">
        <v>2</v>
      </c>
      <c r="X21" s="59">
        <v>1</v>
      </c>
      <c r="Y21" s="52">
        <v>7.5</v>
      </c>
      <c r="Z21" s="52" t="s">
        <v>25</v>
      </c>
      <c r="AA21" s="53" t="s">
        <v>25</v>
      </c>
      <c r="AB21" s="54" t="s">
        <v>25</v>
      </c>
      <c r="AC21" s="35">
        <f t="shared" si="1"/>
        <v>7.5</v>
      </c>
      <c r="AD21" s="55">
        <f t="shared" si="2"/>
        <v>0</v>
      </c>
      <c r="AE21" s="55">
        <f t="shared" si="3"/>
        <v>0</v>
      </c>
      <c r="AF21" s="55">
        <f t="shared" si="4"/>
        <v>0</v>
      </c>
      <c r="AG21" s="55">
        <f t="shared" si="5"/>
        <v>0</v>
      </c>
      <c r="AH21" s="55">
        <f t="shared" si="6"/>
        <v>19.5</v>
      </c>
      <c r="AI21" s="56">
        <f t="shared" si="7"/>
        <v>19.5</v>
      </c>
      <c r="AJ21" s="8">
        <f t="shared" ref="AJ21:AN21" si="26">AD21/AD$15</f>
        <v>0</v>
      </c>
      <c r="AK21" s="8">
        <f t="shared" si="26"/>
        <v>0</v>
      </c>
      <c r="AL21" s="8">
        <f t="shared" si="26"/>
        <v>0</v>
      </c>
      <c r="AM21" s="8">
        <f t="shared" si="26"/>
        <v>0</v>
      </c>
      <c r="AN21" s="8">
        <f t="shared" si="26"/>
        <v>0.65</v>
      </c>
      <c r="AP21" s="7">
        <f t="shared" ref="AP21:AT21" si="27">IF((AJ21)&gt;=50%, 2, (IF((AJ21)&lt;25%, 0, 1)))</f>
        <v>0</v>
      </c>
      <c r="AQ21" s="7">
        <f t="shared" si="27"/>
        <v>0</v>
      </c>
      <c r="AR21" s="7">
        <f t="shared" si="27"/>
        <v>0</v>
      </c>
      <c r="AS21" s="57">
        <f t="shared" si="27"/>
        <v>0</v>
      </c>
      <c r="AT21" s="7">
        <f t="shared" si="27"/>
        <v>2</v>
      </c>
      <c r="AV21" s="7" t="str">
        <f t="shared" ref="AV21:AZ21" si="28">IF(AP21=2,"Att", (IF(AP21=0,"Not","Weak")))</f>
        <v>Not</v>
      </c>
      <c r="AW21" s="7" t="str">
        <f t="shared" si="28"/>
        <v>Not</v>
      </c>
      <c r="AX21" s="7" t="str">
        <f t="shared" si="28"/>
        <v>Not</v>
      </c>
      <c r="AY21" s="8" t="str">
        <f t="shared" si="28"/>
        <v>Not</v>
      </c>
      <c r="AZ21" s="7" t="str">
        <f t="shared" si="28"/>
        <v>Att</v>
      </c>
      <c r="BB21">
        <f t="shared" si="14"/>
        <v>0</v>
      </c>
      <c r="BC21" s="100">
        <f t="shared" si="15"/>
        <v>0</v>
      </c>
      <c r="BD21">
        <f t="shared" si="16"/>
        <v>2</v>
      </c>
    </row>
    <row r="22" spans="1:56" ht="15.75" customHeight="1">
      <c r="A22" s="48" t="s">
        <v>69</v>
      </c>
      <c r="B22" s="49" t="s">
        <v>70</v>
      </c>
      <c r="C22" s="50">
        <v>2</v>
      </c>
      <c r="D22" s="50">
        <v>0</v>
      </c>
      <c r="E22" s="50">
        <v>0</v>
      </c>
      <c r="F22" s="50">
        <v>2</v>
      </c>
      <c r="G22" s="50">
        <v>0</v>
      </c>
      <c r="H22" s="50">
        <v>0</v>
      </c>
      <c r="I22" s="50">
        <v>2</v>
      </c>
      <c r="J22" s="50">
        <v>0</v>
      </c>
      <c r="K22" s="50">
        <v>0</v>
      </c>
      <c r="L22" s="50">
        <v>2</v>
      </c>
      <c r="M22" s="50">
        <v>0</v>
      </c>
      <c r="N22" s="50">
        <v>0</v>
      </c>
      <c r="O22" s="58">
        <v>4</v>
      </c>
      <c r="P22" s="51">
        <v>3</v>
      </c>
      <c r="Q22" s="59">
        <v>2</v>
      </c>
      <c r="R22" s="59">
        <v>1</v>
      </c>
      <c r="S22" s="51">
        <v>3</v>
      </c>
      <c r="T22" s="59">
        <v>2</v>
      </c>
      <c r="U22" s="59">
        <v>1</v>
      </c>
      <c r="V22" s="51">
        <v>3</v>
      </c>
      <c r="W22" s="59">
        <v>2</v>
      </c>
      <c r="X22" s="59">
        <v>1</v>
      </c>
      <c r="Y22" s="52">
        <v>7</v>
      </c>
      <c r="Z22" s="52">
        <v>25</v>
      </c>
      <c r="AA22" s="53">
        <v>8</v>
      </c>
      <c r="AB22" s="54">
        <v>6</v>
      </c>
      <c r="AC22" s="35">
        <f t="shared" si="1"/>
        <v>50</v>
      </c>
      <c r="AD22" s="55">
        <f t="shared" si="2"/>
        <v>16</v>
      </c>
      <c r="AE22" s="55">
        <f t="shared" si="3"/>
        <v>0</v>
      </c>
      <c r="AF22" s="55">
        <f t="shared" si="4"/>
        <v>25</v>
      </c>
      <c r="AG22" s="55">
        <f t="shared" si="5"/>
        <v>0</v>
      </c>
      <c r="AH22" s="55">
        <f t="shared" si="6"/>
        <v>18</v>
      </c>
      <c r="AI22" s="56">
        <f t="shared" si="7"/>
        <v>59</v>
      </c>
      <c r="AJ22" s="8">
        <f t="shared" ref="AJ22:AN22" si="29">AD22/AD$15</f>
        <v>0.44444444444444442</v>
      </c>
      <c r="AK22" s="8">
        <f t="shared" si="29"/>
        <v>0</v>
      </c>
      <c r="AL22" s="8">
        <f t="shared" si="29"/>
        <v>0.83333333333333337</v>
      </c>
      <c r="AM22" s="8">
        <f t="shared" si="29"/>
        <v>0</v>
      </c>
      <c r="AN22" s="8">
        <f t="shared" si="29"/>
        <v>0.6</v>
      </c>
      <c r="AP22" s="7">
        <f t="shared" ref="AP22:AT22" si="30">IF((AJ22)&gt;=50%, 2, (IF((AJ22)&lt;25%, 0, 1)))</f>
        <v>1</v>
      </c>
      <c r="AQ22" s="7">
        <f t="shared" si="30"/>
        <v>0</v>
      </c>
      <c r="AR22" s="7">
        <f t="shared" si="30"/>
        <v>2</v>
      </c>
      <c r="AS22" s="57">
        <f t="shared" si="30"/>
        <v>0</v>
      </c>
      <c r="AT22" s="7">
        <f t="shared" si="30"/>
        <v>2</v>
      </c>
      <c r="AV22" s="7" t="str">
        <f t="shared" ref="AV22:AZ22" si="31">IF(AP22=2,"Att", (IF(AP22=0,"Not","Weak")))</f>
        <v>Weak</v>
      </c>
      <c r="AW22" s="7" t="str">
        <f t="shared" si="31"/>
        <v>Not</v>
      </c>
      <c r="AX22" s="7" t="str">
        <f t="shared" si="31"/>
        <v>Att</v>
      </c>
      <c r="AY22" s="8" t="str">
        <f t="shared" si="31"/>
        <v>Not</v>
      </c>
      <c r="AZ22" s="7" t="str">
        <f t="shared" si="31"/>
        <v>Att</v>
      </c>
      <c r="BB22">
        <f t="shared" si="14"/>
        <v>1</v>
      </c>
      <c r="BC22" s="100">
        <f t="shared" si="15"/>
        <v>2</v>
      </c>
      <c r="BD22">
        <f t="shared" si="16"/>
        <v>2</v>
      </c>
    </row>
    <row r="23" spans="1:56" ht="15.75" customHeight="1">
      <c r="A23" s="48" t="s">
        <v>71</v>
      </c>
      <c r="B23" s="49" t="s">
        <v>72</v>
      </c>
      <c r="C23" s="50">
        <v>2</v>
      </c>
      <c r="D23" s="50">
        <v>1</v>
      </c>
      <c r="E23" s="50">
        <v>0</v>
      </c>
      <c r="F23" s="50">
        <v>0</v>
      </c>
      <c r="G23" s="50">
        <v>0</v>
      </c>
      <c r="H23" s="50">
        <v>0</v>
      </c>
      <c r="I23" s="50">
        <v>2</v>
      </c>
      <c r="J23" s="50">
        <v>2</v>
      </c>
      <c r="K23" s="50">
        <v>0</v>
      </c>
      <c r="L23" s="50">
        <v>2</v>
      </c>
      <c r="M23" s="50">
        <v>1</v>
      </c>
      <c r="N23" s="50">
        <v>0</v>
      </c>
      <c r="O23" s="58">
        <v>5</v>
      </c>
      <c r="P23" s="51">
        <v>4</v>
      </c>
      <c r="Q23" s="59">
        <v>2</v>
      </c>
      <c r="R23" s="59">
        <v>2</v>
      </c>
      <c r="S23" s="51">
        <v>4</v>
      </c>
      <c r="T23" s="59">
        <v>2</v>
      </c>
      <c r="U23" s="59">
        <v>2</v>
      </c>
      <c r="V23" s="51">
        <v>4</v>
      </c>
      <c r="W23" s="59">
        <v>2</v>
      </c>
      <c r="X23" s="59">
        <v>2</v>
      </c>
      <c r="Y23" s="52">
        <v>8</v>
      </c>
      <c r="Z23" s="52">
        <v>10</v>
      </c>
      <c r="AA23" s="53">
        <v>14</v>
      </c>
      <c r="AB23" s="54">
        <v>4</v>
      </c>
      <c r="AC23" s="35">
        <f t="shared" si="1"/>
        <v>41</v>
      </c>
      <c r="AD23" s="55">
        <f t="shared" si="2"/>
        <v>20</v>
      </c>
      <c r="AE23" s="55">
        <f t="shared" si="3"/>
        <v>4</v>
      </c>
      <c r="AF23" s="55">
        <f t="shared" si="4"/>
        <v>10</v>
      </c>
      <c r="AG23" s="55">
        <f t="shared" si="5"/>
        <v>0</v>
      </c>
      <c r="AH23" s="55">
        <f t="shared" si="6"/>
        <v>24</v>
      </c>
      <c r="AI23" s="56">
        <f t="shared" si="7"/>
        <v>58</v>
      </c>
      <c r="AJ23" s="8">
        <f t="shared" ref="AJ23:AN23" si="32">AD23/AD$15</f>
        <v>0.55555555555555558</v>
      </c>
      <c r="AK23" s="8">
        <f t="shared" si="32"/>
        <v>0.33333333333333331</v>
      </c>
      <c r="AL23" s="8">
        <f t="shared" si="32"/>
        <v>0.33333333333333331</v>
      </c>
      <c r="AM23" s="8">
        <f t="shared" si="32"/>
        <v>0</v>
      </c>
      <c r="AN23" s="8">
        <f t="shared" si="32"/>
        <v>0.8</v>
      </c>
      <c r="AP23" s="7">
        <f t="shared" ref="AP23:AT23" si="33">IF((AJ23)&gt;=50%, 2, (IF((AJ23)&lt;25%, 0, 1)))</f>
        <v>2</v>
      </c>
      <c r="AQ23" s="7">
        <f t="shared" si="33"/>
        <v>1</v>
      </c>
      <c r="AR23" s="7">
        <f t="shared" si="33"/>
        <v>1</v>
      </c>
      <c r="AS23" s="57">
        <f t="shared" si="33"/>
        <v>0</v>
      </c>
      <c r="AT23" s="7">
        <f t="shared" si="33"/>
        <v>2</v>
      </c>
      <c r="AV23" s="7" t="str">
        <f t="shared" ref="AV23:AZ23" si="34">IF(AP23=2,"Att", (IF(AP23=0,"Not","Weak")))</f>
        <v>Att</v>
      </c>
      <c r="AW23" s="7" t="str">
        <f t="shared" si="34"/>
        <v>Weak</v>
      </c>
      <c r="AX23" s="7" t="str">
        <f t="shared" si="34"/>
        <v>Weak</v>
      </c>
      <c r="AY23" s="8" t="str">
        <f t="shared" si="34"/>
        <v>Not</v>
      </c>
      <c r="AZ23" s="7" t="str">
        <f t="shared" si="34"/>
        <v>Att</v>
      </c>
      <c r="BB23">
        <f t="shared" si="14"/>
        <v>2</v>
      </c>
      <c r="BC23" s="100">
        <f t="shared" si="15"/>
        <v>2</v>
      </c>
      <c r="BD23">
        <f t="shared" si="16"/>
        <v>3</v>
      </c>
    </row>
    <row r="24" spans="1:56" ht="15.75" customHeight="1">
      <c r="A24" s="48" t="s">
        <v>73</v>
      </c>
      <c r="B24" s="49" t="s">
        <v>74</v>
      </c>
      <c r="C24" s="50">
        <v>4</v>
      </c>
      <c r="D24" s="50">
        <v>3</v>
      </c>
      <c r="E24" s="50">
        <v>3</v>
      </c>
      <c r="F24" s="50">
        <v>0</v>
      </c>
      <c r="G24" s="50">
        <v>0</v>
      </c>
      <c r="H24" s="50">
        <v>0</v>
      </c>
      <c r="I24" s="50">
        <v>4</v>
      </c>
      <c r="J24" s="50">
        <v>3</v>
      </c>
      <c r="K24" s="50">
        <v>2</v>
      </c>
      <c r="L24" s="50">
        <v>2</v>
      </c>
      <c r="M24" s="50">
        <v>1</v>
      </c>
      <c r="N24" s="50">
        <v>0</v>
      </c>
      <c r="O24" s="58">
        <v>11</v>
      </c>
      <c r="P24" s="51">
        <v>6</v>
      </c>
      <c r="Q24" s="59">
        <v>2</v>
      </c>
      <c r="R24" s="59">
        <v>2</v>
      </c>
      <c r="S24" s="51">
        <v>6</v>
      </c>
      <c r="T24" s="59">
        <v>2</v>
      </c>
      <c r="U24" s="59">
        <v>2</v>
      </c>
      <c r="V24" s="51">
        <v>6</v>
      </c>
      <c r="W24" s="59">
        <v>2</v>
      </c>
      <c r="X24" s="59">
        <v>2</v>
      </c>
      <c r="Y24" s="52">
        <v>10</v>
      </c>
      <c r="Z24" s="52">
        <v>28</v>
      </c>
      <c r="AA24" s="53">
        <v>12</v>
      </c>
      <c r="AB24" s="54">
        <v>8.5</v>
      </c>
      <c r="AC24" s="35">
        <f t="shared" si="1"/>
        <v>69.5</v>
      </c>
      <c r="AD24" s="55">
        <f t="shared" si="2"/>
        <v>22</v>
      </c>
      <c r="AE24" s="55">
        <f t="shared" si="3"/>
        <v>7</v>
      </c>
      <c r="AF24" s="55">
        <f t="shared" si="4"/>
        <v>28</v>
      </c>
      <c r="AG24" s="55">
        <f t="shared" si="5"/>
        <v>5</v>
      </c>
      <c r="AH24" s="55">
        <f t="shared" si="6"/>
        <v>30</v>
      </c>
      <c r="AI24" s="56">
        <f t="shared" si="7"/>
        <v>92</v>
      </c>
      <c r="AJ24" s="8">
        <f t="shared" ref="AJ24:AN24" si="35">AD24/AD$15</f>
        <v>0.61111111111111116</v>
      </c>
      <c r="AK24" s="8">
        <f t="shared" si="35"/>
        <v>0.58333333333333337</v>
      </c>
      <c r="AL24" s="8">
        <f t="shared" si="35"/>
        <v>0.93333333333333335</v>
      </c>
      <c r="AM24" s="8">
        <f t="shared" si="35"/>
        <v>0.41666666666666669</v>
      </c>
      <c r="AN24" s="8">
        <f t="shared" si="35"/>
        <v>1</v>
      </c>
      <c r="AP24" s="7">
        <f t="shared" ref="AP24:AT24" si="36">IF((AJ24)&gt;=50%, 2, (IF((AJ24)&lt;25%, 0, 1)))</f>
        <v>2</v>
      </c>
      <c r="AQ24" s="7">
        <f t="shared" si="36"/>
        <v>2</v>
      </c>
      <c r="AR24" s="7">
        <f t="shared" si="36"/>
        <v>2</v>
      </c>
      <c r="AS24" s="57">
        <f t="shared" si="36"/>
        <v>1</v>
      </c>
      <c r="AT24" s="7">
        <f t="shared" si="36"/>
        <v>2</v>
      </c>
      <c r="AV24" s="7" t="str">
        <f t="shared" ref="AV24:AZ24" si="37">IF(AP24=2,"Att", (IF(AP24=0,"Not","Weak")))</f>
        <v>Att</v>
      </c>
      <c r="AW24" s="7" t="str">
        <f t="shared" si="37"/>
        <v>Att</v>
      </c>
      <c r="AX24" s="7" t="str">
        <f t="shared" si="37"/>
        <v>Att</v>
      </c>
      <c r="AY24" s="8" t="str">
        <f t="shared" si="37"/>
        <v>Weak</v>
      </c>
      <c r="AZ24" s="7" t="str">
        <f t="shared" si="37"/>
        <v>Att</v>
      </c>
      <c r="BB24">
        <f t="shared" si="14"/>
        <v>2</v>
      </c>
      <c r="BC24" s="100">
        <f t="shared" si="15"/>
        <v>5</v>
      </c>
      <c r="BD24">
        <f t="shared" si="16"/>
        <v>4</v>
      </c>
    </row>
    <row r="25" spans="1:56" ht="15.75" customHeight="1">
      <c r="A25" s="48" t="s">
        <v>75</v>
      </c>
      <c r="B25" s="49" t="s">
        <v>76</v>
      </c>
      <c r="C25" s="50">
        <v>4</v>
      </c>
      <c r="D25" s="50">
        <v>3</v>
      </c>
      <c r="E25" s="50">
        <v>3</v>
      </c>
      <c r="F25" s="50">
        <v>3</v>
      </c>
      <c r="G25" s="50">
        <v>2</v>
      </c>
      <c r="H25" s="50">
        <v>1</v>
      </c>
      <c r="I25" s="50">
        <v>3</v>
      </c>
      <c r="J25" s="50">
        <v>2</v>
      </c>
      <c r="K25" s="50">
        <v>1</v>
      </c>
      <c r="L25" s="50">
        <v>3</v>
      </c>
      <c r="M25" s="50">
        <v>2</v>
      </c>
      <c r="N25" s="50">
        <v>1</v>
      </c>
      <c r="O25" s="58">
        <v>14</v>
      </c>
      <c r="P25" s="51">
        <v>5.5</v>
      </c>
      <c r="Q25" s="59">
        <v>2</v>
      </c>
      <c r="R25" s="59">
        <v>2</v>
      </c>
      <c r="S25" s="51">
        <v>5.5</v>
      </c>
      <c r="T25" s="59">
        <v>2</v>
      </c>
      <c r="U25" s="59">
        <v>2</v>
      </c>
      <c r="V25" s="51">
        <v>5.5</v>
      </c>
      <c r="W25" s="59">
        <v>2</v>
      </c>
      <c r="X25" s="59">
        <v>2</v>
      </c>
      <c r="Y25" s="52">
        <v>9.5</v>
      </c>
      <c r="Z25" s="52">
        <v>30</v>
      </c>
      <c r="AA25" s="53">
        <v>20</v>
      </c>
      <c r="AB25" s="54">
        <v>8</v>
      </c>
      <c r="AC25" s="35">
        <f t="shared" si="1"/>
        <v>81.5</v>
      </c>
      <c r="AD25" s="55">
        <f t="shared" si="2"/>
        <v>33</v>
      </c>
      <c r="AE25" s="55">
        <f t="shared" si="3"/>
        <v>9</v>
      </c>
      <c r="AF25" s="55">
        <f t="shared" si="4"/>
        <v>30</v>
      </c>
      <c r="AG25" s="55">
        <f t="shared" si="5"/>
        <v>6</v>
      </c>
      <c r="AH25" s="55">
        <f t="shared" si="6"/>
        <v>28.5</v>
      </c>
      <c r="AI25" s="56">
        <f t="shared" si="7"/>
        <v>106.5</v>
      </c>
      <c r="AJ25" s="8">
        <f t="shared" ref="AJ25:AN25" si="38">AD25/AD$15</f>
        <v>0.91666666666666663</v>
      </c>
      <c r="AK25" s="8">
        <f t="shared" si="38"/>
        <v>0.75</v>
      </c>
      <c r="AL25" s="8">
        <f t="shared" si="38"/>
        <v>1</v>
      </c>
      <c r="AM25" s="8">
        <f t="shared" si="38"/>
        <v>0.5</v>
      </c>
      <c r="AN25" s="8">
        <f t="shared" si="38"/>
        <v>0.95</v>
      </c>
      <c r="AP25" s="7">
        <f t="shared" ref="AP25:AT25" si="39">IF((AJ25)&gt;=50%, 2, (IF((AJ25)&lt;25%, 0, 1)))</f>
        <v>2</v>
      </c>
      <c r="AQ25" s="7">
        <f t="shared" si="39"/>
        <v>2</v>
      </c>
      <c r="AR25" s="7">
        <f t="shared" si="39"/>
        <v>2</v>
      </c>
      <c r="AS25" s="57">
        <f t="shared" si="39"/>
        <v>2</v>
      </c>
      <c r="AT25" s="7">
        <f t="shared" si="39"/>
        <v>2</v>
      </c>
      <c r="AV25" s="7" t="str">
        <f t="shared" ref="AV25:AZ25" si="40">IF(AP25=2,"Att", (IF(AP25=0,"Not","Weak")))</f>
        <v>Att</v>
      </c>
      <c r="AW25" s="7" t="str">
        <f t="shared" si="40"/>
        <v>Att</v>
      </c>
      <c r="AX25" s="7" t="str">
        <f t="shared" si="40"/>
        <v>Att</v>
      </c>
      <c r="AY25" s="8" t="str">
        <f t="shared" si="40"/>
        <v>Att</v>
      </c>
      <c r="AZ25" s="7" t="str">
        <f t="shared" si="40"/>
        <v>Att</v>
      </c>
      <c r="BB25">
        <f t="shared" si="14"/>
        <v>2</v>
      </c>
      <c r="BC25" s="100">
        <f t="shared" si="15"/>
        <v>6</v>
      </c>
      <c r="BD25">
        <f t="shared" si="16"/>
        <v>4</v>
      </c>
    </row>
    <row r="26" spans="1:56" ht="15.75" customHeight="1">
      <c r="A26" s="48" t="s">
        <v>77</v>
      </c>
      <c r="B26" s="49" t="s">
        <v>78</v>
      </c>
      <c r="C26" s="50">
        <v>4</v>
      </c>
      <c r="D26" s="50">
        <v>3</v>
      </c>
      <c r="E26" s="50">
        <v>3</v>
      </c>
      <c r="F26" s="50">
        <v>4</v>
      </c>
      <c r="G26" s="50">
        <v>3</v>
      </c>
      <c r="H26" s="50">
        <v>3</v>
      </c>
      <c r="I26" s="50">
        <v>4</v>
      </c>
      <c r="J26" s="50">
        <v>3</v>
      </c>
      <c r="K26" s="50">
        <v>3</v>
      </c>
      <c r="L26" s="50">
        <v>2</v>
      </c>
      <c r="M26" s="50">
        <v>0</v>
      </c>
      <c r="N26" s="50">
        <v>0</v>
      </c>
      <c r="O26" s="58">
        <v>16</v>
      </c>
      <c r="P26" s="51">
        <v>6</v>
      </c>
      <c r="Q26" s="59">
        <v>2</v>
      </c>
      <c r="R26" s="59">
        <v>2</v>
      </c>
      <c r="S26" s="51">
        <v>6</v>
      </c>
      <c r="T26" s="59">
        <v>2</v>
      </c>
      <c r="U26" s="59">
        <v>2</v>
      </c>
      <c r="V26" s="51">
        <v>6</v>
      </c>
      <c r="W26" s="59">
        <v>2</v>
      </c>
      <c r="X26" s="59">
        <v>2</v>
      </c>
      <c r="Y26" s="52">
        <v>10</v>
      </c>
      <c r="Z26" s="60">
        <v>30</v>
      </c>
      <c r="AA26" s="53">
        <v>18</v>
      </c>
      <c r="AB26" s="54">
        <v>8</v>
      </c>
      <c r="AC26" s="35">
        <f t="shared" si="1"/>
        <v>82</v>
      </c>
      <c r="AD26" s="55">
        <f t="shared" si="2"/>
        <v>32</v>
      </c>
      <c r="AE26" s="55">
        <f t="shared" si="3"/>
        <v>9</v>
      </c>
      <c r="AF26" s="55">
        <f t="shared" si="4"/>
        <v>30</v>
      </c>
      <c r="AG26" s="55">
        <f t="shared" si="5"/>
        <v>9</v>
      </c>
      <c r="AH26" s="55">
        <f t="shared" si="6"/>
        <v>30</v>
      </c>
      <c r="AI26" s="56">
        <f t="shared" si="7"/>
        <v>110</v>
      </c>
      <c r="AJ26" s="8">
        <f t="shared" ref="AJ26:AN26" si="41">AD26/AD$15</f>
        <v>0.88888888888888884</v>
      </c>
      <c r="AK26" s="8">
        <f t="shared" si="41"/>
        <v>0.75</v>
      </c>
      <c r="AL26" s="8">
        <f t="shared" si="41"/>
        <v>1</v>
      </c>
      <c r="AM26" s="8">
        <f t="shared" si="41"/>
        <v>0.75</v>
      </c>
      <c r="AN26" s="8">
        <f t="shared" si="41"/>
        <v>1</v>
      </c>
      <c r="AP26" s="7">
        <f t="shared" ref="AP26:AT26" si="42">IF((AJ26)&gt;=50%, 2, (IF((AJ26)&lt;25%, 0, 1)))</f>
        <v>2</v>
      </c>
      <c r="AQ26" s="7">
        <f t="shared" si="42"/>
        <v>2</v>
      </c>
      <c r="AR26" s="7">
        <f t="shared" si="42"/>
        <v>2</v>
      </c>
      <c r="AS26" s="57">
        <f t="shared" si="42"/>
        <v>2</v>
      </c>
      <c r="AT26" s="7">
        <f t="shared" si="42"/>
        <v>2</v>
      </c>
      <c r="AV26" s="7" t="str">
        <f t="shared" ref="AV26:AZ26" si="43">IF(AP26=2,"Att", (IF(AP26=0,"Not","Weak")))</f>
        <v>Att</v>
      </c>
      <c r="AW26" s="7" t="str">
        <f t="shared" si="43"/>
        <v>Att</v>
      </c>
      <c r="AX26" s="7" t="str">
        <f t="shared" si="43"/>
        <v>Att</v>
      </c>
      <c r="AY26" s="8" t="str">
        <f t="shared" si="43"/>
        <v>Att</v>
      </c>
      <c r="AZ26" s="7" t="str">
        <f t="shared" si="43"/>
        <v>Att</v>
      </c>
      <c r="BB26">
        <f t="shared" si="14"/>
        <v>2</v>
      </c>
      <c r="BC26" s="100">
        <f t="shared" si="15"/>
        <v>6</v>
      </c>
      <c r="BD26">
        <f t="shared" si="16"/>
        <v>4</v>
      </c>
    </row>
    <row r="27" spans="1:56" ht="15.75" customHeight="1">
      <c r="A27" s="48" t="s">
        <v>79</v>
      </c>
      <c r="B27" s="49" t="s">
        <v>80</v>
      </c>
      <c r="C27" s="50">
        <v>2</v>
      </c>
      <c r="D27" s="50">
        <v>1</v>
      </c>
      <c r="E27" s="50">
        <v>1</v>
      </c>
      <c r="F27" s="50">
        <v>2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8">
        <v>3</v>
      </c>
      <c r="P27" s="51" t="s">
        <v>25</v>
      </c>
      <c r="Q27" s="51" t="s">
        <v>25</v>
      </c>
      <c r="R27" s="51" t="s">
        <v>25</v>
      </c>
      <c r="S27" s="51" t="s">
        <v>25</v>
      </c>
      <c r="T27" s="51" t="s">
        <v>25</v>
      </c>
      <c r="U27" s="51" t="s">
        <v>25</v>
      </c>
      <c r="V27" s="51" t="s">
        <v>25</v>
      </c>
      <c r="W27" s="51" t="s">
        <v>25</v>
      </c>
      <c r="X27" s="51" t="s">
        <v>25</v>
      </c>
      <c r="Y27" s="52" t="s">
        <v>25</v>
      </c>
      <c r="Z27" s="52" t="s">
        <v>25</v>
      </c>
      <c r="AA27" s="53" t="s">
        <v>25</v>
      </c>
      <c r="AB27" s="54" t="s">
        <v>25</v>
      </c>
      <c r="AC27" s="35">
        <f t="shared" si="1"/>
        <v>3</v>
      </c>
      <c r="AD27" s="55">
        <f t="shared" si="2"/>
        <v>4</v>
      </c>
      <c r="AE27" s="55">
        <f t="shared" si="3"/>
        <v>1</v>
      </c>
      <c r="AF27" s="55">
        <f t="shared" si="4"/>
        <v>0</v>
      </c>
      <c r="AG27" s="55">
        <f t="shared" si="5"/>
        <v>1</v>
      </c>
      <c r="AH27" s="55">
        <f t="shared" si="6"/>
        <v>0</v>
      </c>
      <c r="AI27" s="56">
        <f t="shared" si="7"/>
        <v>6</v>
      </c>
      <c r="AJ27" s="8">
        <f t="shared" ref="AJ27:AN27" si="44">AD27/AD$15</f>
        <v>0.1111111111111111</v>
      </c>
      <c r="AK27" s="8">
        <f t="shared" si="44"/>
        <v>8.3333333333333329E-2</v>
      </c>
      <c r="AL27" s="8">
        <f t="shared" si="44"/>
        <v>0</v>
      </c>
      <c r="AM27" s="8">
        <f t="shared" si="44"/>
        <v>8.3333333333333329E-2</v>
      </c>
      <c r="AN27" s="8">
        <f t="shared" si="44"/>
        <v>0</v>
      </c>
      <c r="AP27" s="7">
        <f t="shared" ref="AP27:AT27" si="45">IF((AJ27)&gt;=50%, 2, (IF((AJ27)&lt;25%, 0, 1)))</f>
        <v>0</v>
      </c>
      <c r="AQ27" s="7">
        <f t="shared" si="45"/>
        <v>0</v>
      </c>
      <c r="AR27" s="7">
        <f t="shared" si="45"/>
        <v>0</v>
      </c>
      <c r="AS27" s="57">
        <f t="shared" si="45"/>
        <v>0</v>
      </c>
      <c r="AT27" s="7">
        <f t="shared" si="45"/>
        <v>0</v>
      </c>
      <c r="AV27" s="7" t="str">
        <f t="shared" ref="AV27:AZ27" si="46">IF(AP27=2,"Att", (IF(AP27=0,"Not","Weak")))</f>
        <v>Not</v>
      </c>
      <c r="AW27" s="7" t="str">
        <f t="shared" si="46"/>
        <v>Not</v>
      </c>
      <c r="AX27" s="7" t="str">
        <f t="shared" si="46"/>
        <v>Not</v>
      </c>
      <c r="AY27" s="8" t="str">
        <f t="shared" si="46"/>
        <v>Not</v>
      </c>
      <c r="AZ27" s="7" t="str">
        <f t="shared" si="46"/>
        <v>Not</v>
      </c>
      <c r="BB27">
        <f t="shared" si="14"/>
        <v>0</v>
      </c>
      <c r="BC27" s="100">
        <f t="shared" si="15"/>
        <v>0</v>
      </c>
      <c r="BD27">
        <f t="shared" si="16"/>
        <v>0</v>
      </c>
    </row>
    <row r="28" spans="1:56" ht="15.75" customHeight="1">
      <c r="A28" s="48" t="s">
        <v>81</v>
      </c>
      <c r="B28" s="49" t="s">
        <v>82</v>
      </c>
      <c r="C28" s="50">
        <v>4</v>
      </c>
      <c r="D28" s="50">
        <v>3</v>
      </c>
      <c r="E28" s="50">
        <v>3</v>
      </c>
      <c r="F28" s="50">
        <v>2</v>
      </c>
      <c r="G28" s="50">
        <v>0</v>
      </c>
      <c r="H28" s="50">
        <v>0</v>
      </c>
      <c r="I28" s="50">
        <v>4</v>
      </c>
      <c r="J28" s="50">
        <v>3</v>
      </c>
      <c r="K28" s="50">
        <v>2</v>
      </c>
      <c r="L28" s="50">
        <v>2</v>
      </c>
      <c r="M28" s="50">
        <v>1</v>
      </c>
      <c r="N28" s="50">
        <v>0</v>
      </c>
      <c r="O28" s="58">
        <v>12</v>
      </c>
      <c r="P28" s="51">
        <v>6</v>
      </c>
      <c r="Q28" s="59">
        <v>2</v>
      </c>
      <c r="R28" s="59">
        <v>2</v>
      </c>
      <c r="S28" s="51">
        <v>6</v>
      </c>
      <c r="T28" s="59">
        <v>2</v>
      </c>
      <c r="U28" s="59">
        <v>2</v>
      </c>
      <c r="V28" s="51">
        <v>6</v>
      </c>
      <c r="W28" s="59">
        <v>2</v>
      </c>
      <c r="X28" s="59">
        <v>2</v>
      </c>
      <c r="Y28" s="52">
        <v>10</v>
      </c>
      <c r="Z28" s="52">
        <v>20</v>
      </c>
      <c r="AA28" s="53">
        <v>12</v>
      </c>
      <c r="AB28" s="54">
        <v>4</v>
      </c>
      <c r="AC28" s="35">
        <f t="shared" si="1"/>
        <v>58</v>
      </c>
      <c r="AD28" s="55">
        <f t="shared" si="2"/>
        <v>24</v>
      </c>
      <c r="AE28" s="55">
        <f t="shared" si="3"/>
        <v>7</v>
      </c>
      <c r="AF28" s="55">
        <f t="shared" si="4"/>
        <v>20</v>
      </c>
      <c r="AG28" s="55">
        <f t="shared" si="5"/>
        <v>5</v>
      </c>
      <c r="AH28" s="55">
        <f t="shared" si="6"/>
        <v>30</v>
      </c>
      <c r="AI28" s="56">
        <f t="shared" si="7"/>
        <v>86</v>
      </c>
      <c r="AJ28" s="8">
        <f t="shared" ref="AJ28:AN28" si="47">AD28/AD$15</f>
        <v>0.66666666666666663</v>
      </c>
      <c r="AK28" s="8">
        <f t="shared" si="47"/>
        <v>0.58333333333333337</v>
      </c>
      <c r="AL28" s="8">
        <f t="shared" si="47"/>
        <v>0.66666666666666663</v>
      </c>
      <c r="AM28" s="8">
        <f t="shared" si="47"/>
        <v>0.41666666666666669</v>
      </c>
      <c r="AN28" s="8">
        <f t="shared" si="47"/>
        <v>1</v>
      </c>
      <c r="AP28" s="7">
        <f t="shared" ref="AP28:AT28" si="48">IF((AJ28)&gt;=50%, 2, (IF((AJ28)&lt;25%, 0, 1)))</f>
        <v>2</v>
      </c>
      <c r="AQ28" s="7">
        <f t="shared" si="48"/>
        <v>2</v>
      </c>
      <c r="AR28" s="7">
        <f t="shared" si="48"/>
        <v>2</v>
      </c>
      <c r="AS28" s="57">
        <f t="shared" si="48"/>
        <v>1</v>
      </c>
      <c r="AT28" s="7">
        <f t="shared" si="48"/>
        <v>2</v>
      </c>
      <c r="AV28" s="7" t="str">
        <f t="shared" ref="AV28:AZ28" si="49">IF(AP28=2,"Att", (IF(AP28=0,"Not","Weak")))</f>
        <v>Att</v>
      </c>
      <c r="AW28" s="7" t="str">
        <f t="shared" si="49"/>
        <v>Att</v>
      </c>
      <c r="AX28" s="7" t="str">
        <f t="shared" si="49"/>
        <v>Att</v>
      </c>
      <c r="AY28" s="8" t="str">
        <f t="shared" si="49"/>
        <v>Weak</v>
      </c>
      <c r="AZ28" s="7" t="str">
        <f t="shared" si="49"/>
        <v>Att</v>
      </c>
      <c r="BB28">
        <f t="shared" si="14"/>
        <v>2</v>
      </c>
      <c r="BC28" s="100">
        <f t="shared" si="15"/>
        <v>5</v>
      </c>
      <c r="BD28">
        <f t="shared" si="16"/>
        <v>4</v>
      </c>
    </row>
    <row r="29" spans="1:56" ht="15.75" customHeight="1">
      <c r="A29" s="48" t="s">
        <v>83</v>
      </c>
      <c r="B29" s="49" t="s">
        <v>84</v>
      </c>
      <c r="C29" s="50">
        <v>4</v>
      </c>
      <c r="D29" s="50">
        <v>3</v>
      </c>
      <c r="E29" s="50">
        <v>3</v>
      </c>
      <c r="F29" s="50">
        <v>3</v>
      </c>
      <c r="G29" s="50">
        <v>2</v>
      </c>
      <c r="H29" s="50">
        <v>1</v>
      </c>
      <c r="I29" s="50">
        <v>3</v>
      </c>
      <c r="J29" s="50">
        <v>2</v>
      </c>
      <c r="K29" s="50">
        <v>1</v>
      </c>
      <c r="L29" s="50">
        <v>3</v>
      </c>
      <c r="M29" s="50">
        <v>2</v>
      </c>
      <c r="N29" s="50">
        <v>1</v>
      </c>
      <c r="O29" s="58">
        <v>14</v>
      </c>
      <c r="P29" s="51">
        <v>6</v>
      </c>
      <c r="Q29" s="59">
        <v>2</v>
      </c>
      <c r="R29" s="59">
        <v>2</v>
      </c>
      <c r="S29" s="51">
        <v>6</v>
      </c>
      <c r="T29" s="59">
        <v>2</v>
      </c>
      <c r="U29" s="59">
        <v>2</v>
      </c>
      <c r="V29" s="51">
        <v>6</v>
      </c>
      <c r="W29" s="59">
        <v>2</v>
      </c>
      <c r="X29" s="59">
        <v>2</v>
      </c>
      <c r="Y29" s="52">
        <v>10</v>
      </c>
      <c r="Z29" s="52">
        <v>25</v>
      </c>
      <c r="AA29" s="53">
        <v>18</v>
      </c>
      <c r="AB29" s="54">
        <v>3</v>
      </c>
      <c r="AC29" s="35">
        <f t="shared" si="1"/>
        <v>70</v>
      </c>
      <c r="AD29" s="55">
        <f t="shared" si="2"/>
        <v>31</v>
      </c>
      <c r="AE29" s="55">
        <f t="shared" si="3"/>
        <v>9</v>
      </c>
      <c r="AF29" s="55">
        <f t="shared" si="4"/>
        <v>25</v>
      </c>
      <c r="AG29" s="55">
        <f t="shared" si="5"/>
        <v>6</v>
      </c>
      <c r="AH29" s="55">
        <f t="shared" si="6"/>
        <v>30</v>
      </c>
      <c r="AI29" s="56">
        <f t="shared" si="7"/>
        <v>101</v>
      </c>
      <c r="AJ29" s="8">
        <f t="shared" ref="AJ29:AN29" si="50">AD29/AD$15</f>
        <v>0.86111111111111116</v>
      </c>
      <c r="AK29" s="8">
        <f t="shared" si="50"/>
        <v>0.75</v>
      </c>
      <c r="AL29" s="8">
        <f t="shared" si="50"/>
        <v>0.83333333333333337</v>
      </c>
      <c r="AM29" s="8">
        <f t="shared" si="50"/>
        <v>0.5</v>
      </c>
      <c r="AN29" s="8">
        <f t="shared" si="50"/>
        <v>1</v>
      </c>
      <c r="AP29" s="7">
        <f t="shared" ref="AP29:AT29" si="51">IF((AJ29)&gt;=50%, 2, (IF((AJ29)&lt;25%, 0, 1)))</f>
        <v>2</v>
      </c>
      <c r="AQ29" s="7">
        <f t="shared" si="51"/>
        <v>2</v>
      </c>
      <c r="AR29" s="7">
        <f t="shared" si="51"/>
        <v>2</v>
      </c>
      <c r="AS29" s="57">
        <f t="shared" si="51"/>
        <v>2</v>
      </c>
      <c r="AT29" s="7">
        <f t="shared" si="51"/>
        <v>2</v>
      </c>
      <c r="AV29" s="7" t="str">
        <f t="shared" ref="AV29:AZ29" si="52">IF(AP29=2,"Att", (IF(AP29=0,"Not","Weak")))</f>
        <v>Att</v>
      </c>
      <c r="AW29" s="7" t="str">
        <f t="shared" si="52"/>
        <v>Att</v>
      </c>
      <c r="AX29" s="7" t="str">
        <f t="shared" si="52"/>
        <v>Att</v>
      </c>
      <c r="AY29" s="8" t="str">
        <f t="shared" si="52"/>
        <v>Att</v>
      </c>
      <c r="AZ29" s="7" t="str">
        <f t="shared" si="52"/>
        <v>Att</v>
      </c>
      <c r="BB29">
        <f t="shared" si="14"/>
        <v>2</v>
      </c>
      <c r="BC29" s="100">
        <f t="shared" si="15"/>
        <v>6</v>
      </c>
      <c r="BD29">
        <f t="shared" si="16"/>
        <v>4</v>
      </c>
    </row>
    <row r="30" spans="1:56" ht="15.75" customHeight="1">
      <c r="A30" s="48" t="s">
        <v>85</v>
      </c>
      <c r="B30" s="49" t="s">
        <v>86</v>
      </c>
      <c r="C30" s="50">
        <v>4</v>
      </c>
      <c r="D30" s="50">
        <v>3</v>
      </c>
      <c r="E30" s="50">
        <v>3</v>
      </c>
      <c r="F30" s="50">
        <v>2</v>
      </c>
      <c r="G30" s="50">
        <v>0</v>
      </c>
      <c r="H30" s="50">
        <v>0</v>
      </c>
      <c r="I30" s="50">
        <v>4</v>
      </c>
      <c r="J30" s="50">
        <v>3</v>
      </c>
      <c r="K30" s="50">
        <v>2</v>
      </c>
      <c r="L30" s="50">
        <v>2</v>
      </c>
      <c r="M30" s="50">
        <v>1</v>
      </c>
      <c r="N30" s="50">
        <v>0</v>
      </c>
      <c r="O30" s="58">
        <v>12</v>
      </c>
      <c r="P30" s="51">
        <v>5</v>
      </c>
      <c r="Q30" s="59">
        <v>2</v>
      </c>
      <c r="R30" s="59">
        <v>2</v>
      </c>
      <c r="S30" s="51">
        <v>5</v>
      </c>
      <c r="T30" s="59">
        <v>2</v>
      </c>
      <c r="U30" s="59">
        <v>2</v>
      </c>
      <c r="V30" s="51">
        <v>5</v>
      </c>
      <c r="W30" s="59">
        <v>2</v>
      </c>
      <c r="X30" s="59">
        <v>2</v>
      </c>
      <c r="Y30" s="52">
        <v>9</v>
      </c>
      <c r="Z30" s="61">
        <v>25</v>
      </c>
      <c r="AA30" s="53">
        <v>12</v>
      </c>
      <c r="AB30" s="54">
        <v>3</v>
      </c>
      <c r="AC30" s="35">
        <f t="shared" si="1"/>
        <v>61</v>
      </c>
      <c r="AD30" s="55">
        <f t="shared" si="2"/>
        <v>24</v>
      </c>
      <c r="AE30" s="55">
        <f t="shared" si="3"/>
        <v>7</v>
      </c>
      <c r="AF30" s="55">
        <f t="shared" si="4"/>
        <v>25</v>
      </c>
      <c r="AG30" s="55">
        <f t="shared" si="5"/>
        <v>5</v>
      </c>
      <c r="AH30" s="55">
        <f t="shared" si="6"/>
        <v>27</v>
      </c>
      <c r="AI30" s="56">
        <f t="shared" si="7"/>
        <v>88</v>
      </c>
      <c r="AJ30" s="8">
        <f t="shared" ref="AJ30:AN30" si="53">AD30/AD$15</f>
        <v>0.66666666666666663</v>
      </c>
      <c r="AK30" s="8">
        <f t="shared" si="53"/>
        <v>0.58333333333333337</v>
      </c>
      <c r="AL30" s="8">
        <f t="shared" si="53"/>
        <v>0.83333333333333337</v>
      </c>
      <c r="AM30" s="8">
        <f t="shared" si="53"/>
        <v>0.41666666666666669</v>
      </c>
      <c r="AN30" s="8">
        <f t="shared" si="53"/>
        <v>0.9</v>
      </c>
      <c r="AP30" s="7">
        <f t="shared" ref="AP30:AT30" si="54">IF((AJ30)&gt;=50%, 2, (IF((AJ30)&lt;25%, 0, 1)))</f>
        <v>2</v>
      </c>
      <c r="AQ30" s="7">
        <f t="shared" si="54"/>
        <v>2</v>
      </c>
      <c r="AR30" s="7">
        <f t="shared" si="54"/>
        <v>2</v>
      </c>
      <c r="AS30" s="57">
        <f t="shared" si="54"/>
        <v>1</v>
      </c>
      <c r="AT30" s="7">
        <f t="shared" si="54"/>
        <v>2</v>
      </c>
      <c r="AV30" s="7" t="str">
        <f t="shared" ref="AV30:AZ30" si="55">IF(AP30=2,"Att", (IF(AP30=0,"Not","Weak")))</f>
        <v>Att</v>
      </c>
      <c r="AW30" s="7" t="str">
        <f t="shared" si="55"/>
        <v>Att</v>
      </c>
      <c r="AX30" s="7" t="str">
        <f t="shared" si="55"/>
        <v>Att</v>
      </c>
      <c r="AY30" s="8" t="str">
        <f t="shared" si="55"/>
        <v>Weak</v>
      </c>
      <c r="AZ30" s="7" t="str">
        <f t="shared" si="55"/>
        <v>Att</v>
      </c>
      <c r="BB30">
        <f t="shared" si="14"/>
        <v>2</v>
      </c>
      <c r="BC30" s="100">
        <f t="shared" si="15"/>
        <v>5</v>
      </c>
      <c r="BD30">
        <f t="shared" si="16"/>
        <v>4</v>
      </c>
    </row>
    <row r="31" spans="1:56" ht="15.75" customHeight="1">
      <c r="A31" s="48" t="s">
        <v>87</v>
      </c>
      <c r="B31" s="49" t="s">
        <v>88</v>
      </c>
      <c r="C31" s="50">
        <v>4</v>
      </c>
      <c r="D31" s="50">
        <v>3</v>
      </c>
      <c r="E31" s="50">
        <v>3</v>
      </c>
      <c r="F31" s="50">
        <v>4</v>
      </c>
      <c r="G31" s="50">
        <v>3</v>
      </c>
      <c r="H31" s="50">
        <v>3</v>
      </c>
      <c r="I31" s="50">
        <v>4</v>
      </c>
      <c r="J31" s="50">
        <v>3</v>
      </c>
      <c r="K31" s="50">
        <v>3</v>
      </c>
      <c r="L31" s="50">
        <v>2</v>
      </c>
      <c r="M31" s="50">
        <v>2</v>
      </c>
      <c r="N31" s="50">
        <v>2</v>
      </c>
      <c r="O31" s="58">
        <v>18</v>
      </c>
      <c r="P31" s="51">
        <v>6</v>
      </c>
      <c r="Q31" s="59">
        <v>2</v>
      </c>
      <c r="R31" s="59">
        <v>2</v>
      </c>
      <c r="S31" s="51">
        <v>6</v>
      </c>
      <c r="T31" s="59">
        <v>2</v>
      </c>
      <c r="U31" s="59">
        <v>2</v>
      </c>
      <c r="V31" s="51">
        <v>6</v>
      </c>
      <c r="W31" s="59">
        <v>2</v>
      </c>
      <c r="X31" s="59">
        <v>2</v>
      </c>
      <c r="Y31" s="52">
        <v>10</v>
      </c>
      <c r="Z31" s="52">
        <v>30</v>
      </c>
      <c r="AA31" s="53">
        <v>14</v>
      </c>
      <c r="AB31" s="54">
        <v>7</v>
      </c>
      <c r="AC31" s="35">
        <f t="shared" si="1"/>
        <v>79</v>
      </c>
      <c r="AD31" s="55">
        <f t="shared" si="2"/>
        <v>28</v>
      </c>
      <c r="AE31" s="55">
        <f t="shared" si="3"/>
        <v>11</v>
      </c>
      <c r="AF31" s="55">
        <f t="shared" si="4"/>
        <v>30</v>
      </c>
      <c r="AG31" s="55">
        <f t="shared" si="5"/>
        <v>11</v>
      </c>
      <c r="AH31" s="55">
        <f t="shared" si="6"/>
        <v>30</v>
      </c>
      <c r="AI31" s="56">
        <f t="shared" si="7"/>
        <v>110</v>
      </c>
      <c r="AJ31" s="8">
        <f t="shared" ref="AJ31:AN31" si="56">AD31/AD$15</f>
        <v>0.77777777777777779</v>
      </c>
      <c r="AK31" s="8">
        <f t="shared" si="56"/>
        <v>0.91666666666666663</v>
      </c>
      <c r="AL31" s="8">
        <f t="shared" si="56"/>
        <v>1</v>
      </c>
      <c r="AM31" s="8">
        <f t="shared" si="56"/>
        <v>0.91666666666666663</v>
      </c>
      <c r="AN31" s="8">
        <f t="shared" si="56"/>
        <v>1</v>
      </c>
      <c r="AP31" s="7">
        <f t="shared" ref="AP31:AT31" si="57">IF((AJ31)&gt;=50%, 2, (IF((AJ31)&lt;25%, 0, 1)))</f>
        <v>2</v>
      </c>
      <c r="AQ31" s="7">
        <f t="shared" si="57"/>
        <v>2</v>
      </c>
      <c r="AR31" s="7">
        <f t="shared" si="57"/>
        <v>2</v>
      </c>
      <c r="AS31" s="57">
        <f t="shared" si="57"/>
        <v>2</v>
      </c>
      <c r="AT31" s="7">
        <f t="shared" si="57"/>
        <v>2</v>
      </c>
      <c r="AV31" s="7" t="str">
        <f t="shared" ref="AV31:AZ31" si="58">IF(AP31=2,"Att", (IF(AP31=0,"Not","Weak")))</f>
        <v>Att</v>
      </c>
      <c r="AW31" s="7" t="str">
        <f t="shared" si="58"/>
        <v>Att</v>
      </c>
      <c r="AX31" s="7" t="str">
        <f t="shared" si="58"/>
        <v>Att</v>
      </c>
      <c r="AY31" s="8" t="str">
        <f t="shared" si="58"/>
        <v>Att</v>
      </c>
      <c r="AZ31" s="7" t="str">
        <f t="shared" si="58"/>
        <v>Att</v>
      </c>
      <c r="BB31">
        <f t="shared" si="14"/>
        <v>2</v>
      </c>
      <c r="BC31" s="100">
        <f t="shared" si="15"/>
        <v>6</v>
      </c>
      <c r="BD31">
        <f t="shared" si="16"/>
        <v>4</v>
      </c>
    </row>
    <row r="32" spans="1:56" ht="15.75" customHeight="1">
      <c r="A32" s="48" t="s">
        <v>89</v>
      </c>
      <c r="B32" s="49" t="s">
        <v>90</v>
      </c>
      <c r="C32" s="50">
        <v>2</v>
      </c>
      <c r="D32" s="50">
        <v>0</v>
      </c>
      <c r="E32" s="50">
        <v>0</v>
      </c>
      <c r="F32" s="50">
        <v>2</v>
      </c>
      <c r="G32" s="50">
        <v>0</v>
      </c>
      <c r="H32" s="50">
        <v>0</v>
      </c>
      <c r="I32" s="50">
        <v>2</v>
      </c>
      <c r="J32" s="50">
        <v>0</v>
      </c>
      <c r="K32" s="50">
        <v>0</v>
      </c>
      <c r="L32" s="50">
        <v>2</v>
      </c>
      <c r="M32" s="50">
        <v>0</v>
      </c>
      <c r="N32" s="50">
        <v>0</v>
      </c>
      <c r="O32" s="58">
        <v>4</v>
      </c>
      <c r="P32" s="51" t="s">
        <v>25</v>
      </c>
      <c r="Q32" s="51" t="s">
        <v>25</v>
      </c>
      <c r="R32" s="51" t="s">
        <v>25</v>
      </c>
      <c r="S32" s="51" t="s">
        <v>25</v>
      </c>
      <c r="T32" s="51" t="s">
        <v>25</v>
      </c>
      <c r="U32" s="51" t="s">
        <v>25</v>
      </c>
      <c r="V32" s="51" t="s">
        <v>25</v>
      </c>
      <c r="W32" s="51" t="s">
        <v>25</v>
      </c>
      <c r="X32" s="51" t="s">
        <v>25</v>
      </c>
      <c r="Y32" s="52" t="s">
        <v>25</v>
      </c>
      <c r="Z32" s="52">
        <v>10</v>
      </c>
      <c r="AA32" s="53">
        <v>14</v>
      </c>
      <c r="AB32" s="54">
        <v>10</v>
      </c>
      <c r="AC32" s="35">
        <f t="shared" si="1"/>
        <v>38</v>
      </c>
      <c r="AD32" s="55">
        <f t="shared" si="2"/>
        <v>22</v>
      </c>
      <c r="AE32" s="55">
        <f t="shared" si="3"/>
        <v>0</v>
      </c>
      <c r="AF32" s="55">
        <f t="shared" si="4"/>
        <v>10</v>
      </c>
      <c r="AG32" s="55">
        <f t="shared" si="5"/>
        <v>0</v>
      </c>
      <c r="AH32" s="55">
        <f t="shared" si="6"/>
        <v>0</v>
      </c>
      <c r="AI32" s="56">
        <f t="shared" si="7"/>
        <v>32</v>
      </c>
      <c r="AJ32" s="8">
        <f t="shared" ref="AJ32:AN32" si="59">AD32/AD$15</f>
        <v>0.61111111111111116</v>
      </c>
      <c r="AK32" s="8">
        <f t="shared" si="59"/>
        <v>0</v>
      </c>
      <c r="AL32" s="8">
        <f t="shared" si="59"/>
        <v>0.33333333333333331</v>
      </c>
      <c r="AM32" s="8">
        <f t="shared" si="59"/>
        <v>0</v>
      </c>
      <c r="AN32" s="8">
        <f t="shared" si="59"/>
        <v>0</v>
      </c>
      <c r="AP32" s="7">
        <f t="shared" ref="AP32:AT32" si="60">IF((AJ32)&gt;=50%, 2, (IF((AJ32)&lt;25%, 0, 1)))</f>
        <v>2</v>
      </c>
      <c r="AQ32" s="7">
        <f t="shared" si="60"/>
        <v>0</v>
      </c>
      <c r="AR32" s="7">
        <f t="shared" si="60"/>
        <v>1</v>
      </c>
      <c r="AS32" s="57">
        <f t="shared" si="60"/>
        <v>0</v>
      </c>
      <c r="AT32" s="7">
        <f t="shared" si="60"/>
        <v>0</v>
      </c>
      <c r="AV32" s="7" t="str">
        <f t="shared" ref="AV32:AZ32" si="61">IF(AP32=2,"Att", (IF(AP32=0,"Not","Weak")))</f>
        <v>Att</v>
      </c>
      <c r="AW32" s="7" t="str">
        <f t="shared" si="61"/>
        <v>Not</v>
      </c>
      <c r="AX32" s="7" t="str">
        <f t="shared" si="61"/>
        <v>Weak</v>
      </c>
      <c r="AY32" s="8" t="str">
        <f t="shared" si="61"/>
        <v>Not</v>
      </c>
      <c r="AZ32" s="7" t="str">
        <f t="shared" si="61"/>
        <v>Not</v>
      </c>
      <c r="BB32">
        <f t="shared" si="14"/>
        <v>2</v>
      </c>
      <c r="BC32" s="100">
        <f t="shared" si="15"/>
        <v>1</v>
      </c>
      <c r="BD32">
        <f t="shared" si="16"/>
        <v>0</v>
      </c>
    </row>
    <row r="33" spans="1:56" ht="15.75" customHeight="1">
      <c r="A33" s="48" t="s">
        <v>91</v>
      </c>
      <c r="B33" s="49" t="s">
        <v>92</v>
      </c>
      <c r="C33" s="50">
        <v>2</v>
      </c>
      <c r="D33" s="50">
        <v>1</v>
      </c>
      <c r="E33" s="50">
        <v>0</v>
      </c>
      <c r="F33" s="50">
        <v>2</v>
      </c>
      <c r="G33" s="50">
        <v>0</v>
      </c>
      <c r="H33" s="50">
        <v>0</v>
      </c>
      <c r="I33" s="50">
        <v>2</v>
      </c>
      <c r="J33" s="50">
        <v>2</v>
      </c>
      <c r="K33" s="50">
        <v>0</v>
      </c>
      <c r="L33" s="50">
        <v>2</v>
      </c>
      <c r="M33" s="50">
        <v>2</v>
      </c>
      <c r="N33" s="50">
        <v>1</v>
      </c>
      <c r="O33" s="58">
        <v>7</v>
      </c>
      <c r="P33" s="51">
        <v>5</v>
      </c>
      <c r="Q33" s="59">
        <v>2</v>
      </c>
      <c r="R33" s="59">
        <v>2</v>
      </c>
      <c r="S33" s="51">
        <v>5</v>
      </c>
      <c r="T33" s="59">
        <v>2</v>
      </c>
      <c r="U33" s="59">
        <v>2</v>
      </c>
      <c r="V33" s="51">
        <v>5</v>
      </c>
      <c r="W33" s="59">
        <v>2</v>
      </c>
      <c r="X33" s="59">
        <v>2</v>
      </c>
      <c r="Y33" s="52">
        <v>9</v>
      </c>
      <c r="Z33" s="52">
        <v>25</v>
      </c>
      <c r="AA33" s="53">
        <v>12</v>
      </c>
      <c r="AB33" s="54">
        <v>4</v>
      </c>
      <c r="AC33" s="35">
        <f t="shared" si="1"/>
        <v>57</v>
      </c>
      <c r="AD33" s="55">
        <f t="shared" si="2"/>
        <v>20</v>
      </c>
      <c r="AE33" s="55">
        <f t="shared" si="3"/>
        <v>5</v>
      </c>
      <c r="AF33" s="55">
        <f t="shared" si="4"/>
        <v>25</v>
      </c>
      <c r="AG33" s="55">
        <f t="shared" si="5"/>
        <v>1</v>
      </c>
      <c r="AH33" s="55">
        <f t="shared" si="6"/>
        <v>27</v>
      </c>
      <c r="AI33" s="56">
        <f t="shared" si="7"/>
        <v>78</v>
      </c>
      <c r="AJ33" s="8">
        <f t="shared" ref="AJ33:AN33" si="62">AD33/AD$15</f>
        <v>0.55555555555555558</v>
      </c>
      <c r="AK33" s="8">
        <f t="shared" si="62"/>
        <v>0.41666666666666669</v>
      </c>
      <c r="AL33" s="8">
        <f t="shared" si="62"/>
        <v>0.83333333333333337</v>
      </c>
      <c r="AM33" s="8">
        <f t="shared" si="62"/>
        <v>8.3333333333333329E-2</v>
      </c>
      <c r="AN33" s="8">
        <f t="shared" si="62"/>
        <v>0.9</v>
      </c>
      <c r="AP33" s="7">
        <f t="shared" ref="AP33:AT33" si="63">IF((AJ33)&gt;=50%, 2, (IF((AJ33)&lt;25%, 0, 1)))</f>
        <v>2</v>
      </c>
      <c r="AQ33" s="7">
        <f t="shared" si="63"/>
        <v>1</v>
      </c>
      <c r="AR33" s="7">
        <f t="shared" si="63"/>
        <v>2</v>
      </c>
      <c r="AS33" s="57">
        <f t="shared" si="63"/>
        <v>0</v>
      </c>
      <c r="AT33" s="7">
        <f t="shared" si="63"/>
        <v>2</v>
      </c>
      <c r="AV33" s="7" t="str">
        <f t="shared" ref="AV33:AZ33" si="64">IF(AP33=2,"Att", (IF(AP33=0,"Not","Weak")))</f>
        <v>Att</v>
      </c>
      <c r="AW33" s="7" t="str">
        <f t="shared" si="64"/>
        <v>Weak</v>
      </c>
      <c r="AX33" s="7" t="str">
        <f t="shared" si="64"/>
        <v>Att</v>
      </c>
      <c r="AY33" s="8" t="str">
        <f t="shared" si="64"/>
        <v>Not</v>
      </c>
      <c r="AZ33" s="7" t="str">
        <f t="shared" si="64"/>
        <v>Att</v>
      </c>
      <c r="BB33">
        <f t="shared" si="14"/>
        <v>2</v>
      </c>
      <c r="BC33" s="100">
        <f t="shared" si="15"/>
        <v>3</v>
      </c>
      <c r="BD33">
        <f t="shared" si="16"/>
        <v>3</v>
      </c>
    </row>
    <row r="34" spans="1:56" ht="15.75" customHeight="1">
      <c r="A34" s="48" t="s">
        <v>93</v>
      </c>
      <c r="B34" s="49" t="s">
        <v>94</v>
      </c>
      <c r="C34" s="50">
        <v>4</v>
      </c>
      <c r="D34" s="50">
        <v>3</v>
      </c>
      <c r="E34" s="50">
        <v>3</v>
      </c>
      <c r="F34" s="50">
        <v>4</v>
      </c>
      <c r="G34" s="50">
        <v>3</v>
      </c>
      <c r="H34" s="50">
        <v>3</v>
      </c>
      <c r="I34" s="50">
        <v>4</v>
      </c>
      <c r="J34" s="50">
        <v>3</v>
      </c>
      <c r="K34" s="50">
        <v>3</v>
      </c>
      <c r="L34" s="50">
        <v>4</v>
      </c>
      <c r="M34" s="50">
        <v>2</v>
      </c>
      <c r="N34" s="50">
        <v>2</v>
      </c>
      <c r="O34" s="58">
        <v>19</v>
      </c>
      <c r="P34" s="51">
        <v>5.5</v>
      </c>
      <c r="Q34" s="59">
        <v>2</v>
      </c>
      <c r="R34" s="59">
        <v>2</v>
      </c>
      <c r="S34" s="51">
        <v>5.5</v>
      </c>
      <c r="T34" s="59">
        <v>2</v>
      </c>
      <c r="U34" s="59">
        <v>2</v>
      </c>
      <c r="V34" s="51">
        <v>5.5</v>
      </c>
      <c r="W34" s="59">
        <v>2</v>
      </c>
      <c r="X34" s="59">
        <v>2</v>
      </c>
      <c r="Y34" s="52">
        <v>9.5</v>
      </c>
      <c r="Z34" s="52">
        <v>28</v>
      </c>
      <c r="AA34" s="53">
        <v>18</v>
      </c>
      <c r="AB34" s="54">
        <v>9</v>
      </c>
      <c r="AC34" s="35">
        <f t="shared" si="1"/>
        <v>83.5</v>
      </c>
      <c r="AD34" s="55">
        <f t="shared" si="2"/>
        <v>34</v>
      </c>
      <c r="AE34" s="55">
        <f t="shared" si="3"/>
        <v>11</v>
      </c>
      <c r="AF34" s="55">
        <f t="shared" si="4"/>
        <v>28</v>
      </c>
      <c r="AG34" s="55">
        <f t="shared" si="5"/>
        <v>11</v>
      </c>
      <c r="AH34" s="55">
        <f t="shared" si="6"/>
        <v>28.5</v>
      </c>
      <c r="AI34" s="56">
        <f t="shared" si="7"/>
        <v>112.5</v>
      </c>
      <c r="AJ34" s="8">
        <f t="shared" ref="AJ34:AN34" si="65">AD34/AD$15</f>
        <v>0.94444444444444442</v>
      </c>
      <c r="AK34" s="8">
        <f t="shared" si="65"/>
        <v>0.91666666666666663</v>
      </c>
      <c r="AL34" s="8">
        <f t="shared" si="65"/>
        <v>0.93333333333333335</v>
      </c>
      <c r="AM34" s="8">
        <f t="shared" si="65"/>
        <v>0.91666666666666663</v>
      </c>
      <c r="AN34" s="8">
        <f t="shared" si="65"/>
        <v>0.95</v>
      </c>
      <c r="AP34" s="7">
        <f t="shared" ref="AP34:AT34" si="66">IF((AJ34)&gt;=50%, 2, (IF((AJ34)&lt;25%, 0, 1)))</f>
        <v>2</v>
      </c>
      <c r="AQ34" s="7">
        <f t="shared" si="66"/>
        <v>2</v>
      </c>
      <c r="AR34" s="7">
        <f t="shared" si="66"/>
        <v>2</v>
      </c>
      <c r="AS34" s="57">
        <f t="shared" si="66"/>
        <v>2</v>
      </c>
      <c r="AT34" s="7">
        <f t="shared" si="66"/>
        <v>2</v>
      </c>
      <c r="AV34" s="7" t="str">
        <f t="shared" ref="AV34:AZ34" si="67">IF(AP34=2,"Att", (IF(AP34=0,"Not","Weak")))</f>
        <v>Att</v>
      </c>
      <c r="AW34" s="7" t="str">
        <f t="shared" si="67"/>
        <v>Att</v>
      </c>
      <c r="AX34" s="7" t="str">
        <f t="shared" si="67"/>
        <v>Att</v>
      </c>
      <c r="AY34" s="8" t="str">
        <f t="shared" si="67"/>
        <v>Att</v>
      </c>
      <c r="AZ34" s="7" t="str">
        <f t="shared" si="67"/>
        <v>Att</v>
      </c>
      <c r="BB34">
        <f t="shared" si="14"/>
        <v>2</v>
      </c>
      <c r="BC34" s="100">
        <f t="shared" si="15"/>
        <v>6</v>
      </c>
      <c r="BD34">
        <f t="shared" si="16"/>
        <v>4</v>
      </c>
    </row>
    <row r="35" spans="1:56" ht="15.75" customHeight="1">
      <c r="A35" s="48" t="s">
        <v>95</v>
      </c>
      <c r="B35" s="49" t="s">
        <v>96</v>
      </c>
      <c r="C35" s="50">
        <v>1</v>
      </c>
      <c r="D35" s="50">
        <v>0</v>
      </c>
      <c r="E35" s="50">
        <v>0</v>
      </c>
      <c r="F35" s="50">
        <v>1</v>
      </c>
      <c r="G35" s="50">
        <v>0</v>
      </c>
      <c r="H35" s="50">
        <v>0</v>
      </c>
      <c r="I35" s="50">
        <v>1</v>
      </c>
      <c r="J35" s="50">
        <v>0</v>
      </c>
      <c r="K35" s="50">
        <v>0</v>
      </c>
      <c r="L35" s="50">
        <v>1</v>
      </c>
      <c r="M35" s="50">
        <v>0</v>
      </c>
      <c r="N35" s="50">
        <v>0</v>
      </c>
      <c r="O35" s="58">
        <v>2</v>
      </c>
      <c r="P35" s="51">
        <v>4</v>
      </c>
      <c r="Q35" s="59">
        <v>2</v>
      </c>
      <c r="R35" s="59">
        <v>2</v>
      </c>
      <c r="S35" s="51">
        <v>4</v>
      </c>
      <c r="T35" s="59">
        <v>2</v>
      </c>
      <c r="U35" s="59">
        <v>2</v>
      </c>
      <c r="V35" s="51">
        <v>4</v>
      </c>
      <c r="W35" s="59">
        <v>2</v>
      </c>
      <c r="X35" s="59">
        <v>2</v>
      </c>
      <c r="Y35" s="52">
        <v>8</v>
      </c>
      <c r="Z35" s="52">
        <v>5</v>
      </c>
      <c r="AA35" s="53">
        <v>8</v>
      </c>
      <c r="AB35" s="54">
        <v>3</v>
      </c>
      <c r="AC35" s="35">
        <f t="shared" si="1"/>
        <v>26</v>
      </c>
      <c r="AD35" s="55">
        <f t="shared" si="2"/>
        <v>12</v>
      </c>
      <c r="AE35" s="55">
        <f t="shared" si="3"/>
        <v>0</v>
      </c>
      <c r="AF35" s="55">
        <f t="shared" si="4"/>
        <v>5</v>
      </c>
      <c r="AG35" s="55">
        <f t="shared" si="5"/>
        <v>0</v>
      </c>
      <c r="AH35" s="55">
        <f t="shared" si="6"/>
        <v>24</v>
      </c>
      <c r="AI35" s="56">
        <f t="shared" si="7"/>
        <v>41</v>
      </c>
      <c r="AJ35" s="8">
        <f t="shared" ref="AJ35:AN35" si="68">AD35/AD$15</f>
        <v>0.33333333333333331</v>
      </c>
      <c r="AK35" s="8">
        <f t="shared" si="68"/>
        <v>0</v>
      </c>
      <c r="AL35" s="8">
        <f t="shared" si="68"/>
        <v>0.16666666666666666</v>
      </c>
      <c r="AM35" s="8">
        <f t="shared" si="68"/>
        <v>0</v>
      </c>
      <c r="AN35" s="8">
        <f t="shared" si="68"/>
        <v>0.8</v>
      </c>
      <c r="AP35" s="7">
        <f t="shared" ref="AP35:AT35" si="69">IF((AJ35)&gt;=50%, 2, (IF((AJ35)&lt;25%, 0, 1)))</f>
        <v>1</v>
      </c>
      <c r="AQ35" s="7">
        <f t="shared" si="69"/>
        <v>0</v>
      </c>
      <c r="AR35" s="7">
        <f t="shared" si="69"/>
        <v>0</v>
      </c>
      <c r="AS35" s="57">
        <f t="shared" si="69"/>
        <v>0</v>
      </c>
      <c r="AT35" s="7">
        <f t="shared" si="69"/>
        <v>2</v>
      </c>
      <c r="AV35" s="7" t="str">
        <f t="shared" ref="AV35:AZ35" si="70">IF(AP35=2,"Att", (IF(AP35=0,"Not","Weak")))</f>
        <v>Weak</v>
      </c>
      <c r="AW35" s="7" t="str">
        <f t="shared" si="70"/>
        <v>Not</v>
      </c>
      <c r="AX35" s="7" t="str">
        <f t="shared" si="70"/>
        <v>Not</v>
      </c>
      <c r="AY35" s="8" t="str">
        <f t="shared" si="70"/>
        <v>Not</v>
      </c>
      <c r="AZ35" s="7" t="str">
        <f t="shared" si="70"/>
        <v>Att</v>
      </c>
      <c r="BB35">
        <f t="shared" si="14"/>
        <v>1</v>
      </c>
      <c r="BC35" s="100">
        <f t="shared" si="15"/>
        <v>0</v>
      </c>
      <c r="BD35">
        <f t="shared" si="16"/>
        <v>2</v>
      </c>
    </row>
    <row r="36" spans="1:56" ht="15.75" customHeight="1">
      <c r="A36" s="48" t="s">
        <v>97</v>
      </c>
      <c r="B36" s="49" t="s">
        <v>98</v>
      </c>
      <c r="C36" s="50">
        <v>2</v>
      </c>
      <c r="D36" s="50">
        <v>1</v>
      </c>
      <c r="E36" s="50">
        <v>0</v>
      </c>
      <c r="F36" s="50">
        <v>0</v>
      </c>
      <c r="G36" s="50">
        <v>0</v>
      </c>
      <c r="H36" s="50">
        <v>0</v>
      </c>
      <c r="I36" s="50">
        <v>2</v>
      </c>
      <c r="J36" s="50">
        <v>2</v>
      </c>
      <c r="K36" s="50">
        <v>0</v>
      </c>
      <c r="L36" s="50">
        <v>2</v>
      </c>
      <c r="M36" s="50">
        <v>2</v>
      </c>
      <c r="N36" s="50">
        <v>1</v>
      </c>
      <c r="O36" s="58">
        <v>6</v>
      </c>
      <c r="P36" s="51">
        <v>5</v>
      </c>
      <c r="Q36" s="59">
        <v>2</v>
      </c>
      <c r="R36" s="59">
        <v>2</v>
      </c>
      <c r="S36" s="51">
        <v>5</v>
      </c>
      <c r="T36" s="59">
        <v>2</v>
      </c>
      <c r="U36" s="59">
        <v>2</v>
      </c>
      <c r="V36" s="51">
        <v>5</v>
      </c>
      <c r="W36" s="59">
        <v>2</v>
      </c>
      <c r="X36" s="59">
        <v>2</v>
      </c>
      <c r="Y36" s="52">
        <v>9</v>
      </c>
      <c r="Z36" s="52">
        <v>28</v>
      </c>
      <c r="AA36" s="53">
        <v>14</v>
      </c>
      <c r="AB36" s="54">
        <v>7</v>
      </c>
      <c r="AC36" s="35">
        <f t="shared" si="1"/>
        <v>64</v>
      </c>
      <c r="AD36" s="55">
        <f t="shared" si="2"/>
        <v>20</v>
      </c>
      <c r="AE36" s="55">
        <f t="shared" si="3"/>
        <v>5</v>
      </c>
      <c r="AF36" s="55">
        <f t="shared" si="4"/>
        <v>28</v>
      </c>
      <c r="AG36" s="55">
        <f t="shared" si="5"/>
        <v>1</v>
      </c>
      <c r="AH36" s="55">
        <f t="shared" si="6"/>
        <v>27</v>
      </c>
      <c r="AI36" s="56">
        <f t="shared" si="7"/>
        <v>81</v>
      </c>
      <c r="AJ36" s="8">
        <f t="shared" ref="AJ36:AN36" si="71">AD36/AD$15</f>
        <v>0.55555555555555558</v>
      </c>
      <c r="AK36" s="8">
        <f t="shared" si="71"/>
        <v>0.41666666666666669</v>
      </c>
      <c r="AL36" s="8">
        <f t="shared" si="71"/>
        <v>0.93333333333333335</v>
      </c>
      <c r="AM36" s="8">
        <f t="shared" si="71"/>
        <v>8.3333333333333329E-2</v>
      </c>
      <c r="AN36" s="8">
        <f t="shared" si="71"/>
        <v>0.9</v>
      </c>
      <c r="AP36" s="7">
        <f t="shared" ref="AP36:AT36" si="72">IF((AJ36)&gt;=50%, 2, (IF((AJ36)&lt;25%, 0, 1)))</f>
        <v>2</v>
      </c>
      <c r="AQ36" s="7">
        <f t="shared" si="72"/>
        <v>1</v>
      </c>
      <c r="AR36" s="7">
        <f t="shared" si="72"/>
        <v>2</v>
      </c>
      <c r="AS36" s="57">
        <f t="shared" si="72"/>
        <v>0</v>
      </c>
      <c r="AT36" s="7">
        <f t="shared" si="72"/>
        <v>2</v>
      </c>
      <c r="AV36" s="7" t="str">
        <f t="shared" ref="AV36:AZ36" si="73">IF(AP36=2,"Att", (IF(AP36=0,"Not","Weak")))</f>
        <v>Att</v>
      </c>
      <c r="AW36" s="7" t="str">
        <f t="shared" si="73"/>
        <v>Weak</v>
      </c>
      <c r="AX36" s="7" t="str">
        <f t="shared" si="73"/>
        <v>Att</v>
      </c>
      <c r="AY36" s="8" t="str">
        <f t="shared" si="73"/>
        <v>Not</v>
      </c>
      <c r="AZ36" s="7" t="str">
        <f t="shared" si="73"/>
        <v>Att</v>
      </c>
      <c r="BB36">
        <f t="shared" si="14"/>
        <v>2</v>
      </c>
      <c r="BC36" s="100">
        <f t="shared" si="15"/>
        <v>3</v>
      </c>
      <c r="BD36">
        <f t="shared" si="16"/>
        <v>3</v>
      </c>
    </row>
    <row r="37" spans="1:56" ht="15.75" customHeight="1">
      <c r="A37" s="48" t="s">
        <v>99</v>
      </c>
      <c r="B37" s="49" t="s">
        <v>100</v>
      </c>
      <c r="C37" s="50">
        <v>4</v>
      </c>
      <c r="D37" s="50">
        <v>3</v>
      </c>
      <c r="E37" s="50">
        <v>3</v>
      </c>
      <c r="F37" s="50">
        <v>3</v>
      </c>
      <c r="G37" s="50">
        <v>2</v>
      </c>
      <c r="H37" s="50">
        <v>1</v>
      </c>
      <c r="I37" s="50">
        <v>3</v>
      </c>
      <c r="J37" s="50">
        <v>2</v>
      </c>
      <c r="K37" s="50">
        <v>1</v>
      </c>
      <c r="L37" s="50">
        <v>3</v>
      </c>
      <c r="M37" s="50">
        <v>2</v>
      </c>
      <c r="N37" s="50">
        <v>1</v>
      </c>
      <c r="O37" s="58">
        <v>14</v>
      </c>
      <c r="P37" s="51">
        <v>3</v>
      </c>
      <c r="Q37" s="59">
        <v>2</v>
      </c>
      <c r="R37" s="59">
        <v>1</v>
      </c>
      <c r="S37" s="51">
        <v>3</v>
      </c>
      <c r="T37" s="59">
        <v>2</v>
      </c>
      <c r="U37" s="59">
        <v>1</v>
      </c>
      <c r="V37" s="51">
        <v>3</v>
      </c>
      <c r="W37" s="59">
        <v>2</v>
      </c>
      <c r="X37" s="59">
        <v>1</v>
      </c>
      <c r="Y37" s="52">
        <v>7</v>
      </c>
      <c r="Z37" s="52">
        <v>30</v>
      </c>
      <c r="AA37" s="53">
        <v>16</v>
      </c>
      <c r="AB37" s="54">
        <v>10</v>
      </c>
      <c r="AC37" s="35">
        <f t="shared" si="1"/>
        <v>77</v>
      </c>
      <c r="AD37" s="55">
        <f t="shared" si="2"/>
        <v>29</v>
      </c>
      <c r="AE37" s="55">
        <f t="shared" si="3"/>
        <v>9</v>
      </c>
      <c r="AF37" s="55">
        <f t="shared" si="4"/>
        <v>30</v>
      </c>
      <c r="AG37" s="55">
        <f t="shared" si="5"/>
        <v>6</v>
      </c>
      <c r="AH37" s="55">
        <f t="shared" si="6"/>
        <v>18</v>
      </c>
      <c r="AI37" s="56">
        <f t="shared" si="7"/>
        <v>92</v>
      </c>
      <c r="AJ37" s="8">
        <f t="shared" ref="AJ37:AN37" si="74">AD37/AD$15</f>
        <v>0.80555555555555558</v>
      </c>
      <c r="AK37" s="8">
        <f t="shared" si="74"/>
        <v>0.75</v>
      </c>
      <c r="AL37" s="8">
        <f t="shared" si="74"/>
        <v>1</v>
      </c>
      <c r="AM37" s="8">
        <f t="shared" si="74"/>
        <v>0.5</v>
      </c>
      <c r="AN37" s="8">
        <f t="shared" si="74"/>
        <v>0.6</v>
      </c>
      <c r="AP37" s="7">
        <f t="shared" ref="AP37:AT37" si="75">IF((AJ37)&gt;=50%, 2, (IF((AJ37)&lt;25%, 0, 1)))</f>
        <v>2</v>
      </c>
      <c r="AQ37" s="7">
        <f t="shared" si="75"/>
        <v>2</v>
      </c>
      <c r="AR37" s="7">
        <f t="shared" si="75"/>
        <v>2</v>
      </c>
      <c r="AS37" s="57">
        <f t="shared" si="75"/>
        <v>2</v>
      </c>
      <c r="AT37" s="7">
        <f t="shared" si="75"/>
        <v>2</v>
      </c>
      <c r="AV37" s="7" t="str">
        <f t="shared" ref="AV37:AZ37" si="76">IF(AP37=2,"Att", (IF(AP37=0,"Not","Weak")))</f>
        <v>Att</v>
      </c>
      <c r="AW37" s="7" t="str">
        <f t="shared" si="76"/>
        <v>Att</v>
      </c>
      <c r="AX37" s="7" t="str">
        <f t="shared" si="76"/>
        <v>Att</v>
      </c>
      <c r="AY37" s="8" t="str">
        <f t="shared" si="76"/>
        <v>Att</v>
      </c>
      <c r="AZ37" s="7" t="str">
        <f t="shared" si="76"/>
        <v>Att</v>
      </c>
      <c r="BB37">
        <f t="shared" si="14"/>
        <v>2</v>
      </c>
      <c r="BC37" s="100">
        <f t="shared" si="15"/>
        <v>6</v>
      </c>
      <c r="BD37">
        <f t="shared" si="16"/>
        <v>4</v>
      </c>
    </row>
    <row r="38" spans="1:56" ht="15.75" customHeight="1">
      <c r="A38" s="48" t="s">
        <v>101</v>
      </c>
      <c r="B38" s="49" t="s">
        <v>102</v>
      </c>
      <c r="C38" s="50">
        <v>2</v>
      </c>
      <c r="D38" s="50">
        <v>0</v>
      </c>
      <c r="E38" s="50">
        <v>0</v>
      </c>
      <c r="F38" s="50">
        <v>2</v>
      </c>
      <c r="G38" s="50">
        <v>0</v>
      </c>
      <c r="H38" s="50">
        <v>0</v>
      </c>
      <c r="I38" s="50">
        <v>2</v>
      </c>
      <c r="J38" s="50">
        <v>0</v>
      </c>
      <c r="K38" s="50">
        <v>0</v>
      </c>
      <c r="L38" s="50">
        <v>2</v>
      </c>
      <c r="M38" s="50">
        <v>0</v>
      </c>
      <c r="N38" s="50">
        <v>0</v>
      </c>
      <c r="O38" s="58">
        <v>4</v>
      </c>
      <c r="P38" s="51">
        <v>3.5</v>
      </c>
      <c r="Q38" s="59">
        <v>2</v>
      </c>
      <c r="R38" s="59">
        <v>1</v>
      </c>
      <c r="S38" s="51">
        <v>3.5</v>
      </c>
      <c r="T38" s="59">
        <v>2</v>
      </c>
      <c r="U38" s="59">
        <v>1</v>
      </c>
      <c r="V38" s="51">
        <v>3.5</v>
      </c>
      <c r="W38" s="59">
        <v>2</v>
      </c>
      <c r="X38" s="59">
        <v>1</v>
      </c>
      <c r="Y38" s="52">
        <v>7.5</v>
      </c>
      <c r="Z38" s="52">
        <v>15</v>
      </c>
      <c r="AA38" s="53">
        <v>12</v>
      </c>
      <c r="AB38" s="54">
        <v>3</v>
      </c>
      <c r="AC38" s="35">
        <f t="shared" si="1"/>
        <v>41.5</v>
      </c>
      <c r="AD38" s="55">
        <f t="shared" si="2"/>
        <v>20</v>
      </c>
      <c r="AE38" s="55">
        <f t="shared" si="3"/>
        <v>0</v>
      </c>
      <c r="AF38" s="55">
        <f t="shared" si="4"/>
        <v>15</v>
      </c>
      <c r="AG38" s="55">
        <f t="shared" si="5"/>
        <v>0</v>
      </c>
      <c r="AH38" s="55">
        <f t="shared" si="6"/>
        <v>19.5</v>
      </c>
      <c r="AI38" s="56">
        <f t="shared" si="7"/>
        <v>54.5</v>
      </c>
      <c r="AJ38" s="8">
        <f t="shared" ref="AJ38:AN38" si="77">AD38/AD$15</f>
        <v>0.55555555555555558</v>
      </c>
      <c r="AK38" s="8">
        <f t="shared" si="77"/>
        <v>0</v>
      </c>
      <c r="AL38" s="8">
        <f t="shared" si="77"/>
        <v>0.5</v>
      </c>
      <c r="AM38" s="8">
        <f t="shared" si="77"/>
        <v>0</v>
      </c>
      <c r="AN38" s="8">
        <f t="shared" si="77"/>
        <v>0.65</v>
      </c>
      <c r="AP38" s="7">
        <f t="shared" ref="AP38:AT38" si="78">IF((AJ38)&gt;=50%, 2, (IF((AJ38)&lt;25%, 0, 1)))</f>
        <v>2</v>
      </c>
      <c r="AQ38" s="7">
        <f t="shared" si="78"/>
        <v>0</v>
      </c>
      <c r="AR38" s="7">
        <f t="shared" si="78"/>
        <v>2</v>
      </c>
      <c r="AS38" s="57">
        <f t="shared" si="78"/>
        <v>0</v>
      </c>
      <c r="AT38" s="7">
        <f t="shared" si="78"/>
        <v>2</v>
      </c>
      <c r="AV38" s="7" t="str">
        <f t="shared" ref="AV38:AZ38" si="79">IF(AP38=2,"Att", (IF(AP38=0,"Not","Weak")))</f>
        <v>Att</v>
      </c>
      <c r="AW38" s="7" t="str">
        <f t="shared" si="79"/>
        <v>Not</v>
      </c>
      <c r="AX38" s="7" t="str">
        <f t="shared" si="79"/>
        <v>Att</v>
      </c>
      <c r="AY38" s="8" t="str">
        <f t="shared" si="79"/>
        <v>Not</v>
      </c>
      <c r="AZ38" s="7" t="str">
        <f t="shared" si="79"/>
        <v>Att</v>
      </c>
      <c r="BB38">
        <f t="shared" si="14"/>
        <v>2</v>
      </c>
      <c r="BC38" s="100">
        <f t="shared" si="15"/>
        <v>2</v>
      </c>
      <c r="BD38">
        <f t="shared" si="16"/>
        <v>2</v>
      </c>
    </row>
    <row r="39" spans="1:56" ht="15.75" customHeight="1">
      <c r="A39" s="48" t="s">
        <v>103</v>
      </c>
      <c r="B39" s="49" t="s">
        <v>104</v>
      </c>
      <c r="C39" s="50">
        <v>4</v>
      </c>
      <c r="D39" s="50">
        <v>3</v>
      </c>
      <c r="E39" s="50">
        <v>3</v>
      </c>
      <c r="F39" s="50">
        <v>0</v>
      </c>
      <c r="G39" s="50">
        <v>0</v>
      </c>
      <c r="H39" s="50">
        <v>0</v>
      </c>
      <c r="I39" s="50">
        <v>2</v>
      </c>
      <c r="J39" s="50">
        <v>0</v>
      </c>
      <c r="K39" s="50">
        <v>0</v>
      </c>
      <c r="L39" s="50">
        <v>2</v>
      </c>
      <c r="M39" s="50">
        <v>0</v>
      </c>
      <c r="N39" s="50">
        <v>0</v>
      </c>
      <c r="O39" s="58">
        <v>7</v>
      </c>
      <c r="P39" s="62">
        <v>3</v>
      </c>
      <c r="Q39" s="62">
        <v>2</v>
      </c>
      <c r="R39" s="62">
        <v>1</v>
      </c>
      <c r="S39" s="62">
        <v>3</v>
      </c>
      <c r="T39" s="62">
        <v>2</v>
      </c>
      <c r="U39" s="62">
        <v>1</v>
      </c>
      <c r="V39" s="62">
        <v>3</v>
      </c>
      <c r="W39" s="62">
        <v>2</v>
      </c>
      <c r="X39" s="62">
        <v>1</v>
      </c>
      <c r="Y39" s="52">
        <v>6</v>
      </c>
      <c r="Z39" s="61">
        <v>20</v>
      </c>
      <c r="AA39" s="53">
        <v>4</v>
      </c>
      <c r="AB39" s="54">
        <v>8</v>
      </c>
      <c r="AC39" s="35">
        <f t="shared" si="1"/>
        <v>45</v>
      </c>
      <c r="AD39" s="55">
        <f t="shared" si="2"/>
        <v>12</v>
      </c>
      <c r="AE39" s="55">
        <f t="shared" si="3"/>
        <v>3</v>
      </c>
      <c r="AF39" s="55">
        <f t="shared" si="4"/>
        <v>20</v>
      </c>
      <c r="AG39" s="55">
        <f t="shared" si="5"/>
        <v>3</v>
      </c>
      <c r="AH39" s="55">
        <f t="shared" si="6"/>
        <v>18</v>
      </c>
      <c r="AI39" s="56">
        <f t="shared" si="7"/>
        <v>56</v>
      </c>
      <c r="AJ39" s="8">
        <f t="shared" ref="AJ39:AN39" si="80">AD39/AD$15</f>
        <v>0.33333333333333331</v>
      </c>
      <c r="AK39" s="8">
        <f t="shared" si="80"/>
        <v>0.25</v>
      </c>
      <c r="AL39" s="8">
        <f t="shared" si="80"/>
        <v>0.66666666666666663</v>
      </c>
      <c r="AM39" s="8">
        <f t="shared" si="80"/>
        <v>0.25</v>
      </c>
      <c r="AN39" s="8">
        <f t="shared" si="80"/>
        <v>0.6</v>
      </c>
      <c r="AP39" s="7">
        <f t="shared" ref="AP39:AT39" si="81">IF((AJ39)&gt;=50%, 2, (IF((AJ39)&lt;25%, 0, 1)))</f>
        <v>1</v>
      </c>
      <c r="AQ39" s="7">
        <f t="shared" si="81"/>
        <v>1</v>
      </c>
      <c r="AR39" s="7">
        <f t="shared" si="81"/>
        <v>2</v>
      </c>
      <c r="AS39" s="57">
        <f t="shared" si="81"/>
        <v>1</v>
      </c>
      <c r="AT39" s="7">
        <f t="shared" si="81"/>
        <v>2</v>
      </c>
      <c r="AV39" s="7" t="str">
        <f t="shared" ref="AV39:AZ39" si="82">IF(AP39=2,"Att", (IF(AP39=0,"Not","Weak")))</f>
        <v>Weak</v>
      </c>
      <c r="AW39" s="7" t="str">
        <f t="shared" si="82"/>
        <v>Weak</v>
      </c>
      <c r="AX39" s="7" t="str">
        <f t="shared" si="82"/>
        <v>Att</v>
      </c>
      <c r="AY39" s="8" t="str">
        <f t="shared" si="82"/>
        <v>Weak</v>
      </c>
      <c r="AZ39" s="7" t="str">
        <f t="shared" si="82"/>
        <v>Att</v>
      </c>
      <c r="BB39">
        <f t="shared" si="14"/>
        <v>1</v>
      </c>
      <c r="BC39" s="100">
        <f t="shared" si="15"/>
        <v>4</v>
      </c>
      <c r="BD39">
        <f t="shared" si="16"/>
        <v>3</v>
      </c>
    </row>
    <row r="40" spans="1:56" ht="15.75" customHeight="1">
      <c r="A40" s="48" t="s">
        <v>105</v>
      </c>
      <c r="B40" s="49" t="s">
        <v>106</v>
      </c>
      <c r="C40" s="50">
        <v>2</v>
      </c>
      <c r="D40" s="50">
        <v>0</v>
      </c>
      <c r="E40" s="50">
        <v>0</v>
      </c>
      <c r="F40" s="50">
        <v>2</v>
      </c>
      <c r="G40" s="50">
        <v>0</v>
      </c>
      <c r="H40" s="50">
        <v>0</v>
      </c>
      <c r="I40" s="50">
        <v>2</v>
      </c>
      <c r="J40" s="50">
        <v>0</v>
      </c>
      <c r="K40" s="50">
        <v>0</v>
      </c>
      <c r="L40" s="50">
        <v>2</v>
      </c>
      <c r="M40" s="50">
        <v>0</v>
      </c>
      <c r="N40" s="50">
        <v>0</v>
      </c>
      <c r="O40" s="58">
        <v>4</v>
      </c>
      <c r="P40" s="51">
        <v>5</v>
      </c>
      <c r="Q40" s="59">
        <v>2</v>
      </c>
      <c r="R40" s="59">
        <v>2</v>
      </c>
      <c r="S40" s="51">
        <v>5</v>
      </c>
      <c r="T40" s="59">
        <v>2</v>
      </c>
      <c r="U40" s="59">
        <v>2</v>
      </c>
      <c r="V40" s="51">
        <v>5</v>
      </c>
      <c r="W40" s="59">
        <v>2</v>
      </c>
      <c r="X40" s="59">
        <v>2</v>
      </c>
      <c r="Y40" s="52">
        <v>9</v>
      </c>
      <c r="Z40" s="52">
        <v>18</v>
      </c>
      <c r="AA40" s="53">
        <v>14</v>
      </c>
      <c r="AB40" s="54">
        <v>4</v>
      </c>
      <c r="AC40" s="35">
        <f t="shared" si="1"/>
        <v>49</v>
      </c>
      <c r="AD40" s="55">
        <f t="shared" si="2"/>
        <v>22</v>
      </c>
      <c r="AE40" s="55">
        <f t="shared" si="3"/>
        <v>0</v>
      </c>
      <c r="AF40" s="55">
        <f t="shared" si="4"/>
        <v>18</v>
      </c>
      <c r="AG40" s="55">
        <f t="shared" si="5"/>
        <v>0</v>
      </c>
      <c r="AH40" s="55">
        <f t="shared" si="6"/>
        <v>27</v>
      </c>
      <c r="AI40" s="56">
        <f t="shared" si="7"/>
        <v>67</v>
      </c>
      <c r="AJ40" s="8">
        <f t="shared" ref="AJ40:AN40" si="83">AD40/AD$15</f>
        <v>0.61111111111111116</v>
      </c>
      <c r="AK40" s="8">
        <f t="shared" si="83"/>
        <v>0</v>
      </c>
      <c r="AL40" s="8">
        <f t="shared" si="83"/>
        <v>0.6</v>
      </c>
      <c r="AM40" s="8">
        <f t="shared" si="83"/>
        <v>0</v>
      </c>
      <c r="AN40" s="8">
        <f t="shared" si="83"/>
        <v>0.9</v>
      </c>
      <c r="AP40" s="7">
        <f t="shared" ref="AP40:AT40" si="84">IF((AJ40)&gt;=50%, 2, (IF((AJ40)&lt;25%, 0, 1)))</f>
        <v>2</v>
      </c>
      <c r="AQ40" s="7">
        <f t="shared" si="84"/>
        <v>0</v>
      </c>
      <c r="AR40" s="7">
        <f t="shared" si="84"/>
        <v>2</v>
      </c>
      <c r="AS40" s="57">
        <f t="shared" si="84"/>
        <v>0</v>
      </c>
      <c r="AT40" s="7">
        <f t="shared" si="84"/>
        <v>2</v>
      </c>
      <c r="AV40" s="7" t="str">
        <f t="shared" ref="AV40:AZ40" si="85">IF(AP40=2,"Att", (IF(AP40=0,"Not","Weak")))</f>
        <v>Att</v>
      </c>
      <c r="AW40" s="7" t="str">
        <f t="shared" si="85"/>
        <v>Not</v>
      </c>
      <c r="AX40" s="7" t="str">
        <f t="shared" si="85"/>
        <v>Att</v>
      </c>
      <c r="AY40" s="8" t="str">
        <f t="shared" si="85"/>
        <v>Not</v>
      </c>
      <c r="AZ40" s="7" t="str">
        <f t="shared" si="85"/>
        <v>Att</v>
      </c>
      <c r="BB40">
        <f t="shared" si="14"/>
        <v>2</v>
      </c>
      <c r="BC40" s="100">
        <f t="shared" si="15"/>
        <v>2</v>
      </c>
      <c r="BD40">
        <f t="shared" si="16"/>
        <v>2</v>
      </c>
    </row>
    <row r="41" spans="1:56" ht="15.75" customHeight="1">
      <c r="A41" s="48" t="s">
        <v>107</v>
      </c>
      <c r="B41" s="49" t="s">
        <v>108</v>
      </c>
      <c r="C41" s="50">
        <v>2</v>
      </c>
      <c r="D41" s="50">
        <v>1</v>
      </c>
      <c r="E41" s="50">
        <v>0</v>
      </c>
      <c r="F41" s="50">
        <v>0</v>
      </c>
      <c r="G41" s="50">
        <v>0</v>
      </c>
      <c r="H41" s="50">
        <v>0</v>
      </c>
      <c r="I41" s="50">
        <v>2</v>
      </c>
      <c r="J41" s="50">
        <v>2</v>
      </c>
      <c r="K41" s="50">
        <v>0</v>
      </c>
      <c r="L41" s="50">
        <v>2</v>
      </c>
      <c r="M41" s="50">
        <v>1</v>
      </c>
      <c r="N41" s="50">
        <v>0</v>
      </c>
      <c r="O41" s="58">
        <v>5</v>
      </c>
      <c r="P41" s="51" t="s">
        <v>25</v>
      </c>
      <c r="Q41" s="51" t="s">
        <v>25</v>
      </c>
      <c r="R41" s="51" t="s">
        <v>25</v>
      </c>
      <c r="S41" s="51" t="s">
        <v>25</v>
      </c>
      <c r="T41" s="51" t="s">
        <v>25</v>
      </c>
      <c r="U41" s="51" t="s">
        <v>25</v>
      </c>
      <c r="V41" s="51" t="s">
        <v>25</v>
      </c>
      <c r="W41" s="51" t="s">
        <v>25</v>
      </c>
      <c r="X41" s="51" t="s">
        <v>25</v>
      </c>
      <c r="Y41" s="52" t="s">
        <v>25</v>
      </c>
      <c r="Z41" s="52" t="s">
        <v>25</v>
      </c>
      <c r="AA41" s="53" t="s">
        <v>25</v>
      </c>
      <c r="AB41" s="54" t="s">
        <v>25</v>
      </c>
      <c r="AC41" s="35">
        <f t="shared" si="1"/>
        <v>5</v>
      </c>
      <c r="AD41" s="55">
        <f t="shared" si="2"/>
        <v>6</v>
      </c>
      <c r="AE41" s="55">
        <f t="shared" si="3"/>
        <v>4</v>
      </c>
      <c r="AF41" s="55">
        <f t="shared" si="4"/>
        <v>0</v>
      </c>
      <c r="AG41" s="55">
        <f t="shared" si="5"/>
        <v>0</v>
      </c>
      <c r="AH41" s="55">
        <f t="shared" si="6"/>
        <v>0</v>
      </c>
      <c r="AI41" s="56">
        <f t="shared" si="7"/>
        <v>10</v>
      </c>
      <c r="AJ41" s="8">
        <f t="shared" ref="AJ41:AN41" si="86">AD41/AD$15</f>
        <v>0.16666666666666666</v>
      </c>
      <c r="AK41" s="8">
        <f t="shared" si="86"/>
        <v>0.33333333333333331</v>
      </c>
      <c r="AL41" s="8">
        <f t="shared" si="86"/>
        <v>0</v>
      </c>
      <c r="AM41" s="8">
        <f t="shared" si="86"/>
        <v>0</v>
      </c>
      <c r="AN41" s="8">
        <f t="shared" si="86"/>
        <v>0</v>
      </c>
      <c r="AP41" s="7">
        <f t="shared" ref="AP41:AT41" si="87">IF((AJ41)&gt;=50%, 2, (IF((AJ41)&lt;25%, 0, 1)))</f>
        <v>0</v>
      </c>
      <c r="AQ41" s="7">
        <f t="shared" si="87"/>
        <v>1</v>
      </c>
      <c r="AR41" s="7">
        <f t="shared" si="87"/>
        <v>0</v>
      </c>
      <c r="AS41" s="57">
        <f t="shared" si="87"/>
        <v>0</v>
      </c>
      <c r="AT41" s="7">
        <f t="shared" si="87"/>
        <v>0</v>
      </c>
      <c r="AV41" s="7" t="str">
        <f t="shared" ref="AV41:AZ41" si="88">IF(AP41=2,"Att", (IF(AP41=0,"Not","Weak")))</f>
        <v>Not</v>
      </c>
      <c r="AW41" s="7" t="str">
        <f t="shared" si="88"/>
        <v>Weak</v>
      </c>
      <c r="AX41" s="7" t="str">
        <f t="shared" si="88"/>
        <v>Not</v>
      </c>
      <c r="AY41" s="8" t="str">
        <f t="shared" si="88"/>
        <v>Not</v>
      </c>
      <c r="AZ41" s="7" t="str">
        <f t="shared" si="88"/>
        <v>Not</v>
      </c>
      <c r="BB41">
        <f t="shared" si="14"/>
        <v>0</v>
      </c>
      <c r="BC41" s="100">
        <f t="shared" si="15"/>
        <v>1</v>
      </c>
      <c r="BD41">
        <f t="shared" si="16"/>
        <v>1</v>
      </c>
    </row>
    <row r="42" spans="1:56" ht="15.75" customHeight="1">
      <c r="A42" s="48" t="s">
        <v>109</v>
      </c>
      <c r="B42" s="49" t="s">
        <v>110</v>
      </c>
      <c r="C42" s="50">
        <v>0</v>
      </c>
      <c r="D42" s="50">
        <v>0</v>
      </c>
      <c r="E42" s="50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8">
        <v>0</v>
      </c>
      <c r="P42" s="62">
        <v>3</v>
      </c>
      <c r="Q42" s="62">
        <v>2</v>
      </c>
      <c r="R42" s="62">
        <v>1</v>
      </c>
      <c r="S42" s="62">
        <v>3</v>
      </c>
      <c r="T42" s="62">
        <v>2</v>
      </c>
      <c r="U42" s="62">
        <v>1</v>
      </c>
      <c r="V42" s="62">
        <v>3</v>
      </c>
      <c r="W42" s="62">
        <v>2</v>
      </c>
      <c r="X42" s="62">
        <v>1</v>
      </c>
      <c r="Y42" s="52">
        <v>6</v>
      </c>
      <c r="Z42" s="52">
        <v>5</v>
      </c>
      <c r="AA42" s="53">
        <v>10</v>
      </c>
      <c r="AB42" s="54">
        <v>3</v>
      </c>
      <c r="AC42" s="35">
        <f t="shared" si="1"/>
        <v>24</v>
      </c>
      <c r="AD42" s="55">
        <f t="shared" si="2"/>
        <v>10</v>
      </c>
      <c r="AE42" s="55">
        <f t="shared" si="3"/>
        <v>0</v>
      </c>
      <c r="AF42" s="55">
        <f t="shared" si="4"/>
        <v>5</v>
      </c>
      <c r="AG42" s="55">
        <f t="shared" si="5"/>
        <v>0</v>
      </c>
      <c r="AH42" s="55">
        <f t="shared" si="6"/>
        <v>18</v>
      </c>
      <c r="AI42" s="56">
        <f t="shared" si="7"/>
        <v>33</v>
      </c>
      <c r="AJ42" s="8">
        <f t="shared" ref="AJ42:AN42" si="89">AD42/AD$15</f>
        <v>0.27777777777777779</v>
      </c>
      <c r="AK42" s="8">
        <f t="shared" si="89"/>
        <v>0</v>
      </c>
      <c r="AL42" s="8">
        <f t="shared" si="89"/>
        <v>0.16666666666666666</v>
      </c>
      <c r="AM42" s="8">
        <f t="shared" si="89"/>
        <v>0</v>
      </c>
      <c r="AN42" s="8">
        <f t="shared" si="89"/>
        <v>0.6</v>
      </c>
      <c r="AP42" s="7">
        <f t="shared" ref="AP42:AT42" si="90">IF((AJ42)&gt;=50%, 2, (IF((AJ42)&lt;25%, 0, 1)))</f>
        <v>1</v>
      </c>
      <c r="AQ42" s="7">
        <f t="shared" si="90"/>
        <v>0</v>
      </c>
      <c r="AR42" s="7">
        <f t="shared" si="90"/>
        <v>0</v>
      </c>
      <c r="AS42" s="57">
        <f t="shared" si="90"/>
        <v>0</v>
      </c>
      <c r="AT42" s="7">
        <f t="shared" si="90"/>
        <v>2</v>
      </c>
      <c r="AV42" s="7" t="str">
        <f t="shared" ref="AV42:AZ42" si="91">IF(AP42=2,"Att", (IF(AP42=0,"Not","Weak")))</f>
        <v>Weak</v>
      </c>
      <c r="AW42" s="7" t="str">
        <f t="shared" si="91"/>
        <v>Not</v>
      </c>
      <c r="AX42" s="7" t="str">
        <f t="shared" si="91"/>
        <v>Not</v>
      </c>
      <c r="AY42" s="8" t="str">
        <f t="shared" si="91"/>
        <v>Not</v>
      </c>
      <c r="AZ42" s="7" t="str">
        <f t="shared" si="91"/>
        <v>Att</v>
      </c>
      <c r="BB42">
        <f t="shared" si="14"/>
        <v>1</v>
      </c>
      <c r="BC42" s="100">
        <f t="shared" si="15"/>
        <v>0</v>
      </c>
      <c r="BD42">
        <f t="shared" si="16"/>
        <v>2</v>
      </c>
    </row>
    <row r="43" spans="1:56" ht="15.75" customHeight="1">
      <c r="A43" s="48" t="s">
        <v>111</v>
      </c>
      <c r="B43" s="49" t="s">
        <v>112</v>
      </c>
      <c r="C43" s="50">
        <v>4</v>
      </c>
      <c r="D43" s="50">
        <v>3</v>
      </c>
      <c r="E43" s="50">
        <v>3</v>
      </c>
      <c r="F43" s="50">
        <v>2</v>
      </c>
      <c r="G43" s="50">
        <v>0</v>
      </c>
      <c r="H43" s="50">
        <v>0</v>
      </c>
      <c r="I43" s="50">
        <v>4</v>
      </c>
      <c r="J43" s="50">
        <v>3</v>
      </c>
      <c r="K43" s="50">
        <v>2</v>
      </c>
      <c r="L43" s="50">
        <v>2</v>
      </c>
      <c r="M43" s="50">
        <v>1</v>
      </c>
      <c r="N43" s="50">
        <v>0</v>
      </c>
      <c r="O43" s="58">
        <v>12</v>
      </c>
      <c r="P43" s="51">
        <v>5.5</v>
      </c>
      <c r="Q43" s="59">
        <v>2</v>
      </c>
      <c r="R43" s="59">
        <v>2</v>
      </c>
      <c r="S43" s="51">
        <v>5.5</v>
      </c>
      <c r="T43" s="62">
        <v>2</v>
      </c>
      <c r="U43" s="62">
        <v>2</v>
      </c>
      <c r="V43" s="51">
        <v>5.5</v>
      </c>
      <c r="W43" s="62">
        <v>2</v>
      </c>
      <c r="X43" s="62">
        <v>2</v>
      </c>
      <c r="Y43" s="52">
        <v>9.5</v>
      </c>
      <c r="Z43" s="63">
        <v>25</v>
      </c>
      <c r="AA43" s="64">
        <v>8</v>
      </c>
      <c r="AB43" s="54">
        <v>4</v>
      </c>
      <c r="AC43" s="35">
        <f t="shared" si="1"/>
        <v>58.5</v>
      </c>
      <c r="AD43" s="55">
        <f t="shared" si="2"/>
        <v>20</v>
      </c>
      <c r="AE43" s="55">
        <f t="shared" si="3"/>
        <v>7</v>
      </c>
      <c r="AF43" s="55">
        <f t="shared" si="4"/>
        <v>25</v>
      </c>
      <c r="AG43" s="55">
        <f t="shared" si="5"/>
        <v>5</v>
      </c>
      <c r="AH43" s="55">
        <f t="shared" si="6"/>
        <v>28.5</v>
      </c>
      <c r="AI43" s="56">
        <f t="shared" si="7"/>
        <v>85.5</v>
      </c>
      <c r="AJ43" s="8">
        <f t="shared" ref="AJ43:AN43" si="92">AD43/AD$15</f>
        <v>0.55555555555555558</v>
      </c>
      <c r="AK43" s="8">
        <f t="shared" si="92"/>
        <v>0.58333333333333337</v>
      </c>
      <c r="AL43" s="8">
        <f t="shared" si="92"/>
        <v>0.83333333333333337</v>
      </c>
      <c r="AM43" s="8">
        <f t="shared" si="92"/>
        <v>0.41666666666666669</v>
      </c>
      <c r="AN43" s="8">
        <f t="shared" si="92"/>
        <v>0.95</v>
      </c>
      <c r="AP43" s="7">
        <f t="shared" ref="AP43:AT43" si="93">IF((AJ43)&gt;=50%, 2, (IF((AJ43)&lt;25%, 0, 1)))</f>
        <v>2</v>
      </c>
      <c r="AQ43" s="7">
        <f t="shared" si="93"/>
        <v>2</v>
      </c>
      <c r="AR43" s="7">
        <f t="shared" si="93"/>
        <v>2</v>
      </c>
      <c r="AS43" s="57">
        <f t="shared" si="93"/>
        <v>1</v>
      </c>
      <c r="AT43" s="7">
        <f t="shared" si="93"/>
        <v>2</v>
      </c>
      <c r="AV43" s="7" t="str">
        <f t="shared" ref="AV43:AZ43" si="94">IF(AP43=2,"Att", (IF(AP43=0,"Not","Weak")))</f>
        <v>Att</v>
      </c>
      <c r="AW43" s="7" t="str">
        <f t="shared" si="94"/>
        <v>Att</v>
      </c>
      <c r="AX43" s="7" t="str">
        <f t="shared" si="94"/>
        <v>Att</v>
      </c>
      <c r="AY43" s="8" t="str">
        <f t="shared" si="94"/>
        <v>Weak</v>
      </c>
      <c r="AZ43" s="7" t="str">
        <f t="shared" si="94"/>
        <v>Att</v>
      </c>
      <c r="BB43">
        <f t="shared" si="14"/>
        <v>2</v>
      </c>
      <c r="BC43" s="100">
        <f t="shared" si="15"/>
        <v>5</v>
      </c>
      <c r="BD43">
        <f t="shared" si="16"/>
        <v>4</v>
      </c>
    </row>
    <row r="44" spans="1:56" ht="15.75" customHeight="1">
      <c r="A44" s="48" t="s">
        <v>113</v>
      </c>
      <c r="B44" s="49" t="s">
        <v>114</v>
      </c>
      <c r="C44" s="50">
        <v>4</v>
      </c>
      <c r="D44" s="50">
        <v>3</v>
      </c>
      <c r="E44" s="50">
        <v>3</v>
      </c>
      <c r="F44" s="50">
        <v>2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2</v>
      </c>
      <c r="M44" s="50">
        <v>2</v>
      </c>
      <c r="N44" s="50">
        <v>0</v>
      </c>
      <c r="O44" s="58">
        <v>8</v>
      </c>
      <c r="P44" s="51">
        <v>4</v>
      </c>
      <c r="Q44" s="59">
        <v>2</v>
      </c>
      <c r="R44" s="59">
        <v>2</v>
      </c>
      <c r="S44" s="51">
        <v>4</v>
      </c>
      <c r="T44" s="59">
        <v>2</v>
      </c>
      <c r="U44" s="59">
        <v>2</v>
      </c>
      <c r="V44" s="51">
        <v>4</v>
      </c>
      <c r="W44" s="59">
        <v>2</v>
      </c>
      <c r="X44" s="59">
        <v>2</v>
      </c>
      <c r="Y44" s="52">
        <v>8</v>
      </c>
      <c r="Z44" s="63">
        <v>25</v>
      </c>
      <c r="AA44" s="64">
        <v>8</v>
      </c>
      <c r="AB44" s="54">
        <v>7</v>
      </c>
      <c r="AC44" s="35">
        <f t="shared" si="1"/>
        <v>56</v>
      </c>
      <c r="AD44" s="55">
        <f t="shared" si="2"/>
        <v>16</v>
      </c>
      <c r="AE44" s="55">
        <f t="shared" si="3"/>
        <v>5</v>
      </c>
      <c r="AF44" s="55">
        <f t="shared" si="4"/>
        <v>25</v>
      </c>
      <c r="AG44" s="55">
        <f t="shared" si="5"/>
        <v>3</v>
      </c>
      <c r="AH44" s="55">
        <f t="shared" si="6"/>
        <v>24</v>
      </c>
      <c r="AI44" s="56">
        <f t="shared" si="7"/>
        <v>73</v>
      </c>
      <c r="AJ44" s="8">
        <f t="shared" ref="AJ44:AN44" si="95">AD44/AD$15</f>
        <v>0.44444444444444442</v>
      </c>
      <c r="AK44" s="8">
        <f t="shared" si="95"/>
        <v>0.41666666666666669</v>
      </c>
      <c r="AL44" s="8">
        <f t="shared" si="95"/>
        <v>0.83333333333333337</v>
      </c>
      <c r="AM44" s="8">
        <f t="shared" si="95"/>
        <v>0.25</v>
      </c>
      <c r="AN44" s="8">
        <f t="shared" si="95"/>
        <v>0.8</v>
      </c>
      <c r="AP44" s="7">
        <f t="shared" ref="AP44:AT44" si="96">IF((AJ44)&gt;=50%, 2, (IF((AJ44)&lt;25%, 0, 1)))</f>
        <v>1</v>
      </c>
      <c r="AQ44" s="7">
        <f t="shared" si="96"/>
        <v>1</v>
      </c>
      <c r="AR44" s="7">
        <f t="shared" si="96"/>
        <v>2</v>
      </c>
      <c r="AS44" s="57">
        <f t="shared" si="96"/>
        <v>1</v>
      </c>
      <c r="AT44" s="7">
        <f t="shared" si="96"/>
        <v>2</v>
      </c>
      <c r="AV44" s="7" t="str">
        <f t="shared" ref="AV44:AZ44" si="97">IF(AP44=2,"Att", (IF(AP44=0,"Not","Weak")))</f>
        <v>Weak</v>
      </c>
      <c r="AW44" s="7" t="str">
        <f t="shared" si="97"/>
        <v>Weak</v>
      </c>
      <c r="AX44" s="7" t="str">
        <f t="shared" si="97"/>
        <v>Att</v>
      </c>
      <c r="AY44" s="8" t="str">
        <f t="shared" si="97"/>
        <v>Weak</v>
      </c>
      <c r="AZ44" s="7" t="str">
        <f t="shared" si="97"/>
        <v>Att</v>
      </c>
      <c r="BB44">
        <f t="shared" si="14"/>
        <v>1</v>
      </c>
      <c r="BC44" s="100">
        <f t="shared" si="15"/>
        <v>4</v>
      </c>
      <c r="BD44">
        <f t="shared" si="16"/>
        <v>3</v>
      </c>
    </row>
    <row r="45" spans="1:56" ht="15.75" customHeight="1">
      <c r="A45" s="48" t="s">
        <v>115</v>
      </c>
      <c r="B45" s="49" t="s">
        <v>116</v>
      </c>
      <c r="C45" s="50">
        <v>4</v>
      </c>
      <c r="D45" s="50">
        <v>3</v>
      </c>
      <c r="E45" s="50">
        <v>3</v>
      </c>
      <c r="F45" s="50">
        <v>4</v>
      </c>
      <c r="G45" s="50">
        <v>3</v>
      </c>
      <c r="H45" s="50">
        <v>3</v>
      </c>
      <c r="I45" s="50">
        <v>4</v>
      </c>
      <c r="J45" s="50">
        <v>3</v>
      </c>
      <c r="K45" s="50">
        <v>3</v>
      </c>
      <c r="L45" s="50">
        <v>4</v>
      </c>
      <c r="M45" s="50">
        <v>3</v>
      </c>
      <c r="N45" s="50">
        <v>3</v>
      </c>
      <c r="O45" s="58">
        <v>20</v>
      </c>
      <c r="P45" s="51">
        <v>6</v>
      </c>
      <c r="Q45" s="59">
        <v>2</v>
      </c>
      <c r="R45" s="59">
        <v>2</v>
      </c>
      <c r="S45" s="51">
        <v>6</v>
      </c>
      <c r="T45" s="59">
        <v>2</v>
      </c>
      <c r="U45" s="59">
        <v>2</v>
      </c>
      <c r="V45" s="51">
        <v>6</v>
      </c>
      <c r="W45" s="59">
        <v>2</v>
      </c>
      <c r="X45" s="59">
        <v>2</v>
      </c>
      <c r="Y45" s="52">
        <v>10</v>
      </c>
      <c r="Z45" s="63">
        <v>30</v>
      </c>
      <c r="AA45" s="64">
        <v>20</v>
      </c>
      <c r="AB45" s="54">
        <v>10</v>
      </c>
      <c r="AC45" s="35">
        <f t="shared" si="1"/>
        <v>90</v>
      </c>
      <c r="AD45" s="55">
        <f t="shared" si="2"/>
        <v>36</v>
      </c>
      <c r="AE45" s="55">
        <f t="shared" si="3"/>
        <v>12</v>
      </c>
      <c r="AF45" s="55">
        <f t="shared" si="4"/>
        <v>30</v>
      </c>
      <c r="AG45" s="55">
        <f t="shared" si="5"/>
        <v>12</v>
      </c>
      <c r="AH45" s="55">
        <f t="shared" si="6"/>
        <v>30</v>
      </c>
      <c r="AI45" s="56">
        <f t="shared" si="7"/>
        <v>120</v>
      </c>
      <c r="AJ45" s="8">
        <f t="shared" ref="AJ45:AN45" si="98">AD45/AD$15</f>
        <v>1</v>
      </c>
      <c r="AK45" s="8">
        <f t="shared" si="98"/>
        <v>1</v>
      </c>
      <c r="AL45" s="8">
        <f t="shared" si="98"/>
        <v>1</v>
      </c>
      <c r="AM45" s="8">
        <f t="shared" si="98"/>
        <v>1</v>
      </c>
      <c r="AN45" s="8">
        <f t="shared" si="98"/>
        <v>1</v>
      </c>
      <c r="AP45" s="7">
        <f t="shared" ref="AP45:AT45" si="99">IF((AJ45)&gt;=50%, 2, (IF((AJ45)&lt;25%, 0, 1)))</f>
        <v>2</v>
      </c>
      <c r="AQ45" s="7">
        <f t="shared" si="99"/>
        <v>2</v>
      </c>
      <c r="AR45" s="7">
        <f t="shared" si="99"/>
        <v>2</v>
      </c>
      <c r="AS45" s="57">
        <f t="shared" si="99"/>
        <v>2</v>
      </c>
      <c r="AT45" s="7">
        <f t="shared" si="99"/>
        <v>2</v>
      </c>
      <c r="AV45" s="7" t="str">
        <f t="shared" ref="AV45:AZ45" si="100">IF(AP45=2,"Att", (IF(AP45=0,"Not","Weak")))</f>
        <v>Att</v>
      </c>
      <c r="AW45" s="7" t="str">
        <f t="shared" si="100"/>
        <v>Att</v>
      </c>
      <c r="AX45" s="7" t="str">
        <f t="shared" si="100"/>
        <v>Att</v>
      </c>
      <c r="AY45" s="8" t="str">
        <f t="shared" si="100"/>
        <v>Att</v>
      </c>
      <c r="AZ45" s="7" t="str">
        <f t="shared" si="100"/>
        <v>Att</v>
      </c>
      <c r="BB45">
        <f t="shared" si="14"/>
        <v>2</v>
      </c>
      <c r="BC45" s="100">
        <f t="shared" si="15"/>
        <v>6</v>
      </c>
      <c r="BD45">
        <f t="shared" si="16"/>
        <v>4</v>
      </c>
    </row>
    <row r="46" spans="1:56" ht="15.75" customHeight="1">
      <c r="A46" s="48" t="s">
        <v>117</v>
      </c>
      <c r="B46" s="49" t="s">
        <v>118</v>
      </c>
      <c r="C46" s="50">
        <v>4</v>
      </c>
      <c r="D46" s="50">
        <v>3</v>
      </c>
      <c r="E46" s="50">
        <v>3</v>
      </c>
      <c r="F46" s="50">
        <v>0</v>
      </c>
      <c r="G46" s="50">
        <v>0</v>
      </c>
      <c r="H46" s="50">
        <v>0</v>
      </c>
      <c r="I46" s="50">
        <v>2</v>
      </c>
      <c r="J46" s="50">
        <v>0</v>
      </c>
      <c r="K46" s="50">
        <v>0</v>
      </c>
      <c r="L46" s="50">
        <v>2</v>
      </c>
      <c r="M46" s="50">
        <v>0</v>
      </c>
      <c r="N46" s="50">
        <v>0</v>
      </c>
      <c r="O46" s="58">
        <v>7</v>
      </c>
      <c r="P46" s="51">
        <v>6</v>
      </c>
      <c r="Q46" s="59">
        <v>2</v>
      </c>
      <c r="R46" s="59">
        <v>2</v>
      </c>
      <c r="S46" s="51">
        <v>6</v>
      </c>
      <c r="T46" s="59">
        <v>2</v>
      </c>
      <c r="U46" s="59">
        <v>2</v>
      </c>
      <c r="V46" s="51">
        <v>6</v>
      </c>
      <c r="W46" s="59">
        <v>2</v>
      </c>
      <c r="X46" s="59">
        <v>2</v>
      </c>
      <c r="Y46" s="52">
        <v>10</v>
      </c>
      <c r="Z46" s="63">
        <v>20</v>
      </c>
      <c r="AA46" s="64">
        <v>14</v>
      </c>
      <c r="AB46" s="54">
        <v>8</v>
      </c>
      <c r="AC46" s="35">
        <f t="shared" si="1"/>
        <v>59</v>
      </c>
      <c r="AD46" s="55">
        <f t="shared" si="2"/>
        <v>22</v>
      </c>
      <c r="AE46" s="55">
        <f t="shared" si="3"/>
        <v>3</v>
      </c>
      <c r="AF46" s="55">
        <f t="shared" si="4"/>
        <v>20</v>
      </c>
      <c r="AG46" s="55">
        <f t="shared" si="5"/>
        <v>3</v>
      </c>
      <c r="AH46" s="55">
        <f t="shared" si="6"/>
        <v>30</v>
      </c>
      <c r="AI46" s="56">
        <f t="shared" si="7"/>
        <v>78</v>
      </c>
      <c r="AJ46" s="8">
        <f t="shared" ref="AJ46:AN46" si="101">AD46/AD$15</f>
        <v>0.61111111111111116</v>
      </c>
      <c r="AK46" s="8">
        <f t="shared" si="101"/>
        <v>0.25</v>
      </c>
      <c r="AL46" s="8">
        <f t="shared" si="101"/>
        <v>0.66666666666666663</v>
      </c>
      <c r="AM46" s="8">
        <f t="shared" si="101"/>
        <v>0.25</v>
      </c>
      <c r="AN46" s="8">
        <f t="shared" si="101"/>
        <v>1</v>
      </c>
      <c r="AP46" s="7">
        <f t="shared" ref="AP46:AT46" si="102">IF((AJ46)&gt;=50%, 2, (IF((AJ46)&lt;25%, 0, 1)))</f>
        <v>2</v>
      </c>
      <c r="AQ46" s="7">
        <f t="shared" si="102"/>
        <v>1</v>
      </c>
      <c r="AR46" s="7">
        <f t="shared" si="102"/>
        <v>2</v>
      </c>
      <c r="AS46" s="57">
        <f t="shared" si="102"/>
        <v>1</v>
      </c>
      <c r="AT46" s="7">
        <f t="shared" si="102"/>
        <v>2</v>
      </c>
      <c r="AV46" s="7" t="str">
        <f t="shared" ref="AV46:AZ46" si="103">IF(AP46=2,"Att", (IF(AP46=0,"Not","Weak")))</f>
        <v>Att</v>
      </c>
      <c r="AW46" s="7" t="str">
        <f t="shared" si="103"/>
        <v>Weak</v>
      </c>
      <c r="AX46" s="7" t="str">
        <f t="shared" si="103"/>
        <v>Att</v>
      </c>
      <c r="AY46" s="8" t="str">
        <f t="shared" si="103"/>
        <v>Weak</v>
      </c>
      <c r="AZ46" s="7" t="str">
        <f t="shared" si="103"/>
        <v>Att</v>
      </c>
      <c r="BB46">
        <f t="shared" si="14"/>
        <v>2</v>
      </c>
      <c r="BC46" s="100">
        <f t="shared" si="15"/>
        <v>4</v>
      </c>
      <c r="BD46">
        <f t="shared" si="16"/>
        <v>3</v>
      </c>
    </row>
    <row r="47" spans="1:56" ht="15.75" customHeight="1">
      <c r="A47" s="48" t="s">
        <v>119</v>
      </c>
      <c r="B47" s="49" t="s">
        <v>120</v>
      </c>
      <c r="C47" s="50">
        <v>4</v>
      </c>
      <c r="D47" s="50">
        <v>3</v>
      </c>
      <c r="E47" s="50">
        <v>3</v>
      </c>
      <c r="F47" s="50">
        <v>0</v>
      </c>
      <c r="G47" s="50">
        <v>0</v>
      </c>
      <c r="H47" s="50">
        <v>0</v>
      </c>
      <c r="I47" s="50">
        <v>4</v>
      </c>
      <c r="J47" s="50">
        <v>3</v>
      </c>
      <c r="K47" s="50">
        <v>2</v>
      </c>
      <c r="L47" s="50">
        <v>1</v>
      </c>
      <c r="M47" s="50">
        <v>0</v>
      </c>
      <c r="N47" s="50">
        <v>0</v>
      </c>
      <c r="O47" s="58">
        <v>10</v>
      </c>
      <c r="P47" s="51">
        <v>6</v>
      </c>
      <c r="Q47" s="59">
        <v>2</v>
      </c>
      <c r="R47" s="59">
        <v>2</v>
      </c>
      <c r="S47" s="51">
        <v>6</v>
      </c>
      <c r="T47" s="59">
        <v>2</v>
      </c>
      <c r="U47" s="59">
        <v>2</v>
      </c>
      <c r="V47" s="51">
        <v>6</v>
      </c>
      <c r="W47" s="59">
        <v>2</v>
      </c>
      <c r="X47" s="59">
        <v>2</v>
      </c>
      <c r="Y47" s="52">
        <v>10</v>
      </c>
      <c r="Z47" s="63">
        <v>25</v>
      </c>
      <c r="AA47" s="64">
        <v>8</v>
      </c>
      <c r="AB47" s="54">
        <v>9</v>
      </c>
      <c r="AC47" s="35">
        <f t="shared" si="1"/>
        <v>62</v>
      </c>
      <c r="AD47" s="55">
        <f t="shared" si="2"/>
        <v>17</v>
      </c>
      <c r="AE47" s="55">
        <f t="shared" si="3"/>
        <v>6</v>
      </c>
      <c r="AF47" s="55">
        <f t="shared" si="4"/>
        <v>25</v>
      </c>
      <c r="AG47" s="55">
        <f t="shared" si="5"/>
        <v>5</v>
      </c>
      <c r="AH47" s="55">
        <f t="shared" si="6"/>
        <v>30</v>
      </c>
      <c r="AI47" s="56">
        <f t="shared" si="7"/>
        <v>83</v>
      </c>
      <c r="AJ47" s="8">
        <f t="shared" ref="AJ47:AN47" si="104">AD47/AD$15</f>
        <v>0.47222222222222221</v>
      </c>
      <c r="AK47" s="8">
        <f t="shared" si="104"/>
        <v>0.5</v>
      </c>
      <c r="AL47" s="8">
        <f t="shared" si="104"/>
        <v>0.83333333333333337</v>
      </c>
      <c r="AM47" s="8">
        <f t="shared" si="104"/>
        <v>0.41666666666666669</v>
      </c>
      <c r="AN47" s="8">
        <f t="shared" si="104"/>
        <v>1</v>
      </c>
      <c r="AP47" s="7">
        <f t="shared" ref="AP47:AT47" si="105">IF((AJ47)&gt;=50%, 2, (IF((AJ47)&lt;25%, 0, 1)))</f>
        <v>1</v>
      </c>
      <c r="AQ47" s="7">
        <f t="shared" si="105"/>
        <v>2</v>
      </c>
      <c r="AR47" s="7">
        <f t="shared" si="105"/>
        <v>2</v>
      </c>
      <c r="AS47" s="57">
        <f t="shared" si="105"/>
        <v>1</v>
      </c>
      <c r="AT47" s="7">
        <f t="shared" si="105"/>
        <v>2</v>
      </c>
      <c r="AV47" s="7" t="str">
        <f t="shared" ref="AV47:AZ47" si="106">IF(AP47=2,"Att", (IF(AP47=0,"Not","Weak")))</f>
        <v>Weak</v>
      </c>
      <c r="AW47" s="7" t="str">
        <f t="shared" si="106"/>
        <v>Att</v>
      </c>
      <c r="AX47" s="7" t="str">
        <f t="shared" si="106"/>
        <v>Att</v>
      </c>
      <c r="AY47" s="8" t="str">
        <f t="shared" si="106"/>
        <v>Weak</v>
      </c>
      <c r="AZ47" s="7" t="str">
        <f t="shared" si="106"/>
        <v>Att</v>
      </c>
      <c r="BB47">
        <f t="shared" si="14"/>
        <v>1</v>
      </c>
      <c r="BC47" s="100">
        <f t="shared" si="15"/>
        <v>5</v>
      </c>
      <c r="BD47">
        <f t="shared" si="16"/>
        <v>4</v>
      </c>
    </row>
    <row r="48" spans="1:56" ht="15.75" customHeight="1">
      <c r="A48" s="48" t="s">
        <v>121</v>
      </c>
      <c r="B48" s="49" t="s">
        <v>122</v>
      </c>
      <c r="C48" s="50">
        <v>2</v>
      </c>
      <c r="D48" s="50">
        <v>0</v>
      </c>
      <c r="E48" s="50">
        <v>0</v>
      </c>
      <c r="F48" s="50">
        <v>2</v>
      </c>
      <c r="G48" s="50">
        <v>0</v>
      </c>
      <c r="H48" s="50">
        <v>0</v>
      </c>
      <c r="I48" s="50">
        <v>2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8">
        <v>3</v>
      </c>
      <c r="P48" s="51">
        <v>6</v>
      </c>
      <c r="Q48" s="59">
        <v>2</v>
      </c>
      <c r="R48" s="59">
        <v>2</v>
      </c>
      <c r="S48" s="51">
        <v>6</v>
      </c>
      <c r="T48" s="59">
        <v>2</v>
      </c>
      <c r="U48" s="59">
        <v>2</v>
      </c>
      <c r="V48" s="51">
        <v>6</v>
      </c>
      <c r="W48" s="59">
        <v>2</v>
      </c>
      <c r="X48" s="59">
        <v>2</v>
      </c>
      <c r="Y48" s="52">
        <v>10</v>
      </c>
      <c r="Z48" s="63">
        <v>18</v>
      </c>
      <c r="AA48" s="64">
        <v>10</v>
      </c>
      <c r="AB48" s="54">
        <v>3</v>
      </c>
      <c r="AC48" s="35">
        <f t="shared" si="1"/>
        <v>44</v>
      </c>
      <c r="AD48" s="55">
        <f t="shared" si="2"/>
        <v>16</v>
      </c>
      <c r="AE48" s="55">
        <f t="shared" si="3"/>
        <v>0</v>
      </c>
      <c r="AF48" s="55">
        <f t="shared" si="4"/>
        <v>18</v>
      </c>
      <c r="AG48" s="55">
        <f t="shared" si="5"/>
        <v>0</v>
      </c>
      <c r="AH48" s="55">
        <f t="shared" si="6"/>
        <v>30</v>
      </c>
      <c r="AI48" s="56">
        <f t="shared" si="7"/>
        <v>64</v>
      </c>
      <c r="AJ48" s="8">
        <f t="shared" ref="AJ48:AN48" si="107">AD48/AD$15</f>
        <v>0.44444444444444442</v>
      </c>
      <c r="AK48" s="8">
        <f t="shared" si="107"/>
        <v>0</v>
      </c>
      <c r="AL48" s="8">
        <f t="shared" si="107"/>
        <v>0.6</v>
      </c>
      <c r="AM48" s="8">
        <f t="shared" si="107"/>
        <v>0</v>
      </c>
      <c r="AN48" s="8">
        <f t="shared" si="107"/>
        <v>1</v>
      </c>
      <c r="AP48" s="7">
        <f t="shared" ref="AP48:AT48" si="108">IF((AJ48)&gt;=50%, 2, (IF((AJ48)&lt;25%, 0, 1)))</f>
        <v>1</v>
      </c>
      <c r="AQ48" s="7">
        <f t="shared" si="108"/>
        <v>0</v>
      </c>
      <c r="AR48" s="7">
        <f t="shared" si="108"/>
        <v>2</v>
      </c>
      <c r="AS48" s="57">
        <f t="shared" si="108"/>
        <v>0</v>
      </c>
      <c r="AT48" s="7">
        <f t="shared" si="108"/>
        <v>2</v>
      </c>
      <c r="AV48" s="7" t="str">
        <f t="shared" ref="AV48:AZ48" si="109">IF(AP48=2,"Att", (IF(AP48=0,"Not","Weak")))</f>
        <v>Weak</v>
      </c>
      <c r="AW48" s="7" t="str">
        <f t="shared" si="109"/>
        <v>Not</v>
      </c>
      <c r="AX48" s="7" t="str">
        <f t="shared" si="109"/>
        <v>Att</v>
      </c>
      <c r="AY48" s="8" t="str">
        <f t="shared" si="109"/>
        <v>Not</v>
      </c>
      <c r="AZ48" s="7" t="str">
        <f t="shared" si="109"/>
        <v>Att</v>
      </c>
      <c r="BB48">
        <f t="shared" si="14"/>
        <v>1</v>
      </c>
      <c r="BC48" s="100">
        <f t="shared" si="15"/>
        <v>2</v>
      </c>
      <c r="BD48">
        <f t="shared" si="16"/>
        <v>2</v>
      </c>
    </row>
    <row r="49" spans="1:56" ht="15.75" customHeight="1">
      <c r="A49" s="48" t="s">
        <v>123</v>
      </c>
      <c r="B49" s="49" t="s">
        <v>124</v>
      </c>
      <c r="C49" s="50">
        <v>2</v>
      </c>
      <c r="D49" s="50">
        <v>0</v>
      </c>
      <c r="E49" s="50">
        <v>0</v>
      </c>
      <c r="F49" s="50">
        <v>0</v>
      </c>
      <c r="G49" s="50">
        <v>0</v>
      </c>
      <c r="H49" s="50">
        <v>0</v>
      </c>
      <c r="I49" s="50">
        <v>2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8">
        <v>2</v>
      </c>
      <c r="P49" s="51">
        <v>6</v>
      </c>
      <c r="Q49" s="59">
        <v>2</v>
      </c>
      <c r="R49" s="59">
        <v>2</v>
      </c>
      <c r="S49" s="51">
        <v>6</v>
      </c>
      <c r="T49" s="59">
        <v>2</v>
      </c>
      <c r="U49" s="59">
        <v>2</v>
      </c>
      <c r="V49" s="51">
        <v>6</v>
      </c>
      <c r="W49" s="59">
        <v>2</v>
      </c>
      <c r="X49" s="59">
        <v>2</v>
      </c>
      <c r="Y49" s="52">
        <v>10</v>
      </c>
      <c r="Z49" s="63">
        <v>15</v>
      </c>
      <c r="AA49" s="64">
        <v>10</v>
      </c>
      <c r="AB49" s="54">
        <v>4</v>
      </c>
      <c r="AC49" s="35">
        <f t="shared" si="1"/>
        <v>41</v>
      </c>
      <c r="AD49" s="55">
        <f t="shared" si="2"/>
        <v>14</v>
      </c>
      <c r="AE49" s="55">
        <f t="shared" si="3"/>
        <v>0</v>
      </c>
      <c r="AF49" s="55">
        <f t="shared" si="4"/>
        <v>15</v>
      </c>
      <c r="AG49" s="55">
        <f t="shared" si="5"/>
        <v>0</v>
      </c>
      <c r="AH49" s="55">
        <f t="shared" si="6"/>
        <v>30</v>
      </c>
      <c r="AI49" s="56">
        <f t="shared" si="7"/>
        <v>59</v>
      </c>
      <c r="AJ49" s="8">
        <f t="shared" ref="AJ49:AN49" si="110">AD49/AD$15</f>
        <v>0.3888888888888889</v>
      </c>
      <c r="AK49" s="8">
        <f t="shared" si="110"/>
        <v>0</v>
      </c>
      <c r="AL49" s="8">
        <f t="shared" si="110"/>
        <v>0.5</v>
      </c>
      <c r="AM49" s="8">
        <f t="shared" si="110"/>
        <v>0</v>
      </c>
      <c r="AN49" s="8">
        <f t="shared" si="110"/>
        <v>1</v>
      </c>
      <c r="AP49" s="7">
        <f t="shared" ref="AP49:AT49" si="111">IF((AJ49)&gt;=50%, 2, (IF((AJ49)&lt;25%, 0, 1)))</f>
        <v>1</v>
      </c>
      <c r="AQ49" s="7">
        <f t="shared" si="111"/>
        <v>0</v>
      </c>
      <c r="AR49" s="7">
        <f t="shared" si="111"/>
        <v>2</v>
      </c>
      <c r="AS49" s="57">
        <f t="shared" si="111"/>
        <v>0</v>
      </c>
      <c r="AT49" s="7">
        <f t="shared" si="111"/>
        <v>2</v>
      </c>
      <c r="AV49" s="7" t="str">
        <f t="shared" ref="AV49:AZ49" si="112">IF(AP49=2,"Att", (IF(AP49=0,"Not","Weak")))</f>
        <v>Weak</v>
      </c>
      <c r="AW49" s="7" t="str">
        <f t="shared" si="112"/>
        <v>Not</v>
      </c>
      <c r="AX49" s="7" t="str">
        <f t="shared" si="112"/>
        <v>Att</v>
      </c>
      <c r="AY49" s="8" t="str">
        <f t="shared" si="112"/>
        <v>Not</v>
      </c>
      <c r="AZ49" s="7" t="str">
        <f t="shared" si="112"/>
        <v>Att</v>
      </c>
      <c r="BB49">
        <f t="shared" si="14"/>
        <v>1</v>
      </c>
      <c r="BC49" s="100">
        <f t="shared" si="15"/>
        <v>2</v>
      </c>
      <c r="BD49">
        <f t="shared" si="16"/>
        <v>2</v>
      </c>
    </row>
    <row r="50" spans="1:56" ht="15.75" customHeight="1">
      <c r="A50" s="48" t="s">
        <v>125</v>
      </c>
      <c r="B50" s="49" t="s">
        <v>126</v>
      </c>
      <c r="C50" s="50">
        <v>2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7">
        <v>1</v>
      </c>
      <c r="P50" s="62" t="s">
        <v>25</v>
      </c>
      <c r="Q50" s="62" t="s">
        <v>25</v>
      </c>
      <c r="R50" s="62" t="s">
        <v>25</v>
      </c>
      <c r="S50" s="62" t="s">
        <v>25</v>
      </c>
      <c r="T50" s="62" t="s">
        <v>25</v>
      </c>
      <c r="U50" s="62" t="s">
        <v>25</v>
      </c>
      <c r="V50" s="62" t="s">
        <v>25</v>
      </c>
      <c r="W50" s="62" t="s">
        <v>25</v>
      </c>
      <c r="X50" s="62" t="s">
        <v>25</v>
      </c>
      <c r="Y50" s="52">
        <v>10</v>
      </c>
      <c r="Z50" s="63">
        <v>15</v>
      </c>
      <c r="AA50" s="64">
        <v>8</v>
      </c>
      <c r="AB50" s="54">
        <v>3</v>
      </c>
      <c r="AC50" s="35">
        <f t="shared" si="1"/>
        <v>37</v>
      </c>
      <c r="AD50" s="55">
        <f t="shared" si="2"/>
        <v>10</v>
      </c>
      <c r="AE50" s="55">
        <f t="shared" si="3"/>
        <v>0</v>
      </c>
      <c r="AF50" s="55">
        <f t="shared" si="4"/>
        <v>15</v>
      </c>
      <c r="AG50" s="55">
        <f t="shared" si="5"/>
        <v>0</v>
      </c>
      <c r="AH50" s="55">
        <f t="shared" si="6"/>
        <v>0</v>
      </c>
      <c r="AI50" s="56">
        <f t="shared" si="7"/>
        <v>25</v>
      </c>
      <c r="AJ50" s="8">
        <f t="shared" ref="AJ50:AN50" si="113">AD50/AD$15</f>
        <v>0.27777777777777779</v>
      </c>
      <c r="AK50" s="8">
        <f t="shared" si="113"/>
        <v>0</v>
      </c>
      <c r="AL50" s="8">
        <f t="shared" si="113"/>
        <v>0.5</v>
      </c>
      <c r="AM50" s="8">
        <f t="shared" si="113"/>
        <v>0</v>
      </c>
      <c r="AN50" s="8">
        <f t="shared" si="113"/>
        <v>0</v>
      </c>
      <c r="AP50" s="7">
        <f t="shared" ref="AP50:AT50" si="114">IF((AJ50)&gt;=50%, 2, (IF((AJ50)&lt;25%, 0, 1)))</f>
        <v>1</v>
      </c>
      <c r="AQ50" s="7">
        <f t="shared" si="114"/>
        <v>0</v>
      </c>
      <c r="AR50" s="7">
        <f t="shared" si="114"/>
        <v>2</v>
      </c>
      <c r="AS50" s="57">
        <f t="shared" si="114"/>
        <v>0</v>
      </c>
      <c r="AT50" s="7">
        <f t="shared" si="114"/>
        <v>0</v>
      </c>
      <c r="AV50" s="7" t="str">
        <f t="shared" ref="AV50:AZ50" si="115">IF(AP50=2,"Att", (IF(AP50=0,"Not","Weak")))</f>
        <v>Weak</v>
      </c>
      <c r="AW50" s="7" t="str">
        <f t="shared" si="115"/>
        <v>Not</v>
      </c>
      <c r="AX50" s="7" t="str">
        <f t="shared" si="115"/>
        <v>Att</v>
      </c>
      <c r="AY50" s="8" t="str">
        <f t="shared" si="115"/>
        <v>Not</v>
      </c>
      <c r="AZ50" s="7" t="str">
        <f t="shared" si="115"/>
        <v>Not</v>
      </c>
      <c r="BB50">
        <f t="shared" si="14"/>
        <v>1</v>
      </c>
      <c r="BC50" s="100">
        <f t="shared" si="15"/>
        <v>2</v>
      </c>
      <c r="BD50">
        <f t="shared" si="16"/>
        <v>0</v>
      </c>
    </row>
    <row r="51" spans="1:56" ht="15.75" customHeight="1">
      <c r="A51" s="48" t="s">
        <v>127</v>
      </c>
      <c r="B51" s="49" t="s">
        <v>128</v>
      </c>
      <c r="C51" s="50">
        <v>4</v>
      </c>
      <c r="D51" s="50">
        <v>3</v>
      </c>
      <c r="E51" s="50">
        <v>3</v>
      </c>
      <c r="F51" s="50">
        <v>4</v>
      </c>
      <c r="G51" s="50">
        <v>3</v>
      </c>
      <c r="H51" s="50">
        <v>3</v>
      </c>
      <c r="I51" s="50">
        <v>4</v>
      </c>
      <c r="J51" s="50">
        <v>3</v>
      </c>
      <c r="K51" s="50">
        <v>3</v>
      </c>
      <c r="L51" s="50">
        <v>2</v>
      </c>
      <c r="M51" s="50">
        <v>0</v>
      </c>
      <c r="N51" s="50">
        <v>0</v>
      </c>
      <c r="O51" s="7">
        <v>16</v>
      </c>
      <c r="P51" s="51">
        <v>6</v>
      </c>
      <c r="Q51" s="59">
        <v>2</v>
      </c>
      <c r="R51" s="59">
        <v>2</v>
      </c>
      <c r="S51" s="51">
        <v>6</v>
      </c>
      <c r="T51" s="59">
        <v>2</v>
      </c>
      <c r="U51" s="59">
        <v>2</v>
      </c>
      <c r="V51" s="51">
        <v>6</v>
      </c>
      <c r="W51" s="59">
        <v>2</v>
      </c>
      <c r="X51" s="59">
        <v>2</v>
      </c>
      <c r="Y51" s="52">
        <v>10</v>
      </c>
      <c r="Z51" s="63">
        <v>28</v>
      </c>
      <c r="AA51" s="64">
        <v>18</v>
      </c>
      <c r="AB51" s="54">
        <v>8</v>
      </c>
      <c r="AC51" s="35">
        <f t="shared" si="1"/>
        <v>80</v>
      </c>
      <c r="AD51" s="55">
        <f t="shared" si="2"/>
        <v>32</v>
      </c>
      <c r="AE51" s="55">
        <f t="shared" si="3"/>
        <v>9</v>
      </c>
      <c r="AF51" s="55">
        <f t="shared" si="4"/>
        <v>28</v>
      </c>
      <c r="AG51" s="55">
        <f t="shared" si="5"/>
        <v>9</v>
      </c>
      <c r="AH51" s="55">
        <f t="shared" si="6"/>
        <v>30</v>
      </c>
      <c r="AI51" s="56">
        <f t="shared" si="7"/>
        <v>108</v>
      </c>
      <c r="AJ51" s="8">
        <f t="shared" ref="AJ51:AN51" si="116">AD51/AD$15</f>
        <v>0.88888888888888884</v>
      </c>
      <c r="AK51" s="8">
        <f t="shared" si="116"/>
        <v>0.75</v>
      </c>
      <c r="AL51" s="8">
        <f t="shared" si="116"/>
        <v>0.93333333333333335</v>
      </c>
      <c r="AM51" s="8">
        <f t="shared" si="116"/>
        <v>0.75</v>
      </c>
      <c r="AN51" s="8">
        <f t="shared" si="116"/>
        <v>1</v>
      </c>
      <c r="AP51" s="7">
        <f t="shared" ref="AP51:AT51" si="117">IF((AJ51)&gt;=50%, 2, (IF((AJ51)&lt;25%, 0, 1)))</f>
        <v>2</v>
      </c>
      <c r="AQ51" s="7">
        <f t="shared" si="117"/>
        <v>2</v>
      </c>
      <c r="AR51" s="7">
        <f t="shared" si="117"/>
        <v>2</v>
      </c>
      <c r="AS51" s="57">
        <f t="shared" si="117"/>
        <v>2</v>
      </c>
      <c r="AT51" s="7">
        <f t="shared" si="117"/>
        <v>2</v>
      </c>
      <c r="AV51" s="7" t="str">
        <f t="shared" ref="AV51:AZ51" si="118">IF(AP51=2,"Att", (IF(AP51=0,"Not","Weak")))</f>
        <v>Att</v>
      </c>
      <c r="AW51" s="7" t="str">
        <f t="shared" si="118"/>
        <v>Att</v>
      </c>
      <c r="AX51" s="7" t="str">
        <f t="shared" si="118"/>
        <v>Att</v>
      </c>
      <c r="AY51" s="8" t="str">
        <f t="shared" si="118"/>
        <v>Att</v>
      </c>
      <c r="AZ51" s="7" t="str">
        <f t="shared" si="118"/>
        <v>Att</v>
      </c>
      <c r="BB51">
        <f t="shared" si="14"/>
        <v>2</v>
      </c>
      <c r="BC51" s="100">
        <f t="shared" si="15"/>
        <v>6</v>
      </c>
      <c r="BD51">
        <f t="shared" si="16"/>
        <v>4</v>
      </c>
    </row>
    <row r="52" spans="1:56" ht="15.75" customHeight="1">
      <c r="A52" s="48" t="s">
        <v>129</v>
      </c>
      <c r="B52" s="49" t="s">
        <v>130</v>
      </c>
      <c r="C52" s="50">
        <v>4</v>
      </c>
      <c r="D52" s="50">
        <v>3</v>
      </c>
      <c r="E52" s="50">
        <v>3</v>
      </c>
      <c r="F52" s="50">
        <v>4</v>
      </c>
      <c r="G52" s="50">
        <v>3</v>
      </c>
      <c r="H52" s="50">
        <v>3</v>
      </c>
      <c r="I52" s="50">
        <v>4</v>
      </c>
      <c r="J52" s="50">
        <v>3</v>
      </c>
      <c r="K52" s="50">
        <v>3</v>
      </c>
      <c r="L52" s="50">
        <v>0</v>
      </c>
      <c r="M52" s="50">
        <v>0</v>
      </c>
      <c r="N52" s="50">
        <v>0</v>
      </c>
      <c r="O52" s="7">
        <v>15</v>
      </c>
      <c r="P52" s="51">
        <v>6</v>
      </c>
      <c r="Q52" s="59">
        <v>2</v>
      </c>
      <c r="R52" s="59">
        <v>2</v>
      </c>
      <c r="S52" s="51">
        <v>6</v>
      </c>
      <c r="T52" s="59">
        <v>2</v>
      </c>
      <c r="U52" s="59">
        <v>2</v>
      </c>
      <c r="V52" s="51">
        <v>6</v>
      </c>
      <c r="W52" s="59">
        <v>2</v>
      </c>
      <c r="X52" s="59">
        <v>2</v>
      </c>
      <c r="Y52" s="52">
        <v>10</v>
      </c>
      <c r="Z52" s="63">
        <v>28</v>
      </c>
      <c r="AA52" s="64">
        <v>20</v>
      </c>
      <c r="AB52" s="54">
        <v>8</v>
      </c>
      <c r="AC52" s="35">
        <f t="shared" si="1"/>
        <v>81</v>
      </c>
      <c r="AD52" s="55">
        <f t="shared" si="2"/>
        <v>32</v>
      </c>
      <c r="AE52" s="55">
        <f t="shared" si="3"/>
        <v>9</v>
      </c>
      <c r="AF52" s="55">
        <f t="shared" si="4"/>
        <v>28</v>
      </c>
      <c r="AG52" s="55">
        <f t="shared" si="5"/>
        <v>9</v>
      </c>
      <c r="AH52" s="55">
        <f t="shared" si="6"/>
        <v>30</v>
      </c>
      <c r="AI52" s="56">
        <f t="shared" si="7"/>
        <v>108</v>
      </c>
      <c r="AJ52" s="8">
        <f t="shared" ref="AJ52:AN52" si="119">AD52/AD$15</f>
        <v>0.88888888888888884</v>
      </c>
      <c r="AK52" s="8">
        <f t="shared" si="119"/>
        <v>0.75</v>
      </c>
      <c r="AL52" s="8">
        <f t="shared" si="119"/>
        <v>0.93333333333333335</v>
      </c>
      <c r="AM52" s="8">
        <f t="shared" si="119"/>
        <v>0.75</v>
      </c>
      <c r="AN52" s="8">
        <f t="shared" si="119"/>
        <v>1</v>
      </c>
      <c r="AP52" s="7">
        <f t="shared" ref="AP52:AT52" si="120">IF((AJ52)&gt;=50%, 2, (IF((AJ52)&lt;25%, 0, 1)))</f>
        <v>2</v>
      </c>
      <c r="AQ52" s="7">
        <f t="shared" si="120"/>
        <v>2</v>
      </c>
      <c r="AR52" s="7">
        <f t="shared" si="120"/>
        <v>2</v>
      </c>
      <c r="AS52" s="57">
        <f t="shared" si="120"/>
        <v>2</v>
      </c>
      <c r="AT52" s="7">
        <f t="shared" si="120"/>
        <v>2</v>
      </c>
      <c r="AV52" s="7" t="str">
        <f t="shared" ref="AV52:AZ52" si="121">IF(AP52=2,"Att", (IF(AP52=0,"Not","Weak")))</f>
        <v>Att</v>
      </c>
      <c r="AW52" s="7" t="str">
        <f t="shared" si="121"/>
        <v>Att</v>
      </c>
      <c r="AX52" s="7" t="str">
        <f t="shared" si="121"/>
        <v>Att</v>
      </c>
      <c r="AY52" s="8" t="str">
        <f t="shared" si="121"/>
        <v>Att</v>
      </c>
      <c r="AZ52" s="7" t="str">
        <f t="shared" si="121"/>
        <v>Att</v>
      </c>
      <c r="BB52">
        <f t="shared" si="14"/>
        <v>2</v>
      </c>
      <c r="BC52" s="100">
        <f t="shared" si="15"/>
        <v>6</v>
      </c>
      <c r="BD52">
        <f t="shared" si="16"/>
        <v>4</v>
      </c>
    </row>
    <row r="53" spans="1:56" ht="15.75" customHeight="1">
      <c r="A53" s="48" t="s">
        <v>131</v>
      </c>
      <c r="B53" s="49" t="s">
        <v>132</v>
      </c>
      <c r="C53" s="50">
        <v>4</v>
      </c>
      <c r="D53" s="50">
        <v>3</v>
      </c>
      <c r="E53" s="50">
        <v>3</v>
      </c>
      <c r="F53" s="50">
        <v>0</v>
      </c>
      <c r="G53" s="50">
        <v>0</v>
      </c>
      <c r="H53" s="50">
        <v>0</v>
      </c>
      <c r="I53" s="50">
        <v>4</v>
      </c>
      <c r="J53" s="50">
        <v>3</v>
      </c>
      <c r="K53" s="50">
        <v>2</v>
      </c>
      <c r="L53" s="50">
        <v>1</v>
      </c>
      <c r="M53" s="50">
        <v>0</v>
      </c>
      <c r="N53" s="50">
        <v>0</v>
      </c>
      <c r="O53" s="7">
        <v>10</v>
      </c>
      <c r="P53" s="51">
        <v>5</v>
      </c>
      <c r="Q53" s="59">
        <v>2</v>
      </c>
      <c r="R53" s="59">
        <v>2</v>
      </c>
      <c r="S53" s="51">
        <v>5</v>
      </c>
      <c r="T53" s="59">
        <v>2</v>
      </c>
      <c r="U53" s="59">
        <v>2</v>
      </c>
      <c r="V53" s="51">
        <v>5</v>
      </c>
      <c r="W53" s="59">
        <v>2</v>
      </c>
      <c r="X53" s="59">
        <v>2</v>
      </c>
      <c r="Y53" s="52">
        <v>10</v>
      </c>
      <c r="Z53" s="63">
        <v>27</v>
      </c>
      <c r="AA53" s="64">
        <v>10</v>
      </c>
      <c r="AB53" s="54">
        <v>6</v>
      </c>
      <c r="AC53" s="35">
        <f t="shared" si="1"/>
        <v>63</v>
      </c>
      <c r="AD53" s="55">
        <f t="shared" si="2"/>
        <v>19</v>
      </c>
      <c r="AE53" s="55">
        <f t="shared" si="3"/>
        <v>6</v>
      </c>
      <c r="AF53" s="55">
        <f t="shared" si="4"/>
        <v>27</v>
      </c>
      <c r="AG53" s="55">
        <f t="shared" si="5"/>
        <v>5</v>
      </c>
      <c r="AH53" s="55">
        <f t="shared" si="6"/>
        <v>27</v>
      </c>
      <c r="AI53" s="56">
        <f t="shared" si="7"/>
        <v>84</v>
      </c>
      <c r="AJ53" s="8">
        <f t="shared" ref="AJ53:AN53" si="122">AD53/AD$15</f>
        <v>0.52777777777777779</v>
      </c>
      <c r="AK53" s="8">
        <f t="shared" si="122"/>
        <v>0.5</v>
      </c>
      <c r="AL53" s="8">
        <f t="shared" si="122"/>
        <v>0.9</v>
      </c>
      <c r="AM53" s="8">
        <f t="shared" si="122"/>
        <v>0.41666666666666669</v>
      </c>
      <c r="AN53" s="8">
        <f t="shared" si="122"/>
        <v>0.9</v>
      </c>
      <c r="AP53" s="7">
        <f t="shared" ref="AP53:AT53" si="123">IF((AJ53)&gt;=50%, 2, (IF((AJ53)&lt;25%, 0, 1)))</f>
        <v>2</v>
      </c>
      <c r="AQ53" s="7">
        <f t="shared" si="123"/>
        <v>2</v>
      </c>
      <c r="AR53" s="7">
        <f t="shared" si="123"/>
        <v>2</v>
      </c>
      <c r="AS53" s="57">
        <f t="shared" si="123"/>
        <v>1</v>
      </c>
      <c r="AT53" s="7">
        <f t="shared" si="123"/>
        <v>2</v>
      </c>
      <c r="AV53" s="7" t="str">
        <f t="shared" ref="AV53:AZ53" si="124">IF(AP53=2,"Att", (IF(AP53=0,"Not","Weak")))</f>
        <v>Att</v>
      </c>
      <c r="AW53" s="7" t="str">
        <f t="shared" si="124"/>
        <v>Att</v>
      </c>
      <c r="AX53" s="7" t="str">
        <f t="shared" si="124"/>
        <v>Att</v>
      </c>
      <c r="AY53" s="8" t="str">
        <f t="shared" si="124"/>
        <v>Weak</v>
      </c>
      <c r="AZ53" s="7" t="str">
        <f t="shared" si="124"/>
        <v>Att</v>
      </c>
      <c r="BB53">
        <f t="shared" si="14"/>
        <v>2</v>
      </c>
      <c r="BC53" s="100">
        <f t="shared" si="15"/>
        <v>5</v>
      </c>
      <c r="BD53">
        <f t="shared" si="16"/>
        <v>4</v>
      </c>
    </row>
    <row r="54" spans="1:56" ht="15.75" customHeight="1">
      <c r="A54" s="48" t="s">
        <v>133</v>
      </c>
      <c r="B54" s="49" t="s">
        <v>134</v>
      </c>
      <c r="C54" s="50">
        <v>4</v>
      </c>
      <c r="D54" s="50">
        <v>3</v>
      </c>
      <c r="E54" s="50">
        <v>3</v>
      </c>
      <c r="F54" s="50">
        <v>0</v>
      </c>
      <c r="G54" s="50">
        <v>0</v>
      </c>
      <c r="H54" s="50">
        <v>0</v>
      </c>
      <c r="I54" s="50">
        <v>4</v>
      </c>
      <c r="J54" s="50">
        <v>3</v>
      </c>
      <c r="K54" s="50">
        <v>2</v>
      </c>
      <c r="L54" s="50">
        <v>2</v>
      </c>
      <c r="M54" s="50">
        <v>1</v>
      </c>
      <c r="N54" s="50">
        <v>0</v>
      </c>
      <c r="O54" s="7">
        <v>11</v>
      </c>
      <c r="P54" s="51">
        <v>5</v>
      </c>
      <c r="Q54" s="59">
        <v>2</v>
      </c>
      <c r="R54" s="59">
        <v>2</v>
      </c>
      <c r="S54" s="51">
        <v>5</v>
      </c>
      <c r="T54" s="59">
        <v>2</v>
      </c>
      <c r="U54" s="59">
        <v>2</v>
      </c>
      <c r="V54" s="51">
        <v>5</v>
      </c>
      <c r="W54" s="59">
        <v>2</v>
      </c>
      <c r="X54" s="59">
        <v>2</v>
      </c>
      <c r="Y54" s="52">
        <v>10</v>
      </c>
      <c r="Z54" s="63">
        <v>28</v>
      </c>
      <c r="AA54" s="64">
        <v>10</v>
      </c>
      <c r="AB54" s="54">
        <v>5</v>
      </c>
      <c r="AC54" s="35">
        <f t="shared" si="1"/>
        <v>64</v>
      </c>
      <c r="AD54" s="55">
        <f t="shared" si="2"/>
        <v>20</v>
      </c>
      <c r="AE54" s="55">
        <f t="shared" si="3"/>
        <v>7</v>
      </c>
      <c r="AF54" s="55">
        <f t="shared" si="4"/>
        <v>28</v>
      </c>
      <c r="AG54" s="55">
        <f t="shared" si="5"/>
        <v>5</v>
      </c>
      <c r="AH54" s="55">
        <f t="shared" si="6"/>
        <v>27</v>
      </c>
      <c r="AI54" s="56">
        <f t="shared" si="7"/>
        <v>87</v>
      </c>
      <c r="AJ54" s="8">
        <f t="shared" ref="AJ54:AN54" si="125">AD54/AD$15</f>
        <v>0.55555555555555558</v>
      </c>
      <c r="AK54" s="8">
        <f t="shared" si="125"/>
        <v>0.58333333333333337</v>
      </c>
      <c r="AL54" s="8">
        <f t="shared" si="125"/>
        <v>0.93333333333333335</v>
      </c>
      <c r="AM54" s="8">
        <f t="shared" si="125"/>
        <v>0.41666666666666669</v>
      </c>
      <c r="AN54" s="8">
        <f t="shared" si="125"/>
        <v>0.9</v>
      </c>
      <c r="AP54" s="7">
        <f t="shared" ref="AP54:AT54" si="126">IF((AJ54)&gt;=50%, 2, (IF((AJ54)&lt;25%, 0, 1)))</f>
        <v>2</v>
      </c>
      <c r="AQ54" s="7">
        <f t="shared" si="126"/>
        <v>2</v>
      </c>
      <c r="AR54" s="7">
        <f t="shared" si="126"/>
        <v>2</v>
      </c>
      <c r="AS54" s="57">
        <f t="shared" si="126"/>
        <v>1</v>
      </c>
      <c r="AT54" s="7">
        <f t="shared" si="126"/>
        <v>2</v>
      </c>
      <c r="AV54" s="7" t="str">
        <f t="shared" ref="AV54:AZ54" si="127">IF(AP54=2,"Att", (IF(AP54=0,"Not","Weak")))</f>
        <v>Att</v>
      </c>
      <c r="AW54" s="7" t="str">
        <f t="shared" si="127"/>
        <v>Att</v>
      </c>
      <c r="AX54" s="7" t="str">
        <f t="shared" si="127"/>
        <v>Att</v>
      </c>
      <c r="AY54" s="8" t="str">
        <f t="shared" si="127"/>
        <v>Weak</v>
      </c>
      <c r="AZ54" s="7" t="str">
        <f t="shared" si="127"/>
        <v>Att</v>
      </c>
      <c r="BB54">
        <f t="shared" si="14"/>
        <v>2</v>
      </c>
      <c r="BC54" s="100">
        <f t="shared" si="15"/>
        <v>5</v>
      </c>
      <c r="BD54">
        <f t="shared" si="16"/>
        <v>4</v>
      </c>
    </row>
    <row r="55" spans="1:56" ht="15.75" customHeight="1">
      <c r="A55" s="48" t="s">
        <v>135</v>
      </c>
      <c r="B55" s="49" t="s">
        <v>136</v>
      </c>
      <c r="C55" s="58" t="s">
        <v>25</v>
      </c>
      <c r="D55" s="58" t="s">
        <v>25</v>
      </c>
      <c r="E55" s="58" t="s">
        <v>25</v>
      </c>
      <c r="F55" s="58" t="s">
        <v>25</v>
      </c>
      <c r="G55" s="58" t="s">
        <v>25</v>
      </c>
      <c r="H55" s="58" t="s">
        <v>25</v>
      </c>
      <c r="I55" s="58" t="s">
        <v>25</v>
      </c>
      <c r="J55" s="58" t="s">
        <v>25</v>
      </c>
      <c r="K55" s="58" t="s">
        <v>25</v>
      </c>
      <c r="L55" s="58" t="s">
        <v>25</v>
      </c>
      <c r="M55" s="58" t="s">
        <v>25</v>
      </c>
      <c r="N55" s="58" t="s">
        <v>25</v>
      </c>
      <c r="O55" s="7" t="s">
        <v>25</v>
      </c>
      <c r="P55" s="62" t="s">
        <v>25</v>
      </c>
      <c r="Q55" s="62" t="s">
        <v>25</v>
      </c>
      <c r="R55" s="62" t="s">
        <v>25</v>
      </c>
      <c r="S55" s="62" t="s">
        <v>25</v>
      </c>
      <c r="T55" s="62" t="s">
        <v>25</v>
      </c>
      <c r="U55" s="62" t="s">
        <v>25</v>
      </c>
      <c r="V55" s="62" t="s">
        <v>25</v>
      </c>
      <c r="W55" s="62" t="s">
        <v>25</v>
      </c>
      <c r="X55" s="62" t="s">
        <v>25</v>
      </c>
      <c r="Y55" s="52">
        <v>10</v>
      </c>
      <c r="Z55" s="63" t="s">
        <v>25</v>
      </c>
      <c r="AA55" s="64" t="s">
        <v>25</v>
      </c>
      <c r="AB55" s="54" t="s">
        <v>25</v>
      </c>
      <c r="AC55" s="35">
        <f t="shared" si="1"/>
        <v>10</v>
      </c>
      <c r="AD55" s="55">
        <f t="shared" si="2"/>
        <v>0</v>
      </c>
      <c r="AE55" s="55">
        <f t="shared" si="3"/>
        <v>0</v>
      </c>
      <c r="AF55" s="55">
        <f t="shared" si="4"/>
        <v>0</v>
      </c>
      <c r="AG55" s="55">
        <f t="shared" si="5"/>
        <v>0</v>
      </c>
      <c r="AH55" s="55">
        <f t="shared" si="6"/>
        <v>0</v>
      </c>
      <c r="AI55" s="56">
        <f t="shared" si="7"/>
        <v>0</v>
      </c>
      <c r="AJ55" s="8">
        <f t="shared" ref="AJ55:AN55" si="128">AD55/AD$15</f>
        <v>0</v>
      </c>
      <c r="AK55" s="8">
        <f t="shared" si="128"/>
        <v>0</v>
      </c>
      <c r="AL55" s="8">
        <f t="shared" si="128"/>
        <v>0</v>
      </c>
      <c r="AM55" s="8">
        <f t="shared" si="128"/>
        <v>0</v>
      </c>
      <c r="AN55" s="8">
        <f t="shared" si="128"/>
        <v>0</v>
      </c>
      <c r="AP55" s="7">
        <f t="shared" ref="AP55:AT55" si="129">IF((AJ55)&gt;=50%, 2, (IF((AJ55)&lt;25%, 0, 1)))</f>
        <v>0</v>
      </c>
      <c r="AQ55" s="7">
        <f t="shared" si="129"/>
        <v>0</v>
      </c>
      <c r="AR55" s="7">
        <f t="shared" si="129"/>
        <v>0</v>
      </c>
      <c r="AS55" s="57">
        <f t="shared" si="129"/>
        <v>0</v>
      </c>
      <c r="AT55" s="7">
        <f t="shared" si="129"/>
        <v>0</v>
      </c>
      <c r="AV55" s="7" t="str">
        <f t="shared" ref="AV55:AZ55" si="130">IF(AP55=2,"Att", (IF(AP55=0,"Not","Weak")))</f>
        <v>Not</v>
      </c>
      <c r="AW55" s="7" t="str">
        <f t="shared" si="130"/>
        <v>Not</v>
      </c>
      <c r="AX55" s="7" t="str">
        <f t="shared" si="130"/>
        <v>Not</v>
      </c>
      <c r="AY55" s="8" t="str">
        <f t="shared" si="130"/>
        <v>Not</v>
      </c>
      <c r="AZ55" s="7" t="str">
        <f t="shared" si="130"/>
        <v>Not</v>
      </c>
      <c r="BB55">
        <f t="shared" si="14"/>
        <v>0</v>
      </c>
      <c r="BC55" s="100">
        <f t="shared" si="15"/>
        <v>0</v>
      </c>
      <c r="BD55">
        <f t="shared" si="16"/>
        <v>0</v>
      </c>
    </row>
    <row r="56" spans="1:56" ht="15.75" customHeight="1">
      <c r="A56" s="48" t="s">
        <v>137</v>
      </c>
      <c r="B56" s="49" t="s">
        <v>138</v>
      </c>
      <c r="C56" s="50">
        <v>4</v>
      </c>
      <c r="D56" s="50">
        <v>3</v>
      </c>
      <c r="E56" s="50">
        <v>3</v>
      </c>
      <c r="F56" s="50">
        <v>3</v>
      </c>
      <c r="G56" s="50">
        <v>2</v>
      </c>
      <c r="H56" s="50">
        <v>1</v>
      </c>
      <c r="I56" s="50">
        <v>3</v>
      </c>
      <c r="J56" s="50">
        <v>2</v>
      </c>
      <c r="K56" s="50">
        <v>1</v>
      </c>
      <c r="L56" s="50">
        <v>3</v>
      </c>
      <c r="M56" s="50">
        <v>2</v>
      </c>
      <c r="N56" s="50">
        <v>1</v>
      </c>
      <c r="O56" s="7">
        <v>14</v>
      </c>
      <c r="P56" s="51">
        <v>6</v>
      </c>
      <c r="Q56" s="59">
        <v>2</v>
      </c>
      <c r="R56" s="59">
        <v>2</v>
      </c>
      <c r="S56" s="51">
        <v>6</v>
      </c>
      <c r="T56" s="59">
        <v>2</v>
      </c>
      <c r="U56" s="59">
        <v>2</v>
      </c>
      <c r="V56" s="51">
        <v>6</v>
      </c>
      <c r="W56" s="59">
        <v>2</v>
      </c>
      <c r="X56" s="59">
        <v>2</v>
      </c>
      <c r="Y56" s="52">
        <v>10</v>
      </c>
      <c r="Z56" s="63">
        <v>30</v>
      </c>
      <c r="AA56" s="64">
        <v>12</v>
      </c>
      <c r="AB56" s="54">
        <v>10</v>
      </c>
      <c r="AC56" s="35">
        <f t="shared" si="1"/>
        <v>76</v>
      </c>
      <c r="AD56" s="55">
        <f t="shared" si="2"/>
        <v>25</v>
      </c>
      <c r="AE56" s="55">
        <f t="shared" si="3"/>
        <v>9</v>
      </c>
      <c r="AF56" s="55">
        <f t="shared" si="4"/>
        <v>30</v>
      </c>
      <c r="AG56" s="55">
        <f t="shared" si="5"/>
        <v>6</v>
      </c>
      <c r="AH56" s="55">
        <f t="shared" si="6"/>
        <v>30</v>
      </c>
      <c r="AI56" s="56">
        <f t="shared" si="7"/>
        <v>100</v>
      </c>
      <c r="AJ56" s="8">
        <f t="shared" ref="AJ56:AN56" si="131">AD56/AD$15</f>
        <v>0.69444444444444442</v>
      </c>
      <c r="AK56" s="8">
        <f t="shared" si="131"/>
        <v>0.75</v>
      </c>
      <c r="AL56" s="8">
        <f t="shared" si="131"/>
        <v>1</v>
      </c>
      <c r="AM56" s="8">
        <f t="shared" si="131"/>
        <v>0.5</v>
      </c>
      <c r="AN56" s="8">
        <f t="shared" si="131"/>
        <v>1</v>
      </c>
      <c r="AP56" s="7">
        <f t="shared" ref="AP56:AT56" si="132">IF((AJ56)&gt;=50%, 2, (IF((AJ56)&lt;25%, 0, 1)))</f>
        <v>2</v>
      </c>
      <c r="AQ56" s="7">
        <f t="shared" si="132"/>
        <v>2</v>
      </c>
      <c r="AR56" s="7">
        <f t="shared" si="132"/>
        <v>2</v>
      </c>
      <c r="AS56" s="57">
        <f t="shared" si="132"/>
        <v>2</v>
      </c>
      <c r="AT56" s="7">
        <f t="shared" si="132"/>
        <v>2</v>
      </c>
      <c r="AV56" s="7" t="str">
        <f t="shared" ref="AV56:AZ56" si="133">IF(AP56=2,"Att", (IF(AP56=0,"Not","Weak")))</f>
        <v>Att</v>
      </c>
      <c r="AW56" s="7" t="str">
        <f t="shared" si="133"/>
        <v>Att</v>
      </c>
      <c r="AX56" s="7" t="str">
        <f t="shared" si="133"/>
        <v>Att</v>
      </c>
      <c r="AY56" s="8" t="str">
        <f t="shared" si="133"/>
        <v>Att</v>
      </c>
      <c r="AZ56" s="7" t="str">
        <f t="shared" si="133"/>
        <v>Att</v>
      </c>
      <c r="BB56">
        <f t="shared" si="14"/>
        <v>2</v>
      </c>
      <c r="BC56" s="100">
        <f t="shared" si="15"/>
        <v>6</v>
      </c>
      <c r="BD56">
        <f t="shared" si="16"/>
        <v>4</v>
      </c>
    </row>
    <row r="57" spans="1:56" ht="15.75" customHeight="1">
      <c r="A57" s="48" t="s">
        <v>139</v>
      </c>
      <c r="B57" s="49" t="s">
        <v>140</v>
      </c>
      <c r="C57" s="50">
        <v>4</v>
      </c>
      <c r="D57" s="50">
        <v>3</v>
      </c>
      <c r="E57" s="50">
        <v>3</v>
      </c>
      <c r="F57" s="50">
        <v>0</v>
      </c>
      <c r="G57" s="50">
        <v>0</v>
      </c>
      <c r="H57" s="50">
        <v>0</v>
      </c>
      <c r="I57" s="50">
        <v>4</v>
      </c>
      <c r="J57" s="50">
        <v>3</v>
      </c>
      <c r="K57" s="50">
        <v>2</v>
      </c>
      <c r="L57" s="50">
        <v>2</v>
      </c>
      <c r="M57" s="50">
        <v>1</v>
      </c>
      <c r="N57" s="50">
        <v>0</v>
      </c>
      <c r="O57" s="7">
        <v>11</v>
      </c>
      <c r="P57" s="51">
        <v>6</v>
      </c>
      <c r="Q57" s="59">
        <v>2</v>
      </c>
      <c r="R57" s="59">
        <v>2</v>
      </c>
      <c r="S57" s="51">
        <v>6</v>
      </c>
      <c r="T57" s="59">
        <v>2</v>
      </c>
      <c r="U57" s="59">
        <v>2</v>
      </c>
      <c r="V57" s="51">
        <v>6</v>
      </c>
      <c r="W57" s="59">
        <v>2</v>
      </c>
      <c r="X57" s="59">
        <v>2</v>
      </c>
      <c r="Y57" s="52">
        <v>10</v>
      </c>
      <c r="Z57" s="63">
        <v>20</v>
      </c>
      <c r="AA57" s="64">
        <v>16</v>
      </c>
      <c r="AB57" s="54">
        <v>4</v>
      </c>
      <c r="AC57" s="35">
        <f t="shared" si="1"/>
        <v>61</v>
      </c>
      <c r="AD57" s="55">
        <f t="shared" si="2"/>
        <v>26</v>
      </c>
      <c r="AE57" s="55">
        <f t="shared" si="3"/>
        <v>7</v>
      </c>
      <c r="AF57" s="55">
        <f t="shared" si="4"/>
        <v>20</v>
      </c>
      <c r="AG57" s="55">
        <f t="shared" si="5"/>
        <v>5</v>
      </c>
      <c r="AH57" s="55">
        <f t="shared" si="6"/>
        <v>30</v>
      </c>
      <c r="AI57" s="56">
        <f t="shared" si="7"/>
        <v>88</v>
      </c>
      <c r="AJ57" s="8">
        <f t="shared" ref="AJ57:AN57" si="134">AD57/AD$15</f>
        <v>0.72222222222222221</v>
      </c>
      <c r="AK57" s="8">
        <f t="shared" si="134"/>
        <v>0.58333333333333337</v>
      </c>
      <c r="AL57" s="8">
        <f t="shared" si="134"/>
        <v>0.66666666666666663</v>
      </c>
      <c r="AM57" s="8">
        <f t="shared" si="134"/>
        <v>0.41666666666666669</v>
      </c>
      <c r="AN57" s="8">
        <f t="shared" si="134"/>
        <v>1</v>
      </c>
      <c r="AP57" s="7">
        <f t="shared" ref="AP57:AT57" si="135">IF((AJ57)&gt;=50%, 2, (IF((AJ57)&lt;25%, 0, 1)))</f>
        <v>2</v>
      </c>
      <c r="AQ57" s="7">
        <f t="shared" si="135"/>
        <v>2</v>
      </c>
      <c r="AR57" s="7">
        <f t="shared" si="135"/>
        <v>2</v>
      </c>
      <c r="AS57" s="57">
        <f t="shared" si="135"/>
        <v>1</v>
      </c>
      <c r="AT57" s="7">
        <f t="shared" si="135"/>
        <v>2</v>
      </c>
      <c r="AV57" s="7" t="str">
        <f t="shared" ref="AV57:AZ57" si="136">IF(AP57=2,"Att", (IF(AP57=0,"Not","Weak")))</f>
        <v>Att</v>
      </c>
      <c r="AW57" s="7" t="str">
        <f t="shared" si="136"/>
        <v>Att</v>
      </c>
      <c r="AX57" s="7" t="str">
        <f t="shared" si="136"/>
        <v>Att</v>
      </c>
      <c r="AY57" s="8" t="str">
        <f t="shared" si="136"/>
        <v>Weak</v>
      </c>
      <c r="AZ57" s="7" t="str">
        <f t="shared" si="136"/>
        <v>Att</v>
      </c>
      <c r="BB57">
        <f t="shared" si="14"/>
        <v>2</v>
      </c>
      <c r="BC57" s="100">
        <f t="shared" si="15"/>
        <v>5</v>
      </c>
      <c r="BD57">
        <f t="shared" si="16"/>
        <v>4</v>
      </c>
    </row>
    <row r="58" spans="1:56" ht="15.75" customHeight="1">
      <c r="A58" s="48" t="s">
        <v>141</v>
      </c>
      <c r="B58" s="49" t="s">
        <v>142</v>
      </c>
      <c r="C58" s="50">
        <v>4</v>
      </c>
      <c r="D58" s="50">
        <v>3</v>
      </c>
      <c r="E58" s="50">
        <v>3</v>
      </c>
      <c r="F58" s="50">
        <v>0</v>
      </c>
      <c r="G58" s="50">
        <v>0</v>
      </c>
      <c r="H58" s="50">
        <v>0</v>
      </c>
      <c r="I58" s="50">
        <v>2</v>
      </c>
      <c r="J58" s="50">
        <v>0</v>
      </c>
      <c r="K58" s="50">
        <v>0</v>
      </c>
      <c r="L58" s="50">
        <v>2</v>
      </c>
      <c r="M58" s="50">
        <v>0</v>
      </c>
      <c r="N58" s="50">
        <v>0</v>
      </c>
      <c r="O58" s="7">
        <v>7</v>
      </c>
      <c r="P58" s="62">
        <v>3</v>
      </c>
      <c r="Q58" s="62">
        <v>2</v>
      </c>
      <c r="R58" s="62">
        <v>1</v>
      </c>
      <c r="S58" s="62">
        <v>3</v>
      </c>
      <c r="T58" s="62">
        <v>2</v>
      </c>
      <c r="U58" s="62">
        <v>1</v>
      </c>
      <c r="V58" s="62">
        <v>3</v>
      </c>
      <c r="W58" s="62">
        <v>2</v>
      </c>
      <c r="X58" s="62">
        <v>1</v>
      </c>
      <c r="Y58" s="52">
        <v>10</v>
      </c>
      <c r="Z58" s="63">
        <v>25</v>
      </c>
      <c r="AA58" s="64">
        <v>12</v>
      </c>
      <c r="AB58" s="54">
        <v>6</v>
      </c>
      <c r="AC58" s="35">
        <f t="shared" si="1"/>
        <v>60</v>
      </c>
      <c r="AD58" s="55">
        <f t="shared" si="2"/>
        <v>20</v>
      </c>
      <c r="AE58" s="55">
        <f t="shared" si="3"/>
        <v>3</v>
      </c>
      <c r="AF58" s="55">
        <f t="shared" si="4"/>
        <v>25</v>
      </c>
      <c r="AG58" s="55">
        <f t="shared" si="5"/>
        <v>3</v>
      </c>
      <c r="AH58" s="55">
        <f t="shared" si="6"/>
        <v>18</v>
      </c>
      <c r="AI58" s="56">
        <f t="shared" si="7"/>
        <v>69</v>
      </c>
      <c r="AJ58" s="8">
        <f t="shared" ref="AJ58:AN58" si="137">AD58/AD$15</f>
        <v>0.55555555555555558</v>
      </c>
      <c r="AK58" s="8">
        <f t="shared" si="137"/>
        <v>0.25</v>
      </c>
      <c r="AL58" s="8">
        <f t="shared" si="137"/>
        <v>0.83333333333333337</v>
      </c>
      <c r="AM58" s="8">
        <f t="shared" si="137"/>
        <v>0.25</v>
      </c>
      <c r="AN58" s="8">
        <f t="shared" si="137"/>
        <v>0.6</v>
      </c>
      <c r="AP58" s="7">
        <f t="shared" ref="AP58:AT58" si="138">IF((AJ58)&gt;=50%, 2, (IF((AJ58)&lt;25%, 0, 1)))</f>
        <v>2</v>
      </c>
      <c r="AQ58" s="7">
        <f t="shared" si="138"/>
        <v>1</v>
      </c>
      <c r="AR58" s="7">
        <f t="shared" si="138"/>
        <v>2</v>
      </c>
      <c r="AS58" s="57">
        <f t="shared" si="138"/>
        <v>1</v>
      </c>
      <c r="AT58" s="7">
        <f t="shared" si="138"/>
        <v>2</v>
      </c>
      <c r="AV58" s="7" t="str">
        <f t="shared" ref="AV58:AZ58" si="139">IF(AP58=2,"Att", (IF(AP58=0,"Not","Weak")))</f>
        <v>Att</v>
      </c>
      <c r="AW58" s="7" t="str">
        <f t="shared" si="139"/>
        <v>Weak</v>
      </c>
      <c r="AX58" s="7" t="str">
        <f t="shared" si="139"/>
        <v>Att</v>
      </c>
      <c r="AY58" s="8" t="str">
        <f t="shared" si="139"/>
        <v>Weak</v>
      </c>
      <c r="AZ58" s="7" t="str">
        <f t="shared" si="139"/>
        <v>Att</v>
      </c>
      <c r="BB58">
        <f t="shared" si="14"/>
        <v>2</v>
      </c>
      <c r="BC58" s="100">
        <f t="shared" si="15"/>
        <v>4</v>
      </c>
      <c r="BD58">
        <f t="shared" si="16"/>
        <v>3</v>
      </c>
    </row>
    <row r="59" spans="1:56" ht="15.75" customHeight="1">
      <c r="A59" s="48" t="s">
        <v>143</v>
      </c>
      <c r="B59" s="49" t="s">
        <v>144</v>
      </c>
      <c r="C59" s="58" t="s">
        <v>25</v>
      </c>
      <c r="D59" s="58" t="s">
        <v>25</v>
      </c>
      <c r="E59" s="58" t="s">
        <v>25</v>
      </c>
      <c r="F59" s="58" t="s">
        <v>25</v>
      </c>
      <c r="G59" s="58" t="s">
        <v>25</v>
      </c>
      <c r="H59" s="58" t="s">
        <v>25</v>
      </c>
      <c r="I59" s="58" t="s">
        <v>25</v>
      </c>
      <c r="J59" s="58" t="s">
        <v>25</v>
      </c>
      <c r="K59" s="58" t="s">
        <v>25</v>
      </c>
      <c r="L59" s="58" t="s">
        <v>25</v>
      </c>
      <c r="M59" s="58" t="s">
        <v>25</v>
      </c>
      <c r="N59" s="58" t="s">
        <v>25</v>
      </c>
      <c r="O59" s="7" t="s">
        <v>25</v>
      </c>
      <c r="P59" s="62" t="s">
        <v>25</v>
      </c>
      <c r="Q59" s="62" t="s">
        <v>25</v>
      </c>
      <c r="R59" s="62" t="s">
        <v>25</v>
      </c>
      <c r="S59" s="62" t="s">
        <v>25</v>
      </c>
      <c r="T59" s="62" t="s">
        <v>25</v>
      </c>
      <c r="U59" s="62" t="s">
        <v>25</v>
      </c>
      <c r="V59" s="62" t="s">
        <v>25</v>
      </c>
      <c r="W59" s="62" t="s">
        <v>25</v>
      </c>
      <c r="X59" s="62" t="s">
        <v>25</v>
      </c>
      <c r="Y59" s="52">
        <v>10</v>
      </c>
      <c r="Z59" s="63" t="s">
        <v>25</v>
      </c>
      <c r="AA59" s="64" t="s">
        <v>25</v>
      </c>
      <c r="AB59" s="54" t="s">
        <v>25</v>
      </c>
      <c r="AC59" s="35">
        <f t="shared" si="1"/>
        <v>10</v>
      </c>
      <c r="AD59" s="55">
        <f t="shared" si="2"/>
        <v>0</v>
      </c>
      <c r="AE59" s="55">
        <f t="shared" si="3"/>
        <v>0</v>
      </c>
      <c r="AF59" s="55">
        <f t="shared" si="4"/>
        <v>0</v>
      </c>
      <c r="AG59" s="55">
        <f t="shared" si="5"/>
        <v>0</v>
      </c>
      <c r="AH59" s="55">
        <f t="shared" si="6"/>
        <v>0</v>
      </c>
      <c r="AI59" s="56">
        <f t="shared" si="7"/>
        <v>0</v>
      </c>
      <c r="AJ59" s="8">
        <f t="shared" ref="AJ59:AN59" si="140">AD59/AD$15</f>
        <v>0</v>
      </c>
      <c r="AK59" s="8">
        <f t="shared" si="140"/>
        <v>0</v>
      </c>
      <c r="AL59" s="8">
        <f t="shared" si="140"/>
        <v>0</v>
      </c>
      <c r="AM59" s="8">
        <f t="shared" si="140"/>
        <v>0</v>
      </c>
      <c r="AN59" s="8">
        <f t="shared" si="140"/>
        <v>0</v>
      </c>
      <c r="AP59" s="7">
        <f t="shared" ref="AP59:AT59" si="141">IF((AJ59)&gt;=50%, 2, (IF((AJ59)&lt;25%, 0, 1)))</f>
        <v>0</v>
      </c>
      <c r="AQ59" s="7">
        <f t="shared" si="141"/>
        <v>0</v>
      </c>
      <c r="AR59" s="7">
        <f t="shared" si="141"/>
        <v>0</v>
      </c>
      <c r="AS59" s="57">
        <f t="shared" si="141"/>
        <v>0</v>
      </c>
      <c r="AT59" s="7">
        <f t="shared" si="141"/>
        <v>0</v>
      </c>
      <c r="AV59" s="7" t="str">
        <f t="shared" ref="AV59:AZ59" si="142">IF(AP59=2,"Att", (IF(AP59=0,"Not","Weak")))</f>
        <v>Not</v>
      </c>
      <c r="AW59" s="7" t="str">
        <f t="shared" si="142"/>
        <v>Not</v>
      </c>
      <c r="AX59" s="7" t="str">
        <f t="shared" si="142"/>
        <v>Not</v>
      </c>
      <c r="AY59" s="8" t="str">
        <f t="shared" si="142"/>
        <v>Not</v>
      </c>
      <c r="AZ59" s="7" t="str">
        <f t="shared" si="142"/>
        <v>Not</v>
      </c>
      <c r="BB59">
        <f t="shared" si="14"/>
        <v>0</v>
      </c>
      <c r="BC59" s="100">
        <f t="shared" si="15"/>
        <v>0</v>
      </c>
      <c r="BD59">
        <f t="shared" si="16"/>
        <v>0</v>
      </c>
    </row>
    <row r="60" spans="1:56" ht="15.75" customHeight="1">
      <c r="A60" s="68"/>
      <c r="B60" s="69"/>
      <c r="Y60" s="2"/>
      <c r="Z60" s="16"/>
      <c r="AA60" s="16"/>
      <c r="AB60" s="16"/>
      <c r="AM60" s="2"/>
      <c r="AS60" s="3"/>
      <c r="AY60" s="2"/>
    </row>
    <row r="61" spans="1:56" ht="15.75" customHeight="1">
      <c r="A61" s="65"/>
      <c r="B61" s="65"/>
      <c r="Y61" s="2"/>
      <c r="Z61" s="16"/>
      <c r="AA61" s="16"/>
      <c r="AB61" s="16"/>
      <c r="AD61" s="77" t="s">
        <v>145</v>
      </c>
      <c r="AE61" s="71"/>
      <c r="AF61" s="71"/>
      <c r="AG61" s="71"/>
      <c r="AH61" s="71"/>
      <c r="AI61" s="72"/>
      <c r="AJ61" s="66">
        <f>COUNT(AJ16:AJ59)</f>
        <v>44</v>
      </c>
      <c r="AK61" s="57">
        <f>COUNT(AJ16:AJ59)</f>
        <v>44</v>
      </c>
      <c r="AL61" s="57">
        <f t="shared" ref="AL61:AN61" si="143">COUNT(AL16:AL59)</f>
        <v>44</v>
      </c>
      <c r="AM61" s="57">
        <f t="shared" si="143"/>
        <v>44</v>
      </c>
      <c r="AN61" s="57">
        <f t="shared" si="143"/>
        <v>44</v>
      </c>
      <c r="AS61" s="3"/>
      <c r="AY61" s="2"/>
    </row>
    <row r="62" spans="1:56" ht="15.75" customHeight="1">
      <c r="A62" s="65"/>
      <c r="B62" s="65"/>
      <c r="Y62" s="2"/>
      <c r="Z62" s="16"/>
      <c r="AA62" s="16"/>
      <c r="AB62" s="16"/>
      <c r="AD62" s="77" t="s">
        <v>146</v>
      </c>
      <c r="AE62" s="71"/>
      <c r="AF62" s="71"/>
      <c r="AG62" s="71"/>
      <c r="AH62" s="71"/>
      <c r="AI62" s="72"/>
      <c r="AJ62" s="67">
        <f>COUNTIF(AJ16:AJ59,"&gt;=25%")</f>
        <v>36</v>
      </c>
      <c r="AK62" s="67">
        <f>COUNTIF(AJ16:AJ59,"&gt;=25%")</f>
        <v>36</v>
      </c>
      <c r="AL62" s="67">
        <f t="shared" ref="AL62:AN62" si="144">COUNTIF(AL16:AL59,"&gt;=25%")</f>
        <v>35</v>
      </c>
      <c r="AM62" s="57">
        <f t="shared" si="144"/>
        <v>22</v>
      </c>
      <c r="AN62" s="7">
        <f t="shared" si="144"/>
        <v>36</v>
      </c>
      <c r="AS62" s="3"/>
      <c r="AY62" s="2"/>
    </row>
    <row r="63" spans="1:56" ht="15.75" customHeight="1">
      <c r="A63" s="68"/>
      <c r="B63" s="69"/>
      <c r="Y63" s="2"/>
      <c r="Z63" s="16"/>
      <c r="AA63" s="16"/>
      <c r="AB63" s="16"/>
      <c r="AD63" s="77" t="s">
        <v>147</v>
      </c>
      <c r="AE63" s="71"/>
      <c r="AF63" s="71"/>
      <c r="AG63" s="71"/>
      <c r="AH63" s="71"/>
      <c r="AI63" s="72"/>
      <c r="AJ63" s="13">
        <f t="shared" ref="AJ63:AN63" si="145">AJ62/AJ61</f>
        <v>0.81818181818181823</v>
      </c>
      <c r="AK63" s="13">
        <f t="shared" si="145"/>
        <v>0.81818181818181823</v>
      </c>
      <c r="AL63" s="13">
        <f t="shared" si="145"/>
        <v>0.79545454545454541</v>
      </c>
      <c r="AM63" s="8">
        <f t="shared" si="145"/>
        <v>0.5</v>
      </c>
      <c r="AN63" s="8">
        <f t="shared" si="145"/>
        <v>0.81818181818181823</v>
      </c>
      <c r="AS63" s="3"/>
      <c r="AY63" s="2"/>
    </row>
    <row r="64" spans="1:56" ht="15.75" customHeight="1">
      <c r="A64" s="65"/>
      <c r="B64" s="65"/>
      <c r="Y64" s="2"/>
      <c r="Z64" s="16"/>
      <c r="AA64" s="16"/>
      <c r="AB64" s="16"/>
      <c r="AM64" s="2"/>
      <c r="AS64" s="3"/>
      <c r="AY64" s="2"/>
    </row>
    <row r="65" spans="1:51" ht="15.75" customHeight="1">
      <c r="A65" s="65"/>
      <c r="B65" s="65"/>
      <c r="Y65" s="2"/>
      <c r="Z65" s="16"/>
      <c r="AA65" s="16"/>
      <c r="AB65" s="16"/>
      <c r="AM65" s="2"/>
      <c r="AS65" s="3"/>
      <c r="AY65" s="2"/>
    </row>
    <row r="66" spans="1:51" ht="15.75" customHeight="1">
      <c r="A66" s="68"/>
      <c r="B66" s="69"/>
      <c r="Y66" s="2"/>
      <c r="Z66" s="16"/>
      <c r="AA66" s="16"/>
      <c r="AB66" s="16"/>
      <c r="AM66" s="2"/>
      <c r="AS66" s="3"/>
      <c r="AY66" s="2"/>
    </row>
    <row r="67" spans="1:51" ht="15.75" customHeight="1">
      <c r="A67" s="65"/>
      <c r="B67" s="65"/>
      <c r="Y67" s="2"/>
      <c r="Z67" s="16"/>
      <c r="AA67" s="16"/>
      <c r="AB67" s="16"/>
      <c r="AM67" s="2"/>
      <c r="AS67" s="3"/>
      <c r="AY67" s="2"/>
    </row>
    <row r="68" spans="1:51" ht="15.75" customHeight="1">
      <c r="A68" s="65"/>
      <c r="B68" s="65"/>
      <c r="Y68" s="2"/>
      <c r="Z68" s="16"/>
      <c r="AA68" s="16"/>
      <c r="AB68" s="16"/>
      <c r="AM68" s="2"/>
      <c r="AS68" s="3"/>
      <c r="AY68" s="2"/>
    </row>
    <row r="69" spans="1:51" ht="15.75" customHeight="1">
      <c r="A69" s="68"/>
      <c r="B69" s="69"/>
      <c r="Y69" s="2"/>
      <c r="Z69" s="16"/>
      <c r="AA69" s="16"/>
      <c r="AB69" s="16"/>
      <c r="AM69" s="2"/>
      <c r="AS69" s="3"/>
      <c r="AY69" s="2"/>
    </row>
    <row r="70" spans="1:51" ht="15.75" customHeight="1">
      <c r="A70" s="65"/>
      <c r="B70" s="65"/>
      <c r="Y70" s="2"/>
      <c r="Z70" s="16"/>
      <c r="AA70" s="16"/>
      <c r="AB70" s="16"/>
      <c r="AM70" s="2"/>
      <c r="AS70" s="3"/>
      <c r="AY70" s="2"/>
    </row>
    <row r="71" spans="1:51" ht="15.75" customHeight="1">
      <c r="A71" s="65"/>
      <c r="B71" s="65"/>
      <c r="Y71" s="2"/>
      <c r="Z71" s="16"/>
      <c r="AA71" s="16"/>
      <c r="AB71" s="16"/>
      <c r="AM71" s="2"/>
      <c r="AS71" s="3"/>
      <c r="AY71" s="2"/>
    </row>
    <row r="72" spans="1:51" ht="15.75" customHeight="1">
      <c r="A72" s="68"/>
      <c r="B72" s="69"/>
      <c r="Y72" s="2"/>
      <c r="Z72" s="16"/>
      <c r="AA72" s="16"/>
      <c r="AB72" s="16"/>
      <c r="AM72" s="2"/>
      <c r="AS72" s="3"/>
      <c r="AY72" s="2"/>
    </row>
    <row r="73" spans="1:51" ht="15.75" customHeight="1">
      <c r="A73" s="65"/>
      <c r="B73" s="65"/>
      <c r="Y73" s="2"/>
      <c r="Z73" s="16"/>
      <c r="AA73" s="16"/>
      <c r="AB73" s="16"/>
      <c r="AM73" s="2"/>
      <c r="AS73" s="3"/>
      <c r="AY73" s="2"/>
    </row>
    <row r="74" spans="1:51" ht="15.75" customHeight="1">
      <c r="A74" s="65"/>
      <c r="B74" s="65"/>
      <c r="Y74" s="2"/>
      <c r="Z74" s="16"/>
      <c r="AA74" s="16"/>
      <c r="AB74" s="16"/>
      <c r="AM74" s="2"/>
      <c r="AS74" s="3"/>
      <c r="AY74" s="2"/>
    </row>
    <row r="75" spans="1:51" ht="15.75" customHeight="1">
      <c r="A75" s="68"/>
      <c r="B75" s="69"/>
      <c r="Y75" s="2"/>
      <c r="Z75" s="16"/>
      <c r="AA75" s="16"/>
      <c r="AB75" s="16"/>
      <c r="AM75" s="2"/>
      <c r="AS75" s="3"/>
      <c r="AY75" s="2"/>
    </row>
    <row r="76" spans="1:51" ht="15.75" customHeight="1">
      <c r="A76" s="65"/>
      <c r="B76" s="65"/>
      <c r="Y76" s="2"/>
      <c r="Z76" s="16"/>
      <c r="AA76" s="16"/>
      <c r="AB76" s="16"/>
      <c r="AM76" s="2"/>
      <c r="AS76" s="3"/>
      <c r="AY76" s="2"/>
    </row>
    <row r="77" spans="1:51" ht="15.75" customHeight="1">
      <c r="A77" s="65"/>
      <c r="B77" s="65"/>
      <c r="Y77" s="2"/>
      <c r="Z77" s="16"/>
      <c r="AA77" s="16"/>
      <c r="AB77" s="16"/>
      <c r="AM77" s="2"/>
      <c r="AS77" s="3"/>
      <c r="AY77" s="2"/>
    </row>
    <row r="78" spans="1:51" ht="15.75" customHeight="1">
      <c r="A78" s="68"/>
      <c r="B78" s="69"/>
      <c r="Y78" s="2"/>
      <c r="Z78" s="16"/>
      <c r="AA78" s="16"/>
      <c r="AB78" s="16"/>
      <c r="AM78" s="2"/>
      <c r="AS78" s="3"/>
      <c r="AY78" s="2"/>
    </row>
    <row r="79" spans="1:51" ht="15.75" customHeight="1">
      <c r="A79" s="65"/>
      <c r="B79" s="65"/>
      <c r="Y79" s="2"/>
      <c r="Z79" s="16"/>
      <c r="AA79" s="16"/>
      <c r="AB79" s="16"/>
      <c r="AM79" s="2"/>
      <c r="AS79" s="3"/>
      <c r="AY79" s="2"/>
    </row>
    <row r="80" spans="1:51" ht="15.75" customHeight="1">
      <c r="A80" s="65"/>
      <c r="B80" s="65"/>
      <c r="Y80" s="2"/>
      <c r="Z80" s="16"/>
      <c r="AA80" s="16"/>
      <c r="AB80" s="16"/>
      <c r="AM80" s="2"/>
      <c r="AS80" s="3"/>
      <c r="AY80" s="2"/>
    </row>
    <row r="81" spans="1:51" ht="15.75" customHeight="1">
      <c r="A81" s="68"/>
      <c r="B81" s="69"/>
      <c r="Y81" s="2"/>
      <c r="Z81" s="16"/>
      <c r="AA81" s="16"/>
      <c r="AB81" s="16"/>
      <c r="AM81" s="2"/>
      <c r="AS81" s="3"/>
      <c r="AY81" s="2"/>
    </row>
    <row r="82" spans="1:51" ht="15.75" customHeight="1">
      <c r="A82" s="65"/>
      <c r="B82" s="65"/>
      <c r="Y82" s="2"/>
      <c r="Z82" s="16"/>
      <c r="AA82" s="16"/>
      <c r="AB82" s="16"/>
      <c r="AM82" s="2"/>
      <c r="AS82" s="3"/>
      <c r="AY82" s="2"/>
    </row>
    <row r="83" spans="1:51" ht="15.75" customHeight="1">
      <c r="A83" s="65"/>
      <c r="B83" s="65"/>
      <c r="Y83" s="2"/>
      <c r="Z83" s="16"/>
      <c r="AA83" s="16"/>
      <c r="AB83" s="16"/>
      <c r="AM83" s="2"/>
      <c r="AS83" s="3"/>
      <c r="AY83" s="2"/>
    </row>
    <row r="84" spans="1:51" ht="15.75" customHeight="1">
      <c r="A84" s="68"/>
      <c r="B84" s="69"/>
      <c r="Y84" s="2"/>
      <c r="Z84" s="16"/>
      <c r="AA84" s="16"/>
      <c r="AB84" s="16"/>
      <c r="AM84" s="2"/>
      <c r="AS84" s="3"/>
      <c r="AY84" s="2"/>
    </row>
    <row r="85" spans="1:51" ht="15.75" customHeight="1">
      <c r="A85" s="65"/>
      <c r="B85" s="65"/>
      <c r="Y85" s="2"/>
      <c r="Z85" s="16"/>
      <c r="AA85" s="16"/>
      <c r="AB85" s="16"/>
      <c r="AM85" s="2"/>
      <c r="AS85" s="3"/>
      <c r="AY85" s="2"/>
    </row>
    <row r="86" spans="1:51" ht="15.75" customHeight="1">
      <c r="A86" s="65"/>
      <c r="B86" s="65"/>
      <c r="Y86" s="2"/>
      <c r="Z86" s="16"/>
      <c r="AA86" s="16"/>
      <c r="AB86" s="16"/>
      <c r="AM86" s="2"/>
      <c r="AS86" s="3"/>
      <c r="AY86" s="2"/>
    </row>
    <row r="87" spans="1:51" ht="15.75" customHeight="1">
      <c r="A87" s="68"/>
      <c r="B87" s="69"/>
      <c r="Y87" s="2"/>
      <c r="Z87" s="16"/>
      <c r="AA87" s="16"/>
      <c r="AB87" s="16"/>
      <c r="AM87" s="2"/>
      <c r="AS87" s="3"/>
      <c r="AY87" s="2"/>
    </row>
    <row r="88" spans="1:51" ht="15.75" customHeight="1">
      <c r="A88" s="65"/>
      <c r="B88" s="65"/>
      <c r="Y88" s="2"/>
      <c r="Z88" s="16"/>
      <c r="AA88" s="16"/>
      <c r="AB88" s="16"/>
      <c r="AM88" s="2"/>
      <c r="AS88" s="3"/>
      <c r="AY88" s="2"/>
    </row>
    <row r="89" spans="1:51" ht="15.75" customHeight="1">
      <c r="A89" s="65"/>
      <c r="B89" s="65"/>
      <c r="Y89" s="2"/>
      <c r="Z89" s="16"/>
      <c r="AA89" s="16"/>
      <c r="AB89" s="16"/>
      <c r="AM89" s="2"/>
      <c r="AS89" s="3"/>
      <c r="AY89" s="2"/>
    </row>
    <row r="90" spans="1:51" ht="15.75" customHeight="1">
      <c r="A90" s="68"/>
      <c r="B90" s="69"/>
      <c r="Y90" s="2"/>
      <c r="Z90" s="16"/>
      <c r="AA90" s="16"/>
      <c r="AB90" s="16"/>
      <c r="AM90" s="2"/>
      <c r="AS90" s="3"/>
      <c r="AY90" s="2"/>
    </row>
    <row r="91" spans="1:51" ht="15.75" customHeight="1">
      <c r="A91" s="65"/>
      <c r="B91" s="65"/>
      <c r="Y91" s="2"/>
      <c r="Z91" s="16"/>
      <c r="AA91" s="16"/>
      <c r="AB91" s="16"/>
      <c r="AM91" s="2"/>
      <c r="AS91" s="3"/>
      <c r="AY91" s="2"/>
    </row>
    <row r="92" spans="1:51" ht="15.75" customHeight="1">
      <c r="A92" s="65"/>
      <c r="B92" s="65"/>
      <c r="Y92" s="2"/>
      <c r="Z92" s="16"/>
      <c r="AA92" s="16"/>
      <c r="AB92" s="16"/>
      <c r="AM92" s="2"/>
      <c r="AS92" s="3"/>
      <c r="AY92" s="2"/>
    </row>
    <row r="93" spans="1:51" ht="15.75" customHeight="1">
      <c r="A93" s="68"/>
      <c r="B93" s="69"/>
      <c r="Y93" s="2"/>
      <c r="Z93" s="16"/>
      <c r="AA93" s="16"/>
      <c r="AB93" s="16"/>
      <c r="AM93" s="2"/>
      <c r="AS93" s="3"/>
      <c r="AY93" s="2"/>
    </row>
    <row r="94" spans="1:51" ht="15.75" customHeight="1">
      <c r="Y94" s="2"/>
      <c r="Z94" s="16"/>
      <c r="AA94" s="16"/>
      <c r="AB94" s="16"/>
      <c r="AM94" s="2"/>
      <c r="AS94" s="3"/>
      <c r="AY94" s="2"/>
    </row>
    <row r="95" spans="1:51" ht="15.75" customHeight="1">
      <c r="Y95" s="2"/>
      <c r="Z95" s="16"/>
      <c r="AA95" s="16"/>
      <c r="AB95" s="16"/>
      <c r="AM95" s="2"/>
      <c r="AS95" s="3"/>
      <c r="AY95" s="2"/>
    </row>
    <row r="96" spans="1:51" ht="15.75" customHeight="1">
      <c r="Y96" s="2"/>
      <c r="Z96" s="16"/>
      <c r="AA96" s="16"/>
      <c r="AB96" s="16"/>
      <c r="AM96" s="2"/>
      <c r="AS96" s="3"/>
      <c r="AY96" s="2"/>
    </row>
    <row r="97" spans="25:51" ht="15.75" customHeight="1">
      <c r="Y97" s="2"/>
      <c r="Z97" s="16"/>
      <c r="AA97" s="16"/>
      <c r="AB97" s="16"/>
      <c r="AM97" s="2"/>
      <c r="AS97" s="3"/>
      <c r="AY97" s="2"/>
    </row>
    <row r="98" spans="25:51" ht="15.75" customHeight="1">
      <c r="Y98" s="2"/>
      <c r="Z98" s="16"/>
      <c r="AA98" s="16"/>
      <c r="AB98" s="16"/>
      <c r="AM98" s="2"/>
      <c r="AS98" s="3"/>
      <c r="AY98" s="2"/>
    </row>
    <row r="99" spans="25:51" ht="15.75" customHeight="1">
      <c r="Y99" s="2"/>
      <c r="Z99" s="16"/>
      <c r="AA99" s="16"/>
      <c r="AB99" s="16"/>
      <c r="AM99" s="2"/>
      <c r="AS99" s="3"/>
      <c r="AY99" s="2"/>
    </row>
    <row r="100" spans="25:51" ht="15.75" customHeight="1">
      <c r="Y100" s="2"/>
      <c r="Z100" s="16"/>
      <c r="AA100" s="16"/>
      <c r="AB100" s="16"/>
      <c r="AM100" s="2"/>
      <c r="AS100" s="3"/>
      <c r="AY100" s="2"/>
    </row>
    <row r="101" spans="25:51" ht="15.75" customHeight="1">
      <c r="Y101" s="2"/>
      <c r="Z101" s="16"/>
      <c r="AA101" s="16"/>
      <c r="AB101" s="16"/>
      <c r="AM101" s="2"/>
      <c r="AS101" s="3"/>
      <c r="AY101" s="2"/>
    </row>
    <row r="102" spans="25:51" ht="15.75" customHeight="1">
      <c r="Y102" s="2"/>
      <c r="Z102" s="16"/>
      <c r="AA102" s="16"/>
      <c r="AB102" s="16"/>
      <c r="AM102" s="2"/>
      <c r="AS102" s="3"/>
      <c r="AY102" s="2"/>
    </row>
    <row r="103" spans="25:51" ht="15.75" customHeight="1">
      <c r="Y103" s="2"/>
      <c r="Z103" s="16"/>
      <c r="AA103" s="16"/>
      <c r="AB103" s="16"/>
      <c r="AM103" s="2"/>
      <c r="AS103" s="3"/>
      <c r="AY103" s="2"/>
    </row>
    <row r="104" spans="25:51" ht="15.75" customHeight="1">
      <c r="Y104" s="2"/>
      <c r="Z104" s="16"/>
      <c r="AA104" s="16"/>
      <c r="AB104" s="16"/>
      <c r="AM104" s="2"/>
      <c r="AS104" s="3"/>
      <c r="AY104" s="2"/>
    </row>
    <row r="105" spans="25:51" ht="15.75" customHeight="1">
      <c r="Y105" s="2"/>
      <c r="Z105" s="16"/>
      <c r="AA105" s="16"/>
      <c r="AB105" s="16"/>
      <c r="AM105" s="2"/>
      <c r="AS105" s="3"/>
      <c r="AY105" s="2"/>
    </row>
    <row r="106" spans="25:51" ht="15.75" customHeight="1">
      <c r="Y106" s="2"/>
      <c r="Z106" s="16"/>
      <c r="AA106" s="16"/>
      <c r="AB106" s="16"/>
      <c r="AM106" s="2"/>
      <c r="AS106" s="3"/>
      <c r="AY106" s="2"/>
    </row>
    <row r="107" spans="25:51" ht="15.75" customHeight="1">
      <c r="Y107" s="2"/>
      <c r="Z107" s="16"/>
      <c r="AA107" s="16"/>
      <c r="AB107" s="16"/>
      <c r="AM107" s="2"/>
      <c r="AS107" s="3"/>
      <c r="AY107" s="2"/>
    </row>
    <row r="108" spans="25:51" ht="15.75" customHeight="1">
      <c r="Y108" s="2"/>
      <c r="Z108" s="16"/>
      <c r="AA108" s="16"/>
      <c r="AB108" s="16"/>
      <c r="AM108" s="2"/>
      <c r="AS108" s="3"/>
      <c r="AY108" s="2"/>
    </row>
    <row r="109" spans="25:51" ht="15.75" customHeight="1">
      <c r="Y109" s="2"/>
      <c r="Z109" s="16"/>
      <c r="AA109" s="16"/>
      <c r="AB109" s="16"/>
      <c r="AM109" s="2"/>
      <c r="AS109" s="3"/>
      <c r="AY109" s="2"/>
    </row>
    <row r="110" spans="25:51" ht="15.75" customHeight="1">
      <c r="Y110" s="2"/>
      <c r="Z110" s="16"/>
      <c r="AA110" s="16"/>
      <c r="AB110" s="16"/>
      <c r="AM110" s="2"/>
      <c r="AS110" s="3"/>
      <c r="AY110" s="2"/>
    </row>
    <row r="111" spans="25:51" ht="15.75" customHeight="1">
      <c r="Y111" s="2"/>
      <c r="Z111" s="16"/>
      <c r="AA111" s="16"/>
      <c r="AB111" s="16"/>
      <c r="AM111" s="2"/>
      <c r="AS111" s="3"/>
      <c r="AY111" s="2"/>
    </row>
    <row r="112" spans="25:51" ht="15.75" customHeight="1">
      <c r="Y112" s="2"/>
      <c r="Z112" s="16"/>
      <c r="AA112" s="16"/>
      <c r="AB112" s="16"/>
      <c r="AM112" s="2"/>
      <c r="AS112" s="3"/>
      <c r="AY112" s="2"/>
    </row>
    <row r="113" spans="25:51" ht="15.75" customHeight="1">
      <c r="Y113" s="2"/>
      <c r="Z113" s="16"/>
      <c r="AA113" s="16"/>
      <c r="AB113" s="16"/>
      <c r="AM113" s="2"/>
      <c r="AS113" s="3"/>
      <c r="AY113" s="2"/>
    </row>
    <row r="114" spans="25:51" ht="15.75" customHeight="1">
      <c r="Y114" s="2"/>
      <c r="Z114" s="16"/>
      <c r="AA114" s="16"/>
      <c r="AB114" s="16"/>
      <c r="AM114" s="2"/>
      <c r="AS114" s="3"/>
      <c r="AY114" s="2"/>
    </row>
    <row r="115" spans="25:51" ht="15.75" customHeight="1">
      <c r="Y115" s="2"/>
      <c r="Z115" s="16"/>
      <c r="AA115" s="16"/>
      <c r="AB115" s="16"/>
      <c r="AM115" s="2"/>
      <c r="AS115" s="3"/>
      <c r="AY115" s="2"/>
    </row>
    <row r="116" spans="25:51" ht="15.75" customHeight="1">
      <c r="Y116" s="2"/>
      <c r="Z116" s="16"/>
      <c r="AA116" s="16"/>
      <c r="AB116" s="16"/>
      <c r="AM116" s="2"/>
      <c r="AS116" s="3"/>
      <c r="AY116" s="2"/>
    </row>
    <row r="117" spans="25:51" ht="15.75" customHeight="1">
      <c r="Y117" s="2"/>
      <c r="Z117" s="16"/>
      <c r="AA117" s="16"/>
      <c r="AB117" s="16"/>
      <c r="AM117" s="2"/>
      <c r="AS117" s="3"/>
      <c r="AY117" s="2"/>
    </row>
    <row r="118" spans="25:51" ht="15.75" customHeight="1">
      <c r="Y118" s="2"/>
      <c r="Z118" s="16"/>
      <c r="AA118" s="16"/>
      <c r="AB118" s="16"/>
      <c r="AM118" s="2"/>
      <c r="AS118" s="3"/>
      <c r="AY118" s="2"/>
    </row>
    <row r="119" spans="25:51" ht="15.75" customHeight="1">
      <c r="Y119" s="2"/>
      <c r="Z119" s="16"/>
      <c r="AA119" s="16"/>
      <c r="AB119" s="16"/>
      <c r="AM119" s="2"/>
      <c r="AS119" s="3"/>
      <c r="AY119" s="2"/>
    </row>
    <row r="120" spans="25:51" ht="15.75" customHeight="1">
      <c r="Y120" s="2"/>
      <c r="Z120" s="16"/>
      <c r="AA120" s="16"/>
      <c r="AB120" s="16"/>
      <c r="AM120" s="2"/>
      <c r="AS120" s="3"/>
      <c r="AY120" s="2"/>
    </row>
    <row r="121" spans="25:51" ht="15.75" customHeight="1">
      <c r="Y121" s="2"/>
      <c r="Z121" s="16"/>
      <c r="AA121" s="16"/>
      <c r="AB121" s="16"/>
      <c r="AM121" s="2"/>
      <c r="AS121" s="3"/>
      <c r="AY121" s="2"/>
    </row>
    <row r="122" spans="25:51" ht="15.75" customHeight="1">
      <c r="Y122" s="2"/>
      <c r="Z122" s="16"/>
      <c r="AA122" s="16"/>
      <c r="AB122" s="16"/>
      <c r="AM122" s="2"/>
      <c r="AS122" s="3"/>
      <c r="AY122" s="2"/>
    </row>
    <row r="123" spans="25:51" ht="15.75" customHeight="1">
      <c r="Y123" s="2"/>
      <c r="Z123" s="16"/>
      <c r="AA123" s="16"/>
      <c r="AB123" s="16"/>
      <c r="AM123" s="2"/>
      <c r="AS123" s="3"/>
      <c r="AY123" s="2"/>
    </row>
    <row r="124" spans="25:51" ht="15.75" customHeight="1">
      <c r="Y124" s="2"/>
      <c r="Z124" s="16"/>
      <c r="AA124" s="16"/>
      <c r="AB124" s="16"/>
      <c r="AM124" s="2"/>
      <c r="AS124" s="3"/>
      <c r="AY124" s="2"/>
    </row>
    <row r="125" spans="25:51" ht="15.75" customHeight="1">
      <c r="Y125" s="2"/>
      <c r="Z125" s="16"/>
      <c r="AA125" s="16"/>
      <c r="AB125" s="16"/>
      <c r="AM125" s="2"/>
      <c r="AS125" s="3"/>
      <c r="AY125" s="2"/>
    </row>
    <row r="126" spans="25:51" ht="15.75" customHeight="1">
      <c r="Y126" s="2"/>
      <c r="Z126" s="16"/>
      <c r="AA126" s="16"/>
      <c r="AB126" s="16"/>
      <c r="AM126" s="2"/>
      <c r="AS126" s="3"/>
      <c r="AY126" s="2"/>
    </row>
    <row r="127" spans="25:51" ht="15.75" customHeight="1">
      <c r="Y127" s="2"/>
      <c r="Z127" s="16"/>
      <c r="AA127" s="16"/>
      <c r="AB127" s="16"/>
      <c r="AM127" s="2"/>
      <c r="AS127" s="3"/>
      <c r="AY127" s="2"/>
    </row>
    <row r="128" spans="25:51" ht="15.75" customHeight="1">
      <c r="Y128" s="2"/>
      <c r="Z128" s="16"/>
      <c r="AA128" s="16"/>
      <c r="AB128" s="16"/>
      <c r="AM128" s="2"/>
      <c r="AS128" s="3"/>
      <c r="AY128" s="2"/>
    </row>
    <row r="129" spans="25:51" ht="15.75" customHeight="1">
      <c r="Y129" s="2"/>
      <c r="Z129" s="16"/>
      <c r="AA129" s="16"/>
      <c r="AB129" s="16"/>
      <c r="AM129" s="2"/>
      <c r="AS129" s="3"/>
      <c r="AY129" s="2"/>
    </row>
    <row r="130" spans="25:51" ht="15.75" customHeight="1">
      <c r="Y130" s="2"/>
      <c r="Z130" s="16"/>
      <c r="AA130" s="16"/>
      <c r="AB130" s="16"/>
      <c r="AM130" s="2"/>
      <c r="AS130" s="3"/>
      <c r="AY130" s="2"/>
    </row>
    <row r="131" spans="25:51" ht="15.75" customHeight="1">
      <c r="Y131" s="2"/>
      <c r="Z131" s="16"/>
      <c r="AA131" s="16"/>
      <c r="AB131" s="16"/>
      <c r="AM131" s="2"/>
      <c r="AS131" s="3"/>
      <c r="AY131" s="2"/>
    </row>
    <row r="132" spans="25:51" ht="15.75" customHeight="1">
      <c r="Y132" s="2"/>
      <c r="Z132" s="16"/>
      <c r="AA132" s="16"/>
      <c r="AB132" s="16"/>
      <c r="AM132" s="2"/>
      <c r="AS132" s="3"/>
      <c r="AY132" s="2"/>
    </row>
    <row r="133" spans="25:51" ht="15.75" customHeight="1">
      <c r="Y133" s="2"/>
      <c r="Z133" s="16"/>
      <c r="AA133" s="16"/>
      <c r="AB133" s="16"/>
      <c r="AM133" s="2"/>
      <c r="AS133" s="3"/>
      <c r="AY133" s="2"/>
    </row>
    <row r="134" spans="25:51" ht="15.75" customHeight="1">
      <c r="Y134" s="2"/>
      <c r="Z134" s="16"/>
      <c r="AA134" s="16"/>
      <c r="AB134" s="16"/>
      <c r="AM134" s="2"/>
      <c r="AS134" s="3"/>
      <c r="AY134" s="2"/>
    </row>
    <row r="135" spans="25:51" ht="15.75" customHeight="1">
      <c r="Y135" s="2"/>
      <c r="Z135" s="16"/>
      <c r="AA135" s="16"/>
      <c r="AB135" s="16"/>
      <c r="AM135" s="2"/>
      <c r="AS135" s="3"/>
      <c r="AY135" s="2"/>
    </row>
    <row r="136" spans="25:51" ht="15.75" customHeight="1">
      <c r="Y136" s="2"/>
      <c r="Z136" s="16"/>
      <c r="AA136" s="16"/>
      <c r="AB136" s="16"/>
      <c r="AM136" s="2"/>
      <c r="AS136" s="3"/>
      <c r="AY136" s="2"/>
    </row>
    <row r="137" spans="25:51" ht="15.75" customHeight="1">
      <c r="Y137" s="2"/>
      <c r="Z137" s="16"/>
      <c r="AA137" s="16"/>
      <c r="AB137" s="16"/>
      <c r="AM137" s="2"/>
      <c r="AS137" s="3"/>
      <c r="AY137" s="2"/>
    </row>
    <row r="138" spans="25:51" ht="15.75" customHeight="1">
      <c r="Y138" s="2"/>
      <c r="Z138" s="16"/>
      <c r="AA138" s="16"/>
      <c r="AB138" s="16"/>
      <c r="AM138" s="2"/>
      <c r="AS138" s="3"/>
      <c r="AY138" s="2"/>
    </row>
    <row r="139" spans="25:51" ht="15.75" customHeight="1">
      <c r="Y139" s="2"/>
      <c r="Z139" s="16"/>
      <c r="AA139" s="16"/>
      <c r="AB139" s="16"/>
      <c r="AM139" s="2"/>
      <c r="AS139" s="3"/>
      <c r="AY139" s="2"/>
    </row>
    <row r="140" spans="25:51" ht="15.75" customHeight="1">
      <c r="Y140" s="2"/>
      <c r="Z140" s="16"/>
      <c r="AA140" s="16"/>
      <c r="AB140" s="16"/>
      <c r="AM140" s="2"/>
      <c r="AS140" s="3"/>
      <c r="AY140" s="2"/>
    </row>
    <row r="141" spans="25:51" ht="15.75" customHeight="1">
      <c r="Y141" s="2"/>
      <c r="Z141" s="16"/>
      <c r="AA141" s="16"/>
      <c r="AB141" s="16"/>
      <c r="AM141" s="2"/>
      <c r="AS141" s="3"/>
      <c r="AY141" s="2"/>
    </row>
    <row r="142" spans="25:51" ht="15.75" customHeight="1">
      <c r="Y142" s="2"/>
      <c r="Z142" s="16"/>
      <c r="AA142" s="16"/>
      <c r="AB142" s="16"/>
      <c r="AM142" s="2"/>
      <c r="AS142" s="3"/>
      <c r="AY142" s="2"/>
    </row>
    <row r="143" spans="25:51" ht="15.75" customHeight="1">
      <c r="Y143" s="2"/>
      <c r="Z143" s="16"/>
      <c r="AA143" s="16"/>
      <c r="AB143" s="16"/>
      <c r="AM143" s="2"/>
      <c r="AS143" s="3"/>
      <c r="AY143" s="2"/>
    </row>
    <row r="144" spans="25:51" ht="15.75" customHeight="1">
      <c r="Y144" s="2"/>
      <c r="Z144" s="16"/>
      <c r="AA144" s="16"/>
      <c r="AB144" s="16"/>
      <c r="AM144" s="2"/>
      <c r="AS144" s="3"/>
      <c r="AY144" s="2"/>
    </row>
    <row r="145" spans="25:51" ht="15.75" customHeight="1">
      <c r="Y145" s="2"/>
      <c r="Z145" s="16"/>
      <c r="AA145" s="16"/>
      <c r="AB145" s="16"/>
      <c r="AM145" s="2"/>
      <c r="AS145" s="3"/>
      <c r="AY145" s="2"/>
    </row>
    <row r="146" spans="25:51" ht="15.75" customHeight="1">
      <c r="Y146" s="2"/>
      <c r="Z146" s="16"/>
      <c r="AA146" s="16"/>
      <c r="AB146" s="16"/>
      <c r="AM146" s="2"/>
      <c r="AS146" s="3"/>
      <c r="AY146" s="2"/>
    </row>
    <row r="147" spans="25:51" ht="15.75" customHeight="1">
      <c r="Y147" s="2"/>
      <c r="Z147" s="16"/>
      <c r="AA147" s="16"/>
      <c r="AB147" s="16"/>
      <c r="AM147" s="2"/>
      <c r="AS147" s="3"/>
      <c r="AY147" s="2"/>
    </row>
    <row r="148" spans="25:51" ht="15.75" customHeight="1">
      <c r="Y148" s="2"/>
      <c r="Z148" s="16"/>
      <c r="AA148" s="16"/>
      <c r="AB148" s="16"/>
      <c r="AM148" s="2"/>
      <c r="AS148" s="3"/>
      <c r="AY148" s="2"/>
    </row>
    <row r="149" spans="25:51" ht="15.75" customHeight="1">
      <c r="Y149" s="2"/>
      <c r="Z149" s="16"/>
      <c r="AA149" s="16"/>
      <c r="AB149" s="16"/>
      <c r="AM149" s="2"/>
      <c r="AS149" s="3"/>
      <c r="AY149" s="2"/>
    </row>
    <row r="150" spans="25:51" ht="15.75" customHeight="1">
      <c r="Y150" s="2"/>
      <c r="Z150" s="16"/>
      <c r="AA150" s="16"/>
      <c r="AB150" s="16"/>
      <c r="AM150" s="2"/>
      <c r="AS150" s="3"/>
      <c r="AY150" s="2"/>
    </row>
    <row r="151" spans="25:51" ht="15.75" customHeight="1">
      <c r="Y151" s="2"/>
      <c r="Z151" s="16"/>
      <c r="AA151" s="16"/>
      <c r="AB151" s="16"/>
      <c r="AM151" s="2"/>
      <c r="AS151" s="3"/>
      <c r="AY151" s="2"/>
    </row>
    <row r="152" spans="25:51" ht="15.75" customHeight="1">
      <c r="Y152" s="2"/>
      <c r="Z152" s="16"/>
      <c r="AA152" s="16"/>
      <c r="AB152" s="16"/>
      <c r="AM152" s="2"/>
      <c r="AS152" s="3"/>
      <c r="AY152" s="2"/>
    </row>
    <row r="153" spans="25:51" ht="15.75" customHeight="1">
      <c r="Y153" s="2"/>
      <c r="Z153" s="16"/>
      <c r="AA153" s="16"/>
      <c r="AB153" s="16"/>
      <c r="AM153" s="2"/>
      <c r="AS153" s="3"/>
      <c r="AY153" s="2"/>
    </row>
    <row r="154" spans="25:51" ht="15.75" customHeight="1">
      <c r="Y154" s="2"/>
      <c r="Z154" s="16"/>
      <c r="AA154" s="16"/>
      <c r="AB154" s="16"/>
      <c r="AM154" s="2"/>
      <c r="AS154" s="3"/>
      <c r="AY154" s="2"/>
    </row>
    <row r="155" spans="25:51" ht="15.75" customHeight="1">
      <c r="Y155" s="2"/>
      <c r="Z155" s="16"/>
      <c r="AA155" s="16"/>
      <c r="AB155" s="16"/>
      <c r="AM155" s="2"/>
      <c r="AS155" s="3"/>
      <c r="AY155" s="2"/>
    </row>
    <row r="156" spans="25:51" ht="15.75" customHeight="1">
      <c r="Y156" s="2"/>
      <c r="Z156" s="16"/>
      <c r="AA156" s="16"/>
      <c r="AB156" s="16"/>
      <c r="AM156" s="2"/>
      <c r="AS156" s="3"/>
      <c r="AY156" s="2"/>
    </row>
    <row r="157" spans="25:51" ht="15.75" customHeight="1">
      <c r="Y157" s="2"/>
      <c r="Z157" s="16"/>
      <c r="AA157" s="16"/>
      <c r="AB157" s="16"/>
      <c r="AM157" s="2"/>
      <c r="AS157" s="3"/>
      <c r="AY157" s="2"/>
    </row>
    <row r="158" spans="25:51" ht="15.75" customHeight="1">
      <c r="Y158" s="2"/>
      <c r="Z158" s="16"/>
      <c r="AA158" s="16"/>
      <c r="AB158" s="16"/>
      <c r="AM158" s="2"/>
      <c r="AS158" s="3"/>
      <c r="AY158" s="2"/>
    </row>
    <row r="159" spans="25:51" ht="15.75" customHeight="1">
      <c r="Y159" s="2"/>
      <c r="Z159" s="16"/>
      <c r="AA159" s="16"/>
      <c r="AB159" s="16"/>
      <c r="AM159" s="2"/>
      <c r="AS159" s="3"/>
      <c r="AY159" s="2"/>
    </row>
    <row r="160" spans="25:51" ht="15.75" customHeight="1">
      <c r="Y160" s="2"/>
      <c r="Z160" s="16"/>
      <c r="AA160" s="16"/>
      <c r="AB160" s="16"/>
      <c r="AM160" s="2"/>
      <c r="AS160" s="3"/>
      <c r="AY160" s="2"/>
    </row>
    <row r="161" spans="25:51" ht="15.75" customHeight="1">
      <c r="Y161" s="2"/>
      <c r="Z161" s="16"/>
      <c r="AA161" s="16"/>
      <c r="AB161" s="16"/>
      <c r="AM161" s="2"/>
      <c r="AS161" s="3"/>
      <c r="AY161" s="2"/>
    </row>
    <row r="162" spans="25:51" ht="15.75" customHeight="1">
      <c r="Y162" s="2"/>
      <c r="Z162" s="16"/>
      <c r="AA162" s="16"/>
      <c r="AB162" s="16"/>
      <c r="AM162" s="2"/>
      <c r="AS162" s="3"/>
      <c r="AY162" s="2"/>
    </row>
    <row r="163" spans="25:51" ht="15.75" customHeight="1">
      <c r="Y163" s="2"/>
      <c r="Z163" s="16"/>
      <c r="AA163" s="16"/>
      <c r="AB163" s="16"/>
      <c r="AM163" s="2"/>
      <c r="AS163" s="3"/>
      <c r="AY163" s="2"/>
    </row>
    <row r="164" spans="25:51" ht="15.75" customHeight="1">
      <c r="Y164" s="2"/>
      <c r="Z164" s="16"/>
      <c r="AA164" s="16"/>
      <c r="AB164" s="16"/>
      <c r="AM164" s="2"/>
      <c r="AS164" s="3"/>
      <c r="AY164" s="2"/>
    </row>
    <row r="165" spans="25:51" ht="15.75" customHeight="1">
      <c r="Y165" s="2"/>
      <c r="Z165" s="16"/>
      <c r="AA165" s="16"/>
      <c r="AB165" s="16"/>
      <c r="AM165" s="2"/>
      <c r="AS165" s="3"/>
      <c r="AY165" s="2"/>
    </row>
    <row r="166" spans="25:51" ht="15.75" customHeight="1">
      <c r="Y166" s="2"/>
      <c r="Z166" s="16"/>
      <c r="AA166" s="16"/>
      <c r="AB166" s="16"/>
      <c r="AM166" s="2"/>
      <c r="AS166" s="3"/>
      <c r="AY166" s="2"/>
    </row>
    <row r="167" spans="25:51" ht="15.75" customHeight="1">
      <c r="Y167" s="2"/>
      <c r="Z167" s="16"/>
      <c r="AA167" s="16"/>
      <c r="AB167" s="16"/>
      <c r="AM167" s="2"/>
      <c r="AS167" s="3"/>
      <c r="AY167" s="2"/>
    </row>
    <row r="168" spans="25:51" ht="15.75" customHeight="1">
      <c r="Y168" s="2"/>
      <c r="Z168" s="16"/>
      <c r="AA168" s="16"/>
      <c r="AB168" s="16"/>
      <c r="AM168" s="2"/>
      <c r="AS168" s="3"/>
      <c r="AY168" s="2"/>
    </row>
    <row r="169" spans="25:51" ht="15.75" customHeight="1">
      <c r="Y169" s="2"/>
      <c r="Z169" s="16"/>
      <c r="AA169" s="16"/>
      <c r="AB169" s="16"/>
      <c r="AM169" s="2"/>
      <c r="AS169" s="3"/>
      <c r="AY169" s="2"/>
    </row>
    <row r="170" spans="25:51" ht="15.75" customHeight="1">
      <c r="Y170" s="2"/>
      <c r="Z170" s="16"/>
      <c r="AA170" s="16"/>
      <c r="AB170" s="16"/>
      <c r="AM170" s="2"/>
      <c r="AS170" s="3"/>
      <c r="AY170" s="2"/>
    </row>
    <row r="171" spans="25:51" ht="15.75" customHeight="1">
      <c r="Y171" s="2"/>
      <c r="Z171" s="16"/>
      <c r="AA171" s="16"/>
      <c r="AB171" s="16"/>
      <c r="AM171" s="2"/>
      <c r="AS171" s="3"/>
      <c r="AY171" s="2"/>
    </row>
    <row r="172" spans="25:51" ht="15.75" customHeight="1">
      <c r="Y172" s="2"/>
      <c r="Z172" s="16"/>
      <c r="AA172" s="16"/>
      <c r="AB172" s="16"/>
      <c r="AM172" s="2"/>
      <c r="AS172" s="3"/>
      <c r="AY172" s="2"/>
    </row>
    <row r="173" spans="25:51" ht="15.75" customHeight="1">
      <c r="Y173" s="2"/>
      <c r="Z173" s="16"/>
      <c r="AA173" s="16"/>
      <c r="AB173" s="16"/>
      <c r="AM173" s="2"/>
      <c r="AS173" s="3"/>
      <c r="AY173" s="2"/>
    </row>
    <row r="174" spans="25:51" ht="15.75" customHeight="1">
      <c r="Y174" s="2"/>
      <c r="Z174" s="16"/>
      <c r="AA174" s="16"/>
      <c r="AB174" s="16"/>
      <c r="AM174" s="2"/>
      <c r="AS174" s="3"/>
      <c r="AY174" s="2"/>
    </row>
    <row r="175" spans="25:51" ht="15.75" customHeight="1">
      <c r="Y175" s="2"/>
      <c r="Z175" s="16"/>
      <c r="AA175" s="16"/>
      <c r="AB175" s="16"/>
      <c r="AM175" s="2"/>
      <c r="AS175" s="3"/>
      <c r="AY175" s="2"/>
    </row>
    <row r="176" spans="25:51" ht="15.75" customHeight="1">
      <c r="Y176" s="2"/>
      <c r="Z176" s="16"/>
      <c r="AA176" s="16"/>
      <c r="AB176" s="16"/>
      <c r="AM176" s="2"/>
      <c r="AS176" s="3"/>
      <c r="AY176" s="2"/>
    </row>
    <row r="177" spans="25:51" ht="15.75" customHeight="1">
      <c r="Y177" s="2"/>
      <c r="Z177" s="16"/>
      <c r="AA177" s="16"/>
      <c r="AB177" s="16"/>
      <c r="AM177" s="2"/>
      <c r="AS177" s="3"/>
      <c r="AY177" s="2"/>
    </row>
    <row r="178" spans="25:51" ht="15.75" customHeight="1">
      <c r="Y178" s="2"/>
      <c r="Z178" s="16"/>
      <c r="AA178" s="16"/>
      <c r="AB178" s="16"/>
      <c r="AM178" s="2"/>
      <c r="AS178" s="3"/>
      <c r="AY178" s="2"/>
    </row>
    <row r="179" spans="25:51" ht="15.75" customHeight="1">
      <c r="Y179" s="2"/>
      <c r="Z179" s="16"/>
      <c r="AA179" s="16"/>
      <c r="AB179" s="16"/>
      <c r="AM179" s="2"/>
      <c r="AS179" s="3"/>
      <c r="AY179" s="2"/>
    </row>
    <row r="180" spans="25:51" ht="15.75" customHeight="1">
      <c r="Y180" s="2"/>
      <c r="Z180" s="16"/>
      <c r="AA180" s="16"/>
      <c r="AB180" s="16"/>
      <c r="AM180" s="2"/>
      <c r="AS180" s="3"/>
      <c r="AY180" s="2"/>
    </row>
    <row r="181" spans="25:51" ht="15.75" customHeight="1">
      <c r="Y181" s="2"/>
      <c r="Z181" s="16"/>
      <c r="AA181" s="16"/>
      <c r="AB181" s="16"/>
      <c r="AM181" s="2"/>
      <c r="AS181" s="3"/>
      <c r="AY181" s="2"/>
    </row>
    <row r="182" spans="25:51" ht="15.75" customHeight="1">
      <c r="Y182" s="2"/>
      <c r="Z182" s="16"/>
      <c r="AA182" s="16"/>
      <c r="AB182" s="16"/>
      <c r="AM182" s="2"/>
      <c r="AS182" s="3"/>
      <c r="AY182" s="2"/>
    </row>
    <row r="183" spans="25:51" ht="15.75" customHeight="1">
      <c r="Y183" s="2"/>
      <c r="Z183" s="16"/>
      <c r="AA183" s="16"/>
      <c r="AB183" s="16"/>
      <c r="AM183" s="2"/>
      <c r="AS183" s="3"/>
      <c r="AY183" s="2"/>
    </row>
    <row r="184" spans="25:51" ht="15.75" customHeight="1">
      <c r="Y184" s="2"/>
      <c r="Z184" s="16"/>
      <c r="AA184" s="16"/>
      <c r="AB184" s="16"/>
      <c r="AM184" s="2"/>
      <c r="AS184" s="3"/>
      <c r="AY184" s="2"/>
    </row>
    <row r="185" spans="25:51" ht="15.75" customHeight="1">
      <c r="Y185" s="2"/>
      <c r="Z185" s="16"/>
      <c r="AA185" s="16"/>
      <c r="AB185" s="16"/>
      <c r="AM185" s="2"/>
      <c r="AS185" s="3"/>
      <c r="AY185" s="2"/>
    </row>
    <row r="186" spans="25:51" ht="15.75" customHeight="1">
      <c r="Y186" s="2"/>
      <c r="Z186" s="16"/>
      <c r="AA186" s="16"/>
      <c r="AB186" s="16"/>
      <c r="AM186" s="2"/>
      <c r="AS186" s="3"/>
      <c r="AY186" s="2"/>
    </row>
    <row r="187" spans="25:51" ht="15.75" customHeight="1">
      <c r="Y187" s="2"/>
      <c r="Z187" s="16"/>
      <c r="AA187" s="16"/>
      <c r="AB187" s="16"/>
      <c r="AM187" s="2"/>
      <c r="AS187" s="3"/>
      <c r="AY187" s="2"/>
    </row>
    <row r="188" spans="25:51" ht="15.75" customHeight="1">
      <c r="Y188" s="2"/>
      <c r="Z188" s="16"/>
      <c r="AA188" s="16"/>
      <c r="AB188" s="16"/>
      <c r="AM188" s="2"/>
      <c r="AS188" s="3"/>
      <c r="AY188" s="2"/>
    </row>
    <row r="189" spans="25:51" ht="15.75" customHeight="1">
      <c r="Y189" s="2"/>
      <c r="Z189" s="16"/>
      <c r="AA189" s="16"/>
      <c r="AB189" s="16"/>
      <c r="AM189" s="2"/>
      <c r="AS189" s="3"/>
      <c r="AY189" s="2"/>
    </row>
    <row r="190" spans="25:51" ht="15.75" customHeight="1">
      <c r="Y190" s="2"/>
      <c r="Z190" s="16"/>
      <c r="AA190" s="16"/>
      <c r="AB190" s="16"/>
      <c r="AM190" s="2"/>
      <c r="AS190" s="3"/>
      <c r="AY190" s="2"/>
    </row>
    <row r="191" spans="25:51" ht="15.75" customHeight="1">
      <c r="Y191" s="2"/>
      <c r="Z191" s="16"/>
      <c r="AA191" s="16"/>
      <c r="AB191" s="16"/>
      <c r="AM191" s="2"/>
      <c r="AS191" s="3"/>
      <c r="AY191" s="2"/>
    </row>
    <row r="192" spans="25:51" ht="15.75" customHeight="1">
      <c r="Y192" s="2"/>
      <c r="Z192" s="16"/>
      <c r="AA192" s="16"/>
      <c r="AB192" s="16"/>
      <c r="AM192" s="2"/>
      <c r="AS192" s="3"/>
      <c r="AY192" s="2"/>
    </row>
    <row r="193" spans="25:51" ht="15.75" customHeight="1">
      <c r="Y193" s="2"/>
      <c r="Z193" s="16"/>
      <c r="AA193" s="16"/>
      <c r="AB193" s="16"/>
      <c r="AM193" s="2"/>
      <c r="AS193" s="3"/>
      <c r="AY193" s="2"/>
    </row>
    <row r="194" spans="25:51" ht="15.75" customHeight="1">
      <c r="Y194" s="2"/>
      <c r="Z194" s="16"/>
      <c r="AA194" s="16"/>
      <c r="AB194" s="16"/>
      <c r="AM194" s="2"/>
      <c r="AS194" s="3"/>
      <c r="AY194" s="2"/>
    </row>
    <row r="195" spans="25:51" ht="15.75" customHeight="1">
      <c r="Y195" s="2"/>
      <c r="Z195" s="16"/>
      <c r="AA195" s="16"/>
      <c r="AB195" s="16"/>
      <c r="AM195" s="2"/>
      <c r="AS195" s="3"/>
      <c r="AY195" s="2"/>
    </row>
    <row r="196" spans="25:51" ht="15.75" customHeight="1">
      <c r="Y196" s="2"/>
      <c r="Z196" s="16"/>
      <c r="AA196" s="16"/>
      <c r="AB196" s="16"/>
      <c r="AM196" s="2"/>
      <c r="AS196" s="3"/>
      <c r="AY196" s="2"/>
    </row>
    <row r="197" spans="25:51" ht="15.75" customHeight="1">
      <c r="Y197" s="2"/>
      <c r="Z197" s="16"/>
      <c r="AA197" s="16"/>
      <c r="AB197" s="16"/>
      <c r="AM197" s="2"/>
      <c r="AS197" s="3"/>
      <c r="AY197" s="2"/>
    </row>
    <row r="198" spans="25:51" ht="15.75" customHeight="1">
      <c r="Y198" s="2"/>
      <c r="Z198" s="16"/>
      <c r="AA198" s="16"/>
      <c r="AB198" s="16"/>
      <c r="AM198" s="2"/>
      <c r="AS198" s="3"/>
      <c r="AY198" s="2"/>
    </row>
    <row r="199" spans="25:51" ht="15.75" customHeight="1">
      <c r="Y199" s="2"/>
      <c r="Z199" s="16"/>
      <c r="AA199" s="16"/>
      <c r="AB199" s="16"/>
      <c r="AM199" s="2"/>
      <c r="AS199" s="3"/>
      <c r="AY199" s="2"/>
    </row>
    <row r="200" spans="25:51" ht="15.75" customHeight="1">
      <c r="Y200" s="2"/>
      <c r="Z200" s="16"/>
      <c r="AA200" s="16"/>
      <c r="AB200" s="16"/>
      <c r="AM200" s="2"/>
      <c r="AS200" s="3"/>
      <c r="AY200" s="2"/>
    </row>
    <row r="201" spans="25:51" ht="15.75" customHeight="1">
      <c r="Y201" s="2"/>
      <c r="Z201" s="16"/>
      <c r="AA201" s="16"/>
      <c r="AB201" s="16"/>
      <c r="AM201" s="2"/>
      <c r="AS201" s="3"/>
      <c r="AY201" s="2"/>
    </row>
    <row r="202" spans="25:51" ht="15.75" customHeight="1">
      <c r="Y202" s="2"/>
      <c r="Z202" s="16"/>
      <c r="AA202" s="16"/>
      <c r="AB202" s="16"/>
      <c r="AM202" s="2"/>
      <c r="AS202" s="3"/>
      <c r="AY202" s="2"/>
    </row>
    <row r="203" spans="25:51" ht="15.75" customHeight="1">
      <c r="Y203" s="2"/>
      <c r="Z203" s="16"/>
      <c r="AA203" s="16"/>
      <c r="AB203" s="16"/>
      <c r="AM203" s="2"/>
      <c r="AS203" s="3"/>
      <c r="AY203" s="2"/>
    </row>
    <row r="204" spans="25:51" ht="15.75" customHeight="1">
      <c r="Y204" s="2"/>
      <c r="Z204" s="16"/>
      <c r="AA204" s="16"/>
      <c r="AB204" s="16"/>
      <c r="AM204" s="2"/>
      <c r="AS204" s="3"/>
      <c r="AY204" s="2"/>
    </row>
    <row r="205" spans="25:51" ht="15.75" customHeight="1">
      <c r="Y205" s="2"/>
      <c r="Z205" s="16"/>
      <c r="AA205" s="16"/>
      <c r="AB205" s="16"/>
      <c r="AM205" s="2"/>
      <c r="AS205" s="3"/>
      <c r="AY205" s="2"/>
    </row>
    <row r="206" spans="25:51" ht="15.75" customHeight="1">
      <c r="Y206" s="2"/>
      <c r="Z206" s="16"/>
      <c r="AA206" s="16"/>
      <c r="AB206" s="16"/>
      <c r="AM206" s="2"/>
      <c r="AS206" s="3"/>
      <c r="AY206" s="2"/>
    </row>
    <row r="207" spans="25:51" ht="15.75" customHeight="1">
      <c r="Y207" s="2"/>
      <c r="Z207" s="16"/>
      <c r="AA207" s="16"/>
      <c r="AB207" s="16"/>
      <c r="AM207" s="2"/>
      <c r="AS207" s="3"/>
      <c r="AY207" s="2"/>
    </row>
    <row r="208" spans="25:51" ht="15.75" customHeight="1">
      <c r="Y208" s="2"/>
      <c r="Z208" s="16"/>
      <c r="AA208" s="16"/>
      <c r="AB208" s="16"/>
      <c r="AM208" s="2"/>
      <c r="AS208" s="3"/>
      <c r="AY208" s="2"/>
    </row>
    <row r="209" spans="25:51" ht="15.75" customHeight="1">
      <c r="Y209" s="2"/>
      <c r="Z209" s="16"/>
      <c r="AA209" s="16"/>
      <c r="AB209" s="16"/>
      <c r="AM209" s="2"/>
      <c r="AS209" s="3"/>
      <c r="AY209" s="2"/>
    </row>
    <row r="210" spans="25:51" ht="15.75" customHeight="1">
      <c r="Y210" s="2"/>
      <c r="Z210" s="16"/>
      <c r="AA210" s="16"/>
      <c r="AB210" s="16"/>
      <c r="AM210" s="2"/>
      <c r="AS210" s="3"/>
      <c r="AY210" s="2"/>
    </row>
    <row r="211" spans="25:51" ht="15.75" customHeight="1">
      <c r="Y211" s="2"/>
      <c r="Z211" s="16"/>
      <c r="AA211" s="16"/>
      <c r="AB211" s="16"/>
      <c r="AM211" s="2"/>
      <c r="AS211" s="3"/>
      <c r="AY211" s="2"/>
    </row>
    <row r="212" spans="25:51" ht="15.75" customHeight="1">
      <c r="Y212" s="2"/>
      <c r="Z212" s="16"/>
      <c r="AA212" s="16"/>
      <c r="AB212" s="16"/>
      <c r="AM212" s="2"/>
      <c r="AS212" s="3"/>
      <c r="AY212" s="2"/>
    </row>
    <row r="213" spans="25:51" ht="15.75" customHeight="1">
      <c r="Y213" s="2"/>
      <c r="Z213" s="16"/>
      <c r="AA213" s="16"/>
      <c r="AB213" s="16"/>
      <c r="AM213" s="2"/>
      <c r="AS213" s="3"/>
      <c r="AY213" s="2"/>
    </row>
    <row r="214" spans="25:51" ht="15.75" customHeight="1">
      <c r="Y214" s="2"/>
      <c r="Z214" s="16"/>
      <c r="AA214" s="16"/>
      <c r="AB214" s="16"/>
      <c r="AM214" s="2"/>
      <c r="AS214" s="3"/>
      <c r="AY214" s="2"/>
    </row>
    <row r="215" spans="25:51" ht="15.75" customHeight="1">
      <c r="Y215" s="2"/>
      <c r="Z215" s="16"/>
      <c r="AA215" s="16"/>
      <c r="AB215" s="16"/>
      <c r="AM215" s="2"/>
      <c r="AS215" s="3"/>
      <c r="AY215" s="2"/>
    </row>
    <row r="216" spans="25:51" ht="15.75" customHeight="1">
      <c r="Y216" s="2"/>
      <c r="Z216" s="16"/>
      <c r="AA216" s="16"/>
      <c r="AB216" s="16"/>
      <c r="AM216" s="2"/>
      <c r="AS216" s="3"/>
      <c r="AY216" s="2"/>
    </row>
    <row r="217" spans="25:51" ht="15.75" customHeight="1">
      <c r="Y217" s="2"/>
      <c r="Z217" s="16"/>
      <c r="AA217" s="16"/>
      <c r="AB217" s="16"/>
      <c r="AM217" s="2"/>
      <c r="AS217" s="3"/>
      <c r="AY217" s="2"/>
    </row>
    <row r="218" spans="25:51" ht="15.75" customHeight="1">
      <c r="Y218" s="2"/>
      <c r="Z218" s="16"/>
      <c r="AA218" s="16"/>
      <c r="AB218" s="16"/>
      <c r="AM218" s="2"/>
      <c r="AS218" s="3"/>
      <c r="AY218" s="2"/>
    </row>
    <row r="219" spans="25:51" ht="15.75" customHeight="1">
      <c r="Y219" s="2"/>
      <c r="Z219" s="16"/>
      <c r="AA219" s="16"/>
      <c r="AB219" s="16"/>
      <c r="AM219" s="2"/>
      <c r="AS219" s="3"/>
      <c r="AY219" s="2"/>
    </row>
    <row r="220" spans="25:51" ht="15.75" customHeight="1">
      <c r="Y220" s="2"/>
      <c r="Z220" s="16"/>
      <c r="AA220" s="16"/>
      <c r="AB220" s="16"/>
      <c r="AM220" s="2"/>
      <c r="AS220" s="3"/>
      <c r="AY220" s="2"/>
    </row>
    <row r="221" spans="25:51" ht="15.75" customHeight="1">
      <c r="Y221" s="2"/>
      <c r="Z221" s="16"/>
      <c r="AA221" s="16"/>
      <c r="AB221" s="16"/>
      <c r="AM221" s="2"/>
      <c r="AS221" s="3"/>
      <c r="AY221" s="2"/>
    </row>
    <row r="222" spans="25:51" ht="15.75" customHeight="1">
      <c r="Y222" s="2"/>
      <c r="Z222" s="16"/>
      <c r="AA222" s="16"/>
      <c r="AB222" s="16"/>
      <c r="AM222" s="2"/>
      <c r="AS222" s="3"/>
      <c r="AY222" s="2"/>
    </row>
    <row r="223" spans="25:51" ht="15.75" customHeight="1">
      <c r="Y223" s="2"/>
      <c r="Z223" s="16"/>
      <c r="AA223" s="16"/>
      <c r="AB223" s="16"/>
      <c r="AM223" s="2"/>
      <c r="AS223" s="3"/>
      <c r="AY223" s="2"/>
    </row>
    <row r="224" spans="25:51" ht="15.75" customHeight="1">
      <c r="Y224" s="2"/>
      <c r="Z224" s="16"/>
      <c r="AA224" s="16"/>
      <c r="AB224" s="16"/>
      <c r="AM224" s="2"/>
      <c r="AS224" s="3"/>
      <c r="AY224" s="2"/>
    </row>
    <row r="225" spans="25:51" ht="15.75" customHeight="1">
      <c r="Y225" s="2"/>
      <c r="Z225" s="16"/>
      <c r="AA225" s="16"/>
      <c r="AB225" s="16"/>
      <c r="AM225" s="2"/>
      <c r="AS225" s="3"/>
      <c r="AY225" s="2"/>
    </row>
    <row r="226" spans="25:51" ht="15.75" customHeight="1">
      <c r="Y226" s="2"/>
      <c r="Z226" s="16"/>
      <c r="AA226" s="16"/>
      <c r="AB226" s="16"/>
      <c r="AM226" s="2"/>
      <c r="AS226" s="3"/>
      <c r="AY226" s="2"/>
    </row>
    <row r="227" spans="25:51" ht="15.75" customHeight="1">
      <c r="Y227" s="2"/>
      <c r="Z227" s="16"/>
      <c r="AA227" s="16"/>
      <c r="AB227" s="16"/>
      <c r="AM227" s="2"/>
      <c r="AS227" s="3"/>
      <c r="AY227" s="2"/>
    </row>
    <row r="228" spans="25:51" ht="15.75" customHeight="1">
      <c r="Y228" s="2"/>
      <c r="Z228" s="16"/>
      <c r="AA228" s="16"/>
      <c r="AB228" s="16"/>
      <c r="AM228" s="2"/>
      <c r="AS228" s="3"/>
      <c r="AY228" s="2"/>
    </row>
    <row r="229" spans="25:51" ht="15.75" customHeight="1">
      <c r="Y229" s="2"/>
      <c r="Z229" s="16"/>
      <c r="AA229" s="16"/>
      <c r="AB229" s="16"/>
      <c r="AM229" s="2"/>
      <c r="AS229" s="3"/>
      <c r="AY229" s="2"/>
    </row>
    <row r="230" spans="25:51" ht="15.75" customHeight="1">
      <c r="Y230" s="2"/>
      <c r="Z230" s="16"/>
      <c r="AA230" s="16"/>
      <c r="AB230" s="16"/>
      <c r="AM230" s="2"/>
      <c r="AS230" s="3"/>
      <c r="AY230" s="2"/>
    </row>
    <row r="231" spans="25:51" ht="15.75" customHeight="1">
      <c r="Y231" s="2"/>
      <c r="Z231" s="16"/>
      <c r="AA231" s="16"/>
      <c r="AB231" s="16"/>
      <c r="AM231" s="2"/>
      <c r="AS231" s="3"/>
      <c r="AY231" s="2"/>
    </row>
    <row r="232" spans="25:51" ht="15.75" customHeight="1">
      <c r="Y232" s="2"/>
      <c r="Z232" s="16"/>
      <c r="AA232" s="16"/>
      <c r="AB232" s="16"/>
      <c r="AM232" s="2"/>
      <c r="AS232" s="3"/>
      <c r="AY232" s="2"/>
    </row>
    <row r="233" spans="25:51" ht="15.75" customHeight="1">
      <c r="Y233" s="2"/>
      <c r="Z233" s="16"/>
      <c r="AA233" s="16"/>
      <c r="AB233" s="16"/>
      <c r="AM233" s="2"/>
      <c r="AS233" s="3"/>
      <c r="AY233" s="2"/>
    </row>
    <row r="234" spans="25:51" ht="15.75" customHeight="1">
      <c r="Y234" s="2"/>
      <c r="Z234" s="16"/>
      <c r="AA234" s="16"/>
      <c r="AB234" s="16"/>
      <c r="AM234" s="2"/>
      <c r="AS234" s="3"/>
      <c r="AY234" s="2"/>
    </row>
    <row r="235" spans="25:51" ht="15.75" customHeight="1">
      <c r="Y235" s="2"/>
      <c r="Z235" s="16"/>
      <c r="AA235" s="16"/>
      <c r="AB235" s="16"/>
      <c r="AM235" s="2"/>
      <c r="AS235" s="3"/>
      <c r="AY235" s="2"/>
    </row>
    <row r="236" spans="25:51" ht="15.75" customHeight="1">
      <c r="Y236" s="2"/>
      <c r="Z236" s="16"/>
      <c r="AA236" s="16"/>
      <c r="AB236" s="16"/>
      <c r="AM236" s="2"/>
      <c r="AS236" s="3"/>
      <c r="AY236" s="2"/>
    </row>
    <row r="237" spans="25:51" ht="15.75" customHeight="1">
      <c r="Y237" s="2"/>
      <c r="Z237" s="16"/>
      <c r="AA237" s="16"/>
      <c r="AB237" s="16"/>
      <c r="AM237" s="2"/>
      <c r="AS237" s="3"/>
      <c r="AY237" s="2"/>
    </row>
    <row r="238" spans="25:51" ht="15.75" customHeight="1">
      <c r="Y238" s="2"/>
      <c r="Z238" s="16"/>
      <c r="AA238" s="16"/>
      <c r="AB238" s="16"/>
      <c r="AM238" s="2"/>
      <c r="AS238" s="3"/>
      <c r="AY238" s="2"/>
    </row>
    <row r="239" spans="25:51" ht="15.75" customHeight="1">
      <c r="Y239" s="2"/>
      <c r="Z239" s="16"/>
      <c r="AA239" s="16"/>
      <c r="AB239" s="16"/>
      <c r="AM239" s="2"/>
      <c r="AS239" s="3"/>
      <c r="AY239" s="2"/>
    </row>
    <row r="240" spans="25:51" ht="15.75" customHeight="1">
      <c r="Y240" s="2"/>
      <c r="Z240" s="16"/>
      <c r="AA240" s="16"/>
      <c r="AB240" s="16"/>
      <c r="AM240" s="2"/>
      <c r="AS240" s="3"/>
      <c r="AY240" s="2"/>
    </row>
    <row r="241" spans="25:51" ht="15.75" customHeight="1">
      <c r="Y241" s="2"/>
      <c r="Z241" s="16"/>
      <c r="AA241" s="16"/>
      <c r="AB241" s="16"/>
      <c r="AM241" s="2"/>
      <c r="AS241" s="3"/>
      <c r="AY241" s="2"/>
    </row>
    <row r="242" spans="25:51" ht="15.75" customHeight="1">
      <c r="Y242" s="2"/>
      <c r="Z242" s="16"/>
      <c r="AA242" s="16"/>
      <c r="AB242" s="16"/>
      <c r="AM242" s="2"/>
      <c r="AS242" s="3"/>
      <c r="AY242" s="2"/>
    </row>
    <row r="243" spans="25:51" ht="15.75" customHeight="1">
      <c r="Y243" s="2"/>
      <c r="Z243" s="16"/>
      <c r="AA243" s="16"/>
      <c r="AB243" s="16"/>
      <c r="AM243" s="2"/>
      <c r="AS243" s="3"/>
      <c r="AY243" s="2"/>
    </row>
    <row r="244" spans="25:51" ht="15.75" customHeight="1">
      <c r="Y244" s="2"/>
      <c r="Z244" s="16"/>
      <c r="AA244" s="16"/>
      <c r="AB244" s="16"/>
      <c r="AM244" s="2"/>
      <c r="AS244" s="3"/>
      <c r="AY244" s="2"/>
    </row>
    <row r="245" spans="25:51" ht="15.75" customHeight="1">
      <c r="Y245" s="2"/>
      <c r="Z245" s="16"/>
      <c r="AA245" s="16"/>
      <c r="AB245" s="16"/>
      <c r="AM245" s="2"/>
      <c r="AS245" s="3"/>
      <c r="AY245" s="2"/>
    </row>
    <row r="246" spans="25:51" ht="15.75" customHeight="1">
      <c r="Y246" s="2"/>
      <c r="Z246" s="16"/>
      <c r="AA246" s="16"/>
      <c r="AB246" s="16"/>
      <c r="AM246" s="2"/>
      <c r="AS246" s="3"/>
      <c r="AY246" s="2"/>
    </row>
    <row r="247" spans="25:51" ht="15.75" customHeight="1">
      <c r="Y247" s="2"/>
      <c r="Z247" s="16"/>
      <c r="AA247" s="16"/>
      <c r="AB247" s="16"/>
      <c r="AM247" s="2"/>
      <c r="AS247" s="3"/>
      <c r="AY247" s="2"/>
    </row>
    <row r="248" spans="25:51" ht="15.75" customHeight="1">
      <c r="Y248" s="2"/>
      <c r="Z248" s="16"/>
      <c r="AA248" s="16"/>
      <c r="AB248" s="16"/>
      <c r="AM248" s="2"/>
      <c r="AS248" s="3"/>
      <c r="AY248" s="2"/>
    </row>
    <row r="249" spans="25:51" ht="15.75" customHeight="1">
      <c r="Y249" s="2"/>
      <c r="Z249" s="16"/>
      <c r="AA249" s="16"/>
      <c r="AB249" s="16"/>
      <c r="AM249" s="2"/>
      <c r="AS249" s="3"/>
      <c r="AY249" s="2"/>
    </row>
    <row r="250" spans="25:51" ht="15.75" customHeight="1">
      <c r="Y250" s="2"/>
      <c r="Z250" s="16"/>
      <c r="AA250" s="16"/>
      <c r="AB250" s="16"/>
      <c r="AM250" s="2"/>
      <c r="AS250" s="3"/>
      <c r="AY250" s="2"/>
    </row>
    <row r="251" spans="25:51" ht="15.75" customHeight="1">
      <c r="Y251" s="2"/>
      <c r="Z251" s="16"/>
      <c r="AA251" s="16"/>
      <c r="AB251" s="16"/>
      <c r="AM251" s="2"/>
      <c r="AS251" s="3"/>
      <c r="AY251" s="2"/>
    </row>
    <row r="252" spans="25:51" ht="15.75" customHeight="1">
      <c r="Y252" s="2"/>
      <c r="Z252" s="16"/>
      <c r="AA252" s="16"/>
      <c r="AB252" s="16"/>
      <c r="AM252" s="2"/>
      <c r="AS252" s="3"/>
      <c r="AY252" s="2"/>
    </row>
    <row r="253" spans="25:51" ht="15.75" customHeight="1">
      <c r="Y253" s="2"/>
      <c r="Z253" s="16"/>
      <c r="AA253" s="16"/>
      <c r="AB253" s="16"/>
      <c r="AM253" s="2"/>
      <c r="AS253" s="3"/>
      <c r="AY253" s="2"/>
    </row>
    <row r="254" spans="25:51" ht="15.75" customHeight="1">
      <c r="Y254" s="2"/>
      <c r="Z254" s="16"/>
      <c r="AA254" s="16"/>
      <c r="AB254" s="16"/>
      <c r="AM254" s="2"/>
      <c r="AS254" s="3"/>
      <c r="AY254" s="2"/>
    </row>
    <row r="255" spans="25:51" ht="15.75" customHeight="1">
      <c r="Y255" s="2"/>
      <c r="Z255" s="16"/>
      <c r="AA255" s="16"/>
      <c r="AB255" s="16"/>
      <c r="AM255" s="2"/>
      <c r="AS255" s="3"/>
      <c r="AY255" s="2"/>
    </row>
    <row r="256" spans="25:51" ht="15.75" customHeight="1">
      <c r="Y256" s="2"/>
      <c r="Z256" s="16"/>
      <c r="AA256" s="16"/>
      <c r="AB256" s="16"/>
      <c r="AM256" s="2"/>
      <c r="AS256" s="3"/>
      <c r="AY256" s="2"/>
    </row>
    <row r="257" spans="25:51" ht="15.75" customHeight="1">
      <c r="Y257" s="2"/>
      <c r="Z257" s="16"/>
      <c r="AA257" s="16"/>
      <c r="AB257" s="16"/>
      <c r="AM257" s="2"/>
      <c r="AS257" s="3"/>
      <c r="AY257" s="2"/>
    </row>
    <row r="258" spans="25:51" ht="15.75" customHeight="1">
      <c r="Y258" s="2"/>
      <c r="Z258" s="16"/>
      <c r="AA258" s="16"/>
      <c r="AB258" s="16"/>
      <c r="AM258" s="2"/>
      <c r="AS258" s="3"/>
      <c r="AY258" s="2"/>
    </row>
    <row r="259" spans="25:51" ht="15.75" customHeight="1">
      <c r="Y259" s="2"/>
      <c r="Z259" s="16"/>
      <c r="AA259" s="16"/>
      <c r="AB259" s="16"/>
      <c r="AM259" s="2"/>
      <c r="AS259" s="3"/>
      <c r="AY259" s="2"/>
    </row>
    <row r="260" spans="25:51" ht="15.75" customHeight="1">
      <c r="Y260" s="2"/>
      <c r="Z260" s="16"/>
      <c r="AA260" s="16"/>
      <c r="AB260" s="16"/>
      <c r="AM260" s="2"/>
      <c r="AS260" s="3"/>
      <c r="AY260" s="2"/>
    </row>
    <row r="261" spans="25:51" ht="15.75" customHeight="1">
      <c r="Y261" s="2"/>
      <c r="Z261" s="16"/>
      <c r="AA261" s="16"/>
      <c r="AB261" s="16"/>
      <c r="AM261" s="2"/>
      <c r="AS261" s="3"/>
      <c r="AY261" s="2"/>
    </row>
    <row r="262" spans="25:51" ht="15.75" customHeight="1">
      <c r="Y262" s="2"/>
      <c r="Z262" s="16"/>
      <c r="AA262" s="16"/>
      <c r="AB262" s="16"/>
      <c r="AM262" s="2"/>
      <c r="AS262" s="3"/>
      <c r="AY262" s="2"/>
    </row>
    <row r="263" spans="25:51" ht="15.75" customHeight="1">
      <c r="Y263" s="2"/>
      <c r="Z263" s="16"/>
      <c r="AA263" s="16"/>
      <c r="AB263" s="16"/>
      <c r="AM263" s="2"/>
      <c r="AS263" s="3"/>
      <c r="AY263" s="2"/>
    </row>
    <row r="264" spans="25:51" ht="15.75" customHeight="1">
      <c r="Y264" s="2"/>
      <c r="Z264" s="16"/>
      <c r="AA264" s="16"/>
      <c r="AB264" s="16"/>
      <c r="AM264" s="2"/>
      <c r="AS264" s="3"/>
      <c r="AY264" s="2"/>
    </row>
    <row r="265" spans="25:51" ht="15.75" customHeight="1">
      <c r="Y265" s="2"/>
      <c r="Z265" s="16"/>
      <c r="AA265" s="16"/>
      <c r="AB265" s="16"/>
      <c r="AM265" s="2"/>
      <c r="AS265" s="3"/>
      <c r="AY265" s="2"/>
    </row>
    <row r="266" spans="25:51" ht="15.75" customHeight="1">
      <c r="Y266" s="2"/>
      <c r="Z266" s="16"/>
      <c r="AA266" s="16"/>
      <c r="AB266" s="16"/>
      <c r="AM266" s="2"/>
      <c r="AS266" s="3"/>
      <c r="AY266" s="2"/>
    </row>
    <row r="267" spans="25:51" ht="15.75" customHeight="1">
      <c r="Y267" s="2"/>
      <c r="Z267" s="16"/>
      <c r="AA267" s="16"/>
      <c r="AB267" s="16"/>
      <c r="AM267" s="2"/>
      <c r="AS267" s="3"/>
      <c r="AY267" s="2"/>
    </row>
    <row r="268" spans="25:51" ht="15.75" customHeight="1">
      <c r="Y268" s="2"/>
      <c r="Z268" s="16"/>
      <c r="AA268" s="16"/>
      <c r="AB268" s="16"/>
      <c r="AM268" s="2"/>
      <c r="AS268" s="3"/>
      <c r="AY268" s="2"/>
    </row>
    <row r="269" spans="25:51" ht="15.75" customHeight="1">
      <c r="Y269" s="2"/>
      <c r="Z269" s="16"/>
      <c r="AA269" s="16"/>
      <c r="AB269" s="16"/>
      <c r="AM269" s="2"/>
      <c r="AS269" s="3"/>
      <c r="AY269" s="2"/>
    </row>
    <row r="270" spans="25:51" ht="15.75" customHeight="1">
      <c r="Y270" s="2"/>
      <c r="Z270" s="16"/>
      <c r="AA270" s="16"/>
      <c r="AB270" s="16"/>
      <c r="AM270" s="2"/>
      <c r="AS270" s="3"/>
      <c r="AY270" s="2"/>
    </row>
    <row r="271" spans="25:51" ht="15.75" customHeight="1">
      <c r="Y271" s="2"/>
      <c r="Z271" s="16"/>
      <c r="AA271" s="16"/>
      <c r="AB271" s="16"/>
      <c r="AM271" s="2"/>
      <c r="AS271" s="3"/>
      <c r="AY271" s="2"/>
    </row>
    <row r="272" spans="25:51" ht="15.75" customHeight="1">
      <c r="Y272" s="2"/>
      <c r="Z272" s="16"/>
      <c r="AA272" s="16"/>
      <c r="AB272" s="16"/>
      <c r="AM272" s="2"/>
      <c r="AS272" s="3"/>
      <c r="AY272" s="2"/>
    </row>
    <row r="273" spans="25:51" ht="15.75" customHeight="1">
      <c r="Y273" s="2"/>
      <c r="Z273" s="16"/>
      <c r="AA273" s="16"/>
      <c r="AB273" s="16"/>
      <c r="AM273" s="2"/>
      <c r="AS273" s="3"/>
      <c r="AY273" s="2"/>
    </row>
    <row r="274" spans="25:51" ht="15.75" customHeight="1">
      <c r="Y274" s="2"/>
      <c r="Z274" s="16"/>
      <c r="AA274" s="16"/>
      <c r="AB274" s="16"/>
      <c r="AM274" s="2"/>
      <c r="AS274" s="3"/>
      <c r="AY274" s="2"/>
    </row>
    <row r="275" spans="25:51" ht="15.75" customHeight="1">
      <c r="Y275" s="2"/>
      <c r="Z275" s="16"/>
      <c r="AA275" s="16"/>
      <c r="AB275" s="16"/>
      <c r="AM275" s="2"/>
      <c r="AS275" s="3"/>
      <c r="AY275" s="2"/>
    </row>
    <row r="276" spans="25:51" ht="15.75" customHeight="1">
      <c r="Y276" s="2"/>
      <c r="Z276" s="16"/>
      <c r="AA276" s="16"/>
      <c r="AB276" s="16"/>
      <c r="AM276" s="2"/>
      <c r="AS276" s="3"/>
      <c r="AY276" s="2"/>
    </row>
    <row r="277" spans="25:51" ht="15.75" customHeight="1">
      <c r="Y277" s="2"/>
      <c r="Z277" s="16"/>
      <c r="AA277" s="16"/>
      <c r="AB277" s="16"/>
      <c r="AM277" s="2"/>
      <c r="AS277" s="3"/>
      <c r="AY277" s="2"/>
    </row>
    <row r="278" spans="25:51" ht="15.75" customHeight="1">
      <c r="Y278" s="2"/>
      <c r="Z278" s="16"/>
      <c r="AA278" s="16"/>
      <c r="AB278" s="16"/>
      <c r="AM278" s="2"/>
      <c r="AS278" s="3"/>
      <c r="AY278" s="2"/>
    </row>
    <row r="279" spans="25:51" ht="15.75" customHeight="1">
      <c r="Y279" s="2"/>
      <c r="Z279" s="16"/>
      <c r="AA279" s="16"/>
      <c r="AB279" s="16"/>
      <c r="AM279" s="2"/>
      <c r="AS279" s="3"/>
      <c r="AY279" s="2"/>
    </row>
    <row r="280" spans="25:51" ht="15.75" customHeight="1">
      <c r="Y280" s="2"/>
      <c r="Z280" s="16"/>
      <c r="AA280" s="16"/>
      <c r="AB280" s="16"/>
      <c r="AM280" s="2"/>
      <c r="AS280" s="3"/>
      <c r="AY280" s="2"/>
    </row>
    <row r="281" spans="25:51" ht="15.75" customHeight="1">
      <c r="Y281" s="2"/>
      <c r="Z281" s="16"/>
      <c r="AA281" s="16"/>
      <c r="AB281" s="16"/>
      <c r="AM281" s="2"/>
      <c r="AS281" s="3"/>
      <c r="AY281" s="2"/>
    </row>
    <row r="282" spans="25:51" ht="15.75" customHeight="1">
      <c r="Y282" s="2"/>
      <c r="Z282" s="16"/>
      <c r="AA282" s="16"/>
      <c r="AB282" s="16"/>
      <c r="AM282" s="2"/>
      <c r="AS282" s="3"/>
      <c r="AY282" s="2"/>
    </row>
    <row r="283" spans="25:51" ht="15.75" customHeight="1">
      <c r="Y283" s="2"/>
      <c r="Z283" s="16"/>
      <c r="AA283" s="16"/>
      <c r="AB283" s="16"/>
      <c r="AM283" s="2"/>
      <c r="AS283" s="3"/>
      <c r="AY283" s="2"/>
    </row>
    <row r="284" spans="25:51" ht="15.75" customHeight="1">
      <c r="Y284" s="2"/>
      <c r="Z284" s="16"/>
      <c r="AA284" s="16"/>
      <c r="AB284" s="16"/>
      <c r="AM284" s="2"/>
      <c r="AS284" s="3"/>
      <c r="AY284" s="2"/>
    </row>
    <row r="285" spans="25:51" ht="15.75" customHeight="1">
      <c r="Y285" s="2"/>
      <c r="Z285" s="16"/>
      <c r="AA285" s="16"/>
      <c r="AB285" s="16"/>
      <c r="AM285" s="2"/>
      <c r="AS285" s="3"/>
      <c r="AY285" s="2"/>
    </row>
    <row r="286" spans="25:51" ht="15.75" customHeight="1">
      <c r="Y286" s="2"/>
      <c r="Z286" s="16"/>
      <c r="AA286" s="16"/>
      <c r="AB286" s="16"/>
      <c r="AM286" s="2"/>
      <c r="AS286" s="3"/>
      <c r="AY286" s="2"/>
    </row>
    <row r="287" spans="25:51" ht="15.75" customHeight="1">
      <c r="Y287" s="2"/>
      <c r="Z287" s="16"/>
      <c r="AA287" s="16"/>
      <c r="AB287" s="16"/>
      <c r="AM287" s="2"/>
      <c r="AS287" s="3"/>
      <c r="AY287" s="2"/>
    </row>
    <row r="288" spans="25:51" ht="15.75" customHeight="1">
      <c r="Y288" s="2"/>
      <c r="Z288" s="16"/>
      <c r="AA288" s="16"/>
      <c r="AB288" s="16"/>
      <c r="AM288" s="2"/>
      <c r="AS288" s="3"/>
      <c r="AY288" s="2"/>
    </row>
    <row r="289" spans="25:51" ht="15.75" customHeight="1">
      <c r="Y289" s="2"/>
      <c r="Z289" s="16"/>
      <c r="AA289" s="16"/>
      <c r="AB289" s="16"/>
      <c r="AM289" s="2"/>
      <c r="AS289" s="3"/>
      <c r="AY289" s="2"/>
    </row>
    <row r="290" spans="25:51" ht="15.75" customHeight="1">
      <c r="Y290" s="2"/>
      <c r="Z290" s="16"/>
      <c r="AA290" s="16"/>
      <c r="AB290" s="16"/>
      <c r="AM290" s="2"/>
      <c r="AS290" s="3"/>
      <c r="AY290" s="2"/>
    </row>
    <row r="291" spans="25:51" ht="15.75" customHeight="1">
      <c r="Y291" s="2"/>
      <c r="Z291" s="16"/>
      <c r="AA291" s="16"/>
      <c r="AB291" s="16"/>
      <c r="AM291" s="2"/>
      <c r="AS291" s="3"/>
      <c r="AY291" s="2"/>
    </row>
    <row r="292" spans="25:51" ht="15.75" customHeight="1">
      <c r="Y292" s="2"/>
      <c r="Z292" s="16"/>
      <c r="AA292" s="16"/>
      <c r="AB292" s="16"/>
      <c r="AM292" s="2"/>
      <c r="AS292" s="3"/>
      <c r="AY292" s="2"/>
    </row>
    <row r="293" spans="25:51" ht="15.75" customHeight="1">
      <c r="Y293" s="2"/>
      <c r="Z293" s="16"/>
      <c r="AA293" s="16"/>
      <c r="AB293" s="16"/>
      <c r="AM293" s="2"/>
      <c r="AS293" s="3"/>
      <c r="AY293" s="2"/>
    </row>
    <row r="294" spans="25:51" ht="15.75" customHeight="1">
      <c r="Y294" s="2"/>
      <c r="Z294" s="16"/>
      <c r="AA294" s="16"/>
      <c r="AB294" s="16"/>
      <c r="AM294" s="2"/>
      <c r="AS294" s="3"/>
      <c r="AY294" s="2"/>
    </row>
    <row r="295" spans="25:51" ht="15.75" customHeight="1">
      <c r="Y295" s="2"/>
      <c r="Z295" s="16"/>
      <c r="AA295" s="16"/>
      <c r="AB295" s="16"/>
      <c r="AM295" s="2"/>
      <c r="AS295" s="3"/>
      <c r="AY295" s="2"/>
    </row>
    <row r="296" spans="25:51" ht="15.75" customHeight="1">
      <c r="Y296" s="2"/>
      <c r="Z296" s="16"/>
      <c r="AA296" s="16"/>
      <c r="AB296" s="16"/>
      <c r="AM296" s="2"/>
      <c r="AS296" s="3"/>
      <c r="AY296" s="2"/>
    </row>
    <row r="297" spans="25:51" ht="15.75" customHeight="1">
      <c r="Y297" s="2"/>
      <c r="Z297" s="16"/>
      <c r="AA297" s="16"/>
      <c r="AB297" s="16"/>
      <c r="AM297" s="2"/>
      <c r="AS297" s="3"/>
      <c r="AY297" s="2"/>
    </row>
    <row r="298" spans="25:51" ht="15.75" customHeight="1">
      <c r="Y298" s="2"/>
      <c r="Z298" s="16"/>
      <c r="AA298" s="16"/>
      <c r="AB298" s="16"/>
      <c r="AM298" s="2"/>
      <c r="AS298" s="3"/>
      <c r="AY298" s="2"/>
    </row>
    <row r="299" spans="25:51" ht="15.75" customHeight="1">
      <c r="Y299" s="2"/>
      <c r="Z299" s="16"/>
      <c r="AA299" s="16"/>
      <c r="AB299" s="16"/>
      <c r="AM299" s="2"/>
      <c r="AS299" s="3"/>
      <c r="AY299" s="2"/>
    </row>
    <row r="300" spans="25:51" ht="15.75" customHeight="1">
      <c r="Y300" s="2"/>
      <c r="Z300" s="16"/>
      <c r="AA300" s="16"/>
      <c r="AB300" s="16"/>
      <c r="AM300" s="2"/>
      <c r="AS300" s="3"/>
      <c r="AY300" s="2"/>
    </row>
    <row r="301" spans="25:51" ht="15.75" customHeight="1">
      <c r="Y301" s="2"/>
      <c r="Z301" s="16"/>
      <c r="AA301" s="16"/>
      <c r="AB301" s="16"/>
      <c r="AM301" s="2"/>
      <c r="AS301" s="3"/>
      <c r="AY301" s="2"/>
    </row>
    <row r="302" spans="25:51" ht="15.75" customHeight="1">
      <c r="Y302" s="2"/>
      <c r="Z302" s="16"/>
      <c r="AA302" s="16"/>
      <c r="AB302" s="16"/>
      <c r="AM302" s="2"/>
      <c r="AS302" s="3"/>
      <c r="AY302" s="2"/>
    </row>
    <row r="303" spans="25:51" ht="15.75" customHeight="1">
      <c r="Y303" s="2"/>
      <c r="Z303" s="16"/>
      <c r="AA303" s="16"/>
      <c r="AB303" s="16"/>
      <c r="AM303" s="2"/>
      <c r="AS303" s="3"/>
      <c r="AY303" s="2"/>
    </row>
    <row r="304" spans="25:51" ht="15.75" customHeight="1">
      <c r="Y304" s="2"/>
      <c r="Z304" s="16"/>
      <c r="AA304" s="16"/>
      <c r="AB304" s="16"/>
      <c r="AM304" s="2"/>
      <c r="AS304" s="3"/>
      <c r="AY304" s="2"/>
    </row>
    <row r="305" spans="25:51" ht="15.75" customHeight="1">
      <c r="Y305" s="2"/>
      <c r="Z305" s="16"/>
      <c r="AA305" s="16"/>
      <c r="AB305" s="16"/>
      <c r="AM305" s="2"/>
      <c r="AS305" s="3"/>
      <c r="AY305" s="2"/>
    </row>
    <row r="306" spans="25:51" ht="15.75" customHeight="1">
      <c r="Y306" s="2"/>
      <c r="Z306" s="16"/>
      <c r="AA306" s="16"/>
      <c r="AB306" s="16"/>
      <c r="AM306" s="2"/>
      <c r="AS306" s="3"/>
      <c r="AY306" s="2"/>
    </row>
    <row r="307" spans="25:51" ht="15.75" customHeight="1">
      <c r="Y307" s="2"/>
      <c r="Z307" s="16"/>
      <c r="AA307" s="16"/>
      <c r="AB307" s="16"/>
      <c r="AM307" s="2"/>
      <c r="AS307" s="3"/>
      <c r="AY307" s="2"/>
    </row>
    <row r="308" spans="25:51" ht="15.75" customHeight="1">
      <c r="Y308" s="2"/>
      <c r="Z308" s="16"/>
      <c r="AA308" s="16"/>
      <c r="AB308" s="16"/>
      <c r="AM308" s="2"/>
      <c r="AS308" s="3"/>
      <c r="AY308" s="2"/>
    </row>
    <row r="309" spans="25:51" ht="15.75" customHeight="1">
      <c r="Y309" s="2"/>
      <c r="Z309" s="16"/>
      <c r="AA309" s="16"/>
      <c r="AB309" s="16"/>
      <c r="AM309" s="2"/>
      <c r="AS309" s="3"/>
      <c r="AY309" s="2"/>
    </row>
    <row r="310" spans="25:51" ht="15.75" customHeight="1">
      <c r="Y310" s="2"/>
      <c r="Z310" s="16"/>
      <c r="AA310" s="16"/>
      <c r="AB310" s="16"/>
      <c r="AM310" s="2"/>
      <c r="AS310" s="3"/>
      <c r="AY310" s="2"/>
    </row>
    <row r="311" spans="25:51" ht="15.75" customHeight="1">
      <c r="Y311" s="2"/>
      <c r="Z311" s="16"/>
      <c r="AA311" s="16"/>
      <c r="AB311" s="16"/>
      <c r="AM311" s="2"/>
      <c r="AS311" s="3"/>
      <c r="AY311" s="2"/>
    </row>
    <row r="312" spans="25:51" ht="15.75" customHeight="1">
      <c r="Y312" s="2"/>
      <c r="Z312" s="16"/>
      <c r="AA312" s="16"/>
      <c r="AB312" s="16"/>
      <c r="AM312" s="2"/>
      <c r="AS312" s="3"/>
      <c r="AY312" s="2"/>
    </row>
    <row r="313" spans="25:51" ht="15.75" customHeight="1">
      <c r="Y313" s="2"/>
      <c r="Z313" s="16"/>
      <c r="AA313" s="16"/>
      <c r="AB313" s="16"/>
      <c r="AM313" s="2"/>
      <c r="AS313" s="3"/>
      <c r="AY313" s="2"/>
    </row>
    <row r="314" spans="25:51" ht="15.75" customHeight="1">
      <c r="Y314" s="2"/>
      <c r="Z314" s="16"/>
      <c r="AA314" s="16"/>
      <c r="AB314" s="16"/>
      <c r="AM314" s="2"/>
      <c r="AS314" s="3"/>
      <c r="AY314" s="2"/>
    </row>
    <row r="315" spans="25:51" ht="15.75" customHeight="1">
      <c r="Y315" s="2"/>
      <c r="Z315" s="16"/>
      <c r="AA315" s="16"/>
      <c r="AB315" s="16"/>
      <c r="AM315" s="2"/>
      <c r="AS315" s="3"/>
      <c r="AY315" s="2"/>
    </row>
    <row r="316" spans="25:51" ht="15.75" customHeight="1">
      <c r="Y316" s="2"/>
      <c r="Z316" s="16"/>
      <c r="AA316" s="16"/>
      <c r="AB316" s="16"/>
      <c r="AM316" s="2"/>
      <c r="AS316" s="3"/>
      <c r="AY316" s="2"/>
    </row>
    <row r="317" spans="25:51" ht="15.75" customHeight="1">
      <c r="Y317" s="2"/>
      <c r="Z317" s="16"/>
      <c r="AA317" s="16"/>
      <c r="AB317" s="16"/>
      <c r="AM317" s="2"/>
      <c r="AS317" s="3"/>
      <c r="AY317" s="2"/>
    </row>
    <row r="318" spans="25:51" ht="15.75" customHeight="1">
      <c r="Y318" s="2"/>
      <c r="Z318" s="16"/>
      <c r="AA318" s="16"/>
      <c r="AB318" s="16"/>
      <c r="AM318" s="2"/>
      <c r="AS318" s="3"/>
      <c r="AY318" s="2"/>
    </row>
    <row r="319" spans="25:51" ht="15.75" customHeight="1">
      <c r="Y319" s="2"/>
      <c r="Z319" s="16"/>
      <c r="AA319" s="16"/>
      <c r="AB319" s="16"/>
      <c r="AM319" s="2"/>
      <c r="AS319" s="3"/>
      <c r="AY319" s="2"/>
    </row>
    <row r="320" spans="25:51" ht="15.75" customHeight="1">
      <c r="Y320" s="2"/>
      <c r="Z320" s="16"/>
      <c r="AA320" s="16"/>
      <c r="AB320" s="16"/>
      <c r="AM320" s="2"/>
      <c r="AS320" s="3"/>
      <c r="AY320" s="2"/>
    </row>
    <row r="321" spans="25:51" ht="15.75" customHeight="1">
      <c r="Y321" s="2"/>
      <c r="Z321" s="16"/>
      <c r="AA321" s="16"/>
      <c r="AB321" s="16"/>
      <c r="AM321" s="2"/>
      <c r="AS321" s="3"/>
      <c r="AY321" s="2"/>
    </row>
    <row r="322" spans="25:51" ht="15.75" customHeight="1">
      <c r="Y322" s="2"/>
      <c r="Z322" s="16"/>
      <c r="AA322" s="16"/>
      <c r="AB322" s="16"/>
      <c r="AM322" s="2"/>
      <c r="AS322" s="3"/>
      <c r="AY322" s="2"/>
    </row>
    <row r="323" spans="25:51" ht="15.75" customHeight="1">
      <c r="Y323" s="2"/>
      <c r="Z323" s="16"/>
      <c r="AA323" s="16"/>
      <c r="AB323" s="16"/>
      <c r="AM323" s="2"/>
      <c r="AS323" s="3"/>
      <c r="AY323" s="2"/>
    </row>
    <row r="324" spans="25:51" ht="15.75" customHeight="1">
      <c r="Y324" s="2"/>
      <c r="Z324" s="16"/>
      <c r="AA324" s="16"/>
      <c r="AB324" s="16"/>
      <c r="AM324" s="2"/>
      <c r="AS324" s="3"/>
      <c r="AY324" s="2"/>
    </row>
    <row r="325" spans="25:51" ht="15.75" customHeight="1">
      <c r="Y325" s="2"/>
      <c r="Z325" s="16"/>
      <c r="AA325" s="16"/>
      <c r="AB325" s="16"/>
      <c r="AM325" s="2"/>
      <c r="AS325" s="3"/>
      <c r="AY325" s="2"/>
    </row>
    <row r="326" spans="25:51" ht="15.75" customHeight="1">
      <c r="Y326" s="2"/>
      <c r="Z326" s="16"/>
      <c r="AA326" s="16"/>
      <c r="AB326" s="16"/>
      <c r="AM326" s="2"/>
      <c r="AS326" s="3"/>
      <c r="AY326" s="2"/>
    </row>
    <row r="327" spans="25:51" ht="15.75" customHeight="1">
      <c r="Y327" s="2"/>
      <c r="Z327" s="16"/>
      <c r="AA327" s="16"/>
      <c r="AB327" s="16"/>
      <c r="AM327" s="2"/>
      <c r="AS327" s="3"/>
      <c r="AY327" s="2"/>
    </row>
    <row r="328" spans="25:51" ht="15.75" customHeight="1">
      <c r="Y328" s="2"/>
      <c r="Z328" s="16"/>
      <c r="AA328" s="16"/>
      <c r="AB328" s="16"/>
      <c r="AM328" s="2"/>
      <c r="AS328" s="3"/>
      <c r="AY328" s="2"/>
    </row>
    <row r="329" spans="25:51" ht="15.75" customHeight="1">
      <c r="Y329" s="2"/>
      <c r="Z329" s="16"/>
      <c r="AA329" s="16"/>
      <c r="AB329" s="16"/>
      <c r="AM329" s="2"/>
      <c r="AS329" s="3"/>
      <c r="AY329" s="2"/>
    </row>
    <row r="330" spans="25:51" ht="15.75" customHeight="1">
      <c r="Y330" s="2"/>
      <c r="Z330" s="16"/>
      <c r="AA330" s="16"/>
      <c r="AB330" s="16"/>
      <c r="AM330" s="2"/>
      <c r="AS330" s="3"/>
      <c r="AY330" s="2"/>
    </row>
    <row r="331" spans="25:51" ht="15.75" customHeight="1">
      <c r="Y331" s="2"/>
      <c r="Z331" s="16"/>
      <c r="AA331" s="16"/>
      <c r="AB331" s="16"/>
      <c r="AM331" s="2"/>
      <c r="AS331" s="3"/>
      <c r="AY331" s="2"/>
    </row>
    <row r="332" spans="25:51" ht="15.75" customHeight="1">
      <c r="Y332" s="2"/>
      <c r="Z332" s="16"/>
      <c r="AA332" s="16"/>
      <c r="AB332" s="16"/>
      <c r="AM332" s="2"/>
      <c r="AS332" s="3"/>
      <c r="AY332" s="2"/>
    </row>
    <row r="333" spans="25:51" ht="15.75" customHeight="1">
      <c r="Y333" s="2"/>
      <c r="Z333" s="16"/>
      <c r="AA333" s="16"/>
      <c r="AB333" s="16"/>
      <c r="AM333" s="2"/>
      <c r="AS333" s="3"/>
      <c r="AY333" s="2"/>
    </row>
    <row r="334" spans="25:51" ht="15.75" customHeight="1">
      <c r="Y334" s="2"/>
      <c r="Z334" s="16"/>
      <c r="AA334" s="16"/>
      <c r="AB334" s="16"/>
      <c r="AM334" s="2"/>
      <c r="AS334" s="3"/>
      <c r="AY334" s="2"/>
    </row>
    <row r="335" spans="25:51" ht="15.75" customHeight="1">
      <c r="Y335" s="2"/>
      <c r="Z335" s="16"/>
      <c r="AA335" s="16"/>
      <c r="AB335" s="16"/>
      <c r="AM335" s="2"/>
      <c r="AS335" s="3"/>
      <c r="AY335" s="2"/>
    </row>
    <row r="336" spans="25:51" ht="15.75" customHeight="1">
      <c r="Y336" s="2"/>
      <c r="Z336" s="16"/>
      <c r="AA336" s="16"/>
      <c r="AB336" s="16"/>
      <c r="AM336" s="2"/>
      <c r="AS336" s="3"/>
      <c r="AY336" s="2"/>
    </row>
    <row r="337" spans="25:51" ht="15.75" customHeight="1">
      <c r="Y337" s="2"/>
      <c r="Z337" s="16"/>
      <c r="AA337" s="16"/>
      <c r="AB337" s="16"/>
      <c r="AM337" s="2"/>
      <c r="AS337" s="3"/>
      <c r="AY337" s="2"/>
    </row>
    <row r="338" spans="25:51" ht="15.75" customHeight="1">
      <c r="Y338" s="2"/>
      <c r="Z338" s="16"/>
      <c r="AA338" s="16"/>
      <c r="AB338" s="16"/>
      <c r="AM338" s="2"/>
      <c r="AS338" s="3"/>
      <c r="AY338" s="2"/>
    </row>
    <row r="339" spans="25:51" ht="15.75" customHeight="1">
      <c r="Y339" s="2"/>
      <c r="Z339" s="16"/>
      <c r="AA339" s="16"/>
      <c r="AB339" s="16"/>
      <c r="AM339" s="2"/>
      <c r="AS339" s="3"/>
      <c r="AY339" s="2"/>
    </row>
    <row r="340" spans="25:51" ht="15.75" customHeight="1">
      <c r="Y340" s="2"/>
      <c r="Z340" s="16"/>
      <c r="AA340" s="16"/>
      <c r="AB340" s="16"/>
      <c r="AM340" s="2"/>
      <c r="AS340" s="3"/>
      <c r="AY340" s="2"/>
    </row>
    <row r="341" spans="25:51" ht="15.75" customHeight="1">
      <c r="Y341" s="2"/>
      <c r="Z341" s="16"/>
      <c r="AA341" s="16"/>
      <c r="AB341" s="16"/>
      <c r="AM341" s="2"/>
      <c r="AS341" s="3"/>
      <c r="AY341" s="2"/>
    </row>
    <row r="342" spans="25:51" ht="15.75" customHeight="1">
      <c r="Y342" s="2"/>
      <c r="Z342" s="16"/>
      <c r="AA342" s="16"/>
      <c r="AB342" s="16"/>
      <c r="AM342" s="2"/>
      <c r="AS342" s="3"/>
      <c r="AY342" s="2"/>
    </row>
    <row r="343" spans="25:51" ht="15.75" customHeight="1">
      <c r="Y343" s="2"/>
      <c r="Z343" s="16"/>
      <c r="AA343" s="16"/>
      <c r="AB343" s="16"/>
      <c r="AM343" s="2"/>
      <c r="AS343" s="3"/>
      <c r="AY343" s="2"/>
    </row>
    <row r="344" spans="25:51" ht="15.75" customHeight="1">
      <c r="Y344" s="2"/>
      <c r="Z344" s="16"/>
      <c r="AA344" s="16"/>
      <c r="AB344" s="16"/>
      <c r="AM344" s="2"/>
      <c r="AS344" s="3"/>
      <c r="AY344" s="2"/>
    </row>
    <row r="345" spans="25:51" ht="15.75" customHeight="1">
      <c r="Y345" s="2"/>
      <c r="Z345" s="16"/>
      <c r="AA345" s="16"/>
      <c r="AB345" s="16"/>
      <c r="AM345" s="2"/>
      <c r="AS345" s="3"/>
      <c r="AY345" s="2"/>
    </row>
    <row r="346" spans="25:51" ht="15.75" customHeight="1">
      <c r="Y346" s="2"/>
      <c r="Z346" s="16"/>
      <c r="AA346" s="16"/>
      <c r="AB346" s="16"/>
      <c r="AM346" s="2"/>
      <c r="AS346" s="3"/>
      <c r="AY346" s="2"/>
    </row>
    <row r="347" spans="25:51" ht="15.75" customHeight="1">
      <c r="Y347" s="2"/>
      <c r="Z347" s="16"/>
      <c r="AA347" s="16"/>
      <c r="AB347" s="16"/>
      <c r="AM347" s="2"/>
      <c r="AS347" s="3"/>
      <c r="AY347" s="2"/>
    </row>
    <row r="348" spans="25:51" ht="15.75" customHeight="1">
      <c r="Y348" s="2"/>
      <c r="Z348" s="16"/>
      <c r="AA348" s="16"/>
      <c r="AB348" s="16"/>
      <c r="AM348" s="2"/>
      <c r="AS348" s="3"/>
      <c r="AY348" s="2"/>
    </row>
    <row r="349" spans="25:51" ht="15.75" customHeight="1">
      <c r="Y349" s="2"/>
      <c r="Z349" s="16"/>
      <c r="AA349" s="16"/>
      <c r="AB349" s="16"/>
      <c r="AM349" s="2"/>
      <c r="AS349" s="3"/>
      <c r="AY349" s="2"/>
    </row>
    <row r="350" spans="25:51" ht="15.75" customHeight="1">
      <c r="Y350" s="2"/>
      <c r="Z350" s="16"/>
      <c r="AA350" s="16"/>
      <c r="AB350" s="16"/>
      <c r="AM350" s="2"/>
      <c r="AS350" s="3"/>
      <c r="AY350" s="2"/>
    </row>
    <row r="351" spans="25:51" ht="15.75" customHeight="1">
      <c r="Y351" s="2"/>
      <c r="Z351" s="16"/>
      <c r="AA351" s="16"/>
      <c r="AB351" s="16"/>
      <c r="AM351" s="2"/>
      <c r="AS351" s="3"/>
      <c r="AY351" s="2"/>
    </row>
    <row r="352" spans="25:51" ht="15.75" customHeight="1">
      <c r="Y352" s="2"/>
      <c r="Z352" s="16"/>
      <c r="AA352" s="16"/>
      <c r="AB352" s="16"/>
      <c r="AM352" s="2"/>
      <c r="AS352" s="3"/>
      <c r="AY352" s="2"/>
    </row>
    <row r="353" spans="25:51" ht="15.75" customHeight="1">
      <c r="Y353" s="2"/>
      <c r="Z353" s="16"/>
      <c r="AA353" s="16"/>
      <c r="AB353" s="16"/>
      <c r="AM353" s="2"/>
      <c r="AS353" s="3"/>
      <c r="AY353" s="2"/>
    </row>
    <row r="354" spans="25:51" ht="15.75" customHeight="1">
      <c r="Y354" s="2"/>
      <c r="Z354" s="16"/>
      <c r="AA354" s="16"/>
      <c r="AB354" s="16"/>
      <c r="AM354" s="2"/>
      <c r="AS354" s="3"/>
      <c r="AY354" s="2"/>
    </row>
    <row r="355" spans="25:51" ht="15.75" customHeight="1">
      <c r="Y355" s="2"/>
      <c r="Z355" s="16"/>
      <c r="AA355" s="16"/>
      <c r="AB355" s="16"/>
      <c r="AM355" s="2"/>
      <c r="AS355" s="3"/>
      <c r="AY355" s="2"/>
    </row>
    <row r="356" spans="25:51" ht="15.75" customHeight="1">
      <c r="Y356" s="2"/>
      <c r="Z356" s="16"/>
      <c r="AA356" s="16"/>
      <c r="AB356" s="16"/>
      <c r="AM356" s="2"/>
      <c r="AS356" s="3"/>
      <c r="AY356" s="2"/>
    </row>
    <row r="357" spans="25:51" ht="15.75" customHeight="1">
      <c r="Y357" s="2"/>
      <c r="Z357" s="16"/>
      <c r="AA357" s="16"/>
      <c r="AB357" s="16"/>
      <c r="AM357" s="2"/>
      <c r="AS357" s="3"/>
      <c r="AY357" s="2"/>
    </row>
    <row r="358" spans="25:51" ht="15.75" customHeight="1">
      <c r="Y358" s="2"/>
      <c r="Z358" s="16"/>
      <c r="AA358" s="16"/>
      <c r="AB358" s="16"/>
      <c r="AM358" s="2"/>
      <c r="AS358" s="3"/>
      <c r="AY358" s="2"/>
    </row>
    <row r="359" spans="25:51" ht="15.75" customHeight="1">
      <c r="Y359" s="2"/>
      <c r="Z359" s="16"/>
      <c r="AA359" s="16"/>
      <c r="AB359" s="16"/>
      <c r="AM359" s="2"/>
      <c r="AS359" s="3"/>
      <c r="AY359" s="2"/>
    </row>
    <row r="360" spans="25:51" ht="15.75" customHeight="1">
      <c r="Y360" s="2"/>
      <c r="Z360" s="16"/>
      <c r="AA360" s="16"/>
      <c r="AB360" s="16"/>
      <c r="AM360" s="2"/>
      <c r="AS360" s="3"/>
      <c r="AY360" s="2"/>
    </row>
    <row r="361" spans="25:51" ht="15.75" customHeight="1">
      <c r="Y361" s="2"/>
      <c r="Z361" s="16"/>
      <c r="AA361" s="16"/>
      <c r="AB361" s="16"/>
      <c r="AM361" s="2"/>
      <c r="AS361" s="3"/>
      <c r="AY361" s="2"/>
    </row>
    <row r="362" spans="25:51" ht="15.75" customHeight="1">
      <c r="Y362" s="2"/>
      <c r="Z362" s="16"/>
      <c r="AA362" s="16"/>
      <c r="AB362" s="16"/>
      <c r="AM362" s="2"/>
      <c r="AS362" s="3"/>
      <c r="AY362" s="2"/>
    </row>
    <row r="363" spans="25:51" ht="15.75" customHeight="1">
      <c r="Y363" s="2"/>
      <c r="Z363" s="16"/>
      <c r="AA363" s="16"/>
      <c r="AB363" s="16"/>
      <c r="AM363" s="2"/>
      <c r="AS363" s="3"/>
      <c r="AY363" s="2"/>
    </row>
    <row r="364" spans="25:51" ht="15.75" customHeight="1">
      <c r="Y364" s="2"/>
      <c r="Z364" s="16"/>
      <c r="AA364" s="16"/>
      <c r="AB364" s="16"/>
      <c r="AM364" s="2"/>
      <c r="AS364" s="3"/>
      <c r="AY364" s="2"/>
    </row>
    <row r="365" spans="25:51" ht="15.75" customHeight="1">
      <c r="Y365" s="2"/>
      <c r="Z365" s="16"/>
      <c r="AA365" s="16"/>
      <c r="AB365" s="16"/>
      <c r="AM365" s="2"/>
      <c r="AS365" s="3"/>
      <c r="AY365" s="2"/>
    </row>
    <row r="366" spans="25:51" ht="15.75" customHeight="1">
      <c r="Y366" s="2"/>
      <c r="Z366" s="16"/>
      <c r="AA366" s="16"/>
      <c r="AB366" s="16"/>
      <c r="AM366" s="2"/>
      <c r="AS366" s="3"/>
      <c r="AY366" s="2"/>
    </row>
    <row r="367" spans="25:51" ht="15.75" customHeight="1">
      <c r="Y367" s="2"/>
      <c r="Z367" s="16"/>
      <c r="AA367" s="16"/>
      <c r="AB367" s="16"/>
      <c r="AM367" s="2"/>
      <c r="AS367" s="3"/>
      <c r="AY367" s="2"/>
    </row>
    <row r="368" spans="25:51" ht="15.75" customHeight="1">
      <c r="Y368" s="2"/>
      <c r="Z368" s="16"/>
      <c r="AA368" s="16"/>
      <c r="AB368" s="16"/>
      <c r="AM368" s="2"/>
      <c r="AS368" s="3"/>
      <c r="AY368" s="2"/>
    </row>
    <row r="369" spans="25:51" ht="15.75" customHeight="1">
      <c r="Y369" s="2"/>
      <c r="Z369" s="16"/>
      <c r="AA369" s="16"/>
      <c r="AB369" s="16"/>
      <c r="AM369" s="2"/>
      <c r="AS369" s="3"/>
      <c r="AY369" s="2"/>
    </row>
    <row r="370" spans="25:51" ht="15.75" customHeight="1">
      <c r="Y370" s="2"/>
      <c r="Z370" s="16"/>
      <c r="AA370" s="16"/>
      <c r="AB370" s="16"/>
      <c r="AM370" s="2"/>
      <c r="AS370" s="3"/>
      <c r="AY370" s="2"/>
    </row>
    <row r="371" spans="25:51" ht="15.75" customHeight="1">
      <c r="Y371" s="2"/>
      <c r="Z371" s="16"/>
      <c r="AA371" s="16"/>
      <c r="AB371" s="16"/>
      <c r="AM371" s="2"/>
      <c r="AS371" s="3"/>
      <c r="AY371" s="2"/>
    </row>
    <row r="372" spans="25:51" ht="15.75" customHeight="1">
      <c r="Y372" s="2"/>
      <c r="Z372" s="16"/>
      <c r="AA372" s="16"/>
      <c r="AB372" s="16"/>
      <c r="AM372" s="2"/>
      <c r="AS372" s="3"/>
      <c r="AY372" s="2"/>
    </row>
    <row r="373" spans="25:51" ht="15.75" customHeight="1">
      <c r="Y373" s="2"/>
      <c r="Z373" s="16"/>
      <c r="AA373" s="16"/>
      <c r="AB373" s="16"/>
      <c r="AM373" s="2"/>
      <c r="AS373" s="3"/>
      <c r="AY373" s="2"/>
    </row>
    <row r="374" spans="25:51" ht="15.75" customHeight="1">
      <c r="Y374" s="2"/>
      <c r="Z374" s="16"/>
      <c r="AA374" s="16"/>
      <c r="AB374" s="16"/>
      <c r="AM374" s="2"/>
      <c r="AS374" s="3"/>
      <c r="AY374" s="2"/>
    </row>
    <row r="375" spans="25:51" ht="15.75" customHeight="1">
      <c r="Y375" s="2"/>
      <c r="Z375" s="16"/>
      <c r="AA375" s="16"/>
      <c r="AB375" s="16"/>
      <c r="AM375" s="2"/>
      <c r="AS375" s="3"/>
      <c r="AY375" s="2"/>
    </row>
    <row r="376" spans="25:51" ht="15.75" customHeight="1">
      <c r="Y376" s="2"/>
      <c r="Z376" s="16"/>
      <c r="AA376" s="16"/>
      <c r="AB376" s="16"/>
      <c r="AM376" s="2"/>
      <c r="AS376" s="3"/>
      <c r="AY376" s="2"/>
    </row>
    <row r="377" spans="25:51" ht="15.75" customHeight="1">
      <c r="Y377" s="2"/>
      <c r="Z377" s="16"/>
      <c r="AA377" s="16"/>
      <c r="AB377" s="16"/>
      <c r="AM377" s="2"/>
      <c r="AS377" s="3"/>
      <c r="AY377" s="2"/>
    </row>
    <row r="378" spans="25:51" ht="15.75" customHeight="1">
      <c r="Y378" s="2"/>
      <c r="Z378" s="16"/>
      <c r="AA378" s="16"/>
      <c r="AB378" s="16"/>
      <c r="AM378" s="2"/>
      <c r="AS378" s="3"/>
      <c r="AY378" s="2"/>
    </row>
    <row r="379" spans="25:51" ht="15.75" customHeight="1">
      <c r="Y379" s="2"/>
      <c r="Z379" s="16"/>
      <c r="AA379" s="16"/>
      <c r="AB379" s="16"/>
      <c r="AM379" s="2"/>
      <c r="AS379" s="3"/>
      <c r="AY379" s="2"/>
    </row>
    <row r="380" spans="25:51" ht="15.75" customHeight="1">
      <c r="Y380" s="2"/>
      <c r="Z380" s="16"/>
      <c r="AA380" s="16"/>
      <c r="AB380" s="16"/>
      <c r="AM380" s="2"/>
      <c r="AS380" s="3"/>
      <c r="AY380" s="2"/>
    </row>
    <row r="381" spans="25:51" ht="15.75" customHeight="1">
      <c r="Y381" s="2"/>
      <c r="Z381" s="16"/>
      <c r="AA381" s="16"/>
      <c r="AB381" s="16"/>
      <c r="AM381" s="2"/>
      <c r="AS381" s="3"/>
      <c r="AY381" s="2"/>
    </row>
    <row r="382" spans="25:51" ht="15.75" customHeight="1">
      <c r="Y382" s="2"/>
      <c r="Z382" s="16"/>
      <c r="AA382" s="16"/>
      <c r="AB382" s="16"/>
      <c r="AM382" s="2"/>
      <c r="AS382" s="3"/>
      <c r="AY382" s="2"/>
    </row>
    <row r="383" spans="25:51" ht="15.75" customHeight="1">
      <c r="Y383" s="2"/>
      <c r="Z383" s="16"/>
      <c r="AA383" s="16"/>
      <c r="AB383" s="16"/>
      <c r="AM383" s="2"/>
      <c r="AS383" s="3"/>
      <c r="AY383" s="2"/>
    </row>
    <row r="384" spans="25:51" ht="15.75" customHeight="1">
      <c r="Y384" s="2"/>
      <c r="Z384" s="16"/>
      <c r="AA384" s="16"/>
      <c r="AB384" s="16"/>
      <c r="AM384" s="2"/>
      <c r="AS384" s="3"/>
      <c r="AY384" s="2"/>
    </row>
    <row r="385" spans="25:51" ht="15.75" customHeight="1">
      <c r="Y385" s="2"/>
      <c r="Z385" s="16"/>
      <c r="AA385" s="16"/>
      <c r="AB385" s="16"/>
      <c r="AM385" s="2"/>
      <c r="AS385" s="3"/>
      <c r="AY385" s="2"/>
    </row>
    <row r="386" spans="25:51" ht="15.75" customHeight="1">
      <c r="Y386" s="2"/>
      <c r="Z386" s="16"/>
      <c r="AA386" s="16"/>
      <c r="AB386" s="16"/>
      <c r="AM386" s="2"/>
      <c r="AS386" s="3"/>
      <c r="AY386" s="2"/>
    </row>
    <row r="387" spans="25:51" ht="15.75" customHeight="1">
      <c r="Y387" s="2"/>
      <c r="Z387" s="16"/>
      <c r="AA387" s="16"/>
      <c r="AB387" s="16"/>
      <c r="AM387" s="2"/>
      <c r="AS387" s="3"/>
      <c r="AY387" s="2"/>
    </row>
    <row r="388" spans="25:51" ht="15.75" customHeight="1">
      <c r="Y388" s="2"/>
      <c r="Z388" s="16"/>
      <c r="AA388" s="16"/>
      <c r="AB388" s="16"/>
      <c r="AM388" s="2"/>
      <c r="AS388" s="3"/>
      <c r="AY388" s="2"/>
    </row>
    <row r="389" spans="25:51" ht="15.75" customHeight="1">
      <c r="Y389" s="2"/>
      <c r="Z389" s="16"/>
      <c r="AA389" s="16"/>
      <c r="AB389" s="16"/>
      <c r="AM389" s="2"/>
      <c r="AS389" s="3"/>
      <c r="AY389" s="2"/>
    </row>
    <row r="390" spans="25:51" ht="15.75" customHeight="1">
      <c r="Y390" s="2"/>
      <c r="Z390" s="16"/>
      <c r="AA390" s="16"/>
      <c r="AB390" s="16"/>
      <c r="AM390" s="2"/>
      <c r="AS390" s="3"/>
      <c r="AY390" s="2"/>
    </row>
    <row r="391" spans="25:51" ht="15.75" customHeight="1">
      <c r="Y391" s="2"/>
      <c r="Z391" s="16"/>
      <c r="AA391" s="16"/>
      <c r="AB391" s="16"/>
      <c r="AM391" s="2"/>
      <c r="AS391" s="3"/>
      <c r="AY391" s="2"/>
    </row>
    <row r="392" spans="25:51" ht="15.75" customHeight="1">
      <c r="Y392" s="2"/>
      <c r="Z392" s="16"/>
      <c r="AA392" s="16"/>
      <c r="AB392" s="16"/>
      <c r="AM392" s="2"/>
      <c r="AS392" s="3"/>
      <c r="AY392" s="2"/>
    </row>
    <row r="393" spans="25:51" ht="15.75" customHeight="1">
      <c r="Y393" s="2"/>
      <c r="Z393" s="16"/>
      <c r="AA393" s="16"/>
      <c r="AB393" s="16"/>
      <c r="AM393" s="2"/>
      <c r="AS393" s="3"/>
      <c r="AY393" s="2"/>
    </row>
    <row r="394" spans="25:51" ht="15.75" customHeight="1">
      <c r="Y394" s="2"/>
      <c r="Z394" s="16"/>
      <c r="AA394" s="16"/>
      <c r="AB394" s="16"/>
      <c r="AM394" s="2"/>
      <c r="AS394" s="3"/>
      <c r="AY394" s="2"/>
    </row>
    <row r="395" spans="25:51" ht="15.75" customHeight="1">
      <c r="Y395" s="2"/>
      <c r="Z395" s="16"/>
      <c r="AA395" s="16"/>
      <c r="AB395" s="16"/>
      <c r="AM395" s="2"/>
      <c r="AS395" s="3"/>
      <c r="AY395" s="2"/>
    </row>
    <row r="396" spans="25:51" ht="15.75" customHeight="1">
      <c r="Y396" s="2"/>
      <c r="Z396" s="16"/>
      <c r="AA396" s="16"/>
      <c r="AB396" s="16"/>
      <c r="AM396" s="2"/>
      <c r="AS396" s="3"/>
      <c r="AY396" s="2"/>
    </row>
    <row r="397" spans="25:51" ht="15.75" customHeight="1">
      <c r="Y397" s="2"/>
      <c r="Z397" s="16"/>
      <c r="AA397" s="16"/>
      <c r="AB397" s="16"/>
      <c r="AM397" s="2"/>
      <c r="AS397" s="3"/>
      <c r="AY397" s="2"/>
    </row>
    <row r="398" spans="25:51" ht="15.75" customHeight="1">
      <c r="Y398" s="2"/>
      <c r="Z398" s="16"/>
      <c r="AA398" s="16"/>
      <c r="AB398" s="16"/>
      <c r="AM398" s="2"/>
      <c r="AS398" s="3"/>
      <c r="AY398" s="2"/>
    </row>
    <row r="399" spans="25:51" ht="15.75" customHeight="1">
      <c r="Y399" s="2"/>
      <c r="Z399" s="16"/>
      <c r="AA399" s="16"/>
      <c r="AB399" s="16"/>
      <c r="AM399" s="2"/>
      <c r="AS399" s="3"/>
      <c r="AY399" s="2"/>
    </row>
    <row r="400" spans="25:51" ht="15.75" customHeight="1">
      <c r="Y400" s="2"/>
      <c r="Z400" s="16"/>
      <c r="AA400" s="16"/>
      <c r="AB400" s="16"/>
      <c r="AM400" s="2"/>
      <c r="AS400" s="3"/>
      <c r="AY400" s="2"/>
    </row>
    <row r="401" spans="25:51" ht="15.75" customHeight="1">
      <c r="Y401" s="2"/>
      <c r="Z401" s="16"/>
      <c r="AA401" s="16"/>
      <c r="AB401" s="16"/>
      <c r="AM401" s="2"/>
      <c r="AS401" s="3"/>
      <c r="AY401" s="2"/>
    </row>
    <row r="402" spans="25:51" ht="15.75" customHeight="1">
      <c r="Y402" s="2"/>
      <c r="Z402" s="16"/>
      <c r="AA402" s="16"/>
      <c r="AB402" s="16"/>
      <c r="AM402" s="2"/>
      <c r="AS402" s="3"/>
      <c r="AY402" s="2"/>
    </row>
    <row r="403" spans="25:51" ht="15.75" customHeight="1">
      <c r="Y403" s="2"/>
      <c r="Z403" s="16"/>
      <c r="AA403" s="16"/>
      <c r="AB403" s="16"/>
      <c r="AM403" s="2"/>
      <c r="AS403" s="3"/>
      <c r="AY403" s="2"/>
    </row>
    <row r="404" spans="25:51" ht="15.75" customHeight="1">
      <c r="Y404" s="2"/>
      <c r="Z404" s="16"/>
      <c r="AA404" s="16"/>
      <c r="AB404" s="16"/>
      <c r="AM404" s="2"/>
      <c r="AS404" s="3"/>
      <c r="AY404" s="2"/>
    </row>
    <row r="405" spans="25:51" ht="15.75" customHeight="1">
      <c r="Y405" s="2"/>
      <c r="Z405" s="16"/>
      <c r="AA405" s="16"/>
      <c r="AB405" s="16"/>
      <c r="AM405" s="2"/>
      <c r="AS405" s="3"/>
      <c r="AY405" s="2"/>
    </row>
    <row r="406" spans="25:51" ht="15.75" customHeight="1">
      <c r="Y406" s="2"/>
      <c r="Z406" s="16"/>
      <c r="AA406" s="16"/>
      <c r="AB406" s="16"/>
      <c r="AM406" s="2"/>
      <c r="AS406" s="3"/>
      <c r="AY406" s="2"/>
    </row>
    <row r="407" spans="25:51" ht="15.75" customHeight="1">
      <c r="Y407" s="2"/>
      <c r="Z407" s="16"/>
      <c r="AA407" s="16"/>
      <c r="AB407" s="16"/>
      <c r="AM407" s="2"/>
      <c r="AS407" s="3"/>
      <c r="AY407" s="2"/>
    </row>
    <row r="408" spans="25:51" ht="15.75" customHeight="1">
      <c r="Y408" s="2"/>
      <c r="Z408" s="16"/>
      <c r="AA408" s="16"/>
      <c r="AB408" s="16"/>
      <c r="AM408" s="2"/>
      <c r="AS408" s="3"/>
      <c r="AY408" s="2"/>
    </row>
    <row r="409" spans="25:51" ht="15.75" customHeight="1">
      <c r="Y409" s="2"/>
      <c r="Z409" s="16"/>
      <c r="AA409" s="16"/>
      <c r="AB409" s="16"/>
      <c r="AM409" s="2"/>
      <c r="AS409" s="3"/>
      <c r="AY409" s="2"/>
    </row>
    <row r="410" spans="25:51" ht="15.75" customHeight="1">
      <c r="Y410" s="2"/>
      <c r="Z410" s="16"/>
      <c r="AA410" s="16"/>
      <c r="AB410" s="16"/>
      <c r="AM410" s="2"/>
      <c r="AS410" s="3"/>
      <c r="AY410" s="2"/>
    </row>
    <row r="411" spans="25:51" ht="15.75" customHeight="1">
      <c r="Y411" s="2"/>
      <c r="Z411" s="16"/>
      <c r="AA411" s="16"/>
      <c r="AB411" s="16"/>
      <c r="AM411" s="2"/>
      <c r="AS411" s="3"/>
      <c r="AY411" s="2"/>
    </row>
    <row r="412" spans="25:51" ht="15.75" customHeight="1">
      <c r="Y412" s="2"/>
      <c r="Z412" s="16"/>
      <c r="AA412" s="16"/>
      <c r="AB412" s="16"/>
      <c r="AM412" s="2"/>
      <c r="AS412" s="3"/>
      <c r="AY412" s="2"/>
    </row>
    <row r="413" spans="25:51" ht="15.75" customHeight="1">
      <c r="Y413" s="2"/>
      <c r="Z413" s="16"/>
      <c r="AA413" s="16"/>
      <c r="AB413" s="16"/>
      <c r="AM413" s="2"/>
      <c r="AS413" s="3"/>
      <c r="AY413" s="2"/>
    </row>
    <row r="414" spans="25:51" ht="15.75" customHeight="1">
      <c r="Y414" s="2"/>
      <c r="Z414" s="16"/>
      <c r="AA414" s="16"/>
      <c r="AB414" s="16"/>
      <c r="AM414" s="2"/>
      <c r="AS414" s="3"/>
      <c r="AY414" s="2"/>
    </row>
    <row r="415" spans="25:51" ht="15.75" customHeight="1">
      <c r="Y415" s="2"/>
      <c r="Z415" s="16"/>
      <c r="AA415" s="16"/>
      <c r="AB415" s="16"/>
      <c r="AM415" s="2"/>
      <c r="AS415" s="3"/>
      <c r="AY415" s="2"/>
    </row>
    <row r="416" spans="25:51" ht="15.75" customHeight="1">
      <c r="Y416" s="2"/>
      <c r="Z416" s="16"/>
      <c r="AA416" s="16"/>
      <c r="AB416" s="16"/>
      <c r="AM416" s="2"/>
      <c r="AS416" s="3"/>
      <c r="AY416" s="2"/>
    </row>
    <row r="417" spans="25:51" ht="15.75" customHeight="1">
      <c r="Y417" s="2"/>
      <c r="Z417" s="16"/>
      <c r="AA417" s="16"/>
      <c r="AB417" s="16"/>
      <c r="AM417" s="2"/>
      <c r="AS417" s="3"/>
      <c r="AY417" s="2"/>
    </row>
    <row r="418" spans="25:51" ht="15.75" customHeight="1">
      <c r="Y418" s="2"/>
      <c r="Z418" s="16"/>
      <c r="AA418" s="16"/>
      <c r="AB418" s="16"/>
      <c r="AM418" s="2"/>
      <c r="AS418" s="3"/>
      <c r="AY418" s="2"/>
    </row>
    <row r="419" spans="25:51" ht="15.75" customHeight="1">
      <c r="Y419" s="2"/>
      <c r="Z419" s="16"/>
      <c r="AA419" s="16"/>
      <c r="AB419" s="16"/>
      <c r="AM419" s="2"/>
      <c r="AS419" s="3"/>
      <c r="AY419" s="2"/>
    </row>
    <row r="420" spans="25:51" ht="15.75" customHeight="1">
      <c r="Y420" s="2"/>
      <c r="Z420" s="16"/>
      <c r="AA420" s="16"/>
      <c r="AB420" s="16"/>
      <c r="AM420" s="2"/>
      <c r="AS420" s="3"/>
      <c r="AY420" s="2"/>
    </row>
    <row r="421" spans="25:51" ht="15.75" customHeight="1">
      <c r="Y421" s="2"/>
      <c r="Z421" s="16"/>
      <c r="AA421" s="16"/>
      <c r="AB421" s="16"/>
      <c r="AM421" s="2"/>
      <c r="AS421" s="3"/>
      <c r="AY421" s="2"/>
    </row>
    <row r="422" spans="25:51" ht="15.75" customHeight="1">
      <c r="Y422" s="2"/>
      <c r="Z422" s="16"/>
      <c r="AA422" s="16"/>
      <c r="AB422" s="16"/>
      <c r="AM422" s="2"/>
      <c r="AS422" s="3"/>
      <c r="AY422" s="2"/>
    </row>
    <row r="423" spans="25:51" ht="15.75" customHeight="1">
      <c r="Y423" s="2"/>
      <c r="Z423" s="16"/>
      <c r="AA423" s="16"/>
      <c r="AB423" s="16"/>
      <c r="AM423" s="2"/>
      <c r="AS423" s="3"/>
      <c r="AY423" s="2"/>
    </row>
    <row r="424" spans="25:51" ht="15.75" customHeight="1">
      <c r="Y424" s="2"/>
      <c r="Z424" s="16"/>
      <c r="AA424" s="16"/>
      <c r="AB424" s="16"/>
      <c r="AM424" s="2"/>
      <c r="AS424" s="3"/>
      <c r="AY424" s="2"/>
    </row>
    <row r="425" spans="25:51" ht="15.75" customHeight="1">
      <c r="Y425" s="2"/>
      <c r="Z425" s="16"/>
      <c r="AA425" s="16"/>
      <c r="AB425" s="16"/>
      <c r="AM425" s="2"/>
      <c r="AS425" s="3"/>
      <c r="AY425" s="2"/>
    </row>
    <row r="426" spans="25:51" ht="15.75" customHeight="1">
      <c r="Y426" s="2"/>
      <c r="Z426" s="16"/>
      <c r="AA426" s="16"/>
      <c r="AB426" s="16"/>
      <c r="AM426" s="2"/>
      <c r="AS426" s="3"/>
      <c r="AY426" s="2"/>
    </row>
    <row r="427" spans="25:51" ht="15.75" customHeight="1">
      <c r="Y427" s="2"/>
      <c r="Z427" s="16"/>
      <c r="AA427" s="16"/>
      <c r="AB427" s="16"/>
      <c r="AM427" s="2"/>
      <c r="AS427" s="3"/>
      <c r="AY427" s="2"/>
    </row>
    <row r="428" spans="25:51" ht="15.75" customHeight="1">
      <c r="Y428" s="2"/>
      <c r="Z428" s="16"/>
      <c r="AA428" s="16"/>
      <c r="AB428" s="16"/>
      <c r="AM428" s="2"/>
      <c r="AS428" s="3"/>
      <c r="AY428" s="2"/>
    </row>
    <row r="429" spans="25:51" ht="15.75" customHeight="1">
      <c r="Y429" s="2"/>
      <c r="Z429" s="16"/>
      <c r="AA429" s="16"/>
      <c r="AB429" s="16"/>
      <c r="AM429" s="2"/>
      <c r="AS429" s="3"/>
      <c r="AY429" s="2"/>
    </row>
    <row r="430" spans="25:51" ht="15.75" customHeight="1">
      <c r="Y430" s="2"/>
      <c r="Z430" s="16"/>
      <c r="AA430" s="16"/>
      <c r="AB430" s="16"/>
      <c r="AM430" s="2"/>
      <c r="AS430" s="3"/>
      <c r="AY430" s="2"/>
    </row>
    <row r="431" spans="25:51" ht="15.75" customHeight="1">
      <c r="Y431" s="2"/>
      <c r="Z431" s="16"/>
      <c r="AA431" s="16"/>
      <c r="AB431" s="16"/>
      <c r="AM431" s="2"/>
      <c r="AS431" s="3"/>
      <c r="AY431" s="2"/>
    </row>
    <row r="432" spans="25:51" ht="15.75" customHeight="1">
      <c r="Y432" s="2"/>
      <c r="Z432" s="16"/>
      <c r="AA432" s="16"/>
      <c r="AB432" s="16"/>
      <c r="AM432" s="2"/>
      <c r="AS432" s="3"/>
      <c r="AY432" s="2"/>
    </row>
    <row r="433" spans="25:51" ht="15.75" customHeight="1">
      <c r="Y433" s="2"/>
      <c r="Z433" s="16"/>
      <c r="AA433" s="16"/>
      <c r="AB433" s="16"/>
      <c r="AM433" s="2"/>
      <c r="AS433" s="3"/>
      <c r="AY433" s="2"/>
    </row>
    <row r="434" spans="25:51" ht="15.75" customHeight="1">
      <c r="Y434" s="2"/>
      <c r="Z434" s="16"/>
      <c r="AA434" s="16"/>
      <c r="AB434" s="16"/>
      <c r="AM434" s="2"/>
      <c r="AS434" s="3"/>
      <c r="AY434" s="2"/>
    </row>
    <row r="435" spans="25:51" ht="15.75" customHeight="1">
      <c r="Y435" s="2"/>
      <c r="Z435" s="16"/>
      <c r="AA435" s="16"/>
      <c r="AB435" s="16"/>
      <c r="AM435" s="2"/>
      <c r="AS435" s="3"/>
      <c r="AY435" s="2"/>
    </row>
    <row r="436" spans="25:51" ht="15.75" customHeight="1">
      <c r="Y436" s="2"/>
      <c r="Z436" s="16"/>
      <c r="AA436" s="16"/>
      <c r="AB436" s="16"/>
      <c r="AM436" s="2"/>
      <c r="AS436" s="3"/>
      <c r="AY436" s="2"/>
    </row>
    <row r="437" spans="25:51" ht="15.75" customHeight="1">
      <c r="Y437" s="2"/>
      <c r="Z437" s="16"/>
      <c r="AA437" s="16"/>
      <c r="AB437" s="16"/>
      <c r="AM437" s="2"/>
      <c r="AS437" s="3"/>
      <c r="AY437" s="2"/>
    </row>
    <row r="438" spans="25:51" ht="15.75" customHeight="1">
      <c r="Y438" s="2"/>
      <c r="Z438" s="16"/>
      <c r="AA438" s="16"/>
      <c r="AB438" s="16"/>
      <c r="AM438" s="2"/>
      <c r="AS438" s="3"/>
      <c r="AY438" s="2"/>
    </row>
    <row r="439" spans="25:51" ht="15.75" customHeight="1">
      <c r="Y439" s="2"/>
      <c r="Z439" s="16"/>
      <c r="AA439" s="16"/>
      <c r="AB439" s="16"/>
      <c r="AM439" s="2"/>
      <c r="AS439" s="3"/>
      <c r="AY439" s="2"/>
    </row>
    <row r="440" spans="25:51" ht="15.75" customHeight="1">
      <c r="Y440" s="2"/>
      <c r="Z440" s="16"/>
      <c r="AA440" s="16"/>
      <c r="AB440" s="16"/>
      <c r="AM440" s="2"/>
      <c r="AS440" s="3"/>
      <c r="AY440" s="2"/>
    </row>
    <row r="441" spans="25:51" ht="15.75" customHeight="1">
      <c r="Y441" s="2"/>
      <c r="Z441" s="16"/>
      <c r="AA441" s="16"/>
      <c r="AB441" s="16"/>
      <c r="AM441" s="2"/>
      <c r="AS441" s="3"/>
      <c r="AY441" s="2"/>
    </row>
    <row r="442" spans="25:51" ht="15.75" customHeight="1">
      <c r="Y442" s="2"/>
      <c r="Z442" s="16"/>
      <c r="AA442" s="16"/>
      <c r="AB442" s="16"/>
      <c r="AM442" s="2"/>
      <c r="AS442" s="3"/>
      <c r="AY442" s="2"/>
    </row>
    <row r="443" spans="25:51" ht="15.75" customHeight="1">
      <c r="Y443" s="2"/>
      <c r="Z443" s="16"/>
      <c r="AA443" s="16"/>
      <c r="AB443" s="16"/>
      <c r="AM443" s="2"/>
      <c r="AS443" s="3"/>
      <c r="AY443" s="2"/>
    </row>
    <row r="444" spans="25:51" ht="15.75" customHeight="1">
      <c r="Y444" s="2"/>
      <c r="Z444" s="16"/>
      <c r="AA444" s="16"/>
      <c r="AB444" s="16"/>
      <c r="AM444" s="2"/>
      <c r="AS444" s="3"/>
      <c r="AY444" s="2"/>
    </row>
    <row r="445" spans="25:51" ht="15.75" customHeight="1">
      <c r="Y445" s="2"/>
      <c r="Z445" s="16"/>
      <c r="AA445" s="16"/>
      <c r="AB445" s="16"/>
      <c r="AM445" s="2"/>
      <c r="AS445" s="3"/>
      <c r="AY445" s="2"/>
    </row>
    <row r="446" spans="25:51" ht="15.75" customHeight="1">
      <c r="Y446" s="2"/>
      <c r="Z446" s="16"/>
      <c r="AA446" s="16"/>
      <c r="AB446" s="16"/>
      <c r="AM446" s="2"/>
      <c r="AS446" s="3"/>
      <c r="AY446" s="2"/>
    </row>
    <row r="447" spans="25:51" ht="15.75" customHeight="1">
      <c r="Y447" s="2"/>
      <c r="Z447" s="16"/>
      <c r="AA447" s="16"/>
      <c r="AB447" s="16"/>
      <c r="AM447" s="2"/>
      <c r="AS447" s="3"/>
      <c r="AY447" s="2"/>
    </row>
    <row r="448" spans="25:51" ht="15.75" customHeight="1">
      <c r="Y448" s="2"/>
      <c r="Z448" s="16"/>
      <c r="AA448" s="16"/>
      <c r="AB448" s="16"/>
      <c r="AM448" s="2"/>
      <c r="AS448" s="3"/>
      <c r="AY448" s="2"/>
    </row>
    <row r="449" spans="25:51" ht="15.75" customHeight="1">
      <c r="Y449" s="2"/>
      <c r="Z449" s="16"/>
      <c r="AA449" s="16"/>
      <c r="AB449" s="16"/>
      <c r="AM449" s="2"/>
      <c r="AS449" s="3"/>
      <c r="AY449" s="2"/>
    </row>
    <row r="450" spans="25:51" ht="15.75" customHeight="1">
      <c r="Y450" s="2"/>
      <c r="Z450" s="16"/>
      <c r="AA450" s="16"/>
      <c r="AB450" s="16"/>
      <c r="AM450" s="2"/>
      <c r="AS450" s="3"/>
      <c r="AY450" s="2"/>
    </row>
    <row r="451" spans="25:51" ht="15.75" customHeight="1">
      <c r="Y451" s="2"/>
      <c r="Z451" s="16"/>
      <c r="AA451" s="16"/>
      <c r="AB451" s="16"/>
      <c r="AM451" s="2"/>
      <c r="AS451" s="3"/>
      <c r="AY451" s="2"/>
    </row>
    <row r="452" spans="25:51" ht="15.75" customHeight="1">
      <c r="Y452" s="2"/>
      <c r="Z452" s="16"/>
      <c r="AA452" s="16"/>
      <c r="AB452" s="16"/>
      <c r="AM452" s="2"/>
      <c r="AS452" s="3"/>
      <c r="AY452" s="2"/>
    </row>
    <row r="453" spans="25:51" ht="15.75" customHeight="1">
      <c r="Y453" s="2"/>
      <c r="Z453" s="16"/>
      <c r="AA453" s="16"/>
      <c r="AB453" s="16"/>
      <c r="AM453" s="2"/>
      <c r="AS453" s="3"/>
      <c r="AY453" s="2"/>
    </row>
    <row r="454" spans="25:51" ht="15.75" customHeight="1">
      <c r="Y454" s="2"/>
      <c r="Z454" s="16"/>
      <c r="AA454" s="16"/>
      <c r="AB454" s="16"/>
      <c r="AM454" s="2"/>
      <c r="AS454" s="3"/>
      <c r="AY454" s="2"/>
    </row>
    <row r="455" spans="25:51" ht="15.75" customHeight="1">
      <c r="Y455" s="2"/>
      <c r="Z455" s="16"/>
      <c r="AA455" s="16"/>
      <c r="AB455" s="16"/>
      <c r="AM455" s="2"/>
      <c r="AS455" s="3"/>
      <c r="AY455" s="2"/>
    </row>
    <row r="456" spans="25:51" ht="15.75" customHeight="1">
      <c r="Y456" s="2"/>
      <c r="Z456" s="16"/>
      <c r="AA456" s="16"/>
      <c r="AB456" s="16"/>
      <c r="AM456" s="2"/>
      <c r="AS456" s="3"/>
      <c r="AY456" s="2"/>
    </row>
    <row r="457" spans="25:51" ht="15.75" customHeight="1">
      <c r="Y457" s="2"/>
      <c r="Z457" s="16"/>
      <c r="AA457" s="16"/>
      <c r="AB457" s="16"/>
      <c r="AM457" s="2"/>
      <c r="AS457" s="3"/>
      <c r="AY457" s="2"/>
    </row>
    <row r="458" spans="25:51" ht="15.75" customHeight="1">
      <c r="Y458" s="2"/>
      <c r="Z458" s="16"/>
      <c r="AA458" s="16"/>
      <c r="AB458" s="16"/>
      <c r="AM458" s="2"/>
      <c r="AS458" s="3"/>
      <c r="AY458" s="2"/>
    </row>
    <row r="459" spans="25:51" ht="15.75" customHeight="1">
      <c r="Y459" s="2"/>
      <c r="Z459" s="16"/>
      <c r="AA459" s="16"/>
      <c r="AB459" s="16"/>
      <c r="AM459" s="2"/>
      <c r="AS459" s="3"/>
      <c r="AY459" s="2"/>
    </row>
    <row r="460" spans="25:51" ht="15.75" customHeight="1">
      <c r="Y460" s="2"/>
      <c r="Z460" s="16"/>
      <c r="AA460" s="16"/>
      <c r="AB460" s="16"/>
      <c r="AM460" s="2"/>
      <c r="AS460" s="3"/>
      <c r="AY460" s="2"/>
    </row>
    <row r="461" spans="25:51" ht="15.75" customHeight="1">
      <c r="Y461" s="2"/>
      <c r="Z461" s="16"/>
      <c r="AA461" s="16"/>
      <c r="AB461" s="16"/>
      <c r="AM461" s="2"/>
      <c r="AS461" s="3"/>
      <c r="AY461" s="2"/>
    </row>
    <row r="462" spans="25:51" ht="15.75" customHeight="1">
      <c r="Y462" s="2"/>
      <c r="Z462" s="16"/>
      <c r="AA462" s="16"/>
      <c r="AB462" s="16"/>
      <c r="AM462" s="2"/>
      <c r="AS462" s="3"/>
      <c r="AY462" s="2"/>
    </row>
    <row r="463" spans="25:51" ht="15.75" customHeight="1">
      <c r="Y463" s="2"/>
      <c r="Z463" s="16"/>
      <c r="AA463" s="16"/>
      <c r="AB463" s="16"/>
      <c r="AM463" s="2"/>
      <c r="AS463" s="3"/>
      <c r="AY463" s="2"/>
    </row>
    <row r="464" spans="25:51" ht="15.75" customHeight="1">
      <c r="Y464" s="2"/>
      <c r="Z464" s="16"/>
      <c r="AA464" s="16"/>
      <c r="AB464" s="16"/>
      <c r="AM464" s="2"/>
      <c r="AS464" s="3"/>
      <c r="AY464" s="2"/>
    </row>
    <row r="465" spans="25:51" ht="15.75" customHeight="1">
      <c r="Y465" s="2"/>
      <c r="Z465" s="16"/>
      <c r="AA465" s="16"/>
      <c r="AB465" s="16"/>
      <c r="AM465" s="2"/>
      <c r="AS465" s="3"/>
      <c r="AY465" s="2"/>
    </row>
    <row r="466" spans="25:51" ht="15.75" customHeight="1">
      <c r="Y466" s="2"/>
      <c r="Z466" s="16"/>
      <c r="AA466" s="16"/>
      <c r="AB466" s="16"/>
      <c r="AM466" s="2"/>
      <c r="AS466" s="3"/>
      <c r="AY466" s="2"/>
    </row>
    <row r="467" spans="25:51" ht="15.75" customHeight="1">
      <c r="Y467" s="2"/>
      <c r="Z467" s="16"/>
      <c r="AA467" s="16"/>
      <c r="AB467" s="16"/>
      <c r="AM467" s="2"/>
      <c r="AS467" s="3"/>
      <c r="AY467" s="2"/>
    </row>
    <row r="468" spans="25:51" ht="15.75" customHeight="1">
      <c r="Y468" s="2"/>
      <c r="Z468" s="16"/>
      <c r="AA468" s="16"/>
      <c r="AB468" s="16"/>
      <c r="AM468" s="2"/>
      <c r="AS468" s="3"/>
      <c r="AY468" s="2"/>
    </row>
    <row r="469" spans="25:51" ht="15.75" customHeight="1">
      <c r="Y469" s="2"/>
      <c r="Z469" s="16"/>
      <c r="AA469" s="16"/>
      <c r="AB469" s="16"/>
      <c r="AM469" s="2"/>
      <c r="AS469" s="3"/>
      <c r="AY469" s="2"/>
    </row>
    <row r="470" spans="25:51" ht="15.75" customHeight="1">
      <c r="Y470" s="2"/>
      <c r="Z470" s="16"/>
      <c r="AA470" s="16"/>
      <c r="AB470" s="16"/>
      <c r="AM470" s="2"/>
      <c r="AS470" s="3"/>
      <c r="AY470" s="2"/>
    </row>
    <row r="471" spans="25:51" ht="15.75" customHeight="1">
      <c r="Y471" s="2"/>
      <c r="Z471" s="16"/>
      <c r="AA471" s="16"/>
      <c r="AB471" s="16"/>
      <c r="AM471" s="2"/>
      <c r="AS471" s="3"/>
      <c r="AY471" s="2"/>
    </row>
    <row r="472" spans="25:51" ht="15.75" customHeight="1">
      <c r="Y472" s="2"/>
      <c r="Z472" s="16"/>
      <c r="AA472" s="16"/>
      <c r="AB472" s="16"/>
      <c r="AM472" s="2"/>
      <c r="AS472" s="3"/>
      <c r="AY472" s="2"/>
    </row>
    <row r="473" spans="25:51" ht="15.75" customHeight="1">
      <c r="Y473" s="2"/>
      <c r="Z473" s="16"/>
      <c r="AA473" s="16"/>
      <c r="AB473" s="16"/>
      <c r="AM473" s="2"/>
      <c r="AS473" s="3"/>
      <c r="AY473" s="2"/>
    </row>
    <row r="474" spans="25:51" ht="15.75" customHeight="1">
      <c r="Y474" s="2"/>
      <c r="Z474" s="16"/>
      <c r="AA474" s="16"/>
      <c r="AB474" s="16"/>
      <c r="AM474" s="2"/>
      <c r="AS474" s="3"/>
      <c r="AY474" s="2"/>
    </row>
    <row r="475" spans="25:51" ht="15.75" customHeight="1">
      <c r="Y475" s="2"/>
      <c r="Z475" s="16"/>
      <c r="AA475" s="16"/>
      <c r="AB475" s="16"/>
      <c r="AM475" s="2"/>
      <c r="AS475" s="3"/>
      <c r="AY475" s="2"/>
    </row>
    <row r="476" spans="25:51" ht="15.75" customHeight="1">
      <c r="Y476" s="2"/>
      <c r="Z476" s="16"/>
      <c r="AA476" s="16"/>
      <c r="AB476" s="16"/>
      <c r="AM476" s="2"/>
      <c r="AS476" s="3"/>
      <c r="AY476" s="2"/>
    </row>
    <row r="477" spans="25:51" ht="15.75" customHeight="1">
      <c r="Y477" s="2"/>
      <c r="Z477" s="16"/>
      <c r="AA477" s="16"/>
      <c r="AB477" s="16"/>
      <c r="AM477" s="2"/>
      <c r="AS477" s="3"/>
      <c r="AY477" s="2"/>
    </row>
    <row r="478" spans="25:51" ht="15.75" customHeight="1">
      <c r="Y478" s="2"/>
      <c r="Z478" s="16"/>
      <c r="AA478" s="16"/>
      <c r="AB478" s="16"/>
      <c r="AM478" s="2"/>
      <c r="AS478" s="3"/>
      <c r="AY478" s="2"/>
    </row>
    <row r="479" spans="25:51" ht="15.75" customHeight="1">
      <c r="Y479" s="2"/>
      <c r="Z479" s="16"/>
      <c r="AA479" s="16"/>
      <c r="AB479" s="16"/>
      <c r="AM479" s="2"/>
      <c r="AS479" s="3"/>
      <c r="AY479" s="2"/>
    </row>
    <row r="480" spans="25:51" ht="15.75" customHeight="1">
      <c r="Y480" s="2"/>
      <c r="Z480" s="16"/>
      <c r="AA480" s="16"/>
      <c r="AB480" s="16"/>
      <c r="AM480" s="2"/>
      <c r="AS480" s="3"/>
      <c r="AY480" s="2"/>
    </row>
    <row r="481" spans="25:51" ht="15.75" customHeight="1">
      <c r="Y481" s="2"/>
      <c r="Z481" s="16"/>
      <c r="AA481" s="16"/>
      <c r="AB481" s="16"/>
      <c r="AM481" s="2"/>
      <c r="AS481" s="3"/>
      <c r="AY481" s="2"/>
    </row>
    <row r="482" spans="25:51" ht="15.75" customHeight="1">
      <c r="Y482" s="2"/>
      <c r="Z482" s="16"/>
      <c r="AA482" s="16"/>
      <c r="AB482" s="16"/>
      <c r="AM482" s="2"/>
      <c r="AS482" s="3"/>
      <c r="AY482" s="2"/>
    </row>
    <row r="483" spans="25:51" ht="15.75" customHeight="1">
      <c r="Y483" s="2"/>
      <c r="Z483" s="16"/>
      <c r="AA483" s="16"/>
      <c r="AB483" s="16"/>
      <c r="AM483" s="2"/>
      <c r="AS483" s="3"/>
      <c r="AY483" s="2"/>
    </row>
    <row r="484" spans="25:51" ht="15.75" customHeight="1">
      <c r="Y484" s="2"/>
      <c r="Z484" s="16"/>
      <c r="AA484" s="16"/>
      <c r="AB484" s="16"/>
      <c r="AM484" s="2"/>
      <c r="AS484" s="3"/>
      <c r="AY484" s="2"/>
    </row>
    <row r="485" spans="25:51" ht="15.75" customHeight="1">
      <c r="Y485" s="2"/>
      <c r="Z485" s="16"/>
      <c r="AA485" s="16"/>
      <c r="AB485" s="16"/>
      <c r="AM485" s="2"/>
      <c r="AS485" s="3"/>
      <c r="AY485" s="2"/>
    </row>
    <row r="486" spans="25:51" ht="15.75" customHeight="1">
      <c r="Y486" s="2"/>
      <c r="Z486" s="16"/>
      <c r="AA486" s="16"/>
      <c r="AB486" s="16"/>
      <c r="AM486" s="2"/>
      <c r="AS486" s="3"/>
      <c r="AY486" s="2"/>
    </row>
    <row r="487" spans="25:51" ht="15.75" customHeight="1">
      <c r="Y487" s="2"/>
      <c r="Z487" s="16"/>
      <c r="AA487" s="16"/>
      <c r="AB487" s="16"/>
      <c r="AM487" s="2"/>
      <c r="AS487" s="3"/>
      <c r="AY487" s="2"/>
    </row>
    <row r="488" spans="25:51" ht="15.75" customHeight="1">
      <c r="Y488" s="2"/>
      <c r="Z488" s="16"/>
      <c r="AA488" s="16"/>
      <c r="AB488" s="16"/>
      <c r="AM488" s="2"/>
      <c r="AS488" s="3"/>
      <c r="AY488" s="2"/>
    </row>
    <row r="489" spans="25:51" ht="15.75" customHeight="1">
      <c r="Y489" s="2"/>
      <c r="Z489" s="16"/>
      <c r="AA489" s="16"/>
      <c r="AB489" s="16"/>
      <c r="AM489" s="2"/>
      <c r="AS489" s="3"/>
      <c r="AY489" s="2"/>
    </row>
    <row r="490" spans="25:51" ht="15.75" customHeight="1">
      <c r="Y490" s="2"/>
      <c r="Z490" s="16"/>
      <c r="AA490" s="16"/>
      <c r="AB490" s="16"/>
      <c r="AM490" s="2"/>
      <c r="AS490" s="3"/>
      <c r="AY490" s="2"/>
    </row>
    <row r="491" spans="25:51" ht="15.75" customHeight="1">
      <c r="Y491" s="2"/>
      <c r="Z491" s="16"/>
      <c r="AA491" s="16"/>
      <c r="AB491" s="16"/>
      <c r="AM491" s="2"/>
      <c r="AS491" s="3"/>
      <c r="AY491" s="2"/>
    </row>
    <row r="492" spans="25:51" ht="15.75" customHeight="1">
      <c r="Y492" s="2"/>
      <c r="Z492" s="16"/>
      <c r="AA492" s="16"/>
      <c r="AB492" s="16"/>
      <c r="AM492" s="2"/>
      <c r="AS492" s="3"/>
      <c r="AY492" s="2"/>
    </row>
    <row r="493" spans="25:51" ht="15.75" customHeight="1">
      <c r="Y493" s="2"/>
      <c r="Z493" s="16"/>
      <c r="AA493" s="16"/>
      <c r="AB493" s="16"/>
      <c r="AM493" s="2"/>
      <c r="AS493" s="3"/>
      <c r="AY493" s="2"/>
    </row>
    <row r="494" spans="25:51" ht="15.75" customHeight="1">
      <c r="Y494" s="2"/>
      <c r="Z494" s="16"/>
      <c r="AA494" s="16"/>
      <c r="AB494" s="16"/>
      <c r="AM494" s="2"/>
      <c r="AS494" s="3"/>
      <c r="AY494" s="2"/>
    </row>
    <row r="495" spans="25:51" ht="15.75" customHeight="1">
      <c r="Y495" s="2"/>
      <c r="Z495" s="16"/>
      <c r="AA495" s="16"/>
      <c r="AB495" s="16"/>
      <c r="AM495" s="2"/>
      <c r="AS495" s="3"/>
      <c r="AY495" s="2"/>
    </row>
    <row r="496" spans="25:51" ht="15.75" customHeight="1">
      <c r="Y496" s="2"/>
      <c r="Z496" s="16"/>
      <c r="AA496" s="16"/>
      <c r="AB496" s="16"/>
      <c r="AM496" s="2"/>
      <c r="AS496" s="3"/>
      <c r="AY496" s="2"/>
    </row>
    <row r="497" spans="25:51" ht="15.75" customHeight="1">
      <c r="Y497" s="2"/>
      <c r="Z497" s="16"/>
      <c r="AA497" s="16"/>
      <c r="AB497" s="16"/>
      <c r="AM497" s="2"/>
      <c r="AS497" s="3"/>
      <c r="AY497" s="2"/>
    </row>
    <row r="498" spans="25:51" ht="15.75" customHeight="1">
      <c r="Y498" s="2"/>
      <c r="Z498" s="16"/>
      <c r="AA498" s="16"/>
      <c r="AB498" s="16"/>
      <c r="AM498" s="2"/>
      <c r="AS498" s="3"/>
      <c r="AY498" s="2"/>
    </row>
    <row r="499" spans="25:51" ht="15.75" customHeight="1">
      <c r="Y499" s="2"/>
      <c r="Z499" s="16"/>
      <c r="AA499" s="16"/>
      <c r="AB499" s="16"/>
      <c r="AM499" s="2"/>
      <c r="AS499" s="3"/>
      <c r="AY499" s="2"/>
    </row>
    <row r="500" spans="25:51" ht="15.75" customHeight="1">
      <c r="Y500" s="2"/>
      <c r="Z500" s="16"/>
      <c r="AA500" s="16"/>
      <c r="AB500" s="16"/>
      <c r="AM500" s="2"/>
      <c r="AS500" s="3"/>
      <c r="AY500" s="2"/>
    </row>
    <row r="501" spans="25:51" ht="15.75" customHeight="1">
      <c r="Y501" s="2"/>
      <c r="Z501" s="16"/>
      <c r="AA501" s="16"/>
      <c r="AB501" s="16"/>
      <c r="AM501" s="2"/>
      <c r="AS501" s="3"/>
      <c r="AY501" s="2"/>
    </row>
    <row r="502" spans="25:51" ht="15.75" customHeight="1">
      <c r="Y502" s="2"/>
      <c r="Z502" s="16"/>
      <c r="AA502" s="16"/>
      <c r="AB502" s="16"/>
      <c r="AM502" s="2"/>
      <c r="AS502" s="3"/>
      <c r="AY502" s="2"/>
    </row>
    <row r="503" spans="25:51" ht="15.75" customHeight="1">
      <c r="Y503" s="2"/>
      <c r="Z503" s="16"/>
      <c r="AA503" s="16"/>
      <c r="AB503" s="16"/>
      <c r="AM503" s="2"/>
      <c r="AS503" s="3"/>
      <c r="AY503" s="2"/>
    </row>
    <row r="504" spans="25:51" ht="15.75" customHeight="1">
      <c r="Y504" s="2"/>
      <c r="Z504" s="16"/>
      <c r="AA504" s="16"/>
      <c r="AB504" s="16"/>
      <c r="AM504" s="2"/>
      <c r="AS504" s="3"/>
      <c r="AY504" s="2"/>
    </row>
    <row r="505" spans="25:51" ht="15.75" customHeight="1">
      <c r="Y505" s="2"/>
      <c r="Z505" s="16"/>
      <c r="AA505" s="16"/>
      <c r="AB505" s="16"/>
      <c r="AM505" s="2"/>
      <c r="AS505" s="3"/>
      <c r="AY505" s="2"/>
    </row>
    <row r="506" spans="25:51" ht="15.75" customHeight="1">
      <c r="Y506" s="2"/>
      <c r="Z506" s="16"/>
      <c r="AA506" s="16"/>
      <c r="AB506" s="16"/>
      <c r="AM506" s="2"/>
      <c r="AS506" s="3"/>
      <c r="AY506" s="2"/>
    </row>
    <row r="507" spans="25:51" ht="15.75" customHeight="1">
      <c r="Y507" s="2"/>
      <c r="Z507" s="16"/>
      <c r="AA507" s="16"/>
      <c r="AB507" s="16"/>
      <c r="AM507" s="2"/>
      <c r="AS507" s="3"/>
      <c r="AY507" s="2"/>
    </row>
    <row r="508" spans="25:51" ht="15.75" customHeight="1">
      <c r="Y508" s="2"/>
      <c r="Z508" s="16"/>
      <c r="AA508" s="16"/>
      <c r="AB508" s="16"/>
      <c r="AM508" s="2"/>
      <c r="AS508" s="3"/>
      <c r="AY508" s="2"/>
    </row>
    <row r="509" spans="25:51" ht="15.75" customHeight="1">
      <c r="Y509" s="2"/>
      <c r="Z509" s="16"/>
      <c r="AA509" s="16"/>
      <c r="AB509" s="16"/>
      <c r="AM509" s="2"/>
      <c r="AS509" s="3"/>
      <c r="AY509" s="2"/>
    </row>
    <row r="510" spans="25:51" ht="15.75" customHeight="1">
      <c r="Y510" s="2"/>
      <c r="Z510" s="16"/>
      <c r="AA510" s="16"/>
      <c r="AB510" s="16"/>
      <c r="AM510" s="2"/>
      <c r="AS510" s="3"/>
      <c r="AY510" s="2"/>
    </row>
    <row r="511" spans="25:51" ht="15.75" customHeight="1">
      <c r="Y511" s="2"/>
      <c r="Z511" s="16"/>
      <c r="AA511" s="16"/>
      <c r="AB511" s="16"/>
      <c r="AM511" s="2"/>
      <c r="AS511" s="3"/>
      <c r="AY511" s="2"/>
    </row>
    <row r="512" spans="25:51" ht="15.75" customHeight="1">
      <c r="Y512" s="2"/>
      <c r="Z512" s="16"/>
      <c r="AA512" s="16"/>
      <c r="AB512" s="16"/>
      <c r="AM512" s="2"/>
      <c r="AS512" s="3"/>
      <c r="AY512" s="2"/>
    </row>
    <row r="513" spans="25:51" ht="15.75" customHeight="1">
      <c r="Y513" s="2"/>
      <c r="Z513" s="16"/>
      <c r="AA513" s="16"/>
      <c r="AB513" s="16"/>
      <c r="AM513" s="2"/>
      <c r="AS513" s="3"/>
      <c r="AY513" s="2"/>
    </row>
    <row r="514" spans="25:51" ht="15.75" customHeight="1">
      <c r="Y514" s="2"/>
      <c r="Z514" s="16"/>
      <c r="AA514" s="16"/>
      <c r="AB514" s="16"/>
      <c r="AM514" s="2"/>
      <c r="AS514" s="3"/>
      <c r="AY514" s="2"/>
    </row>
    <row r="515" spans="25:51" ht="15.75" customHeight="1">
      <c r="Y515" s="2"/>
      <c r="Z515" s="16"/>
      <c r="AA515" s="16"/>
      <c r="AB515" s="16"/>
      <c r="AM515" s="2"/>
      <c r="AS515" s="3"/>
      <c r="AY515" s="2"/>
    </row>
    <row r="516" spans="25:51" ht="15.75" customHeight="1">
      <c r="Y516" s="2"/>
      <c r="Z516" s="16"/>
      <c r="AA516" s="16"/>
      <c r="AB516" s="16"/>
      <c r="AM516" s="2"/>
      <c r="AS516" s="3"/>
      <c r="AY516" s="2"/>
    </row>
    <row r="517" spans="25:51" ht="15.75" customHeight="1">
      <c r="Y517" s="2"/>
      <c r="Z517" s="16"/>
      <c r="AA517" s="16"/>
      <c r="AB517" s="16"/>
      <c r="AM517" s="2"/>
      <c r="AS517" s="3"/>
      <c r="AY517" s="2"/>
    </row>
    <row r="518" spans="25:51" ht="15.75" customHeight="1">
      <c r="Y518" s="2"/>
      <c r="Z518" s="16"/>
      <c r="AA518" s="16"/>
      <c r="AB518" s="16"/>
      <c r="AM518" s="2"/>
      <c r="AS518" s="3"/>
      <c r="AY518" s="2"/>
    </row>
    <row r="519" spans="25:51" ht="15.75" customHeight="1">
      <c r="Y519" s="2"/>
      <c r="Z519" s="16"/>
      <c r="AA519" s="16"/>
      <c r="AB519" s="16"/>
      <c r="AM519" s="2"/>
      <c r="AS519" s="3"/>
      <c r="AY519" s="2"/>
    </row>
    <row r="520" spans="25:51" ht="15.75" customHeight="1">
      <c r="Y520" s="2"/>
      <c r="Z520" s="16"/>
      <c r="AA520" s="16"/>
      <c r="AB520" s="16"/>
      <c r="AM520" s="2"/>
      <c r="AS520" s="3"/>
      <c r="AY520" s="2"/>
    </row>
    <row r="521" spans="25:51" ht="15.75" customHeight="1">
      <c r="Y521" s="2"/>
      <c r="Z521" s="16"/>
      <c r="AA521" s="16"/>
      <c r="AB521" s="16"/>
      <c r="AM521" s="2"/>
      <c r="AS521" s="3"/>
      <c r="AY521" s="2"/>
    </row>
    <row r="522" spans="25:51" ht="15.75" customHeight="1">
      <c r="Y522" s="2"/>
      <c r="Z522" s="16"/>
      <c r="AA522" s="16"/>
      <c r="AB522" s="16"/>
      <c r="AM522" s="2"/>
      <c r="AS522" s="3"/>
      <c r="AY522" s="2"/>
    </row>
    <row r="523" spans="25:51" ht="15.75" customHeight="1">
      <c r="Y523" s="2"/>
      <c r="Z523" s="16"/>
      <c r="AA523" s="16"/>
      <c r="AB523" s="16"/>
      <c r="AM523" s="2"/>
      <c r="AS523" s="3"/>
      <c r="AY523" s="2"/>
    </row>
    <row r="524" spans="25:51" ht="15.75" customHeight="1">
      <c r="Y524" s="2"/>
      <c r="Z524" s="16"/>
      <c r="AA524" s="16"/>
      <c r="AB524" s="16"/>
      <c r="AM524" s="2"/>
      <c r="AS524" s="3"/>
      <c r="AY524" s="2"/>
    </row>
    <row r="525" spans="25:51" ht="15.75" customHeight="1">
      <c r="Y525" s="2"/>
      <c r="Z525" s="16"/>
      <c r="AA525" s="16"/>
      <c r="AB525" s="16"/>
      <c r="AM525" s="2"/>
      <c r="AS525" s="3"/>
      <c r="AY525" s="2"/>
    </row>
    <row r="526" spans="25:51" ht="15.75" customHeight="1">
      <c r="Y526" s="2"/>
      <c r="Z526" s="16"/>
      <c r="AA526" s="16"/>
      <c r="AB526" s="16"/>
      <c r="AM526" s="2"/>
      <c r="AS526" s="3"/>
      <c r="AY526" s="2"/>
    </row>
    <row r="527" spans="25:51" ht="15.75" customHeight="1">
      <c r="Y527" s="2"/>
      <c r="Z527" s="16"/>
      <c r="AA527" s="16"/>
      <c r="AB527" s="16"/>
      <c r="AM527" s="2"/>
      <c r="AS527" s="3"/>
      <c r="AY527" s="2"/>
    </row>
    <row r="528" spans="25:51" ht="15.75" customHeight="1">
      <c r="Y528" s="2"/>
      <c r="Z528" s="16"/>
      <c r="AA528" s="16"/>
      <c r="AB528" s="16"/>
      <c r="AM528" s="2"/>
      <c r="AS528" s="3"/>
      <c r="AY528" s="2"/>
    </row>
    <row r="529" spans="25:51" ht="15.75" customHeight="1">
      <c r="Y529" s="2"/>
      <c r="Z529" s="16"/>
      <c r="AA529" s="16"/>
      <c r="AB529" s="16"/>
      <c r="AM529" s="2"/>
      <c r="AS529" s="3"/>
      <c r="AY529" s="2"/>
    </row>
    <row r="530" spans="25:51" ht="15.75" customHeight="1">
      <c r="Y530" s="2"/>
      <c r="Z530" s="16"/>
      <c r="AA530" s="16"/>
      <c r="AB530" s="16"/>
      <c r="AM530" s="2"/>
      <c r="AS530" s="3"/>
      <c r="AY530" s="2"/>
    </row>
    <row r="531" spans="25:51" ht="15.75" customHeight="1">
      <c r="Y531" s="2"/>
      <c r="Z531" s="16"/>
      <c r="AA531" s="16"/>
      <c r="AB531" s="16"/>
      <c r="AM531" s="2"/>
      <c r="AS531" s="3"/>
      <c r="AY531" s="2"/>
    </row>
    <row r="532" spans="25:51" ht="15.75" customHeight="1">
      <c r="Y532" s="2"/>
      <c r="Z532" s="16"/>
      <c r="AA532" s="16"/>
      <c r="AB532" s="16"/>
      <c r="AM532" s="2"/>
      <c r="AS532" s="3"/>
      <c r="AY532" s="2"/>
    </row>
    <row r="533" spans="25:51" ht="15.75" customHeight="1">
      <c r="Y533" s="2"/>
      <c r="Z533" s="16"/>
      <c r="AA533" s="16"/>
      <c r="AB533" s="16"/>
      <c r="AM533" s="2"/>
      <c r="AS533" s="3"/>
      <c r="AY533" s="2"/>
    </row>
    <row r="534" spans="25:51" ht="15.75" customHeight="1">
      <c r="Y534" s="2"/>
      <c r="Z534" s="16"/>
      <c r="AA534" s="16"/>
      <c r="AB534" s="16"/>
      <c r="AM534" s="2"/>
      <c r="AS534" s="3"/>
      <c r="AY534" s="2"/>
    </row>
    <row r="535" spans="25:51" ht="15.75" customHeight="1">
      <c r="Y535" s="2"/>
      <c r="Z535" s="16"/>
      <c r="AA535" s="16"/>
      <c r="AB535" s="16"/>
      <c r="AM535" s="2"/>
      <c r="AS535" s="3"/>
      <c r="AY535" s="2"/>
    </row>
    <row r="536" spans="25:51" ht="15.75" customHeight="1">
      <c r="Y536" s="2"/>
      <c r="Z536" s="16"/>
      <c r="AA536" s="16"/>
      <c r="AB536" s="16"/>
      <c r="AM536" s="2"/>
      <c r="AS536" s="3"/>
      <c r="AY536" s="2"/>
    </row>
    <row r="537" spans="25:51" ht="15.75" customHeight="1">
      <c r="Y537" s="2"/>
      <c r="Z537" s="16"/>
      <c r="AA537" s="16"/>
      <c r="AB537" s="16"/>
      <c r="AM537" s="2"/>
      <c r="AS537" s="3"/>
      <c r="AY537" s="2"/>
    </row>
    <row r="538" spans="25:51" ht="15.75" customHeight="1">
      <c r="Y538" s="2"/>
      <c r="Z538" s="16"/>
      <c r="AA538" s="16"/>
      <c r="AB538" s="16"/>
      <c r="AM538" s="2"/>
      <c r="AS538" s="3"/>
      <c r="AY538" s="2"/>
    </row>
    <row r="539" spans="25:51" ht="15.75" customHeight="1">
      <c r="Y539" s="2"/>
      <c r="Z539" s="16"/>
      <c r="AA539" s="16"/>
      <c r="AB539" s="16"/>
      <c r="AM539" s="2"/>
      <c r="AS539" s="3"/>
      <c r="AY539" s="2"/>
    </row>
    <row r="540" spans="25:51" ht="15.75" customHeight="1">
      <c r="Y540" s="2"/>
      <c r="Z540" s="16"/>
      <c r="AA540" s="16"/>
      <c r="AB540" s="16"/>
      <c r="AM540" s="2"/>
      <c r="AS540" s="3"/>
      <c r="AY540" s="2"/>
    </row>
    <row r="541" spans="25:51" ht="15.75" customHeight="1">
      <c r="Y541" s="2"/>
      <c r="Z541" s="16"/>
      <c r="AA541" s="16"/>
      <c r="AB541" s="16"/>
      <c r="AM541" s="2"/>
      <c r="AS541" s="3"/>
      <c r="AY541" s="2"/>
    </row>
    <row r="542" spans="25:51" ht="15.75" customHeight="1">
      <c r="Y542" s="2"/>
      <c r="Z542" s="16"/>
      <c r="AA542" s="16"/>
      <c r="AB542" s="16"/>
      <c r="AM542" s="2"/>
      <c r="AS542" s="3"/>
      <c r="AY542" s="2"/>
    </row>
    <row r="543" spans="25:51" ht="15.75" customHeight="1">
      <c r="Y543" s="2"/>
      <c r="Z543" s="16"/>
      <c r="AA543" s="16"/>
      <c r="AB543" s="16"/>
      <c r="AM543" s="2"/>
      <c r="AS543" s="3"/>
      <c r="AY543" s="2"/>
    </row>
    <row r="544" spans="25:51" ht="15.75" customHeight="1">
      <c r="Y544" s="2"/>
      <c r="Z544" s="16"/>
      <c r="AA544" s="16"/>
      <c r="AB544" s="16"/>
      <c r="AM544" s="2"/>
      <c r="AS544" s="3"/>
      <c r="AY544" s="2"/>
    </row>
    <row r="545" spans="25:51" ht="15.75" customHeight="1">
      <c r="Y545" s="2"/>
      <c r="Z545" s="16"/>
      <c r="AA545" s="16"/>
      <c r="AB545" s="16"/>
      <c r="AM545" s="2"/>
      <c r="AS545" s="3"/>
      <c r="AY545" s="2"/>
    </row>
    <row r="546" spans="25:51" ht="15.75" customHeight="1">
      <c r="Y546" s="2"/>
      <c r="Z546" s="16"/>
      <c r="AA546" s="16"/>
      <c r="AB546" s="16"/>
      <c r="AM546" s="2"/>
      <c r="AS546" s="3"/>
      <c r="AY546" s="2"/>
    </row>
    <row r="547" spans="25:51" ht="15.75" customHeight="1">
      <c r="Y547" s="2"/>
      <c r="Z547" s="16"/>
      <c r="AA547" s="16"/>
      <c r="AB547" s="16"/>
      <c r="AM547" s="2"/>
      <c r="AS547" s="3"/>
      <c r="AY547" s="2"/>
    </row>
    <row r="548" spans="25:51" ht="15.75" customHeight="1">
      <c r="Y548" s="2"/>
      <c r="Z548" s="16"/>
      <c r="AA548" s="16"/>
      <c r="AB548" s="16"/>
      <c r="AM548" s="2"/>
      <c r="AS548" s="3"/>
      <c r="AY548" s="2"/>
    </row>
    <row r="549" spans="25:51" ht="15.75" customHeight="1">
      <c r="Y549" s="2"/>
      <c r="Z549" s="16"/>
      <c r="AA549" s="16"/>
      <c r="AB549" s="16"/>
      <c r="AM549" s="2"/>
      <c r="AS549" s="3"/>
      <c r="AY549" s="2"/>
    </row>
    <row r="550" spans="25:51" ht="15.75" customHeight="1">
      <c r="Y550" s="2"/>
      <c r="Z550" s="16"/>
      <c r="AA550" s="16"/>
      <c r="AB550" s="16"/>
      <c r="AM550" s="2"/>
      <c r="AS550" s="3"/>
      <c r="AY550" s="2"/>
    </row>
    <row r="551" spans="25:51" ht="15.75" customHeight="1">
      <c r="Y551" s="2"/>
      <c r="Z551" s="16"/>
      <c r="AA551" s="16"/>
      <c r="AB551" s="16"/>
      <c r="AM551" s="2"/>
      <c r="AS551" s="3"/>
      <c r="AY551" s="2"/>
    </row>
    <row r="552" spans="25:51" ht="15.75" customHeight="1">
      <c r="Y552" s="2"/>
      <c r="Z552" s="16"/>
      <c r="AA552" s="16"/>
      <c r="AB552" s="16"/>
      <c r="AM552" s="2"/>
      <c r="AS552" s="3"/>
      <c r="AY552" s="2"/>
    </row>
    <row r="553" spans="25:51" ht="15.75" customHeight="1">
      <c r="Y553" s="2"/>
      <c r="Z553" s="16"/>
      <c r="AA553" s="16"/>
      <c r="AB553" s="16"/>
      <c r="AM553" s="2"/>
      <c r="AS553" s="3"/>
      <c r="AY553" s="2"/>
    </row>
    <row r="554" spans="25:51" ht="15.75" customHeight="1">
      <c r="Y554" s="2"/>
      <c r="Z554" s="16"/>
      <c r="AA554" s="16"/>
      <c r="AB554" s="16"/>
      <c r="AM554" s="2"/>
      <c r="AS554" s="3"/>
      <c r="AY554" s="2"/>
    </row>
    <row r="555" spans="25:51" ht="15.75" customHeight="1">
      <c r="Y555" s="2"/>
      <c r="Z555" s="16"/>
      <c r="AA555" s="16"/>
      <c r="AB555" s="16"/>
      <c r="AM555" s="2"/>
      <c r="AS555" s="3"/>
      <c r="AY555" s="2"/>
    </row>
    <row r="556" spans="25:51" ht="15.75" customHeight="1">
      <c r="Y556" s="2"/>
      <c r="Z556" s="16"/>
      <c r="AA556" s="16"/>
      <c r="AB556" s="16"/>
      <c r="AM556" s="2"/>
      <c r="AS556" s="3"/>
      <c r="AY556" s="2"/>
    </row>
    <row r="557" spans="25:51" ht="15.75" customHeight="1">
      <c r="Y557" s="2"/>
      <c r="Z557" s="16"/>
      <c r="AA557" s="16"/>
      <c r="AB557" s="16"/>
      <c r="AM557" s="2"/>
      <c r="AS557" s="3"/>
      <c r="AY557" s="2"/>
    </row>
    <row r="558" spans="25:51" ht="15.75" customHeight="1">
      <c r="Y558" s="2"/>
      <c r="Z558" s="16"/>
      <c r="AA558" s="16"/>
      <c r="AB558" s="16"/>
      <c r="AM558" s="2"/>
      <c r="AS558" s="3"/>
      <c r="AY558" s="2"/>
    </row>
    <row r="559" spans="25:51" ht="15.75" customHeight="1">
      <c r="Y559" s="2"/>
      <c r="Z559" s="16"/>
      <c r="AA559" s="16"/>
      <c r="AB559" s="16"/>
      <c r="AM559" s="2"/>
      <c r="AS559" s="3"/>
      <c r="AY559" s="2"/>
    </row>
    <row r="560" spans="25:51" ht="15.75" customHeight="1">
      <c r="Y560" s="2"/>
      <c r="Z560" s="16"/>
      <c r="AA560" s="16"/>
      <c r="AB560" s="16"/>
      <c r="AM560" s="2"/>
      <c r="AS560" s="3"/>
      <c r="AY560" s="2"/>
    </row>
    <row r="561" spans="25:51" ht="15.75" customHeight="1">
      <c r="Y561" s="2"/>
      <c r="Z561" s="16"/>
      <c r="AA561" s="16"/>
      <c r="AB561" s="16"/>
      <c r="AM561" s="2"/>
      <c r="AS561" s="3"/>
      <c r="AY561" s="2"/>
    </row>
    <row r="562" spans="25:51" ht="15.75" customHeight="1">
      <c r="Y562" s="2"/>
      <c r="Z562" s="16"/>
      <c r="AA562" s="16"/>
      <c r="AB562" s="16"/>
      <c r="AM562" s="2"/>
      <c r="AS562" s="3"/>
      <c r="AY562" s="2"/>
    </row>
    <row r="563" spans="25:51" ht="15.75" customHeight="1">
      <c r="Y563" s="2"/>
      <c r="Z563" s="16"/>
      <c r="AA563" s="16"/>
      <c r="AB563" s="16"/>
      <c r="AM563" s="2"/>
      <c r="AS563" s="3"/>
      <c r="AY563" s="2"/>
    </row>
    <row r="564" spans="25:51" ht="15.75" customHeight="1">
      <c r="Y564" s="2"/>
      <c r="Z564" s="16"/>
      <c r="AA564" s="16"/>
      <c r="AB564" s="16"/>
      <c r="AM564" s="2"/>
      <c r="AS564" s="3"/>
      <c r="AY564" s="2"/>
    </row>
    <row r="565" spans="25:51" ht="15.75" customHeight="1">
      <c r="Y565" s="2"/>
      <c r="Z565" s="16"/>
      <c r="AA565" s="16"/>
      <c r="AB565" s="16"/>
      <c r="AM565" s="2"/>
      <c r="AS565" s="3"/>
      <c r="AY565" s="2"/>
    </row>
    <row r="566" spans="25:51" ht="15.75" customHeight="1">
      <c r="Y566" s="2"/>
      <c r="Z566" s="16"/>
      <c r="AA566" s="16"/>
      <c r="AB566" s="16"/>
      <c r="AM566" s="2"/>
      <c r="AS566" s="3"/>
      <c r="AY566" s="2"/>
    </row>
    <row r="567" spans="25:51" ht="15.75" customHeight="1">
      <c r="Y567" s="2"/>
      <c r="Z567" s="16"/>
      <c r="AA567" s="16"/>
      <c r="AB567" s="16"/>
      <c r="AM567" s="2"/>
      <c r="AS567" s="3"/>
      <c r="AY567" s="2"/>
    </row>
    <row r="568" spans="25:51" ht="15.75" customHeight="1">
      <c r="Y568" s="2"/>
      <c r="Z568" s="16"/>
      <c r="AA568" s="16"/>
      <c r="AB568" s="16"/>
      <c r="AM568" s="2"/>
      <c r="AS568" s="3"/>
      <c r="AY568" s="2"/>
    </row>
    <row r="569" spans="25:51" ht="15.75" customHeight="1">
      <c r="Y569" s="2"/>
      <c r="Z569" s="16"/>
      <c r="AA569" s="16"/>
      <c r="AB569" s="16"/>
      <c r="AM569" s="2"/>
      <c r="AS569" s="3"/>
      <c r="AY569" s="2"/>
    </row>
    <row r="570" spans="25:51" ht="15.75" customHeight="1">
      <c r="Y570" s="2"/>
      <c r="Z570" s="16"/>
      <c r="AA570" s="16"/>
      <c r="AB570" s="16"/>
      <c r="AM570" s="2"/>
      <c r="AS570" s="3"/>
      <c r="AY570" s="2"/>
    </row>
    <row r="571" spans="25:51" ht="15.75" customHeight="1">
      <c r="Y571" s="2"/>
      <c r="Z571" s="16"/>
      <c r="AA571" s="16"/>
      <c r="AB571" s="16"/>
      <c r="AM571" s="2"/>
      <c r="AS571" s="3"/>
      <c r="AY571" s="2"/>
    </row>
    <row r="572" spans="25:51" ht="15.75" customHeight="1">
      <c r="Y572" s="2"/>
      <c r="Z572" s="16"/>
      <c r="AA572" s="16"/>
      <c r="AB572" s="16"/>
      <c r="AM572" s="2"/>
      <c r="AS572" s="3"/>
      <c r="AY572" s="2"/>
    </row>
    <row r="573" spans="25:51" ht="15.75" customHeight="1">
      <c r="Y573" s="2"/>
      <c r="Z573" s="16"/>
      <c r="AA573" s="16"/>
      <c r="AB573" s="16"/>
      <c r="AM573" s="2"/>
      <c r="AS573" s="3"/>
      <c r="AY573" s="2"/>
    </row>
    <row r="574" spans="25:51" ht="15.75" customHeight="1">
      <c r="Y574" s="2"/>
      <c r="Z574" s="16"/>
      <c r="AA574" s="16"/>
      <c r="AB574" s="16"/>
      <c r="AM574" s="2"/>
      <c r="AS574" s="3"/>
      <c r="AY574" s="2"/>
    </row>
    <row r="575" spans="25:51" ht="15.75" customHeight="1">
      <c r="Y575" s="2"/>
      <c r="Z575" s="16"/>
      <c r="AA575" s="16"/>
      <c r="AB575" s="16"/>
      <c r="AM575" s="2"/>
      <c r="AS575" s="3"/>
      <c r="AY575" s="2"/>
    </row>
    <row r="576" spans="25:51" ht="15.75" customHeight="1">
      <c r="Y576" s="2"/>
      <c r="Z576" s="16"/>
      <c r="AA576" s="16"/>
      <c r="AB576" s="16"/>
      <c r="AM576" s="2"/>
      <c r="AS576" s="3"/>
      <c r="AY576" s="2"/>
    </row>
    <row r="577" spans="25:51" ht="15.75" customHeight="1">
      <c r="Y577" s="2"/>
      <c r="Z577" s="16"/>
      <c r="AA577" s="16"/>
      <c r="AB577" s="16"/>
      <c r="AM577" s="2"/>
      <c r="AS577" s="3"/>
      <c r="AY577" s="2"/>
    </row>
    <row r="578" spans="25:51" ht="15.75" customHeight="1">
      <c r="Y578" s="2"/>
      <c r="Z578" s="16"/>
      <c r="AA578" s="16"/>
      <c r="AB578" s="16"/>
      <c r="AM578" s="2"/>
      <c r="AS578" s="3"/>
      <c r="AY578" s="2"/>
    </row>
    <row r="579" spans="25:51" ht="15.75" customHeight="1">
      <c r="Y579" s="2"/>
      <c r="Z579" s="16"/>
      <c r="AA579" s="16"/>
      <c r="AB579" s="16"/>
      <c r="AM579" s="2"/>
      <c r="AS579" s="3"/>
      <c r="AY579" s="2"/>
    </row>
    <row r="580" spans="25:51" ht="15.75" customHeight="1">
      <c r="Y580" s="2"/>
      <c r="Z580" s="16"/>
      <c r="AA580" s="16"/>
      <c r="AB580" s="16"/>
      <c r="AM580" s="2"/>
      <c r="AS580" s="3"/>
      <c r="AY580" s="2"/>
    </row>
    <row r="581" spans="25:51" ht="15.75" customHeight="1">
      <c r="Y581" s="2"/>
      <c r="Z581" s="16"/>
      <c r="AA581" s="16"/>
      <c r="AB581" s="16"/>
      <c r="AM581" s="2"/>
      <c r="AS581" s="3"/>
      <c r="AY581" s="2"/>
    </row>
    <row r="582" spans="25:51" ht="15.75" customHeight="1">
      <c r="Y582" s="2"/>
      <c r="Z582" s="16"/>
      <c r="AA582" s="16"/>
      <c r="AB582" s="16"/>
      <c r="AM582" s="2"/>
      <c r="AS582" s="3"/>
      <c r="AY582" s="2"/>
    </row>
    <row r="583" spans="25:51" ht="15.75" customHeight="1">
      <c r="Y583" s="2"/>
      <c r="Z583" s="16"/>
      <c r="AA583" s="16"/>
      <c r="AB583" s="16"/>
      <c r="AM583" s="2"/>
      <c r="AS583" s="3"/>
      <c r="AY583" s="2"/>
    </row>
    <row r="584" spans="25:51" ht="15.75" customHeight="1">
      <c r="Y584" s="2"/>
      <c r="Z584" s="16"/>
      <c r="AA584" s="16"/>
      <c r="AB584" s="16"/>
      <c r="AM584" s="2"/>
      <c r="AS584" s="3"/>
      <c r="AY584" s="2"/>
    </row>
    <row r="585" spans="25:51" ht="15.75" customHeight="1">
      <c r="Y585" s="2"/>
      <c r="Z585" s="16"/>
      <c r="AA585" s="16"/>
      <c r="AB585" s="16"/>
      <c r="AM585" s="2"/>
      <c r="AS585" s="3"/>
      <c r="AY585" s="2"/>
    </row>
    <row r="586" spans="25:51" ht="15.75" customHeight="1">
      <c r="Y586" s="2"/>
      <c r="Z586" s="16"/>
      <c r="AA586" s="16"/>
      <c r="AB586" s="16"/>
      <c r="AM586" s="2"/>
      <c r="AS586" s="3"/>
      <c r="AY586" s="2"/>
    </row>
    <row r="587" spans="25:51" ht="15.75" customHeight="1">
      <c r="Y587" s="2"/>
      <c r="Z587" s="16"/>
      <c r="AA587" s="16"/>
      <c r="AB587" s="16"/>
      <c r="AM587" s="2"/>
      <c r="AS587" s="3"/>
      <c r="AY587" s="2"/>
    </row>
    <row r="588" spans="25:51" ht="15.75" customHeight="1">
      <c r="Y588" s="2"/>
      <c r="Z588" s="16"/>
      <c r="AA588" s="16"/>
      <c r="AB588" s="16"/>
      <c r="AM588" s="2"/>
      <c r="AS588" s="3"/>
      <c r="AY588" s="2"/>
    </row>
    <row r="589" spans="25:51" ht="15.75" customHeight="1">
      <c r="Y589" s="2"/>
      <c r="Z589" s="16"/>
      <c r="AA589" s="16"/>
      <c r="AB589" s="16"/>
      <c r="AM589" s="2"/>
      <c r="AS589" s="3"/>
      <c r="AY589" s="2"/>
    </row>
    <row r="590" spans="25:51" ht="15.75" customHeight="1">
      <c r="Y590" s="2"/>
      <c r="Z590" s="16"/>
      <c r="AA590" s="16"/>
      <c r="AB590" s="16"/>
      <c r="AM590" s="2"/>
      <c r="AS590" s="3"/>
      <c r="AY590" s="2"/>
    </row>
    <row r="591" spans="25:51" ht="15.75" customHeight="1">
      <c r="Y591" s="2"/>
      <c r="Z591" s="16"/>
      <c r="AA591" s="16"/>
      <c r="AB591" s="16"/>
      <c r="AM591" s="2"/>
      <c r="AS591" s="3"/>
      <c r="AY591" s="2"/>
    </row>
    <row r="592" spans="25:51" ht="15.75" customHeight="1">
      <c r="Y592" s="2"/>
      <c r="Z592" s="16"/>
      <c r="AA592" s="16"/>
      <c r="AB592" s="16"/>
      <c r="AM592" s="2"/>
      <c r="AS592" s="3"/>
      <c r="AY592" s="2"/>
    </row>
    <row r="593" spans="25:51" ht="15.75" customHeight="1">
      <c r="Y593" s="2"/>
      <c r="Z593" s="16"/>
      <c r="AA593" s="16"/>
      <c r="AB593" s="16"/>
      <c r="AM593" s="2"/>
      <c r="AS593" s="3"/>
      <c r="AY593" s="2"/>
    </row>
    <row r="594" spans="25:51" ht="15.75" customHeight="1">
      <c r="Y594" s="2"/>
      <c r="Z594" s="16"/>
      <c r="AA594" s="16"/>
      <c r="AB594" s="16"/>
      <c r="AM594" s="2"/>
      <c r="AS594" s="3"/>
      <c r="AY594" s="2"/>
    </row>
    <row r="595" spans="25:51" ht="15.75" customHeight="1">
      <c r="Y595" s="2"/>
      <c r="Z595" s="16"/>
      <c r="AA595" s="16"/>
      <c r="AB595" s="16"/>
      <c r="AM595" s="2"/>
      <c r="AS595" s="3"/>
      <c r="AY595" s="2"/>
    </row>
    <row r="596" spans="25:51" ht="15.75" customHeight="1">
      <c r="Y596" s="2"/>
      <c r="Z596" s="16"/>
      <c r="AA596" s="16"/>
      <c r="AB596" s="16"/>
      <c r="AM596" s="2"/>
      <c r="AS596" s="3"/>
      <c r="AY596" s="2"/>
    </row>
    <row r="597" spans="25:51" ht="15.75" customHeight="1">
      <c r="Y597" s="2"/>
      <c r="Z597" s="16"/>
      <c r="AA597" s="16"/>
      <c r="AB597" s="16"/>
      <c r="AM597" s="2"/>
      <c r="AS597" s="3"/>
      <c r="AY597" s="2"/>
    </row>
    <row r="598" spans="25:51" ht="15.75" customHeight="1">
      <c r="Y598" s="2"/>
      <c r="Z598" s="16"/>
      <c r="AA598" s="16"/>
      <c r="AB598" s="16"/>
      <c r="AM598" s="2"/>
      <c r="AS598" s="3"/>
      <c r="AY598" s="2"/>
    </row>
    <row r="599" spans="25:51" ht="15.75" customHeight="1">
      <c r="Y599" s="2"/>
      <c r="Z599" s="16"/>
      <c r="AA599" s="16"/>
      <c r="AB599" s="16"/>
      <c r="AM599" s="2"/>
      <c r="AS599" s="3"/>
      <c r="AY599" s="2"/>
    </row>
    <row r="600" spans="25:51" ht="15.75" customHeight="1">
      <c r="Y600" s="2"/>
      <c r="Z600" s="16"/>
      <c r="AA600" s="16"/>
      <c r="AB600" s="16"/>
      <c r="AM600" s="2"/>
      <c r="AS600" s="3"/>
      <c r="AY600" s="2"/>
    </row>
    <row r="601" spans="25:51" ht="15.75" customHeight="1">
      <c r="Y601" s="2"/>
      <c r="Z601" s="16"/>
      <c r="AA601" s="16"/>
      <c r="AB601" s="16"/>
      <c r="AM601" s="2"/>
      <c r="AS601" s="3"/>
      <c r="AY601" s="2"/>
    </row>
    <row r="602" spans="25:51" ht="15.75" customHeight="1">
      <c r="Y602" s="2"/>
      <c r="Z602" s="16"/>
      <c r="AA602" s="16"/>
      <c r="AB602" s="16"/>
      <c r="AM602" s="2"/>
      <c r="AS602" s="3"/>
      <c r="AY602" s="2"/>
    </row>
    <row r="603" spans="25:51" ht="15.75" customHeight="1">
      <c r="Y603" s="2"/>
      <c r="Z603" s="16"/>
      <c r="AA603" s="16"/>
      <c r="AB603" s="16"/>
      <c r="AM603" s="2"/>
      <c r="AS603" s="3"/>
      <c r="AY603" s="2"/>
    </row>
    <row r="604" spans="25:51" ht="15.75" customHeight="1">
      <c r="Y604" s="2"/>
      <c r="Z604" s="16"/>
      <c r="AA604" s="16"/>
      <c r="AB604" s="16"/>
      <c r="AM604" s="2"/>
      <c r="AS604" s="3"/>
      <c r="AY604" s="2"/>
    </row>
    <row r="605" spans="25:51" ht="15.75" customHeight="1">
      <c r="Y605" s="2"/>
      <c r="Z605" s="16"/>
      <c r="AA605" s="16"/>
      <c r="AB605" s="16"/>
      <c r="AM605" s="2"/>
      <c r="AS605" s="3"/>
      <c r="AY605" s="2"/>
    </row>
    <row r="606" spans="25:51" ht="15.75" customHeight="1">
      <c r="Y606" s="2"/>
      <c r="Z606" s="16"/>
      <c r="AA606" s="16"/>
      <c r="AB606" s="16"/>
      <c r="AM606" s="2"/>
      <c r="AS606" s="3"/>
      <c r="AY606" s="2"/>
    </row>
    <row r="607" spans="25:51" ht="15.75" customHeight="1">
      <c r="Y607" s="2"/>
      <c r="Z607" s="16"/>
      <c r="AA607" s="16"/>
      <c r="AB607" s="16"/>
      <c r="AM607" s="2"/>
      <c r="AS607" s="3"/>
      <c r="AY607" s="2"/>
    </row>
    <row r="608" spans="25:51" ht="15.75" customHeight="1">
      <c r="Y608" s="2"/>
      <c r="Z608" s="16"/>
      <c r="AA608" s="16"/>
      <c r="AB608" s="16"/>
      <c r="AM608" s="2"/>
      <c r="AS608" s="3"/>
      <c r="AY608" s="2"/>
    </row>
    <row r="609" spans="25:51" ht="15.75" customHeight="1">
      <c r="Y609" s="2"/>
      <c r="Z609" s="16"/>
      <c r="AA609" s="16"/>
      <c r="AB609" s="16"/>
      <c r="AM609" s="2"/>
      <c r="AS609" s="3"/>
      <c r="AY609" s="2"/>
    </row>
    <row r="610" spans="25:51" ht="15.75" customHeight="1">
      <c r="Y610" s="2"/>
      <c r="Z610" s="16"/>
      <c r="AA610" s="16"/>
      <c r="AB610" s="16"/>
      <c r="AM610" s="2"/>
      <c r="AS610" s="3"/>
      <c r="AY610" s="2"/>
    </row>
    <row r="611" spans="25:51" ht="15.75" customHeight="1">
      <c r="Y611" s="2"/>
      <c r="Z611" s="16"/>
      <c r="AA611" s="16"/>
      <c r="AB611" s="16"/>
      <c r="AM611" s="2"/>
      <c r="AS611" s="3"/>
      <c r="AY611" s="2"/>
    </row>
    <row r="612" spans="25:51" ht="15.75" customHeight="1">
      <c r="Y612" s="2"/>
      <c r="Z612" s="16"/>
      <c r="AA612" s="16"/>
      <c r="AB612" s="16"/>
      <c r="AM612" s="2"/>
      <c r="AS612" s="3"/>
      <c r="AY612" s="2"/>
    </row>
    <row r="613" spans="25:51" ht="15.75" customHeight="1">
      <c r="Y613" s="2"/>
      <c r="Z613" s="16"/>
      <c r="AA613" s="16"/>
      <c r="AB613" s="16"/>
      <c r="AM613" s="2"/>
      <c r="AS613" s="3"/>
      <c r="AY613" s="2"/>
    </row>
    <row r="614" spans="25:51" ht="15.75" customHeight="1">
      <c r="Y614" s="2"/>
      <c r="Z614" s="16"/>
      <c r="AA614" s="16"/>
      <c r="AB614" s="16"/>
      <c r="AM614" s="2"/>
      <c r="AS614" s="3"/>
      <c r="AY614" s="2"/>
    </row>
    <row r="615" spans="25:51" ht="15.75" customHeight="1">
      <c r="Y615" s="2"/>
      <c r="Z615" s="16"/>
      <c r="AA615" s="16"/>
      <c r="AB615" s="16"/>
      <c r="AM615" s="2"/>
      <c r="AS615" s="3"/>
      <c r="AY615" s="2"/>
    </row>
    <row r="616" spans="25:51" ht="15.75" customHeight="1">
      <c r="Y616" s="2"/>
      <c r="Z616" s="16"/>
      <c r="AA616" s="16"/>
      <c r="AB616" s="16"/>
      <c r="AM616" s="2"/>
      <c r="AS616" s="3"/>
      <c r="AY616" s="2"/>
    </row>
    <row r="617" spans="25:51" ht="15.75" customHeight="1">
      <c r="Y617" s="2"/>
      <c r="Z617" s="16"/>
      <c r="AA617" s="16"/>
      <c r="AB617" s="16"/>
      <c r="AM617" s="2"/>
      <c r="AS617" s="3"/>
      <c r="AY617" s="2"/>
    </row>
    <row r="618" spans="25:51" ht="15.75" customHeight="1">
      <c r="Y618" s="2"/>
      <c r="Z618" s="16"/>
      <c r="AA618" s="16"/>
      <c r="AB618" s="16"/>
      <c r="AM618" s="2"/>
      <c r="AS618" s="3"/>
      <c r="AY618" s="2"/>
    </row>
    <row r="619" spans="25:51" ht="15.75" customHeight="1">
      <c r="Y619" s="2"/>
      <c r="Z619" s="16"/>
      <c r="AA619" s="16"/>
      <c r="AB619" s="16"/>
      <c r="AM619" s="2"/>
      <c r="AS619" s="3"/>
      <c r="AY619" s="2"/>
    </row>
    <row r="620" spans="25:51" ht="15.75" customHeight="1">
      <c r="Y620" s="2"/>
      <c r="Z620" s="16"/>
      <c r="AA620" s="16"/>
      <c r="AB620" s="16"/>
      <c r="AM620" s="2"/>
      <c r="AS620" s="3"/>
      <c r="AY620" s="2"/>
    </row>
    <row r="621" spans="25:51" ht="15.75" customHeight="1">
      <c r="Y621" s="2"/>
      <c r="Z621" s="16"/>
      <c r="AA621" s="16"/>
      <c r="AB621" s="16"/>
      <c r="AM621" s="2"/>
      <c r="AS621" s="3"/>
      <c r="AY621" s="2"/>
    </row>
    <row r="622" spans="25:51" ht="15.75" customHeight="1">
      <c r="Y622" s="2"/>
      <c r="Z622" s="16"/>
      <c r="AA622" s="16"/>
      <c r="AB622" s="16"/>
      <c r="AM622" s="2"/>
      <c r="AS622" s="3"/>
      <c r="AY622" s="2"/>
    </row>
    <row r="623" spans="25:51" ht="15.75" customHeight="1">
      <c r="Y623" s="2"/>
      <c r="Z623" s="16"/>
      <c r="AA623" s="16"/>
      <c r="AB623" s="16"/>
      <c r="AM623" s="2"/>
      <c r="AS623" s="3"/>
      <c r="AY623" s="2"/>
    </row>
    <row r="624" spans="25:51" ht="15.75" customHeight="1">
      <c r="Y624" s="2"/>
      <c r="Z624" s="16"/>
      <c r="AA624" s="16"/>
      <c r="AB624" s="16"/>
      <c r="AM624" s="2"/>
      <c r="AS624" s="3"/>
      <c r="AY624" s="2"/>
    </row>
    <row r="625" spans="25:51" ht="15.75" customHeight="1">
      <c r="Y625" s="2"/>
      <c r="Z625" s="16"/>
      <c r="AA625" s="16"/>
      <c r="AB625" s="16"/>
      <c r="AM625" s="2"/>
      <c r="AS625" s="3"/>
      <c r="AY625" s="2"/>
    </row>
    <row r="626" spans="25:51" ht="15.75" customHeight="1">
      <c r="Y626" s="2"/>
      <c r="Z626" s="16"/>
      <c r="AA626" s="16"/>
      <c r="AB626" s="16"/>
      <c r="AM626" s="2"/>
      <c r="AS626" s="3"/>
      <c r="AY626" s="2"/>
    </row>
    <row r="627" spans="25:51" ht="15.75" customHeight="1">
      <c r="Y627" s="2"/>
      <c r="Z627" s="16"/>
      <c r="AA627" s="16"/>
      <c r="AB627" s="16"/>
      <c r="AM627" s="2"/>
      <c r="AS627" s="3"/>
      <c r="AY627" s="2"/>
    </row>
    <row r="628" spans="25:51" ht="15.75" customHeight="1">
      <c r="Y628" s="2"/>
      <c r="Z628" s="16"/>
      <c r="AA628" s="16"/>
      <c r="AB628" s="16"/>
      <c r="AM628" s="2"/>
      <c r="AS628" s="3"/>
      <c r="AY628" s="2"/>
    </row>
    <row r="629" spans="25:51" ht="15.75" customHeight="1">
      <c r="Y629" s="2"/>
      <c r="Z629" s="16"/>
      <c r="AA629" s="16"/>
      <c r="AB629" s="16"/>
      <c r="AM629" s="2"/>
      <c r="AS629" s="3"/>
      <c r="AY629" s="2"/>
    </row>
    <row r="630" spans="25:51" ht="15.75" customHeight="1">
      <c r="Y630" s="2"/>
      <c r="Z630" s="16"/>
      <c r="AA630" s="16"/>
      <c r="AB630" s="16"/>
      <c r="AM630" s="2"/>
      <c r="AS630" s="3"/>
      <c r="AY630" s="2"/>
    </row>
    <row r="631" spans="25:51" ht="15.75" customHeight="1">
      <c r="Y631" s="2"/>
      <c r="Z631" s="16"/>
      <c r="AA631" s="16"/>
      <c r="AB631" s="16"/>
      <c r="AM631" s="2"/>
      <c r="AS631" s="3"/>
      <c r="AY631" s="2"/>
    </row>
    <row r="632" spans="25:51" ht="15.75" customHeight="1">
      <c r="Y632" s="2"/>
      <c r="Z632" s="16"/>
      <c r="AA632" s="16"/>
      <c r="AB632" s="16"/>
      <c r="AM632" s="2"/>
      <c r="AS632" s="3"/>
      <c r="AY632" s="2"/>
    </row>
    <row r="633" spans="25:51" ht="15.75" customHeight="1">
      <c r="Y633" s="2"/>
      <c r="Z633" s="16"/>
      <c r="AA633" s="16"/>
      <c r="AB633" s="16"/>
      <c r="AM633" s="2"/>
      <c r="AS633" s="3"/>
      <c r="AY633" s="2"/>
    </row>
    <row r="634" spans="25:51" ht="15.75" customHeight="1">
      <c r="Y634" s="2"/>
      <c r="Z634" s="16"/>
      <c r="AA634" s="16"/>
      <c r="AB634" s="16"/>
      <c r="AM634" s="2"/>
      <c r="AS634" s="3"/>
      <c r="AY634" s="2"/>
    </row>
    <row r="635" spans="25:51" ht="15.75" customHeight="1">
      <c r="Y635" s="2"/>
      <c r="Z635" s="16"/>
      <c r="AA635" s="16"/>
      <c r="AB635" s="16"/>
      <c r="AM635" s="2"/>
      <c r="AS635" s="3"/>
      <c r="AY635" s="2"/>
    </row>
    <row r="636" spans="25:51" ht="15.75" customHeight="1">
      <c r="Y636" s="2"/>
      <c r="Z636" s="16"/>
      <c r="AA636" s="16"/>
      <c r="AB636" s="16"/>
      <c r="AM636" s="2"/>
      <c r="AS636" s="3"/>
      <c r="AY636" s="2"/>
    </row>
    <row r="637" spans="25:51" ht="15.75" customHeight="1">
      <c r="Y637" s="2"/>
      <c r="Z637" s="16"/>
      <c r="AA637" s="16"/>
      <c r="AB637" s="16"/>
      <c r="AM637" s="2"/>
      <c r="AS637" s="3"/>
      <c r="AY637" s="2"/>
    </row>
    <row r="638" spans="25:51" ht="15.75" customHeight="1">
      <c r="Y638" s="2"/>
      <c r="Z638" s="16"/>
      <c r="AA638" s="16"/>
      <c r="AB638" s="16"/>
      <c r="AM638" s="2"/>
      <c r="AS638" s="3"/>
      <c r="AY638" s="2"/>
    </row>
    <row r="639" spans="25:51" ht="15.75" customHeight="1">
      <c r="Y639" s="2"/>
      <c r="Z639" s="16"/>
      <c r="AA639" s="16"/>
      <c r="AB639" s="16"/>
      <c r="AM639" s="2"/>
      <c r="AS639" s="3"/>
      <c r="AY639" s="2"/>
    </row>
    <row r="640" spans="25:51" ht="15.75" customHeight="1">
      <c r="Y640" s="2"/>
      <c r="Z640" s="16"/>
      <c r="AA640" s="16"/>
      <c r="AB640" s="16"/>
      <c r="AM640" s="2"/>
      <c r="AS640" s="3"/>
      <c r="AY640" s="2"/>
    </row>
    <row r="641" spans="25:51" ht="15.75" customHeight="1">
      <c r="Y641" s="2"/>
      <c r="Z641" s="16"/>
      <c r="AA641" s="16"/>
      <c r="AB641" s="16"/>
      <c r="AM641" s="2"/>
      <c r="AS641" s="3"/>
      <c r="AY641" s="2"/>
    </row>
    <row r="642" spans="25:51" ht="15.75" customHeight="1">
      <c r="Y642" s="2"/>
      <c r="Z642" s="16"/>
      <c r="AA642" s="16"/>
      <c r="AB642" s="16"/>
      <c r="AM642" s="2"/>
      <c r="AS642" s="3"/>
      <c r="AY642" s="2"/>
    </row>
    <row r="643" spans="25:51" ht="15.75" customHeight="1">
      <c r="Y643" s="2"/>
      <c r="Z643" s="16"/>
      <c r="AA643" s="16"/>
      <c r="AB643" s="16"/>
      <c r="AM643" s="2"/>
      <c r="AS643" s="3"/>
      <c r="AY643" s="2"/>
    </row>
    <row r="644" spans="25:51" ht="15.75" customHeight="1">
      <c r="Y644" s="2"/>
      <c r="Z644" s="16"/>
      <c r="AA644" s="16"/>
      <c r="AB644" s="16"/>
      <c r="AM644" s="2"/>
      <c r="AS644" s="3"/>
      <c r="AY644" s="2"/>
    </row>
    <row r="645" spans="25:51" ht="15.75" customHeight="1">
      <c r="Y645" s="2"/>
      <c r="Z645" s="16"/>
      <c r="AA645" s="16"/>
      <c r="AB645" s="16"/>
      <c r="AM645" s="2"/>
      <c r="AS645" s="3"/>
      <c r="AY645" s="2"/>
    </row>
    <row r="646" spans="25:51" ht="15.75" customHeight="1">
      <c r="Y646" s="2"/>
      <c r="Z646" s="16"/>
      <c r="AA646" s="16"/>
      <c r="AB646" s="16"/>
      <c r="AM646" s="2"/>
      <c r="AS646" s="3"/>
      <c r="AY646" s="2"/>
    </row>
    <row r="647" spans="25:51" ht="15.75" customHeight="1">
      <c r="Y647" s="2"/>
      <c r="Z647" s="16"/>
      <c r="AA647" s="16"/>
      <c r="AB647" s="16"/>
      <c r="AM647" s="2"/>
      <c r="AS647" s="3"/>
      <c r="AY647" s="2"/>
    </row>
    <row r="648" spans="25:51" ht="15.75" customHeight="1">
      <c r="Y648" s="2"/>
      <c r="Z648" s="16"/>
      <c r="AA648" s="16"/>
      <c r="AB648" s="16"/>
      <c r="AM648" s="2"/>
      <c r="AS648" s="3"/>
      <c r="AY648" s="2"/>
    </row>
    <row r="649" spans="25:51" ht="15.75" customHeight="1">
      <c r="Y649" s="2"/>
      <c r="Z649" s="16"/>
      <c r="AA649" s="16"/>
      <c r="AB649" s="16"/>
      <c r="AM649" s="2"/>
      <c r="AS649" s="3"/>
      <c r="AY649" s="2"/>
    </row>
    <row r="650" spans="25:51" ht="15.75" customHeight="1">
      <c r="Y650" s="2"/>
      <c r="Z650" s="16"/>
      <c r="AA650" s="16"/>
      <c r="AB650" s="16"/>
      <c r="AM650" s="2"/>
      <c r="AS650" s="3"/>
      <c r="AY650" s="2"/>
    </row>
    <row r="651" spans="25:51" ht="15.75" customHeight="1">
      <c r="Y651" s="2"/>
      <c r="Z651" s="16"/>
      <c r="AA651" s="16"/>
      <c r="AB651" s="16"/>
      <c r="AM651" s="2"/>
      <c r="AS651" s="3"/>
      <c r="AY651" s="2"/>
    </row>
    <row r="652" spans="25:51" ht="15.75" customHeight="1">
      <c r="Y652" s="2"/>
      <c r="Z652" s="16"/>
      <c r="AA652" s="16"/>
      <c r="AB652" s="16"/>
      <c r="AM652" s="2"/>
      <c r="AS652" s="3"/>
      <c r="AY652" s="2"/>
    </row>
    <row r="653" spans="25:51" ht="15.75" customHeight="1">
      <c r="Y653" s="2"/>
      <c r="Z653" s="16"/>
      <c r="AA653" s="16"/>
      <c r="AB653" s="16"/>
      <c r="AM653" s="2"/>
      <c r="AS653" s="3"/>
      <c r="AY653" s="2"/>
    </row>
    <row r="654" spans="25:51" ht="15.75" customHeight="1">
      <c r="Y654" s="2"/>
      <c r="Z654" s="16"/>
      <c r="AA654" s="16"/>
      <c r="AB654" s="16"/>
      <c r="AM654" s="2"/>
      <c r="AS654" s="3"/>
      <c r="AY654" s="2"/>
    </row>
    <row r="655" spans="25:51" ht="15.75" customHeight="1">
      <c r="Y655" s="2"/>
      <c r="Z655" s="16"/>
      <c r="AA655" s="16"/>
      <c r="AB655" s="16"/>
      <c r="AM655" s="2"/>
      <c r="AS655" s="3"/>
      <c r="AY655" s="2"/>
    </row>
    <row r="656" spans="25:51" ht="15.75" customHeight="1">
      <c r="Y656" s="2"/>
      <c r="Z656" s="16"/>
      <c r="AA656" s="16"/>
      <c r="AB656" s="16"/>
      <c r="AM656" s="2"/>
      <c r="AS656" s="3"/>
      <c r="AY656" s="2"/>
    </row>
    <row r="657" spans="25:51" ht="15.75" customHeight="1">
      <c r="Y657" s="2"/>
      <c r="Z657" s="16"/>
      <c r="AA657" s="16"/>
      <c r="AB657" s="16"/>
      <c r="AM657" s="2"/>
      <c r="AS657" s="3"/>
      <c r="AY657" s="2"/>
    </row>
    <row r="658" spans="25:51" ht="15.75" customHeight="1">
      <c r="Y658" s="2"/>
      <c r="Z658" s="16"/>
      <c r="AA658" s="16"/>
      <c r="AB658" s="16"/>
      <c r="AM658" s="2"/>
      <c r="AS658" s="3"/>
      <c r="AY658" s="2"/>
    </row>
    <row r="659" spans="25:51" ht="15.75" customHeight="1">
      <c r="Y659" s="2"/>
      <c r="Z659" s="16"/>
      <c r="AA659" s="16"/>
      <c r="AB659" s="16"/>
      <c r="AM659" s="2"/>
      <c r="AS659" s="3"/>
      <c r="AY659" s="2"/>
    </row>
    <row r="660" spans="25:51" ht="15.75" customHeight="1">
      <c r="Y660" s="2"/>
      <c r="Z660" s="16"/>
      <c r="AA660" s="16"/>
      <c r="AB660" s="16"/>
      <c r="AM660" s="2"/>
      <c r="AS660" s="3"/>
      <c r="AY660" s="2"/>
    </row>
    <row r="661" spans="25:51" ht="15.75" customHeight="1">
      <c r="Y661" s="2"/>
      <c r="Z661" s="16"/>
      <c r="AA661" s="16"/>
      <c r="AB661" s="16"/>
      <c r="AM661" s="2"/>
      <c r="AS661" s="3"/>
      <c r="AY661" s="2"/>
    </row>
    <row r="662" spans="25:51" ht="15.75" customHeight="1">
      <c r="Y662" s="2"/>
      <c r="Z662" s="16"/>
      <c r="AA662" s="16"/>
      <c r="AB662" s="16"/>
      <c r="AM662" s="2"/>
      <c r="AS662" s="3"/>
      <c r="AY662" s="2"/>
    </row>
    <row r="663" spans="25:51" ht="15.75" customHeight="1">
      <c r="Y663" s="2"/>
      <c r="Z663" s="16"/>
      <c r="AA663" s="16"/>
      <c r="AB663" s="16"/>
      <c r="AM663" s="2"/>
      <c r="AS663" s="3"/>
      <c r="AY663" s="2"/>
    </row>
    <row r="664" spans="25:51" ht="15.75" customHeight="1">
      <c r="Y664" s="2"/>
      <c r="Z664" s="16"/>
      <c r="AA664" s="16"/>
      <c r="AB664" s="16"/>
      <c r="AM664" s="2"/>
      <c r="AS664" s="3"/>
      <c r="AY664" s="2"/>
    </row>
    <row r="665" spans="25:51" ht="15.75" customHeight="1">
      <c r="Y665" s="2"/>
      <c r="Z665" s="16"/>
      <c r="AA665" s="16"/>
      <c r="AB665" s="16"/>
      <c r="AM665" s="2"/>
      <c r="AS665" s="3"/>
      <c r="AY665" s="2"/>
    </row>
    <row r="666" spans="25:51" ht="15.75" customHeight="1">
      <c r="Y666" s="2"/>
      <c r="Z666" s="16"/>
      <c r="AA666" s="16"/>
      <c r="AB666" s="16"/>
      <c r="AM666" s="2"/>
      <c r="AS666" s="3"/>
      <c r="AY666" s="2"/>
    </row>
    <row r="667" spans="25:51" ht="15.75" customHeight="1">
      <c r="Y667" s="2"/>
      <c r="Z667" s="16"/>
      <c r="AA667" s="16"/>
      <c r="AB667" s="16"/>
      <c r="AM667" s="2"/>
      <c r="AS667" s="3"/>
      <c r="AY667" s="2"/>
    </row>
    <row r="668" spans="25:51" ht="15.75" customHeight="1">
      <c r="Y668" s="2"/>
      <c r="Z668" s="16"/>
      <c r="AA668" s="16"/>
      <c r="AB668" s="16"/>
      <c r="AM668" s="2"/>
      <c r="AS668" s="3"/>
      <c r="AY668" s="2"/>
    </row>
    <row r="669" spans="25:51" ht="15.75" customHeight="1">
      <c r="Y669" s="2"/>
      <c r="Z669" s="16"/>
      <c r="AA669" s="16"/>
      <c r="AB669" s="16"/>
      <c r="AM669" s="2"/>
      <c r="AS669" s="3"/>
      <c r="AY669" s="2"/>
    </row>
    <row r="670" spans="25:51" ht="15.75" customHeight="1">
      <c r="Y670" s="2"/>
      <c r="Z670" s="16"/>
      <c r="AA670" s="16"/>
      <c r="AB670" s="16"/>
      <c r="AM670" s="2"/>
      <c r="AS670" s="3"/>
      <c r="AY670" s="2"/>
    </row>
    <row r="671" spans="25:51" ht="15.75" customHeight="1">
      <c r="Y671" s="2"/>
      <c r="Z671" s="16"/>
      <c r="AA671" s="16"/>
      <c r="AB671" s="16"/>
      <c r="AM671" s="2"/>
      <c r="AS671" s="3"/>
      <c r="AY671" s="2"/>
    </row>
    <row r="672" spans="25:51" ht="15.75" customHeight="1">
      <c r="Y672" s="2"/>
      <c r="Z672" s="16"/>
      <c r="AA672" s="16"/>
      <c r="AB672" s="16"/>
      <c r="AM672" s="2"/>
      <c r="AS672" s="3"/>
      <c r="AY672" s="2"/>
    </row>
    <row r="673" spans="25:51" ht="15.75" customHeight="1">
      <c r="Y673" s="2"/>
      <c r="Z673" s="16"/>
      <c r="AA673" s="16"/>
      <c r="AB673" s="16"/>
      <c r="AM673" s="2"/>
      <c r="AS673" s="3"/>
      <c r="AY673" s="2"/>
    </row>
    <row r="674" spans="25:51" ht="15.75" customHeight="1">
      <c r="Y674" s="2"/>
      <c r="Z674" s="16"/>
      <c r="AA674" s="16"/>
      <c r="AB674" s="16"/>
      <c r="AM674" s="2"/>
      <c r="AS674" s="3"/>
      <c r="AY674" s="2"/>
    </row>
    <row r="675" spans="25:51" ht="15.75" customHeight="1">
      <c r="Y675" s="2"/>
      <c r="Z675" s="16"/>
      <c r="AA675" s="16"/>
      <c r="AB675" s="16"/>
      <c r="AM675" s="2"/>
      <c r="AS675" s="3"/>
      <c r="AY675" s="2"/>
    </row>
    <row r="676" spans="25:51" ht="15.75" customHeight="1">
      <c r="Y676" s="2"/>
      <c r="Z676" s="16"/>
      <c r="AA676" s="16"/>
      <c r="AB676" s="16"/>
      <c r="AM676" s="2"/>
      <c r="AS676" s="3"/>
      <c r="AY676" s="2"/>
    </row>
    <row r="677" spans="25:51" ht="15.75" customHeight="1">
      <c r="Y677" s="2"/>
      <c r="Z677" s="16"/>
      <c r="AA677" s="16"/>
      <c r="AB677" s="16"/>
      <c r="AM677" s="2"/>
      <c r="AS677" s="3"/>
      <c r="AY677" s="2"/>
    </row>
    <row r="678" spans="25:51" ht="15.75" customHeight="1">
      <c r="Y678" s="2"/>
      <c r="Z678" s="16"/>
      <c r="AA678" s="16"/>
      <c r="AB678" s="16"/>
      <c r="AM678" s="2"/>
      <c r="AS678" s="3"/>
      <c r="AY678" s="2"/>
    </row>
    <row r="679" spans="25:51" ht="15.75" customHeight="1">
      <c r="Y679" s="2"/>
      <c r="Z679" s="16"/>
      <c r="AA679" s="16"/>
      <c r="AB679" s="16"/>
      <c r="AM679" s="2"/>
      <c r="AS679" s="3"/>
      <c r="AY679" s="2"/>
    </row>
    <row r="680" spans="25:51" ht="15.75" customHeight="1">
      <c r="Y680" s="2"/>
      <c r="Z680" s="16"/>
      <c r="AA680" s="16"/>
      <c r="AB680" s="16"/>
      <c r="AM680" s="2"/>
      <c r="AS680" s="3"/>
      <c r="AY680" s="2"/>
    </row>
    <row r="681" spans="25:51" ht="15.75" customHeight="1">
      <c r="Y681" s="2"/>
      <c r="Z681" s="16"/>
      <c r="AA681" s="16"/>
      <c r="AB681" s="16"/>
      <c r="AM681" s="2"/>
      <c r="AS681" s="3"/>
      <c r="AY681" s="2"/>
    </row>
    <row r="682" spans="25:51" ht="15.75" customHeight="1">
      <c r="Y682" s="2"/>
      <c r="Z682" s="16"/>
      <c r="AA682" s="16"/>
      <c r="AB682" s="16"/>
      <c r="AM682" s="2"/>
      <c r="AS682" s="3"/>
      <c r="AY682" s="2"/>
    </row>
    <row r="683" spans="25:51" ht="15.75" customHeight="1">
      <c r="Y683" s="2"/>
      <c r="Z683" s="16"/>
      <c r="AA683" s="16"/>
      <c r="AB683" s="16"/>
      <c r="AM683" s="2"/>
      <c r="AS683" s="3"/>
      <c r="AY683" s="2"/>
    </row>
    <row r="684" spans="25:51" ht="15.75" customHeight="1">
      <c r="Y684" s="2"/>
      <c r="Z684" s="16"/>
      <c r="AA684" s="16"/>
      <c r="AB684" s="16"/>
      <c r="AM684" s="2"/>
      <c r="AS684" s="3"/>
      <c r="AY684" s="2"/>
    </row>
    <row r="685" spans="25:51" ht="15.75" customHeight="1">
      <c r="Y685" s="2"/>
      <c r="Z685" s="16"/>
      <c r="AA685" s="16"/>
      <c r="AB685" s="16"/>
      <c r="AM685" s="2"/>
      <c r="AS685" s="3"/>
      <c r="AY685" s="2"/>
    </row>
    <row r="686" spans="25:51" ht="15.75" customHeight="1">
      <c r="Y686" s="2"/>
      <c r="Z686" s="16"/>
      <c r="AA686" s="16"/>
      <c r="AB686" s="16"/>
      <c r="AM686" s="2"/>
      <c r="AS686" s="3"/>
      <c r="AY686" s="2"/>
    </row>
    <row r="687" spans="25:51" ht="15.75" customHeight="1">
      <c r="Y687" s="2"/>
      <c r="Z687" s="16"/>
      <c r="AA687" s="16"/>
      <c r="AB687" s="16"/>
      <c r="AM687" s="2"/>
      <c r="AS687" s="3"/>
      <c r="AY687" s="2"/>
    </row>
    <row r="688" spans="25:51" ht="15.75" customHeight="1">
      <c r="Y688" s="2"/>
      <c r="Z688" s="16"/>
      <c r="AA688" s="16"/>
      <c r="AB688" s="16"/>
      <c r="AM688" s="2"/>
      <c r="AS688" s="3"/>
      <c r="AY688" s="2"/>
    </row>
    <row r="689" spans="25:51" ht="15.75" customHeight="1">
      <c r="Y689" s="2"/>
      <c r="Z689" s="16"/>
      <c r="AA689" s="16"/>
      <c r="AB689" s="16"/>
      <c r="AM689" s="2"/>
      <c r="AS689" s="3"/>
      <c r="AY689" s="2"/>
    </row>
    <row r="690" spans="25:51" ht="15.75" customHeight="1">
      <c r="Y690" s="2"/>
      <c r="Z690" s="16"/>
      <c r="AA690" s="16"/>
      <c r="AB690" s="16"/>
      <c r="AM690" s="2"/>
      <c r="AS690" s="3"/>
      <c r="AY690" s="2"/>
    </row>
    <row r="691" spans="25:51" ht="15.75" customHeight="1">
      <c r="Y691" s="2"/>
      <c r="Z691" s="16"/>
      <c r="AA691" s="16"/>
      <c r="AB691" s="16"/>
      <c r="AM691" s="2"/>
      <c r="AS691" s="3"/>
      <c r="AY691" s="2"/>
    </row>
    <row r="692" spans="25:51" ht="15.75" customHeight="1">
      <c r="Y692" s="2"/>
      <c r="Z692" s="16"/>
      <c r="AA692" s="16"/>
      <c r="AB692" s="16"/>
      <c r="AM692" s="2"/>
      <c r="AS692" s="3"/>
      <c r="AY692" s="2"/>
    </row>
    <row r="693" spans="25:51" ht="15.75" customHeight="1">
      <c r="Y693" s="2"/>
      <c r="Z693" s="16"/>
      <c r="AA693" s="16"/>
      <c r="AB693" s="16"/>
      <c r="AM693" s="2"/>
      <c r="AS693" s="3"/>
      <c r="AY693" s="2"/>
    </row>
    <row r="694" spans="25:51" ht="15.75" customHeight="1">
      <c r="Y694" s="2"/>
      <c r="Z694" s="16"/>
      <c r="AA694" s="16"/>
      <c r="AB694" s="16"/>
      <c r="AM694" s="2"/>
      <c r="AS694" s="3"/>
      <c r="AY694" s="2"/>
    </row>
    <row r="695" spans="25:51" ht="15.75" customHeight="1">
      <c r="Y695" s="2"/>
      <c r="Z695" s="16"/>
      <c r="AA695" s="16"/>
      <c r="AB695" s="16"/>
      <c r="AM695" s="2"/>
      <c r="AS695" s="3"/>
      <c r="AY695" s="2"/>
    </row>
    <row r="696" spans="25:51" ht="15.75" customHeight="1">
      <c r="Y696" s="2"/>
      <c r="Z696" s="16"/>
      <c r="AA696" s="16"/>
      <c r="AB696" s="16"/>
      <c r="AM696" s="2"/>
      <c r="AS696" s="3"/>
      <c r="AY696" s="2"/>
    </row>
    <row r="697" spans="25:51" ht="15.75" customHeight="1">
      <c r="Y697" s="2"/>
      <c r="Z697" s="16"/>
      <c r="AA697" s="16"/>
      <c r="AB697" s="16"/>
      <c r="AM697" s="2"/>
      <c r="AS697" s="3"/>
      <c r="AY697" s="2"/>
    </row>
    <row r="698" spans="25:51" ht="15.75" customHeight="1">
      <c r="Y698" s="2"/>
      <c r="Z698" s="16"/>
      <c r="AA698" s="16"/>
      <c r="AB698" s="16"/>
      <c r="AM698" s="2"/>
      <c r="AS698" s="3"/>
      <c r="AY698" s="2"/>
    </row>
    <row r="699" spans="25:51" ht="15.75" customHeight="1">
      <c r="Y699" s="2"/>
      <c r="Z699" s="16"/>
      <c r="AA699" s="16"/>
      <c r="AB699" s="16"/>
      <c r="AM699" s="2"/>
      <c r="AS699" s="3"/>
      <c r="AY699" s="2"/>
    </row>
    <row r="700" spans="25:51" ht="15.75" customHeight="1">
      <c r="Y700" s="2"/>
      <c r="Z700" s="16"/>
      <c r="AA700" s="16"/>
      <c r="AB700" s="16"/>
      <c r="AM700" s="2"/>
      <c r="AS700" s="3"/>
      <c r="AY700" s="2"/>
    </row>
    <row r="701" spans="25:51" ht="15.75" customHeight="1">
      <c r="Y701" s="2"/>
      <c r="Z701" s="16"/>
      <c r="AA701" s="16"/>
      <c r="AB701" s="16"/>
      <c r="AM701" s="2"/>
      <c r="AS701" s="3"/>
      <c r="AY701" s="2"/>
    </row>
    <row r="702" spans="25:51" ht="15.75" customHeight="1">
      <c r="Y702" s="2"/>
      <c r="Z702" s="16"/>
      <c r="AA702" s="16"/>
      <c r="AB702" s="16"/>
      <c r="AM702" s="2"/>
      <c r="AS702" s="3"/>
      <c r="AY702" s="2"/>
    </row>
    <row r="703" spans="25:51" ht="15.75" customHeight="1">
      <c r="Y703" s="2"/>
      <c r="Z703" s="16"/>
      <c r="AA703" s="16"/>
      <c r="AB703" s="16"/>
      <c r="AM703" s="2"/>
      <c r="AS703" s="3"/>
      <c r="AY703" s="2"/>
    </row>
    <row r="704" spans="25:51" ht="15.75" customHeight="1">
      <c r="Y704" s="2"/>
      <c r="Z704" s="16"/>
      <c r="AA704" s="16"/>
      <c r="AB704" s="16"/>
      <c r="AM704" s="2"/>
      <c r="AS704" s="3"/>
      <c r="AY704" s="2"/>
    </row>
    <row r="705" spans="25:51" ht="15.75" customHeight="1">
      <c r="Y705" s="2"/>
      <c r="Z705" s="16"/>
      <c r="AA705" s="16"/>
      <c r="AB705" s="16"/>
      <c r="AM705" s="2"/>
      <c r="AS705" s="3"/>
      <c r="AY705" s="2"/>
    </row>
    <row r="706" spans="25:51" ht="15.75" customHeight="1">
      <c r="Y706" s="2"/>
      <c r="Z706" s="16"/>
      <c r="AA706" s="16"/>
      <c r="AB706" s="16"/>
      <c r="AM706" s="2"/>
      <c r="AS706" s="3"/>
      <c r="AY706" s="2"/>
    </row>
    <row r="707" spans="25:51" ht="15.75" customHeight="1">
      <c r="Y707" s="2"/>
      <c r="Z707" s="16"/>
      <c r="AA707" s="16"/>
      <c r="AB707" s="16"/>
      <c r="AM707" s="2"/>
      <c r="AS707" s="3"/>
      <c r="AY707" s="2"/>
    </row>
    <row r="708" spans="25:51" ht="15.75" customHeight="1">
      <c r="Y708" s="2"/>
      <c r="Z708" s="16"/>
      <c r="AA708" s="16"/>
      <c r="AB708" s="16"/>
      <c r="AM708" s="2"/>
      <c r="AS708" s="3"/>
      <c r="AY708" s="2"/>
    </row>
    <row r="709" spans="25:51" ht="15.75" customHeight="1">
      <c r="Y709" s="2"/>
      <c r="Z709" s="16"/>
      <c r="AA709" s="16"/>
      <c r="AB709" s="16"/>
      <c r="AM709" s="2"/>
      <c r="AS709" s="3"/>
      <c r="AY709" s="2"/>
    </row>
    <row r="710" spans="25:51" ht="15.75" customHeight="1">
      <c r="Y710" s="2"/>
      <c r="Z710" s="16"/>
      <c r="AA710" s="16"/>
      <c r="AB710" s="16"/>
      <c r="AM710" s="2"/>
      <c r="AS710" s="3"/>
      <c r="AY710" s="2"/>
    </row>
    <row r="711" spans="25:51" ht="15.75" customHeight="1">
      <c r="Y711" s="2"/>
      <c r="Z711" s="16"/>
      <c r="AA711" s="16"/>
      <c r="AB711" s="16"/>
      <c r="AM711" s="2"/>
      <c r="AS711" s="3"/>
      <c r="AY711" s="2"/>
    </row>
    <row r="712" spans="25:51" ht="15.75" customHeight="1">
      <c r="Y712" s="2"/>
      <c r="Z712" s="16"/>
      <c r="AA712" s="16"/>
      <c r="AB712" s="16"/>
      <c r="AM712" s="2"/>
      <c r="AS712" s="3"/>
      <c r="AY712" s="2"/>
    </row>
    <row r="713" spans="25:51" ht="15.75" customHeight="1">
      <c r="Y713" s="2"/>
      <c r="Z713" s="16"/>
      <c r="AA713" s="16"/>
      <c r="AB713" s="16"/>
      <c r="AM713" s="2"/>
      <c r="AS713" s="3"/>
      <c r="AY713" s="2"/>
    </row>
    <row r="714" spans="25:51" ht="15.75" customHeight="1">
      <c r="Y714" s="2"/>
      <c r="Z714" s="16"/>
      <c r="AA714" s="16"/>
      <c r="AB714" s="16"/>
      <c r="AM714" s="2"/>
      <c r="AS714" s="3"/>
      <c r="AY714" s="2"/>
    </row>
    <row r="715" spans="25:51" ht="15.75" customHeight="1">
      <c r="Y715" s="2"/>
      <c r="Z715" s="16"/>
      <c r="AA715" s="16"/>
      <c r="AB715" s="16"/>
      <c r="AM715" s="2"/>
      <c r="AS715" s="3"/>
      <c r="AY715" s="2"/>
    </row>
    <row r="716" spans="25:51" ht="15.75" customHeight="1">
      <c r="Y716" s="2"/>
      <c r="Z716" s="16"/>
      <c r="AA716" s="16"/>
      <c r="AB716" s="16"/>
      <c r="AM716" s="2"/>
      <c r="AS716" s="3"/>
      <c r="AY716" s="2"/>
    </row>
    <row r="717" spans="25:51" ht="15.75" customHeight="1">
      <c r="Y717" s="2"/>
      <c r="Z717" s="16"/>
      <c r="AA717" s="16"/>
      <c r="AB717" s="16"/>
      <c r="AM717" s="2"/>
      <c r="AS717" s="3"/>
      <c r="AY717" s="2"/>
    </row>
    <row r="718" spans="25:51" ht="15.75" customHeight="1">
      <c r="Y718" s="2"/>
      <c r="Z718" s="16"/>
      <c r="AA718" s="16"/>
      <c r="AB718" s="16"/>
      <c r="AM718" s="2"/>
      <c r="AS718" s="3"/>
      <c r="AY718" s="2"/>
    </row>
    <row r="719" spans="25:51" ht="15.75" customHeight="1">
      <c r="Y719" s="2"/>
      <c r="Z719" s="16"/>
      <c r="AA719" s="16"/>
      <c r="AB719" s="16"/>
      <c r="AM719" s="2"/>
      <c r="AS719" s="3"/>
      <c r="AY719" s="2"/>
    </row>
    <row r="720" spans="25:51" ht="15.75" customHeight="1">
      <c r="Y720" s="2"/>
      <c r="Z720" s="16"/>
      <c r="AA720" s="16"/>
      <c r="AB720" s="16"/>
      <c r="AM720" s="2"/>
      <c r="AS720" s="3"/>
      <c r="AY720" s="2"/>
    </row>
    <row r="721" spans="25:51" ht="15.75" customHeight="1">
      <c r="Y721" s="2"/>
      <c r="Z721" s="16"/>
      <c r="AA721" s="16"/>
      <c r="AB721" s="16"/>
      <c r="AM721" s="2"/>
      <c r="AS721" s="3"/>
      <c r="AY721" s="2"/>
    </row>
    <row r="722" spans="25:51" ht="15.75" customHeight="1">
      <c r="Y722" s="2"/>
      <c r="Z722" s="16"/>
      <c r="AA722" s="16"/>
      <c r="AB722" s="16"/>
      <c r="AM722" s="2"/>
      <c r="AS722" s="3"/>
      <c r="AY722" s="2"/>
    </row>
    <row r="723" spans="25:51" ht="15.75" customHeight="1">
      <c r="Y723" s="2"/>
      <c r="Z723" s="16"/>
      <c r="AA723" s="16"/>
      <c r="AB723" s="16"/>
      <c r="AM723" s="2"/>
      <c r="AS723" s="3"/>
      <c r="AY723" s="2"/>
    </row>
    <row r="724" spans="25:51" ht="15.75" customHeight="1">
      <c r="Y724" s="2"/>
      <c r="Z724" s="16"/>
      <c r="AA724" s="16"/>
      <c r="AB724" s="16"/>
      <c r="AM724" s="2"/>
      <c r="AS724" s="3"/>
      <c r="AY724" s="2"/>
    </row>
    <row r="725" spans="25:51" ht="15.75" customHeight="1">
      <c r="Y725" s="2"/>
      <c r="Z725" s="16"/>
      <c r="AA725" s="16"/>
      <c r="AB725" s="16"/>
      <c r="AM725" s="2"/>
      <c r="AS725" s="3"/>
      <c r="AY725" s="2"/>
    </row>
    <row r="726" spans="25:51" ht="15.75" customHeight="1">
      <c r="Y726" s="2"/>
      <c r="Z726" s="16"/>
      <c r="AA726" s="16"/>
      <c r="AB726" s="16"/>
      <c r="AM726" s="2"/>
      <c r="AS726" s="3"/>
      <c r="AY726" s="2"/>
    </row>
    <row r="727" spans="25:51" ht="15.75" customHeight="1">
      <c r="Y727" s="2"/>
      <c r="Z727" s="16"/>
      <c r="AA727" s="16"/>
      <c r="AB727" s="16"/>
      <c r="AM727" s="2"/>
      <c r="AS727" s="3"/>
      <c r="AY727" s="2"/>
    </row>
    <row r="728" spans="25:51" ht="15.75" customHeight="1">
      <c r="Y728" s="2"/>
      <c r="Z728" s="16"/>
      <c r="AA728" s="16"/>
      <c r="AB728" s="16"/>
      <c r="AM728" s="2"/>
      <c r="AS728" s="3"/>
      <c r="AY728" s="2"/>
    </row>
    <row r="729" spans="25:51" ht="15.75" customHeight="1">
      <c r="Y729" s="2"/>
      <c r="Z729" s="16"/>
      <c r="AA729" s="16"/>
      <c r="AB729" s="16"/>
      <c r="AM729" s="2"/>
      <c r="AS729" s="3"/>
      <c r="AY729" s="2"/>
    </row>
    <row r="730" spans="25:51" ht="15.75" customHeight="1">
      <c r="Y730" s="2"/>
      <c r="Z730" s="16"/>
      <c r="AA730" s="16"/>
      <c r="AB730" s="16"/>
      <c r="AM730" s="2"/>
      <c r="AS730" s="3"/>
      <c r="AY730" s="2"/>
    </row>
    <row r="731" spans="25:51" ht="15.75" customHeight="1">
      <c r="Y731" s="2"/>
      <c r="Z731" s="16"/>
      <c r="AA731" s="16"/>
      <c r="AB731" s="16"/>
      <c r="AM731" s="2"/>
      <c r="AS731" s="3"/>
      <c r="AY731" s="2"/>
    </row>
    <row r="732" spans="25:51" ht="15.75" customHeight="1">
      <c r="Y732" s="2"/>
      <c r="Z732" s="16"/>
      <c r="AA732" s="16"/>
      <c r="AB732" s="16"/>
      <c r="AM732" s="2"/>
      <c r="AS732" s="3"/>
      <c r="AY732" s="2"/>
    </row>
    <row r="733" spans="25:51" ht="15.75" customHeight="1">
      <c r="Y733" s="2"/>
      <c r="Z733" s="16"/>
      <c r="AA733" s="16"/>
      <c r="AB733" s="16"/>
      <c r="AM733" s="2"/>
      <c r="AS733" s="3"/>
      <c r="AY733" s="2"/>
    </row>
    <row r="734" spans="25:51" ht="15.75" customHeight="1">
      <c r="Y734" s="2"/>
      <c r="Z734" s="16"/>
      <c r="AA734" s="16"/>
      <c r="AB734" s="16"/>
      <c r="AM734" s="2"/>
      <c r="AS734" s="3"/>
      <c r="AY734" s="2"/>
    </row>
    <row r="735" spans="25:51" ht="15.75" customHeight="1">
      <c r="Y735" s="2"/>
      <c r="Z735" s="16"/>
      <c r="AA735" s="16"/>
      <c r="AB735" s="16"/>
      <c r="AM735" s="2"/>
      <c r="AS735" s="3"/>
      <c r="AY735" s="2"/>
    </row>
    <row r="736" spans="25:51" ht="15.75" customHeight="1">
      <c r="Y736" s="2"/>
      <c r="Z736" s="16"/>
      <c r="AA736" s="16"/>
      <c r="AB736" s="16"/>
      <c r="AM736" s="2"/>
      <c r="AS736" s="3"/>
      <c r="AY736" s="2"/>
    </row>
    <row r="737" spans="25:51" ht="15.75" customHeight="1">
      <c r="Y737" s="2"/>
      <c r="Z737" s="16"/>
      <c r="AA737" s="16"/>
      <c r="AB737" s="16"/>
      <c r="AM737" s="2"/>
      <c r="AS737" s="3"/>
      <c r="AY737" s="2"/>
    </row>
    <row r="738" spans="25:51" ht="15.75" customHeight="1">
      <c r="Y738" s="2"/>
      <c r="Z738" s="16"/>
      <c r="AA738" s="16"/>
      <c r="AB738" s="16"/>
      <c r="AM738" s="2"/>
      <c r="AS738" s="3"/>
      <c r="AY738" s="2"/>
    </row>
    <row r="739" spans="25:51" ht="15.75" customHeight="1">
      <c r="Y739" s="2"/>
      <c r="Z739" s="16"/>
      <c r="AA739" s="16"/>
      <c r="AB739" s="16"/>
      <c r="AM739" s="2"/>
      <c r="AS739" s="3"/>
      <c r="AY739" s="2"/>
    </row>
    <row r="740" spans="25:51" ht="15.75" customHeight="1">
      <c r="Y740" s="2"/>
      <c r="Z740" s="16"/>
      <c r="AA740" s="16"/>
      <c r="AB740" s="16"/>
      <c r="AM740" s="2"/>
      <c r="AS740" s="3"/>
      <c r="AY740" s="2"/>
    </row>
    <row r="741" spans="25:51" ht="15.75" customHeight="1">
      <c r="Y741" s="2"/>
      <c r="Z741" s="16"/>
      <c r="AA741" s="16"/>
      <c r="AB741" s="16"/>
      <c r="AM741" s="2"/>
      <c r="AS741" s="3"/>
      <c r="AY741" s="2"/>
    </row>
    <row r="742" spans="25:51" ht="15.75" customHeight="1">
      <c r="Y742" s="2"/>
      <c r="Z742" s="16"/>
      <c r="AA742" s="16"/>
      <c r="AB742" s="16"/>
      <c r="AM742" s="2"/>
      <c r="AS742" s="3"/>
      <c r="AY742" s="2"/>
    </row>
    <row r="743" spans="25:51" ht="15.75" customHeight="1">
      <c r="Y743" s="2"/>
      <c r="Z743" s="16"/>
      <c r="AA743" s="16"/>
      <c r="AB743" s="16"/>
      <c r="AM743" s="2"/>
      <c r="AS743" s="3"/>
      <c r="AY743" s="2"/>
    </row>
    <row r="744" spans="25:51" ht="15.75" customHeight="1">
      <c r="Y744" s="2"/>
      <c r="Z744" s="16"/>
      <c r="AA744" s="16"/>
      <c r="AB744" s="16"/>
      <c r="AM744" s="2"/>
      <c r="AS744" s="3"/>
      <c r="AY744" s="2"/>
    </row>
    <row r="745" spans="25:51" ht="15.75" customHeight="1">
      <c r="Y745" s="2"/>
      <c r="Z745" s="16"/>
      <c r="AA745" s="16"/>
      <c r="AB745" s="16"/>
      <c r="AM745" s="2"/>
      <c r="AS745" s="3"/>
      <c r="AY745" s="2"/>
    </row>
    <row r="746" spans="25:51" ht="15.75" customHeight="1">
      <c r="Y746" s="2"/>
      <c r="Z746" s="16"/>
      <c r="AA746" s="16"/>
      <c r="AB746" s="16"/>
      <c r="AM746" s="2"/>
      <c r="AS746" s="3"/>
      <c r="AY746" s="2"/>
    </row>
    <row r="747" spans="25:51" ht="15.75" customHeight="1">
      <c r="Y747" s="2"/>
      <c r="Z747" s="16"/>
      <c r="AA747" s="16"/>
      <c r="AB747" s="16"/>
      <c r="AM747" s="2"/>
      <c r="AS747" s="3"/>
      <c r="AY747" s="2"/>
    </row>
    <row r="748" spans="25:51" ht="15.75" customHeight="1">
      <c r="Y748" s="2"/>
      <c r="Z748" s="16"/>
      <c r="AA748" s="16"/>
      <c r="AB748" s="16"/>
      <c r="AM748" s="2"/>
      <c r="AS748" s="3"/>
      <c r="AY748" s="2"/>
    </row>
    <row r="749" spans="25:51" ht="15.75" customHeight="1">
      <c r="Y749" s="2"/>
      <c r="Z749" s="16"/>
      <c r="AA749" s="16"/>
      <c r="AB749" s="16"/>
      <c r="AM749" s="2"/>
      <c r="AS749" s="3"/>
      <c r="AY749" s="2"/>
    </row>
    <row r="750" spans="25:51" ht="15.75" customHeight="1">
      <c r="Y750" s="2"/>
      <c r="Z750" s="16"/>
      <c r="AA750" s="16"/>
      <c r="AB750" s="16"/>
      <c r="AM750" s="2"/>
      <c r="AS750" s="3"/>
      <c r="AY750" s="2"/>
    </row>
    <row r="751" spans="25:51" ht="15.75" customHeight="1">
      <c r="Y751" s="2"/>
      <c r="Z751" s="16"/>
      <c r="AA751" s="16"/>
      <c r="AB751" s="16"/>
      <c r="AM751" s="2"/>
      <c r="AS751" s="3"/>
      <c r="AY751" s="2"/>
    </row>
    <row r="752" spans="25:51" ht="15.75" customHeight="1">
      <c r="Y752" s="2"/>
      <c r="Z752" s="16"/>
      <c r="AA752" s="16"/>
      <c r="AB752" s="16"/>
      <c r="AM752" s="2"/>
      <c r="AS752" s="3"/>
      <c r="AY752" s="2"/>
    </row>
    <row r="753" spans="25:51" ht="15.75" customHeight="1">
      <c r="Y753" s="2"/>
      <c r="Z753" s="16"/>
      <c r="AA753" s="16"/>
      <c r="AB753" s="16"/>
      <c r="AM753" s="2"/>
      <c r="AS753" s="3"/>
      <c r="AY753" s="2"/>
    </row>
    <row r="754" spans="25:51" ht="15.75" customHeight="1">
      <c r="Y754" s="2"/>
      <c r="Z754" s="16"/>
      <c r="AA754" s="16"/>
      <c r="AB754" s="16"/>
      <c r="AM754" s="2"/>
      <c r="AS754" s="3"/>
      <c r="AY754" s="2"/>
    </row>
    <row r="755" spans="25:51" ht="15.75" customHeight="1">
      <c r="Y755" s="2"/>
      <c r="Z755" s="16"/>
      <c r="AA755" s="16"/>
      <c r="AB755" s="16"/>
      <c r="AM755" s="2"/>
      <c r="AS755" s="3"/>
      <c r="AY755" s="2"/>
    </row>
    <row r="756" spans="25:51" ht="15.75" customHeight="1">
      <c r="Y756" s="2"/>
      <c r="Z756" s="16"/>
      <c r="AA756" s="16"/>
      <c r="AB756" s="16"/>
      <c r="AM756" s="2"/>
      <c r="AS756" s="3"/>
      <c r="AY756" s="2"/>
    </row>
    <row r="757" spans="25:51" ht="15.75" customHeight="1">
      <c r="Y757" s="2"/>
      <c r="Z757" s="16"/>
      <c r="AA757" s="16"/>
      <c r="AB757" s="16"/>
      <c r="AM757" s="2"/>
      <c r="AS757" s="3"/>
      <c r="AY757" s="2"/>
    </row>
    <row r="758" spans="25:51" ht="15.75" customHeight="1">
      <c r="Y758" s="2"/>
      <c r="Z758" s="16"/>
      <c r="AA758" s="16"/>
      <c r="AB758" s="16"/>
      <c r="AM758" s="2"/>
      <c r="AS758" s="3"/>
      <c r="AY758" s="2"/>
    </row>
    <row r="759" spans="25:51" ht="15.75" customHeight="1">
      <c r="Y759" s="2"/>
      <c r="Z759" s="16"/>
      <c r="AA759" s="16"/>
      <c r="AB759" s="16"/>
      <c r="AM759" s="2"/>
      <c r="AS759" s="3"/>
      <c r="AY759" s="2"/>
    </row>
    <row r="760" spans="25:51" ht="15.75" customHeight="1">
      <c r="Y760" s="2"/>
      <c r="Z760" s="16"/>
      <c r="AA760" s="16"/>
      <c r="AB760" s="16"/>
      <c r="AM760" s="2"/>
      <c r="AS760" s="3"/>
      <c r="AY760" s="2"/>
    </row>
    <row r="761" spans="25:51" ht="15.75" customHeight="1">
      <c r="Y761" s="2"/>
      <c r="Z761" s="16"/>
      <c r="AA761" s="16"/>
      <c r="AB761" s="16"/>
      <c r="AM761" s="2"/>
      <c r="AS761" s="3"/>
      <c r="AY761" s="2"/>
    </row>
    <row r="762" spans="25:51" ht="15.75" customHeight="1">
      <c r="Y762" s="2"/>
      <c r="Z762" s="16"/>
      <c r="AA762" s="16"/>
      <c r="AB762" s="16"/>
      <c r="AM762" s="2"/>
      <c r="AS762" s="3"/>
      <c r="AY762" s="2"/>
    </row>
    <row r="763" spans="25:51" ht="15.75" customHeight="1">
      <c r="Y763" s="2"/>
      <c r="Z763" s="16"/>
      <c r="AA763" s="16"/>
      <c r="AB763" s="16"/>
      <c r="AM763" s="2"/>
      <c r="AS763" s="3"/>
      <c r="AY763" s="2"/>
    </row>
    <row r="764" spans="25:51" ht="15.75" customHeight="1">
      <c r="Y764" s="2"/>
      <c r="Z764" s="16"/>
      <c r="AA764" s="16"/>
      <c r="AB764" s="16"/>
      <c r="AM764" s="2"/>
      <c r="AS764" s="3"/>
      <c r="AY764" s="2"/>
    </row>
    <row r="765" spans="25:51" ht="15.75" customHeight="1">
      <c r="Y765" s="2"/>
      <c r="Z765" s="16"/>
      <c r="AA765" s="16"/>
      <c r="AB765" s="16"/>
      <c r="AM765" s="2"/>
      <c r="AS765" s="3"/>
      <c r="AY765" s="2"/>
    </row>
    <row r="766" spans="25:51" ht="15.75" customHeight="1">
      <c r="Y766" s="2"/>
      <c r="Z766" s="16"/>
      <c r="AA766" s="16"/>
      <c r="AB766" s="16"/>
      <c r="AM766" s="2"/>
      <c r="AS766" s="3"/>
      <c r="AY766" s="2"/>
    </row>
    <row r="767" spans="25:51" ht="15.75" customHeight="1">
      <c r="Y767" s="2"/>
      <c r="Z767" s="16"/>
      <c r="AA767" s="16"/>
      <c r="AB767" s="16"/>
      <c r="AM767" s="2"/>
      <c r="AS767" s="3"/>
      <c r="AY767" s="2"/>
    </row>
    <row r="768" spans="25:51" ht="15.75" customHeight="1">
      <c r="Y768" s="2"/>
      <c r="Z768" s="16"/>
      <c r="AA768" s="16"/>
      <c r="AB768" s="16"/>
      <c r="AM768" s="2"/>
      <c r="AS768" s="3"/>
      <c r="AY768" s="2"/>
    </row>
    <row r="769" spans="25:51" ht="15.75" customHeight="1">
      <c r="Y769" s="2"/>
      <c r="Z769" s="16"/>
      <c r="AA769" s="16"/>
      <c r="AB769" s="16"/>
      <c r="AM769" s="2"/>
      <c r="AS769" s="3"/>
      <c r="AY769" s="2"/>
    </row>
    <row r="770" spans="25:51" ht="15.75" customHeight="1">
      <c r="Y770" s="2"/>
      <c r="Z770" s="16"/>
      <c r="AA770" s="16"/>
      <c r="AB770" s="16"/>
      <c r="AM770" s="2"/>
      <c r="AS770" s="3"/>
      <c r="AY770" s="2"/>
    </row>
    <row r="771" spans="25:51" ht="15.75" customHeight="1">
      <c r="Y771" s="2"/>
      <c r="Z771" s="16"/>
      <c r="AA771" s="16"/>
      <c r="AB771" s="16"/>
      <c r="AM771" s="2"/>
      <c r="AS771" s="3"/>
      <c r="AY771" s="2"/>
    </row>
    <row r="772" spans="25:51" ht="15.75" customHeight="1">
      <c r="Y772" s="2"/>
      <c r="Z772" s="16"/>
      <c r="AA772" s="16"/>
      <c r="AB772" s="16"/>
      <c r="AM772" s="2"/>
      <c r="AS772" s="3"/>
      <c r="AY772" s="2"/>
    </row>
    <row r="773" spans="25:51" ht="15.75" customHeight="1">
      <c r="Y773" s="2"/>
      <c r="Z773" s="16"/>
      <c r="AA773" s="16"/>
      <c r="AB773" s="16"/>
      <c r="AM773" s="2"/>
      <c r="AS773" s="3"/>
      <c r="AY773" s="2"/>
    </row>
    <row r="774" spans="25:51" ht="15.75" customHeight="1">
      <c r="Y774" s="2"/>
      <c r="Z774" s="16"/>
      <c r="AA774" s="16"/>
      <c r="AB774" s="16"/>
      <c r="AM774" s="2"/>
      <c r="AS774" s="3"/>
      <c r="AY774" s="2"/>
    </row>
    <row r="775" spans="25:51" ht="15.75" customHeight="1">
      <c r="Y775" s="2"/>
      <c r="Z775" s="16"/>
      <c r="AA775" s="16"/>
      <c r="AB775" s="16"/>
      <c r="AM775" s="2"/>
      <c r="AS775" s="3"/>
      <c r="AY775" s="2"/>
    </row>
    <row r="776" spans="25:51" ht="15.75" customHeight="1">
      <c r="Y776" s="2"/>
      <c r="Z776" s="16"/>
      <c r="AA776" s="16"/>
      <c r="AB776" s="16"/>
      <c r="AM776" s="2"/>
      <c r="AS776" s="3"/>
      <c r="AY776" s="2"/>
    </row>
    <row r="777" spans="25:51" ht="15.75" customHeight="1">
      <c r="Y777" s="2"/>
      <c r="Z777" s="16"/>
      <c r="AA777" s="16"/>
      <c r="AB777" s="16"/>
      <c r="AM777" s="2"/>
      <c r="AS777" s="3"/>
      <c r="AY777" s="2"/>
    </row>
    <row r="778" spans="25:51" ht="15.75" customHeight="1">
      <c r="Y778" s="2"/>
      <c r="Z778" s="16"/>
      <c r="AA778" s="16"/>
      <c r="AB778" s="16"/>
      <c r="AM778" s="2"/>
      <c r="AS778" s="3"/>
      <c r="AY778" s="2"/>
    </row>
    <row r="779" spans="25:51" ht="15.75" customHeight="1">
      <c r="Y779" s="2"/>
      <c r="Z779" s="16"/>
      <c r="AA779" s="16"/>
      <c r="AB779" s="16"/>
      <c r="AM779" s="2"/>
      <c r="AS779" s="3"/>
      <c r="AY779" s="2"/>
    </row>
    <row r="780" spans="25:51" ht="15.75" customHeight="1">
      <c r="Y780" s="2"/>
      <c r="Z780" s="16"/>
      <c r="AA780" s="16"/>
      <c r="AB780" s="16"/>
      <c r="AM780" s="2"/>
      <c r="AS780" s="3"/>
      <c r="AY780" s="2"/>
    </row>
    <row r="781" spans="25:51" ht="15.75" customHeight="1">
      <c r="Y781" s="2"/>
      <c r="Z781" s="16"/>
      <c r="AA781" s="16"/>
      <c r="AB781" s="16"/>
      <c r="AM781" s="2"/>
      <c r="AS781" s="3"/>
      <c r="AY781" s="2"/>
    </row>
    <row r="782" spans="25:51" ht="15.75" customHeight="1">
      <c r="Y782" s="2"/>
      <c r="Z782" s="16"/>
      <c r="AA782" s="16"/>
      <c r="AB782" s="16"/>
      <c r="AM782" s="2"/>
      <c r="AS782" s="3"/>
      <c r="AY782" s="2"/>
    </row>
    <row r="783" spans="25:51" ht="15.75" customHeight="1">
      <c r="Y783" s="2"/>
      <c r="Z783" s="16"/>
      <c r="AA783" s="16"/>
      <c r="AB783" s="16"/>
      <c r="AM783" s="2"/>
      <c r="AS783" s="3"/>
      <c r="AY783" s="2"/>
    </row>
    <row r="784" spans="25:51" ht="15.75" customHeight="1">
      <c r="Y784" s="2"/>
      <c r="Z784" s="16"/>
      <c r="AA784" s="16"/>
      <c r="AB784" s="16"/>
      <c r="AM784" s="2"/>
      <c r="AS784" s="3"/>
      <c r="AY784" s="2"/>
    </row>
    <row r="785" spans="25:51" ht="15.75" customHeight="1">
      <c r="Y785" s="2"/>
      <c r="Z785" s="16"/>
      <c r="AA785" s="16"/>
      <c r="AB785" s="16"/>
      <c r="AM785" s="2"/>
      <c r="AS785" s="3"/>
      <c r="AY785" s="2"/>
    </row>
    <row r="786" spans="25:51" ht="15.75" customHeight="1">
      <c r="Y786" s="2"/>
      <c r="Z786" s="16"/>
      <c r="AA786" s="16"/>
      <c r="AB786" s="16"/>
      <c r="AM786" s="2"/>
      <c r="AS786" s="3"/>
      <c r="AY786" s="2"/>
    </row>
    <row r="787" spans="25:51" ht="15.75" customHeight="1">
      <c r="Y787" s="2"/>
      <c r="Z787" s="16"/>
      <c r="AA787" s="16"/>
      <c r="AB787" s="16"/>
      <c r="AM787" s="2"/>
      <c r="AS787" s="3"/>
      <c r="AY787" s="2"/>
    </row>
    <row r="788" spans="25:51" ht="15.75" customHeight="1">
      <c r="Y788" s="2"/>
      <c r="Z788" s="16"/>
      <c r="AA788" s="16"/>
      <c r="AB788" s="16"/>
      <c r="AM788" s="2"/>
      <c r="AS788" s="3"/>
      <c r="AY788" s="2"/>
    </row>
    <row r="789" spans="25:51" ht="15.75" customHeight="1">
      <c r="Y789" s="2"/>
      <c r="Z789" s="16"/>
      <c r="AA789" s="16"/>
      <c r="AB789" s="16"/>
      <c r="AM789" s="2"/>
      <c r="AS789" s="3"/>
      <c r="AY789" s="2"/>
    </row>
    <row r="790" spans="25:51" ht="15.75" customHeight="1">
      <c r="Y790" s="2"/>
      <c r="Z790" s="16"/>
      <c r="AA790" s="16"/>
      <c r="AB790" s="16"/>
      <c r="AM790" s="2"/>
      <c r="AS790" s="3"/>
      <c r="AY790" s="2"/>
    </row>
    <row r="791" spans="25:51" ht="15.75" customHeight="1">
      <c r="Y791" s="2"/>
      <c r="Z791" s="16"/>
      <c r="AA791" s="16"/>
      <c r="AB791" s="16"/>
      <c r="AM791" s="2"/>
      <c r="AS791" s="3"/>
      <c r="AY791" s="2"/>
    </row>
    <row r="792" spans="25:51" ht="15.75" customHeight="1">
      <c r="Y792" s="2"/>
      <c r="Z792" s="16"/>
      <c r="AA792" s="16"/>
      <c r="AB792" s="16"/>
      <c r="AM792" s="2"/>
      <c r="AS792" s="3"/>
      <c r="AY792" s="2"/>
    </row>
    <row r="793" spans="25:51" ht="15.75" customHeight="1">
      <c r="Y793" s="2"/>
      <c r="Z793" s="16"/>
      <c r="AA793" s="16"/>
      <c r="AB793" s="16"/>
      <c r="AM793" s="2"/>
      <c r="AS793" s="3"/>
      <c r="AY793" s="2"/>
    </row>
    <row r="794" spans="25:51" ht="15.75" customHeight="1">
      <c r="Y794" s="2"/>
      <c r="Z794" s="16"/>
      <c r="AA794" s="16"/>
      <c r="AB794" s="16"/>
      <c r="AM794" s="2"/>
      <c r="AS794" s="3"/>
      <c r="AY794" s="2"/>
    </row>
    <row r="795" spans="25:51" ht="15.75" customHeight="1">
      <c r="Y795" s="2"/>
      <c r="Z795" s="16"/>
      <c r="AA795" s="16"/>
      <c r="AB795" s="16"/>
      <c r="AM795" s="2"/>
      <c r="AS795" s="3"/>
      <c r="AY795" s="2"/>
    </row>
    <row r="796" spans="25:51" ht="15.75" customHeight="1">
      <c r="Y796" s="2"/>
      <c r="Z796" s="16"/>
      <c r="AA796" s="16"/>
      <c r="AB796" s="16"/>
      <c r="AM796" s="2"/>
      <c r="AS796" s="3"/>
      <c r="AY796" s="2"/>
    </row>
    <row r="797" spans="25:51" ht="15.75" customHeight="1">
      <c r="Y797" s="2"/>
      <c r="Z797" s="16"/>
      <c r="AA797" s="16"/>
      <c r="AB797" s="16"/>
      <c r="AM797" s="2"/>
      <c r="AS797" s="3"/>
      <c r="AY797" s="2"/>
    </row>
    <row r="798" spans="25:51" ht="15.75" customHeight="1">
      <c r="Y798" s="2"/>
      <c r="Z798" s="16"/>
      <c r="AA798" s="16"/>
      <c r="AB798" s="16"/>
      <c r="AM798" s="2"/>
      <c r="AS798" s="3"/>
      <c r="AY798" s="2"/>
    </row>
    <row r="799" spans="25:51" ht="15.75" customHeight="1">
      <c r="Y799" s="2"/>
      <c r="Z799" s="16"/>
      <c r="AA799" s="16"/>
      <c r="AB799" s="16"/>
      <c r="AM799" s="2"/>
      <c r="AS799" s="3"/>
      <c r="AY799" s="2"/>
    </row>
    <row r="800" spans="25:51" ht="15.75" customHeight="1">
      <c r="Y800" s="2"/>
      <c r="Z800" s="16"/>
      <c r="AA800" s="16"/>
      <c r="AB800" s="16"/>
      <c r="AM800" s="2"/>
      <c r="AS800" s="3"/>
      <c r="AY800" s="2"/>
    </row>
    <row r="801" spans="25:51" ht="15.75" customHeight="1">
      <c r="Y801" s="2"/>
      <c r="Z801" s="16"/>
      <c r="AA801" s="16"/>
      <c r="AB801" s="16"/>
      <c r="AM801" s="2"/>
      <c r="AS801" s="3"/>
      <c r="AY801" s="2"/>
    </row>
    <row r="802" spans="25:51" ht="15.75" customHeight="1">
      <c r="Y802" s="2"/>
      <c r="Z802" s="16"/>
      <c r="AA802" s="16"/>
      <c r="AB802" s="16"/>
      <c r="AM802" s="2"/>
      <c r="AS802" s="3"/>
      <c r="AY802" s="2"/>
    </row>
    <row r="803" spans="25:51" ht="15.75" customHeight="1">
      <c r="Y803" s="2"/>
      <c r="Z803" s="16"/>
      <c r="AA803" s="16"/>
      <c r="AB803" s="16"/>
      <c r="AM803" s="2"/>
      <c r="AS803" s="3"/>
      <c r="AY803" s="2"/>
    </row>
    <row r="804" spans="25:51" ht="15.75" customHeight="1">
      <c r="Y804" s="2"/>
      <c r="Z804" s="16"/>
      <c r="AA804" s="16"/>
      <c r="AB804" s="16"/>
      <c r="AM804" s="2"/>
      <c r="AS804" s="3"/>
      <c r="AY804" s="2"/>
    </row>
    <row r="805" spans="25:51" ht="15.75" customHeight="1">
      <c r="Y805" s="2"/>
      <c r="Z805" s="16"/>
      <c r="AA805" s="16"/>
      <c r="AB805" s="16"/>
      <c r="AM805" s="2"/>
      <c r="AS805" s="3"/>
      <c r="AY805" s="2"/>
    </row>
    <row r="806" spans="25:51" ht="15.75" customHeight="1">
      <c r="Y806" s="2"/>
      <c r="Z806" s="16"/>
      <c r="AA806" s="16"/>
      <c r="AB806" s="16"/>
      <c r="AM806" s="2"/>
      <c r="AS806" s="3"/>
      <c r="AY806" s="2"/>
    </row>
    <row r="807" spans="25:51" ht="15.75" customHeight="1">
      <c r="Y807" s="2"/>
      <c r="Z807" s="16"/>
      <c r="AA807" s="16"/>
      <c r="AB807" s="16"/>
      <c r="AM807" s="2"/>
      <c r="AS807" s="3"/>
      <c r="AY807" s="2"/>
    </row>
    <row r="808" spans="25:51" ht="15.75" customHeight="1">
      <c r="Y808" s="2"/>
      <c r="Z808" s="16"/>
      <c r="AA808" s="16"/>
      <c r="AB808" s="16"/>
      <c r="AM808" s="2"/>
      <c r="AS808" s="3"/>
      <c r="AY808" s="2"/>
    </row>
    <row r="809" spans="25:51" ht="15.75" customHeight="1">
      <c r="Y809" s="2"/>
      <c r="Z809" s="16"/>
      <c r="AA809" s="16"/>
      <c r="AB809" s="16"/>
      <c r="AM809" s="2"/>
      <c r="AS809" s="3"/>
      <c r="AY809" s="2"/>
    </row>
    <row r="810" spans="25:51" ht="15.75" customHeight="1">
      <c r="Y810" s="2"/>
      <c r="Z810" s="16"/>
      <c r="AA810" s="16"/>
      <c r="AB810" s="16"/>
      <c r="AM810" s="2"/>
      <c r="AS810" s="3"/>
      <c r="AY810" s="2"/>
    </row>
    <row r="811" spans="25:51" ht="15.75" customHeight="1">
      <c r="Y811" s="2"/>
      <c r="Z811" s="16"/>
      <c r="AA811" s="16"/>
      <c r="AB811" s="16"/>
      <c r="AM811" s="2"/>
      <c r="AS811" s="3"/>
      <c r="AY811" s="2"/>
    </row>
    <row r="812" spans="25:51" ht="15.75" customHeight="1">
      <c r="Y812" s="2"/>
      <c r="Z812" s="16"/>
      <c r="AA812" s="16"/>
      <c r="AB812" s="16"/>
      <c r="AM812" s="2"/>
      <c r="AS812" s="3"/>
      <c r="AY812" s="2"/>
    </row>
    <row r="813" spans="25:51" ht="15.75" customHeight="1">
      <c r="Y813" s="2"/>
      <c r="Z813" s="16"/>
      <c r="AA813" s="16"/>
      <c r="AB813" s="16"/>
      <c r="AM813" s="2"/>
      <c r="AS813" s="3"/>
      <c r="AY813" s="2"/>
    </row>
    <row r="814" spans="25:51" ht="15.75" customHeight="1">
      <c r="Y814" s="2"/>
      <c r="Z814" s="16"/>
      <c r="AA814" s="16"/>
      <c r="AB814" s="16"/>
      <c r="AM814" s="2"/>
      <c r="AS814" s="3"/>
      <c r="AY814" s="2"/>
    </row>
    <row r="815" spans="25:51" ht="15.75" customHeight="1">
      <c r="Y815" s="2"/>
      <c r="Z815" s="16"/>
      <c r="AA815" s="16"/>
      <c r="AB815" s="16"/>
      <c r="AM815" s="2"/>
      <c r="AS815" s="3"/>
      <c r="AY815" s="2"/>
    </row>
    <row r="816" spans="25:51" ht="15.75" customHeight="1">
      <c r="Y816" s="2"/>
      <c r="Z816" s="16"/>
      <c r="AA816" s="16"/>
      <c r="AB816" s="16"/>
      <c r="AM816" s="2"/>
      <c r="AS816" s="3"/>
      <c r="AY816" s="2"/>
    </row>
    <row r="817" spans="25:51" ht="15.75" customHeight="1">
      <c r="Y817" s="2"/>
      <c r="Z817" s="16"/>
      <c r="AA817" s="16"/>
      <c r="AB817" s="16"/>
      <c r="AM817" s="2"/>
      <c r="AS817" s="3"/>
      <c r="AY817" s="2"/>
    </row>
    <row r="818" spans="25:51" ht="15.75" customHeight="1">
      <c r="Y818" s="2"/>
      <c r="Z818" s="16"/>
      <c r="AA818" s="16"/>
      <c r="AB818" s="16"/>
      <c r="AM818" s="2"/>
      <c r="AS818" s="3"/>
      <c r="AY818" s="2"/>
    </row>
    <row r="819" spans="25:51" ht="15.75" customHeight="1">
      <c r="Y819" s="2"/>
      <c r="Z819" s="16"/>
      <c r="AA819" s="16"/>
      <c r="AB819" s="16"/>
      <c r="AM819" s="2"/>
      <c r="AS819" s="3"/>
      <c r="AY819" s="2"/>
    </row>
    <row r="820" spans="25:51" ht="15.75" customHeight="1">
      <c r="Y820" s="2"/>
      <c r="Z820" s="16"/>
      <c r="AA820" s="16"/>
      <c r="AB820" s="16"/>
      <c r="AM820" s="2"/>
      <c r="AS820" s="3"/>
      <c r="AY820" s="2"/>
    </row>
    <row r="821" spans="25:51" ht="15.75" customHeight="1">
      <c r="Y821" s="2"/>
      <c r="Z821" s="16"/>
      <c r="AA821" s="16"/>
      <c r="AB821" s="16"/>
      <c r="AM821" s="2"/>
      <c r="AS821" s="3"/>
      <c r="AY821" s="2"/>
    </row>
    <row r="822" spans="25:51" ht="15.75" customHeight="1">
      <c r="Y822" s="2"/>
      <c r="Z822" s="16"/>
      <c r="AA822" s="16"/>
      <c r="AB822" s="16"/>
      <c r="AM822" s="2"/>
      <c r="AS822" s="3"/>
      <c r="AY822" s="2"/>
    </row>
    <row r="823" spans="25:51" ht="15.75" customHeight="1">
      <c r="Y823" s="2"/>
      <c r="Z823" s="16"/>
      <c r="AA823" s="16"/>
      <c r="AB823" s="16"/>
      <c r="AM823" s="2"/>
      <c r="AS823" s="3"/>
      <c r="AY823" s="2"/>
    </row>
    <row r="824" spans="25:51" ht="15.75" customHeight="1">
      <c r="Y824" s="2"/>
      <c r="Z824" s="16"/>
      <c r="AA824" s="16"/>
      <c r="AB824" s="16"/>
      <c r="AM824" s="2"/>
      <c r="AS824" s="3"/>
      <c r="AY824" s="2"/>
    </row>
    <row r="825" spans="25:51" ht="15.75" customHeight="1">
      <c r="Y825" s="2"/>
      <c r="Z825" s="16"/>
      <c r="AA825" s="16"/>
      <c r="AB825" s="16"/>
      <c r="AM825" s="2"/>
      <c r="AS825" s="3"/>
      <c r="AY825" s="2"/>
    </row>
    <row r="826" spans="25:51" ht="15.75" customHeight="1">
      <c r="Y826" s="2"/>
      <c r="Z826" s="16"/>
      <c r="AA826" s="16"/>
      <c r="AB826" s="16"/>
      <c r="AM826" s="2"/>
      <c r="AS826" s="3"/>
      <c r="AY826" s="2"/>
    </row>
    <row r="827" spans="25:51" ht="15.75" customHeight="1">
      <c r="Y827" s="2"/>
      <c r="Z827" s="16"/>
      <c r="AA827" s="16"/>
      <c r="AB827" s="16"/>
      <c r="AM827" s="2"/>
      <c r="AS827" s="3"/>
      <c r="AY827" s="2"/>
    </row>
    <row r="828" spans="25:51" ht="15.75" customHeight="1">
      <c r="Y828" s="2"/>
      <c r="Z828" s="16"/>
      <c r="AA828" s="16"/>
      <c r="AB828" s="16"/>
      <c r="AM828" s="2"/>
      <c r="AS828" s="3"/>
      <c r="AY828" s="2"/>
    </row>
    <row r="829" spans="25:51" ht="15.75" customHeight="1">
      <c r="Y829" s="2"/>
      <c r="Z829" s="16"/>
      <c r="AA829" s="16"/>
      <c r="AB829" s="16"/>
      <c r="AM829" s="2"/>
      <c r="AS829" s="3"/>
      <c r="AY829" s="2"/>
    </row>
    <row r="830" spans="25:51" ht="15.75" customHeight="1">
      <c r="Y830" s="2"/>
      <c r="Z830" s="16"/>
      <c r="AA830" s="16"/>
      <c r="AB830" s="16"/>
      <c r="AM830" s="2"/>
      <c r="AS830" s="3"/>
      <c r="AY830" s="2"/>
    </row>
    <row r="831" spans="25:51" ht="15.75" customHeight="1">
      <c r="Y831" s="2"/>
      <c r="Z831" s="16"/>
      <c r="AA831" s="16"/>
      <c r="AB831" s="16"/>
      <c r="AM831" s="2"/>
      <c r="AS831" s="3"/>
      <c r="AY831" s="2"/>
    </row>
    <row r="832" spans="25:51" ht="15.75" customHeight="1">
      <c r="Y832" s="2"/>
      <c r="Z832" s="16"/>
      <c r="AA832" s="16"/>
      <c r="AB832" s="16"/>
      <c r="AM832" s="2"/>
      <c r="AS832" s="3"/>
      <c r="AY832" s="2"/>
    </row>
    <row r="833" spans="25:51" ht="15.75" customHeight="1">
      <c r="Y833" s="2"/>
      <c r="Z833" s="16"/>
      <c r="AA833" s="16"/>
      <c r="AB833" s="16"/>
      <c r="AM833" s="2"/>
      <c r="AS833" s="3"/>
      <c r="AY833" s="2"/>
    </row>
    <row r="834" spans="25:51" ht="15.75" customHeight="1">
      <c r="Y834" s="2"/>
      <c r="Z834" s="16"/>
      <c r="AA834" s="16"/>
      <c r="AB834" s="16"/>
      <c r="AM834" s="2"/>
      <c r="AS834" s="3"/>
      <c r="AY834" s="2"/>
    </row>
    <row r="835" spans="25:51" ht="15.75" customHeight="1">
      <c r="Y835" s="2"/>
      <c r="Z835" s="16"/>
      <c r="AA835" s="16"/>
      <c r="AB835" s="16"/>
      <c r="AM835" s="2"/>
      <c r="AS835" s="3"/>
      <c r="AY835" s="2"/>
    </row>
    <row r="836" spans="25:51" ht="15.75" customHeight="1">
      <c r="Y836" s="2"/>
      <c r="Z836" s="16"/>
      <c r="AA836" s="16"/>
      <c r="AB836" s="16"/>
      <c r="AM836" s="2"/>
      <c r="AS836" s="3"/>
      <c r="AY836" s="2"/>
    </row>
    <row r="837" spans="25:51" ht="15.75" customHeight="1">
      <c r="Y837" s="2"/>
      <c r="Z837" s="16"/>
      <c r="AA837" s="16"/>
      <c r="AB837" s="16"/>
      <c r="AM837" s="2"/>
      <c r="AS837" s="3"/>
      <c r="AY837" s="2"/>
    </row>
    <row r="838" spans="25:51" ht="15.75" customHeight="1">
      <c r="Y838" s="2"/>
      <c r="Z838" s="16"/>
      <c r="AA838" s="16"/>
      <c r="AB838" s="16"/>
      <c r="AM838" s="2"/>
      <c r="AS838" s="3"/>
      <c r="AY838" s="2"/>
    </row>
    <row r="839" spans="25:51" ht="15.75" customHeight="1">
      <c r="Y839" s="2"/>
      <c r="Z839" s="16"/>
      <c r="AA839" s="16"/>
      <c r="AB839" s="16"/>
      <c r="AM839" s="2"/>
      <c r="AS839" s="3"/>
      <c r="AY839" s="2"/>
    </row>
    <row r="840" spans="25:51" ht="15.75" customHeight="1">
      <c r="Y840" s="2"/>
      <c r="Z840" s="16"/>
      <c r="AA840" s="16"/>
      <c r="AB840" s="16"/>
      <c r="AM840" s="2"/>
      <c r="AS840" s="3"/>
      <c r="AY840" s="2"/>
    </row>
    <row r="841" spans="25:51" ht="15.75" customHeight="1">
      <c r="Y841" s="2"/>
      <c r="Z841" s="16"/>
      <c r="AA841" s="16"/>
      <c r="AB841" s="16"/>
      <c r="AM841" s="2"/>
      <c r="AS841" s="3"/>
      <c r="AY841" s="2"/>
    </row>
    <row r="842" spans="25:51" ht="15.75" customHeight="1">
      <c r="Y842" s="2"/>
      <c r="Z842" s="16"/>
      <c r="AA842" s="16"/>
      <c r="AB842" s="16"/>
      <c r="AM842" s="2"/>
      <c r="AS842" s="3"/>
      <c r="AY842" s="2"/>
    </row>
    <row r="843" spans="25:51" ht="15.75" customHeight="1">
      <c r="Y843" s="2"/>
      <c r="Z843" s="16"/>
      <c r="AA843" s="16"/>
      <c r="AB843" s="16"/>
      <c r="AM843" s="2"/>
      <c r="AS843" s="3"/>
      <c r="AY843" s="2"/>
    </row>
    <row r="844" spans="25:51" ht="15.75" customHeight="1">
      <c r="Y844" s="2"/>
      <c r="Z844" s="16"/>
      <c r="AA844" s="16"/>
      <c r="AB844" s="16"/>
      <c r="AM844" s="2"/>
      <c r="AS844" s="3"/>
      <c r="AY844" s="2"/>
    </row>
    <row r="845" spans="25:51" ht="15.75" customHeight="1">
      <c r="Y845" s="2"/>
      <c r="Z845" s="16"/>
      <c r="AA845" s="16"/>
      <c r="AB845" s="16"/>
      <c r="AM845" s="2"/>
      <c r="AS845" s="3"/>
      <c r="AY845" s="2"/>
    </row>
    <row r="846" spans="25:51" ht="15.75" customHeight="1">
      <c r="Y846" s="2"/>
      <c r="Z846" s="16"/>
      <c r="AA846" s="16"/>
      <c r="AB846" s="16"/>
      <c r="AM846" s="2"/>
      <c r="AS846" s="3"/>
      <c r="AY846" s="2"/>
    </row>
    <row r="847" spans="25:51" ht="15.75" customHeight="1">
      <c r="Y847" s="2"/>
      <c r="Z847" s="16"/>
      <c r="AA847" s="16"/>
      <c r="AB847" s="16"/>
      <c r="AM847" s="2"/>
      <c r="AS847" s="3"/>
      <c r="AY847" s="2"/>
    </row>
    <row r="848" spans="25:51" ht="15.75" customHeight="1">
      <c r="Y848" s="2"/>
      <c r="Z848" s="16"/>
      <c r="AA848" s="16"/>
      <c r="AB848" s="16"/>
      <c r="AM848" s="2"/>
      <c r="AS848" s="3"/>
      <c r="AY848" s="2"/>
    </row>
    <row r="849" spans="25:51" ht="15.75" customHeight="1">
      <c r="Y849" s="2"/>
      <c r="Z849" s="16"/>
      <c r="AA849" s="16"/>
      <c r="AB849" s="16"/>
      <c r="AM849" s="2"/>
      <c r="AS849" s="3"/>
      <c r="AY849" s="2"/>
    </row>
    <row r="850" spans="25:51" ht="15.75" customHeight="1">
      <c r="Y850" s="2"/>
      <c r="Z850" s="16"/>
      <c r="AA850" s="16"/>
      <c r="AB850" s="16"/>
      <c r="AM850" s="2"/>
      <c r="AS850" s="3"/>
      <c r="AY850" s="2"/>
    </row>
    <row r="851" spans="25:51" ht="15.75" customHeight="1">
      <c r="Y851" s="2"/>
      <c r="Z851" s="16"/>
      <c r="AA851" s="16"/>
      <c r="AB851" s="16"/>
      <c r="AM851" s="2"/>
      <c r="AS851" s="3"/>
      <c r="AY851" s="2"/>
    </row>
    <row r="852" spans="25:51" ht="15.75" customHeight="1">
      <c r="Y852" s="2"/>
      <c r="Z852" s="16"/>
      <c r="AA852" s="16"/>
      <c r="AB852" s="16"/>
      <c r="AM852" s="2"/>
      <c r="AS852" s="3"/>
      <c r="AY852" s="2"/>
    </row>
    <row r="853" spans="25:51" ht="15.75" customHeight="1">
      <c r="Y853" s="2"/>
      <c r="Z853" s="16"/>
      <c r="AA853" s="16"/>
      <c r="AB853" s="16"/>
      <c r="AM853" s="2"/>
      <c r="AS853" s="3"/>
      <c r="AY853" s="2"/>
    </row>
    <row r="854" spans="25:51" ht="15.75" customHeight="1">
      <c r="Y854" s="2"/>
      <c r="Z854" s="16"/>
      <c r="AA854" s="16"/>
      <c r="AB854" s="16"/>
      <c r="AM854" s="2"/>
      <c r="AS854" s="3"/>
      <c r="AY854" s="2"/>
    </row>
    <row r="855" spans="25:51" ht="15.75" customHeight="1">
      <c r="Y855" s="2"/>
      <c r="Z855" s="16"/>
      <c r="AA855" s="16"/>
      <c r="AB855" s="16"/>
      <c r="AM855" s="2"/>
      <c r="AS855" s="3"/>
      <c r="AY855" s="2"/>
    </row>
    <row r="856" spans="25:51" ht="15.75" customHeight="1">
      <c r="Y856" s="2"/>
      <c r="Z856" s="16"/>
      <c r="AA856" s="16"/>
      <c r="AB856" s="16"/>
      <c r="AM856" s="2"/>
      <c r="AS856" s="3"/>
      <c r="AY856" s="2"/>
    </row>
    <row r="857" spans="25:51" ht="15.75" customHeight="1">
      <c r="Y857" s="2"/>
      <c r="Z857" s="16"/>
      <c r="AA857" s="16"/>
      <c r="AB857" s="16"/>
      <c r="AM857" s="2"/>
      <c r="AS857" s="3"/>
      <c r="AY857" s="2"/>
    </row>
    <row r="858" spans="25:51" ht="15.75" customHeight="1">
      <c r="Y858" s="2"/>
      <c r="Z858" s="16"/>
      <c r="AA858" s="16"/>
      <c r="AB858" s="16"/>
      <c r="AM858" s="2"/>
      <c r="AS858" s="3"/>
      <c r="AY858" s="2"/>
    </row>
    <row r="859" spans="25:51" ht="15.75" customHeight="1">
      <c r="Y859" s="2"/>
      <c r="Z859" s="16"/>
      <c r="AA859" s="16"/>
      <c r="AB859" s="16"/>
      <c r="AM859" s="2"/>
      <c r="AS859" s="3"/>
      <c r="AY859" s="2"/>
    </row>
    <row r="860" spans="25:51" ht="15.75" customHeight="1">
      <c r="Y860" s="2"/>
      <c r="Z860" s="16"/>
      <c r="AA860" s="16"/>
      <c r="AB860" s="16"/>
      <c r="AM860" s="2"/>
      <c r="AS860" s="3"/>
      <c r="AY860" s="2"/>
    </row>
    <row r="861" spans="25:51" ht="15.75" customHeight="1">
      <c r="Y861" s="2"/>
      <c r="Z861" s="16"/>
      <c r="AA861" s="16"/>
      <c r="AB861" s="16"/>
      <c r="AM861" s="2"/>
      <c r="AS861" s="3"/>
      <c r="AY861" s="2"/>
    </row>
    <row r="862" spans="25:51" ht="15.75" customHeight="1">
      <c r="Y862" s="2"/>
      <c r="Z862" s="16"/>
      <c r="AA862" s="16"/>
      <c r="AB862" s="16"/>
      <c r="AM862" s="2"/>
      <c r="AS862" s="3"/>
      <c r="AY862" s="2"/>
    </row>
    <row r="863" spans="25:51" ht="15.75" customHeight="1">
      <c r="Y863" s="2"/>
      <c r="Z863" s="16"/>
      <c r="AA863" s="16"/>
      <c r="AB863" s="16"/>
      <c r="AM863" s="2"/>
      <c r="AS863" s="3"/>
      <c r="AY863" s="2"/>
    </row>
    <row r="864" spans="25:51" ht="15.75" customHeight="1">
      <c r="Y864" s="2"/>
      <c r="Z864" s="16"/>
      <c r="AA864" s="16"/>
      <c r="AB864" s="16"/>
      <c r="AM864" s="2"/>
      <c r="AS864" s="3"/>
      <c r="AY864" s="2"/>
    </row>
    <row r="865" spans="25:51" ht="15.75" customHeight="1">
      <c r="Y865" s="2"/>
      <c r="Z865" s="16"/>
      <c r="AA865" s="16"/>
      <c r="AB865" s="16"/>
      <c r="AM865" s="2"/>
      <c r="AS865" s="3"/>
      <c r="AY865" s="2"/>
    </row>
    <row r="866" spans="25:51" ht="15.75" customHeight="1">
      <c r="Y866" s="2"/>
      <c r="Z866" s="16"/>
      <c r="AA866" s="16"/>
      <c r="AB866" s="16"/>
      <c r="AM866" s="2"/>
      <c r="AS866" s="3"/>
      <c r="AY866" s="2"/>
    </row>
    <row r="867" spans="25:51" ht="15.75" customHeight="1">
      <c r="Y867" s="2"/>
      <c r="Z867" s="16"/>
      <c r="AA867" s="16"/>
      <c r="AB867" s="16"/>
      <c r="AM867" s="2"/>
      <c r="AS867" s="3"/>
      <c r="AY867" s="2"/>
    </row>
    <row r="868" spans="25:51" ht="15.75" customHeight="1">
      <c r="Y868" s="2"/>
      <c r="Z868" s="16"/>
      <c r="AA868" s="16"/>
      <c r="AB868" s="16"/>
      <c r="AM868" s="2"/>
      <c r="AS868" s="3"/>
      <c r="AY868" s="2"/>
    </row>
    <row r="869" spans="25:51" ht="15.75" customHeight="1">
      <c r="Y869" s="2"/>
      <c r="Z869" s="16"/>
      <c r="AA869" s="16"/>
      <c r="AB869" s="16"/>
      <c r="AM869" s="2"/>
      <c r="AS869" s="3"/>
      <c r="AY869" s="2"/>
    </row>
    <row r="870" spans="25:51" ht="15.75" customHeight="1">
      <c r="Y870" s="2"/>
      <c r="Z870" s="16"/>
      <c r="AA870" s="16"/>
      <c r="AB870" s="16"/>
      <c r="AM870" s="2"/>
      <c r="AS870" s="3"/>
      <c r="AY870" s="2"/>
    </row>
    <row r="871" spans="25:51" ht="15.75" customHeight="1">
      <c r="Y871" s="2"/>
      <c r="Z871" s="16"/>
      <c r="AA871" s="16"/>
      <c r="AB871" s="16"/>
      <c r="AM871" s="2"/>
      <c r="AS871" s="3"/>
      <c r="AY871" s="2"/>
    </row>
    <row r="872" spans="25:51" ht="15.75" customHeight="1">
      <c r="Y872" s="2"/>
      <c r="Z872" s="16"/>
      <c r="AA872" s="16"/>
      <c r="AB872" s="16"/>
      <c r="AM872" s="2"/>
      <c r="AS872" s="3"/>
      <c r="AY872" s="2"/>
    </row>
    <row r="873" spans="25:51" ht="15.75" customHeight="1">
      <c r="Y873" s="2"/>
      <c r="Z873" s="16"/>
      <c r="AA873" s="16"/>
      <c r="AB873" s="16"/>
      <c r="AM873" s="2"/>
      <c r="AS873" s="3"/>
      <c r="AY873" s="2"/>
    </row>
    <row r="874" spans="25:51" ht="15.75" customHeight="1">
      <c r="Y874" s="2"/>
      <c r="Z874" s="16"/>
      <c r="AA874" s="16"/>
      <c r="AB874" s="16"/>
      <c r="AM874" s="2"/>
      <c r="AS874" s="3"/>
      <c r="AY874" s="2"/>
    </row>
    <row r="875" spans="25:51" ht="15.75" customHeight="1">
      <c r="Y875" s="2"/>
      <c r="Z875" s="16"/>
      <c r="AA875" s="16"/>
      <c r="AB875" s="16"/>
      <c r="AM875" s="2"/>
      <c r="AS875" s="3"/>
      <c r="AY875" s="2"/>
    </row>
    <row r="876" spans="25:51" ht="15.75" customHeight="1">
      <c r="Y876" s="2"/>
      <c r="Z876" s="16"/>
      <c r="AA876" s="16"/>
      <c r="AB876" s="16"/>
      <c r="AM876" s="2"/>
      <c r="AS876" s="3"/>
      <c r="AY876" s="2"/>
    </row>
    <row r="877" spans="25:51" ht="15.75" customHeight="1">
      <c r="Y877" s="2"/>
      <c r="Z877" s="16"/>
      <c r="AA877" s="16"/>
      <c r="AB877" s="16"/>
      <c r="AM877" s="2"/>
      <c r="AS877" s="3"/>
      <c r="AY877" s="2"/>
    </row>
    <row r="878" spans="25:51" ht="15.75" customHeight="1">
      <c r="Y878" s="2"/>
      <c r="Z878" s="16"/>
      <c r="AA878" s="16"/>
      <c r="AB878" s="16"/>
      <c r="AM878" s="2"/>
      <c r="AS878" s="3"/>
      <c r="AY878" s="2"/>
    </row>
    <row r="879" spans="25:51" ht="15.75" customHeight="1">
      <c r="Y879" s="2"/>
      <c r="Z879" s="16"/>
      <c r="AA879" s="16"/>
      <c r="AB879" s="16"/>
      <c r="AM879" s="2"/>
      <c r="AS879" s="3"/>
      <c r="AY879" s="2"/>
    </row>
    <row r="880" spans="25:51" ht="15.75" customHeight="1">
      <c r="Y880" s="2"/>
      <c r="Z880" s="16"/>
      <c r="AA880" s="16"/>
      <c r="AB880" s="16"/>
      <c r="AM880" s="2"/>
      <c r="AS880" s="3"/>
      <c r="AY880" s="2"/>
    </row>
    <row r="881" spans="25:51" ht="15.75" customHeight="1">
      <c r="Y881" s="2"/>
      <c r="Z881" s="16"/>
      <c r="AA881" s="16"/>
      <c r="AB881" s="16"/>
      <c r="AM881" s="2"/>
      <c r="AS881" s="3"/>
      <c r="AY881" s="2"/>
    </row>
    <row r="882" spans="25:51" ht="15.75" customHeight="1">
      <c r="Y882" s="2"/>
      <c r="Z882" s="16"/>
      <c r="AA882" s="16"/>
      <c r="AB882" s="16"/>
      <c r="AM882" s="2"/>
      <c r="AS882" s="3"/>
      <c r="AY882" s="2"/>
    </row>
    <row r="883" spans="25:51" ht="15.75" customHeight="1">
      <c r="Y883" s="2"/>
      <c r="Z883" s="16"/>
      <c r="AA883" s="16"/>
      <c r="AB883" s="16"/>
      <c r="AM883" s="2"/>
      <c r="AS883" s="3"/>
      <c r="AY883" s="2"/>
    </row>
    <row r="884" spans="25:51" ht="15.75" customHeight="1">
      <c r="Y884" s="2"/>
      <c r="Z884" s="16"/>
      <c r="AA884" s="16"/>
      <c r="AB884" s="16"/>
      <c r="AM884" s="2"/>
      <c r="AS884" s="3"/>
      <c r="AY884" s="2"/>
    </row>
    <row r="885" spans="25:51" ht="15.75" customHeight="1">
      <c r="Y885" s="2"/>
      <c r="Z885" s="16"/>
      <c r="AA885" s="16"/>
      <c r="AB885" s="16"/>
      <c r="AM885" s="2"/>
      <c r="AS885" s="3"/>
      <c r="AY885" s="2"/>
    </row>
    <row r="886" spans="25:51" ht="15.75" customHeight="1">
      <c r="Y886" s="2"/>
      <c r="Z886" s="16"/>
      <c r="AA886" s="16"/>
      <c r="AB886" s="16"/>
      <c r="AM886" s="2"/>
      <c r="AS886" s="3"/>
      <c r="AY886" s="2"/>
    </row>
    <row r="887" spans="25:51" ht="15.75" customHeight="1">
      <c r="Y887" s="2"/>
      <c r="Z887" s="16"/>
      <c r="AA887" s="16"/>
      <c r="AB887" s="16"/>
      <c r="AM887" s="2"/>
      <c r="AS887" s="3"/>
      <c r="AY887" s="2"/>
    </row>
    <row r="888" spans="25:51" ht="15.75" customHeight="1">
      <c r="Y888" s="2"/>
      <c r="Z888" s="16"/>
      <c r="AA888" s="16"/>
      <c r="AB888" s="16"/>
      <c r="AM888" s="2"/>
      <c r="AS888" s="3"/>
      <c r="AY888" s="2"/>
    </row>
    <row r="889" spans="25:51" ht="15.75" customHeight="1">
      <c r="Y889" s="2"/>
      <c r="Z889" s="16"/>
      <c r="AA889" s="16"/>
      <c r="AB889" s="16"/>
      <c r="AM889" s="2"/>
      <c r="AS889" s="3"/>
      <c r="AY889" s="2"/>
    </row>
    <row r="890" spans="25:51" ht="15.75" customHeight="1">
      <c r="Y890" s="2"/>
      <c r="Z890" s="16"/>
      <c r="AA890" s="16"/>
      <c r="AB890" s="16"/>
      <c r="AM890" s="2"/>
      <c r="AS890" s="3"/>
      <c r="AY890" s="2"/>
    </row>
    <row r="891" spans="25:51" ht="15.75" customHeight="1">
      <c r="Y891" s="2"/>
      <c r="Z891" s="16"/>
      <c r="AA891" s="16"/>
      <c r="AB891" s="16"/>
      <c r="AM891" s="2"/>
      <c r="AS891" s="3"/>
      <c r="AY891" s="2"/>
    </row>
    <row r="892" spans="25:51" ht="15.75" customHeight="1">
      <c r="Y892" s="2"/>
      <c r="Z892" s="16"/>
      <c r="AA892" s="16"/>
      <c r="AB892" s="16"/>
      <c r="AM892" s="2"/>
      <c r="AS892" s="3"/>
      <c r="AY892" s="2"/>
    </row>
    <row r="893" spans="25:51" ht="15.75" customHeight="1">
      <c r="Y893" s="2"/>
      <c r="Z893" s="16"/>
      <c r="AA893" s="16"/>
      <c r="AB893" s="16"/>
      <c r="AM893" s="2"/>
      <c r="AS893" s="3"/>
      <c r="AY893" s="2"/>
    </row>
    <row r="894" spans="25:51" ht="15.75" customHeight="1">
      <c r="Y894" s="2"/>
      <c r="Z894" s="16"/>
      <c r="AA894" s="16"/>
      <c r="AB894" s="16"/>
      <c r="AM894" s="2"/>
      <c r="AS894" s="3"/>
      <c r="AY894" s="2"/>
    </row>
    <row r="895" spans="25:51" ht="15.75" customHeight="1">
      <c r="Y895" s="2"/>
      <c r="Z895" s="16"/>
      <c r="AA895" s="16"/>
      <c r="AB895" s="16"/>
      <c r="AM895" s="2"/>
      <c r="AS895" s="3"/>
      <c r="AY895" s="2"/>
    </row>
    <row r="896" spans="25:51" ht="15.75" customHeight="1">
      <c r="Y896" s="2"/>
      <c r="Z896" s="16"/>
      <c r="AA896" s="16"/>
      <c r="AB896" s="16"/>
      <c r="AM896" s="2"/>
      <c r="AS896" s="3"/>
      <c r="AY896" s="2"/>
    </row>
    <row r="897" spans="25:51" ht="15.75" customHeight="1">
      <c r="Y897" s="2"/>
      <c r="Z897" s="16"/>
      <c r="AA897" s="16"/>
      <c r="AB897" s="16"/>
      <c r="AM897" s="2"/>
      <c r="AS897" s="3"/>
      <c r="AY897" s="2"/>
    </row>
    <row r="898" spans="25:51" ht="15.75" customHeight="1">
      <c r="Y898" s="2"/>
      <c r="Z898" s="16"/>
      <c r="AA898" s="16"/>
      <c r="AB898" s="16"/>
      <c r="AM898" s="2"/>
      <c r="AS898" s="3"/>
      <c r="AY898" s="2"/>
    </row>
    <row r="899" spans="25:51" ht="15.75" customHeight="1">
      <c r="Y899" s="2"/>
      <c r="Z899" s="16"/>
      <c r="AA899" s="16"/>
      <c r="AB899" s="16"/>
      <c r="AM899" s="2"/>
      <c r="AS899" s="3"/>
      <c r="AY899" s="2"/>
    </row>
    <row r="900" spans="25:51" ht="15.75" customHeight="1">
      <c r="Y900" s="2"/>
      <c r="Z900" s="16"/>
      <c r="AA900" s="16"/>
      <c r="AB900" s="16"/>
      <c r="AM900" s="2"/>
      <c r="AS900" s="3"/>
      <c r="AY900" s="2"/>
    </row>
    <row r="901" spans="25:51" ht="15.75" customHeight="1">
      <c r="Y901" s="2"/>
      <c r="Z901" s="16"/>
      <c r="AA901" s="16"/>
      <c r="AB901" s="16"/>
      <c r="AM901" s="2"/>
      <c r="AS901" s="3"/>
      <c r="AY901" s="2"/>
    </row>
    <row r="902" spans="25:51" ht="15.75" customHeight="1">
      <c r="Y902" s="2"/>
      <c r="Z902" s="16"/>
      <c r="AA902" s="16"/>
      <c r="AB902" s="16"/>
      <c r="AM902" s="2"/>
      <c r="AS902" s="3"/>
      <c r="AY902" s="2"/>
    </row>
    <row r="903" spans="25:51" ht="15.75" customHeight="1">
      <c r="Y903" s="2"/>
      <c r="Z903" s="16"/>
      <c r="AA903" s="16"/>
      <c r="AB903" s="16"/>
      <c r="AM903" s="2"/>
      <c r="AS903" s="3"/>
      <c r="AY903" s="2"/>
    </row>
    <row r="904" spans="25:51" ht="15.75" customHeight="1">
      <c r="Y904" s="2"/>
      <c r="Z904" s="16"/>
      <c r="AA904" s="16"/>
      <c r="AB904" s="16"/>
      <c r="AM904" s="2"/>
      <c r="AS904" s="3"/>
      <c r="AY904" s="2"/>
    </row>
    <row r="905" spans="25:51" ht="15.75" customHeight="1">
      <c r="Y905" s="2"/>
      <c r="Z905" s="16"/>
      <c r="AA905" s="16"/>
      <c r="AB905" s="16"/>
      <c r="AM905" s="2"/>
      <c r="AS905" s="3"/>
      <c r="AY905" s="2"/>
    </row>
    <row r="906" spans="25:51" ht="15.75" customHeight="1">
      <c r="Y906" s="2"/>
      <c r="Z906" s="16"/>
      <c r="AA906" s="16"/>
      <c r="AB906" s="16"/>
      <c r="AM906" s="2"/>
      <c r="AS906" s="3"/>
      <c r="AY906" s="2"/>
    </row>
    <row r="907" spans="25:51" ht="15.75" customHeight="1">
      <c r="Y907" s="2"/>
      <c r="Z907" s="16"/>
      <c r="AA907" s="16"/>
      <c r="AB907" s="16"/>
      <c r="AM907" s="2"/>
      <c r="AS907" s="3"/>
      <c r="AY907" s="2"/>
    </row>
    <row r="908" spans="25:51" ht="15.75" customHeight="1">
      <c r="Y908" s="2"/>
      <c r="Z908" s="16"/>
      <c r="AA908" s="16"/>
      <c r="AB908" s="16"/>
      <c r="AM908" s="2"/>
      <c r="AS908" s="3"/>
      <c r="AY908" s="2"/>
    </row>
    <row r="909" spans="25:51" ht="15.75" customHeight="1">
      <c r="Y909" s="2"/>
      <c r="Z909" s="16"/>
      <c r="AA909" s="16"/>
      <c r="AB909" s="16"/>
      <c r="AM909" s="2"/>
      <c r="AS909" s="3"/>
      <c r="AY909" s="2"/>
    </row>
    <row r="910" spans="25:51" ht="15.75" customHeight="1">
      <c r="Y910" s="2"/>
      <c r="Z910" s="16"/>
      <c r="AA910" s="16"/>
      <c r="AB910" s="16"/>
      <c r="AM910" s="2"/>
      <c r="AS910" s="3"/>
      <c r="AY910" s="2"/>
    </row>
    <row r="911" spans="25:51" ht="15.75" customHeight="1">
      <c r="Y911" s="2"/>
      <c r="Z911" s="16"/>
      <c r="AA911" s="16"/>
      <c r="AB911" s="16"/>
      <c r="AM911" s="2"/>
      <c r="AS911" s="3"/>
      <c r="AY911" s="2"/>
    </row>
    <row r="912" spans="25:51" ht="15.75" customHeight="1">
      <c r="Y912" s="2"/>
      <c r="Z912" s="16"/>
      <c r="AA912" s="16"/>
      <c r="AB912" s="16"/>
      <c r="AM912" s="2"/>
      <c r="AS912" s="3"/>
      <c r="AY912" s="2"/>
    </row>
    <row r="913" spans="25:51" ht="15.75" customHeight="1">
      <c r="Y913" s="2"/>
      <c r="Z913" s="16"/>
      <c r="AA913" s="16"/>
      <c r="AB913" s="16"/>
      <c r="AM913" s="2"/>
      <c r="AS913" s="3"/>
      <c r="AY913" s="2"/>
    </row>
    <row r="914" spans="25:51" ht="15.75" customHeight="1">
      <c r="Y914" s="2"/>
      <c r="Z914" s="16"/>
      <c r="AA914" s="16"/>
      <c r="AB914" s="16"/>
      <c r="AM914" s="2"/>
      <c r="AS914" s="3"/>
      <c r="AY914" s="2"/>
    </row>
    <row r="915" spans="25:51" ht="15.75" customHeight="1">
      <c r="Y915" s="2"/>
      <c r="Z915" s="16"/>
      <c r="AA915" s="16"/>
      <c r="AB915" s="16"/>
      <c r="AM915" s="2"/>
      <c r="AS915" s="3"/>
      <c r="AY915" s="2"/>
    </row>
    <row r="916" spans="25:51" ht="15.75" customHeight="1">
      <c r="Y916" s="2"/>
      <c r="Z916" s="16"/>
      <c r="AA916" s="16"/>
      <c r="AB916" s="16"/>
      <c r="AM916" s="2"/>
      <c r="AS916" s="3"/>
      <c r="AY916" s="2"/>
    </row>
    <row r="917" spans="25:51" ht="15.75" customHeight="1">
      <c r="Y917" s="2"/>
      <c r="Z917" s="16"/>
      <c r="AA917" s="16"/>
      <c r="AB917" s="16"/>
      <c r="AM917" s="2"/>
      <c r="AS917" s="3"/>
      <c r="AY917" s="2"/>
    </row>
    <row r="918" spans="25:51" ht="15.75" customHeight="1">
      <c r="Y918" s="2"/>
      <c r="Z918" s="16"/>
      <c r="AA918" s="16"/>
      <c r="AB918" s="16"/>
      <c r="AM918" s="2"/>
      <c r="AS918" s="3"/>
      <c r="AY918" s="2"/>
    </row>
    <row r="919" spans="25:51" ht="15.75" customHeight="1">
      <c r="Y919" s="2"/>
      <c r="Z919" s="16"/>
      <c r="AA919" s="16"/>
      <c r="AB919" s="16"/>
      <c r="AM919" s="2"/>
      <c r="AS919" s="3"/>
      <c r="AY919" s="2"/>
    </row>
    <row r="920" spans="25:51" ht="15.75" customHeight="1">
      <c r="Y920" s="2"/>
      <c r="Z920" s="16"/>
      <c r="AA920" s="16"/>
      <c r="AB920" s="16"/>
      <c r="AM920" s="2"/>
      <c r="AS920" s="3"/>
      <c r="AY920" s="2"/>
    </row>
    <row r="921" spans="25:51" ht="15.75" customHeight="1">
      <c r="Y921" s="2"/>
      <c r="Z921" s="16"/>
      <c r="AA921" s="16"/>
      <c r="AB921" s="16"/>
      <c r="AM921" s="2"/>
      <c r="AS921" s="3"/>
      <c r="AY921" s="2"/>
    </row>
    <row r="922" spans="25:51" ht="15.75" customHeight="1">
      <c r="Y922" s="2"/>
      <c r="Z922" s="16"/>
      <c r="AA922" s="16"/>
      <c r="AB922" s="16"/>
      <c r="AM922" s="2"/>
      <c r="AS922" s="3"/>
      <c r="AY922" s="2"/>
    </row>
    <row r="923" spans="25:51" ht="15.75" customHeight="1">
      <c r="Y923" s="2"/>
      <c r="Z923" s="16"/>
      <c r="AA923" s="16"/>
      <c r="AB923" s="16"/>
      <c r="AM923" s="2"/>
      <c r="AS923" s="3"/>
      <c r="AY923" s="2"/>
    </row>
    <row r="924" spans="25:51" ht="15.75" customHeight="1">
      <c r="Y924" s="2"/>
      <c r="Z924" s="16"/>
      <c r="AA924" s="16"/>
      <c r="AB924" s="16"/>
      <c r="AM924" s="2"/>
      <c r="AS924" s="3"/>
      <c r="AY924" s="2"/>
    </row>
    <row r="925" spans="25:51" ht="15.75" customHeight="1">
      <c r="Y925" s="2"/>
      <c r="Z925" s="16"/>
      <c r="AA925" s="16"/>
      <c r="AB925" s="16"/>
      <c r="AM925" s="2"/>
      <c r="AS925" s="3"/>
      <c r="AY925" s="2"/>
    </row>
    <row r="926" spans="25:51" ht="15.75" customHeight="1">
      <c r="Y926" s="2"/>
      <c r="Z926" s="16"/>
      <c r="AA926" s="16"/>
      <c r="AB926" s="16"/>
      <c r="AM926" s="2"/>
      <c r="AS926" s="3"/>
      <c r="AY926" s="2"/>
    </row>
    <row r="927" spans="25:51" ht="15.75" customHeight="1">
      <c r="Y927" s="2"/>
      <c r="Z927" s="16"/>
      <c r="AA927" s="16"/>
      <c r="AB927" s="16"/>
      <c r="AM927" s="2"/>
      <c r="AS927" s="3"/>
      <c r="AY927" s="2"/>
    </row>
    <row r="928" spans="25:51" ht="15.75" customHeight="1">
      <c r="Y928" s="2"/>
      <c r="Z928" s="16"/>
      <c r="AA928" s="16"/>
      <c r="AB928" s="16"/>
      <c r="AM928" s="2"/>
      <c r="AS928" s="3"/>
      <c r="AY928" s="2"/>
    </row>
    <row r="929" spans="25:51" ht="15.75" customHeight="1">
      <c r="Y929" s="2"/>
      <c r="Z929" s="16"/>
      <c r="AA929" s="16"/>
      <c r="AB929" s="16"/>
      <c r="AM929" s="2"/>
      <c r="AS929" s="3"/>
      <c r="AY929" s="2"/>
    </row>
    <row r="930" spans="25:51" ht="15.75" customHeight="1">
      <c r="Y930" s="2"/>
      <c r="Z930" s="16"/>
      <c r="AA930" s="16"/>
      <c r="AB930" s="16"/>
      <c r="AM930" s="2"/>
      <c r="AS930" s="3"/>
      <c r="AY930" s="2"/>
    </row>
    <row r="931" spans="25:51" ht="15.75" customHeight="1">
      <c r="Y931" s="2"/>
      <c r="Z931" s="16"/>
      <c r="AA931" s="16"/>
      <c r="AB931" s="16"/>
      <c r="AM931" s="2"/>
      <c r="AS931" s="3"/>
      <c r="AY931" s="2"/>
    </row>
    <row r="932" spans="25:51" ht="15.75" customHeight="1">
      <c r="Y932" s="2"/>
      <c r="Z932" s="16"/>
      <c r="AA932" s="16"/>
      <c r="AB932" s="16"/>
      <c r="AM932" s="2"/>
      <c r="AS932" s="3"/>
      <c r="AY932" s="2"/>
    </row>
    <row r="933" spans="25:51" ht="15.75" customHeight="1">
      <c r="Y933" s="2"/>
      <c r="Z933" s="16"/>
      <c r="AA933" s="16"/>
      <c r="AB933" s="16"/>
      <c r="AM933" s="2"/>
      <c r="AS933" s="3"/>
      <c r="AY933" s="2"/>
    </row>
    <row r="934" spans="25:51" ht="15.75" customHeight="1">
      <c r="Y934" s="2"/>
      <c r="Z934" s="16"/>
      <c r="AA934" s="16"/>
      <c r="AB934" s="16"/>
      <c r="AM934" s="2"/>
      <c r="AS934" s="3"/>
      <c r="AY934" s="2"/>
    </row>
    <row r="935" spans="25:51" ht="15.75" customHeight="1">
      <c r="Y935" s="2"/>
      <c r="Z935" s="16"/>
      <c r="AA935" s="16"/>
      <c r="AB935" s="16"/>
      <c r="AM935" s="2"/>
      <c r="AS935" s="3"/>
      <c r="AY935" s="2"/>
    </row>
    <row r="936" spans="25:51" ht="15.75" customHeight="1">
      <c r="Y936" s="2"/>
      <c r="Z936" s="16"/>
      <c r="AA936" s="16"/>
      <c r="AB936" s="16"/>
      <c r="AM936" s="2"/>
      <c r="AS936" s="3"/>
      <c r="AY936" s="2"/>
    </row>
    <row r="937" spans="25:51" ht="15.75" customHeight="1">
      <c r="Y937" s="2"/>
      <c r="Z937" s="16"/>
      <c r="AA937" s="16"/>
      <c r="AB937" s="16"/>
      <c r="AM937" s="2"/>
      <c r="AS937" s="3"/>
      <c r="AY937" s="2"/>
    </row>
    <row r="938" spans="25:51" ht="15.75" customHeight="1">
      <c r="Y938" s="2"/>
      <c r="Z938" s="16"/>
      <c r="AA938" s="16"/>
      <c r="AB938" s="16"/>
      <c r="AM938" s="2"/>
      <c r="AS938" s="3"/>
      <c r="AY938" s="2"/>
    </row>
    <row r="939" spans="25:51" ht="15.75" customHeight="1">
      <c r="Y939" s="2"/>
      <c r="Z939" s="16"/>
      <c r="AA939" s="16"/>
      <c r="AB939" s="16"/>
      <c r="AM939" s="2"/>
      <c r="AS939" s="3"/>
      <c r="AY939" s="2"/>
    </row>
    <row r="940" spans="25:51" ht="15.75" customHeight="1">
      <c r="Y940" s="2"/>
      <c r="Z940" s="16"/>
      <c r="AA940" s="16"/>
      <c r="AB940" s="16"/>
      <c r="AM940" s="2"/>
      <c r="AS940" s="3"/>
      <c r="AY940" s="2"/>
    </row>
    <row r="941" spans="25:51" ht="15.75" customHeight="1">
      <c r="Y941" s="2"/>
      <c r="Z941" s="16"/>
      <c r="AA941" s="16"/>
      <c r="AB941" s="16"/>
      <c r="AM941" s="2"/>
      <c r="AS941" s="3"/>
      <c r="AY941" s="2"/>
    </row>
    <row r="942" spans="25:51" ht="15.75" customHeight="1">
      <c r="Y942" s="2"/>
      <c r="Z942" s="16"/>
      <c r="AA942" s="16"/>
      <c r="AB942" s="16"/>
      <c r="AM942" s="2"/>
      <c r="AS942" s="3"/>
      <c r="AY942" s="2"/>
    </row>
    <row r="943" spans="25:51" ht="15.75" customHeight="1">
      <c r="Y943" s="2"/>
      <c r="Z943" s="16"/>
      <c r="AA943" s="16"/>
      <c r="AB943" s="16"/>
      <c r="AM943" s="2"/>
      <c r="AS943" s="3"/>
      <c r="AY943" s="2"/>
    </row>
    <row r="944" spans="25:51" ht="15.75" customHeight="1">
      <c r="Y944" s="2"/>
      <c r="Z944" s="16"/>
      <c r="AA944" s="16"/>
      <c r="AB944" s="16"/>
      <c r="AM944" s="2"/>
      <c r="AS944" s="3"/>
      <c r="AY944" s="2"/>
    </row>
    <row r="945" spans="25:51" ht="15.75" customHeight="1">
      <c r="Y945" s="2"/>
      <c r="Z945" s="16"/>
      <c r="AA945" s="16"/>
      <c r="AB945" s="16"/>
      <c r="AM945" s="2"/>
      <c r="AS945" s="3"/>
      <c r="AY945" s="2"/>
    </row>
    <row r="946" spans="25:51" ht="15.75" customHeight="1">
      <c r="Y946" s="2"/>
      <c r="Z946" s="16"/>
      <c r="AA946" s="16"/>
      <c r="AB946" s="16"/>
      <c r="AM946" s="2"/>
      <c r="AS946" s="3"/>
      <c r="AY946" s="2"/>
    </row>
    <row r="947" spans="25:51" ht="15.75" customHeight="1">
      <c r="Y947" s="2"/>
      <c r="Z947" s="16"/>
      <c r="AA947" s="16"/>
      <c r="AB947" s="16"/>
      <c r="AM947" s="2"/>
      <c r="AS947" s="3"/>
      <c r="AY947" s="2"/>
    </row>
    <row r="948" spans="25:51" ht="15.75" customHeight="1">
      <c r="Y948" s="2"/>
      <c r="Z948" s="16"/>
      <c r="AA948" s="16"/>
      <c r="AB948" s="16"/>
      <c r="AM948" s="2"/>
      <c r="AS948" s="3"/>
      <c r="AY948" s="2"/>
    </row>
    <row r="949" spans="25:51" ht="15.75" customHeight="1">
      <c r="Y949" s="2"/>
      <c r="Z949" s="16"/>
      <c r="AA949" s="16"/>
      <c r="AB949" s="16"/>
      <c r="AM949" s="2"/>
      <c r="AS949" s="3"/>
      <c r="AY949" s="2"/>
    </row>
    <row r="950" spans="25:51" ht="15.75" customHeight="1">
      <c r="Y950" s="2"/>
      <c r="Z950" s="16"/>
      <c r="AA950" s="16"/>
      <c r="AB950" s="16"/>
      <c r="AM950" s="2"/>
      <c r="AS950" s="3"/>
      <c r="AY950" s="2"/>
    </row>
    <row r="951" spans="25:51" ht="15.75" customHeight="1">
      <c r="Y951" s="2"/>
      <c r="Z951" s="16"/>
      <c r="AA951" s="16"/>
      <c r="AB951" s="16"/>
      <c r="AM951" s="2"/>
      <c r="AS951" s="3"/>
      <c r="AY951" s="2"/>
    </row>
    <row r="952" spans="25:51" ht="15.75" customHeight="1">
      <c r="Y952" s="2"/>
      <c r="Z952" s="16"/>
      <c r="AA952" s="16"/>
      <c r="AB952" s="16"/>
      <c r="AM952" s="2"/>
      <c r="AS952" s="3"/>
      <c r="AY952" s="2"/>
    </row>
    <row r="953" spans="25:51" ht="15.75" customHeight="1">
      <c r="Y953" s="2"/>
      <c r="Z953" s="16"/>
      <c r="AA953" s="16"/>
      <c r="AB953" s="16"/>
      <c r="AM953" s="2"/>
      <c r="AS953" s="3"/>
      <c r="AY953" s="2"/>
    </row>
    <row r="954" spans="25:51" ht="15.75" customHeight="1">
      <c r="Y954" s="2"/>
      <c r="Z954" s="16"/>
      <c r="AA954" s="16"/>
      <c r="AB954" s="16"/>
      <c r="AM954" s="2"/>
      <c r="AS954" s="3"/>
      <c r="AY954" s="2"/>
    </row>
    <row r="955" spans="25:51" ht="15.75" customHeight="1">
      <c r="Y955" s="2"/>
      <c r="Z955" s="16"/>
      <c r="AA955" s="16"/>
      <c r="AB955" s="16"/>
      <c r="AM955" s="2"/>
      <c r="AS955" s="3"/>
      <c r="AY955" s="2"/>
    </row>
    <row r="956" spans="25:51" ht="15.75" customHeight="1">
      <c r="Y956" s="2"/>
      <c r="Z956" s="16"/>
      <c r="AA956" s="16"/>
      <c r="AB956" s="16"/>
      <c r="AM956" s="2"/>
      <c r="AS956" s="3"/>
      <c r="AY956" s="2"/>
    </row>
    <row r="957" spans="25:51" ht="15.75" customHeight="1">
      <c r="Y957" s="2"/>
      <c r="Z957" s="16"/>
      <c r="AA957" s="16"/>
      <c r="AB957" s="16"/>
      <c r="AM957" s="2"/>
      <c r="AS957" s="3"/>
      <c r="AY957" s="2"/>
    </row>
    <row r="958" spans="25:51" ht="15.75" customHeight="1">
      <c r="Y958" s="2"/>
      <c r="Z958" s="16"/>
      <c r="AA958" s="16"/>
      <c r="AB958" s="16"/>
      <c r="AM958" s="2"/>
      <c r="AS958" s="3"/>
      <c r="AY958" s="2"/>
    </row>
    <row r="959" spans="25:51" ht="15.75" customHeight="1">
      <c r="Y959" s="2"/>
      <c r="Z959" s="16"/>
      <c r="AA959" s="16"/>
      <c r="AB959" s="16"/>
      <c r="AM959" s="2"/>
      <c r="AS959" s="3"/>
      <c r="AY959" s="2"/>
    </row>
    <row r="960" spans="25:51" ht="15.75" customHeight="1">
      <c r="Y960" s="2"/>
      <c r="Z960" s="16"/>
      <c r="AA960" s="16"/>
      <c r="AB960" s="16"/>
      <c r="AM960" s="2"/>
      <c r="AS960" s="3"/>
      <c r="AY960" s="2"/>
    </row>
    <row r="961" spans="25:51" ht="15.75" customHeight="1">
      <c r="Y961" s="2"/>
      <c r="Z961" s="16"/>
      <c r="AA961" s="16"/>
      <c r="AB961" s="16"/>
      <c r="AM961" s="2"/>
      <c r="AS961" s="3"/>
      <c r="AY961" s="2"/>
    </row>
    <row r="962" spans="25:51" ht="15.75" customHeight="1">
      <c r="Y962" s="2"/>
      <c r="Z962" s="16"/>
      <c r="AA962" s="16"/>
      <c r="AB962" s="16"/>
      <c r="AM962" s="2"/>
      <c r="AS962" s="3"/>
      <c r="AY962" s="2"/>
    </row>
    <row r="963" spans="25:51" ht="15.75" customHeight="1">
      <c r="Y963" s="2"/>
      <c r="Z963" s="16"/>
      <c r="AA963" s="16"/>
      <c r="AB963" s="16"/>
      <c r="AM963" s="2"/>
      <c r="AS963" s="3"/>
      <c r="AY963" s="2"/>
    </row>
    <row r="964" spans="25:51" ht="15.75" customHeight="1">
      <c r="Y964" s="2"/>
      <c r="Z964" s="16"/>
      <c r="AA964" s="16"/>
      <c r="AB964" s="16"/>
      <c r="AM964" s="2"/>
      <c r="AS964" s="3"/>
      <c r="AY964" s="2"/>
    </row>
    <row r="965" spans="25:51" ht="15.75" customHeight="1">
      <c r="Y965" s="2"/>
      <c r="Z965" s="16"/>
      <c r="AA965" s="16"/>
      <c r="AB965" s="16"/>
      <c r="AM965" s="2"/>
      <c r="AS965" s="3"/>
      <c r="AY965" s="2"/>
    </row>
    <row r="966" spans="25:51" ht="15.75" customHeight="1">
      <c r="Y966" s="2"/>
      <c r="Z966" s="16"/>
      <c r="AA966" s="16"/>
      <c r="AB966" s="16"/>
      <c r="AM966" s="2"/>
      <c r="AS966" s="3"/>
      <c r="AY966" s="2"/>
    </row>
    <row r="967" spans="25:51" ht="15.75" customHeight="1">
      <c r="Y967" s="2"/>
      <c r="Z967" s="16"/>
      <c r="AA967" s="16"/>
      <c r="AB967" s="16"/>
      <c r="AM967" s="2"/>
      <c r="AS967" s="3"/>
      <c r="AY967" s="2"/>
    </row>
    <row r="968" spans="25:51" ht="15.75" customHeight="1">
      <c r="Y968" s="2"/>
      <c r="Z968" s="16"/>
      <c r="AA968" s="16"/>
      <c r="AB968" s="16"/>
      <c r="AM968" s="2"/>
      <c r="AS968" s="3"/>
      <c r="AY968" s="2"/>
    </row>
    <row r="969" spans="25:51" ht="15.75" customHeight="1">
      <c r="Y969" s="2"/>
      <c r="Z969" s="16"/>
      <c r="AA969" s="16"/>
      <c r="AB969" s="16"/>
      <c r="AM969" s="2"/>
      <c r="AS969" s="3"/>
      <c r="AY969" s="2"/>
    </row>
    <row r="970" spans="25:51" ht="15.75" customHeight="1">
      <c r="Y970" s="2"/>
      <c r="Z970" s="16"/>
      <c r="AA970" s="16"/>
      <c r="AB970" s="16"/>
      <c r="AM970" s="2"/>
      <c r="AS970" s="3"/>
      <c r="AY970" s="2"/>
    </row>
    <row r="971" spans="25:51" ht="15.75" customHeight="1">
      <c r="Y971" s="2"/>
      <c r="Z971" s="16"/>
      <c r="AA971" s="16"/>
      <c r="AB971" s="16"/>
      <c r="AM971" s="2"/>
      <c r="AS971" s="3"/>
      <c r="AY971" s="2"/>
    </row>
    <row r="972" spans="25:51" ht="15.75" customHeight="1">
      <c r="Y972" s="2"/>
      <c r="Z972" s="16"/>
      <c r="AA972" s="16"/>
      <c r="AB972" s="16"/>
      <c r="AM972" s="2"/>
      <c r="AS972" s="3"/>
      <c r="AY972" s="2"/>
    </row>
    <row r="973" spans="25:51" ht="15.75" customHeight="1">
      <c r="Y973" s="2"/>
      <c r="Z973" s="16"/>
      <c r="AA973" s="16"/>
      <c r="AB973" s="16"/>
      <c r="AM973" s="2"/>
      <c r="AS973" s="3"/>
      <c r="AY973" s="2"/>
    </row>
    <row r="974" spans="25:51" ht="15.75" customHeight="1">
      <c r="Y974" s="2"/>
      <c r="Z974" s="16"/>
      <c r="AA974" s="16"/>
      <c r="AB974" s="16"/>
      <c r="AM974" s="2"/>
      <c r="AS974" s="3"/>
      <c r="AY974" s="2"/>
    </row>
    <row r="975" spans="25:51" ht="15.75" customHeight="1">
      <c r="Y975" s="2"/>
      <c r="Z975" s="16"/>
      <c r="AA975" s="16"/>
      <c r="AB975" s="16"/>
      <c r="AM975" s="2"/>
      <c r="AS975" s="3"/>
      <c r="AY975" s="2"/>
    </row>
    <row r="976" spans="25:51" ht="15.75" customHeight="1">
      <c r="Y976" s="2"/>
      <c r="Z976" s="16"/>
      <c r="AA976" s="16"/>
      <c r="AB976" s="16"/>
      <c r="AM976" s="2"/>
      <c r="AS976" s="3"/>
      <c r="AY976" s="2"/>
    </row>
    <row r="977" spans="25:51" ht="15.75" customHeight="1">
      <c r="Y977" s="2"/>
      <c r="Z977" s="16"/>
      <c r="AA977" s="16"/>
      <c r="AB977" s="16"/>
      <c r="AM977" s="2"/>
      <c r="AS977" s="3"/>
      <c r="AY977" s="2"/>
    </row>
    <row r="978" spans="25:51" ht="15.75" customHeight="1">
      <c r="Y978" s="2"/>
      <c r="Z978" s="16"/>
      <c r="AA978" s="16"/>
      <c r="AB978" s="16"/>
      <c r="AM978" s="2"/>
      <c r="AS978" s="3"/>
      <c r="AY978" s="2"/>
    </row>
    <row r="979" spans="25:51" ht="15.75" customHeight="1">
      <c r="Y979" s="2"/>
      <c r="Z979" s="16"/>
      <c r="AA979" s="16"/>
      <c r="AB979" s="16"/>
      <c r="AM979" s="2"/>
      <c r="AS979" s="3"/>
      <c r="AY979" s="2"/>
    </row>
    <row r="980" spans="25:51" ht="15.75" customHeight="1">
      <c r="Y980" s="2"/>
      <c r="Z980" s="16"/>
      <c r="AA980" s="16"/>
      <c r="AB980" s="16"/>
      <c r="AM980" s="2"/>
      <c r="AS980" s="3"/>
      <c r="AY980" s="2"/>
    </row>
    <row r="981" spans="25:51" ht="15.75" customHeight="1">
      <c r="Y981" s="2"/>
      <c r="Z981" s="16"/>
      <c r="AA981" s="16"/>
      <c r="AB981" s="16"/>
      <c r="AM981" s="2"/>
      <c r="AS981" s="3"/>
      <c r="AY981" s="2"/>
    </row>
    <row r="982" spans="25:51" ht="15.75" customHeight="1">
      <c r="Y982" s="2"/>
      <c r="Z982" s="16"/>
      <c r="AA982" s="16"/>
      <c r="AB982" s="16"/>
      <c r="AM982" s="2"/>
      <c r="AS982" s="3"/>
      <c r="AY982" s="2"/>
    </row>
    <row r="983" spans="25:51" ht="15.75" customHeight="1">
      <c r="Y983" s="2"/>
      <c r="Z983" s="16"/>
      <c r="AA983" s="16"/>
      <c r="AB983" s="16"/>
      <c r="AM983" s="2"/>
      <c r="AS983" s="3"/>
      <c r="AY983" s="2"/>
    </row>
    <row r="984" spans="25:51" ht="15.75" customHeight="1">
      <c r="Y984" s="2"/>
      <c r="Z984" s="16"/>
      <c r="AA984" s="16"/>
      <c r="AB984" s="16"/>
      <c r="AM984" s="2"/>
      <c r="AS984" s="3"/>
      <c r="AY984" s="2"/>
    </row>
    <row r="985" spans="25:51" ht="15.75" customHeight="1">
      <c r="Y985" s="2"/>
      <c r="Z985" s="16"/>
      <c r="AA985" s="16"/>
      <c r="AB985" s="16"/>
      <c r="AM985" s="2"/>
      <c r="AS985" s="3"/>
      <c r="AY985" s="2"/>
    </row>
    <row r="986" spans="25:51" ht="15.75" customHeight="1">
      <c r="Y986" s="2"/>
      <c r="Z986" s="16"/>
      <c r="AA986" s="16"/>
      <c r="AB986" s="16"/>
      <c r="AM986" s="2"/>
      <c r="AS986" s="3"/>
      <c r="AY986" s="2"/>
    </row>
    <row r="987" spans="25:51" ht="15.75" customHeight="1">
      <c r="Y987" s="2"/>
      <c r="Z987" s="16"/>
      <c r="AA987" s="16"/>
      <c r="AB987" s="16"/>
      <c r="AM987" s="2"/>
      <c r="AS987" s="3"/>
      <c r="AY987" s="2"/>
    </row>
    <row r="988" spans="25:51" ht="15.75" customHeight="1">
      <c r="Y988" s="2"/>
      <c r="Z988" s="16"/>
      <c r="AA988" s="16"/>
      <c r="AB988" s="16"/>
      <c r="AM988" s="2"/>
      <c r="AS988" s="3"/>
      <c r="AY988" s="2"/>
    </row>
    <row r="989" spans="25:51" ht="15.75" customHeight="1">
      <c r="Y989" s="2"/>
      <c r="Z989" s="16"/>
      <c r="AA989" s="16"/>
      <c r="AB989" s="16"/>
      <c r="AM989" s="2"/>
      <c r="AS989" s="3"/>
      <c r="AY989" s="2"/>
    </row>
    <row r="990" spans="25:51" ht="15.75" customHeight="1">
      <c r="Y990" s="2"/>
      <c r="Z990" s="16"/>
      <c r="AA990" s="16"/>
      <c r="AB990" s="16"/>
      <c r="AM990" s="2"/>
      <c r="AS990" s="3"/>
      <c r="AY990" s="2"/>
    </row>
    <row r="991" spans="25:51" ht="15.75" customHeight="1">
      <c r="Y991" s="2"/>
      <c r="Z991" s="16"/>
      <c r="AA991" s="16"/>
      <c r="AB991" s="16"/>
      <c r="AM991" s="2"/>
      <c r="AS991" s="3"/>
      <c r="AY991" s="2"/>
    </row>
    <row r="992" spans="25:51" ht="15.75" customHeight="1">
      <c r="Y992" s="2"/>
      <c r="Z992" s="16"/>
      <c r="AA992" s="16"/>
      <c r="AB992" s="16"/>
      <c r="AM992" s="2"/>
      <c r="AS992" s="3"/>
      <c r="AY992" s="2"/>
    </row>
    <row r="993" spans="25:51" ht="15.75" customHeight="1">
      <c r="Y993" s="2"/>
      <c r="Z993" s="16"/>
      <c r="AA993" s="16"/>
      <c r="AB993" s="16"/>
      <c r="AM993" s="2"/>
      <c r="AS993" s="3"/>
      <c r="AY993" s="2"/>
    </row>
    <row r="994" spans="25:51" ht="15.75" customHeight="1">
      <c r="Y994" s="2"/>
      <c r="Z994" s="16"/>
      <c r="AA994" s="16"/>
      <c r="AB994" s="16"/>
      <c r="AM994" s="2"/>
      <c r="AS994" s="3"/>
      <c r="AY994" s="2"/>
    </row>
    <row r="995" spans="25:51" ht="15.75" customHeight="1">
      <c r="Y995" s="2"/>
      <c r="Z995" s="16"/>
      <c r="AA995" s="16"/>
      <c r="AB995" s="16"/>
      <c r="AM995" s="2"/>
      <c r="AS995" s="3"/>
      <c r="AY995" s="2"/>
    </row>
    <row r="996" spans="25:51" ht="15.75" customHeight="1">
      <c r="Y996" s="2"/>
      <c r="Z996" s="16"/>
      <c r="AA996" s="16"/>
      <c r="AB996" s="16"/>
      <c r="AM996" s="2"/>
      <c r="AS996" s="3"/>
      <c r="AY996" s="2"/>
    </row>
    <row r="997" spans="25:51" ht="15.75" customHeight="1">
      <c r="Y997" s="2"/>
      <c r="Z997" s="16"/>
      <c r="AA997" s="16"/>
      <c r="AB997" s="16"/>
      <c r="AM997" s="2"/>
      <c r="AS997" s="3"/>
      <c r="AY997" s="2"/>
    </row>
    <row r="998" spans="25:51" ht="15.75" customHeight="1">
      <c r="Y998" s="2"/>
      <c r="Z998" s="16"/>
      <c r="AA998" s="16"/>
      <c r="AB998" s="16"/>
      <c r="AM998" s="2"/>
      <c r="AS998" s="3"/>
      <c r="AY998" s="2"/>
    </row>
    <row r="999" spans="25:51" ht="15.75" customHeight="1">
      <c r="Y999" s="2"/>
      <c r="Z999" s="16"/>
      <c r="AA999" s="16"/>
      <c r="AB999" s="16"/>
      <c r="AM999" s="2"/>
      <c r="AS999" s="3"/>
      <c r="AY999" s="2"/>
    </row>
    <row r="1000" spans="25:51" ht="15.75" customHeight="1">
      <c r="Y1000" s="2"/>
      <c r="Z1000" s="16"/>
      <c r="AA1000" s="16"/>
      <c r="AB1000" s="16"/>
      <c r="AM1000" s="2"/>
      <c r="AS1000" s="3"/>
      <c r="AY1000" s="2"/>
    </row>
  </sheetData>
  <mergeCells count="39">
    <mergeCell ref="BB11:BD13"/>
    <mergeCell ref="I1:U1"/>
    <mergeCell ref="Z1:AL1"/>
    <mergeCell ref="A11:A15"/>
    <mergeCell ref="B11:B15"/>
    <mergeCell ref="C11:N11"/>
    <mergeCell ref="O11:O13"/>
    <mergeCell ref="P11:X11"/>
    <mergeCell ref="AV11:AZ13"/>
    <mergeCell ref="I12:K12"/>
    <mergeCell ref="L12:N12"/>
    <mergeCell ref="P12:R12"/>
    <mergeCell ref="S12:U12"/>
    <mergeCell ref="V12:X12"/>
    <mergeCell ref="AC12:AC14"/>
    <mergeCell ref="AD62:AI62"/>
    <mergeCell ref="AD63:AI63"/>
    <mergeCell ref="AD11:AH13"/>
    <mergeCell ref="AJ11:AN13"/>
    <mergeCell ref="AP11:AT13"/>
    <mergeCell ref="Y11:Y13"/>
    <mergeCell ref="Z11:Z13"/>
    <mergeCell ref="AA11:AA13"/>
    <mergeCell ref="AB11:AB13"/>
    <mergeCell ref="AD61:AI61"/>
    <mergeCell ref="A90:B90"/>
    <mergeCell ref="A93:B93"/>
    <mergeCell ref="C12:E12"/>
    <mergeCell ref="F12:H12"/>
    <mergeCell ref="A60:B60"/>
    <mergeCell ref="A63:B63"/>
    <mergeCell ref="A66:B66"/>
    <mergeCell ref="A69:B69"/>
    <mergeCell ref="A72:B72"/>
    <mergeCell ref="A75:B75"/>
    <mergeCell ref="A78:B78"/>
    <mergeCell ref="A81:B81"/>
    <mergeCell ref="A84:B84"/>
    <mergeCell ref="A87:B87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533</cp:lastModifiedBy>
  <dcterms:created xsi:type="dcterms:W3CDTF">2022-05-29T15:06:08Z</dcterms:created>
  <dcterms:modified xsi:type="dcterms:W3CDTF">2024-04-21T16:52:34Z</dcterms:modified>
</cp:coreProperties>
</file>