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\Drive E\puc\Result\Fall 2023\"/>
    </mc:Choice>
  </mc:AlternateContent>
  <xr:revisionPtr revIDLastSave="0" documentId="13_ncr:1_{3468E23D-DFB8-44A3-ACDF-722607C00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-PO_44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P60k4brtYjx9CubH44YTxNreCJYPlMOudPO5EYpqjE="/>
    </ext>
  </extLst>
</workbook>
</file>

<file path=xl/calcChain.xml><?xml version="1.0" encoding="utf-8"?>
<calcChain xmlns="http://schemas.openxmlformats.org/spreadsheetml/2006/main">
  <c r="AS58" i="1" l="1"/>
  <c r="AT58" i="1"/>
  <c r="AU58" i="1"/>
  <c r="AV58" i="1"/>
  <c r="AM58" i="1"/>
  <c r="AN58" i="1"/>
  <c r="AO58" i="1"/>
  <c r="AP58" i="1"/>
  <c r="AQ58" i="1"/>
  <c r="AG58" i="1"/>
  <c r="AH58" i="1"/>
  <c r="AI58" i="1"/>
  <c r="AJ58" i="1"/>
  <c r="AK58" i="1"/>
  <c r="AA58" i="1"/>
  <c r="AB58" i="1"/>
  <c r="AC58" i="1"/>
  <c r="AD58" i="1"/>
  <c r="AE58" i="1"/>
  <c r="U17" i="1"/>
  <c r="AA17" i="1" s="1"/>
  <c r="AG17" i="1" s="1"/>
  <c r="V17" i="1"/>
  <c r="AB17" i="1" s="1"/>
  <c r="AH17" i="1" s="1"/>
  <c r="W17" i="1"/>
  <c r="AC17" i="1" s="1"/>
  <c r="AI17" i="1" s="1"/>
  <c r="AO17" i="1" s="1"/>
  <c r="X17" i="1"/>
  <c r="Y17" i="1"/>
  <c r="AE17" i="1" s="1"/>
  <c r="AK17" i="1" s="1"/>
  <c r="U16" i="1"/>
  <c r="V16" i="1"/>
  <c r="AB16" i="1" s="1"/>
  <c r="AH16" i="1" s="1"/>
  <c r="U58" i="1"/>
  <c r="V58" i="1"/>
  <c r="W58" i="1"/>
  <c r="X58" i="1"/>
  <c r="Y58" i="1"/>
  <c r="W19" i="1"/>
  <c r="W16" i="1"/>
  <c r="AC16" i="1" s="1"/>
  <c r="W18" i="1"/>
  <c r="AC18" i="1" s="1"/>
  <c r="AI18" i="1" s="1"/>
  <c r="AO18" i="1" s="1"/>
  <c r="W20" i="1"/>
  <c r="AC20" i="1" s="1"/>
  <c r="AI20" i="1" s="1"/>
  <c r="AO20" i="1" s="1"/>
  <c r="W21" i="1"/>
  <c r="AC21" i="1" s="1"/>
  <c r="AI21" i="1" s="1"/>
  <c r="AO21" i="1" s="1"/>
  <c r="W22" i="1"/>
  <c r="AC22" i="1" s="1"/>
  <c r="AI22" i="1" s="1"/>
  <c r="AO22" i="1" s="1"/>
  <c r="W23" i="1"/>
  <c r="W24" i="1"/>
  <c r="AC24" i="1" s="1"/>
  <c r="AI24" i="1" s="1"/>
  <c r="AO24" i="1" s="1"/>
  <c r="W25" i="1"/>
  <c r="AC25" i="1" s="1"/>
  <c r="AI25" i="1" s="1"/>
  <c r="AO25" i="1" s="1"/>
  <c r="W26" i="1"/>
  <c r="W27" i="1"/>
  <c r="AC27" i="1" s="1"/>
  <c r="AI27" i="1" s="1"/>
  <c r="AO27" i="1" s="1"/>
  <c r="W28" i="1"/>
  <c r="W29" i="1"/>
  <c r="AC29" i="1" s="1"/>
  <c r="AI29" i="1" s="1"/>
  <c r="AO29" i="1" s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Y57" i="1"/>
  <c r="X57" i="1"/>
  <c r="V57" i="1"/>
  <c r="U57" i="1"/>
  <c r="T57" i="1"/>
  <c r="Y56" i="1"/>
  <c r="X56" i="1"/>
  <c r="AD56" i="1" s="1"/>
  <c r="AJ56" i="1" s="1"/>
  <c r="V56" i="1"/>
  <c r="U56" i="1"/>
  <c r="T56" i="1"/>
  <c r="Y55" i="1"/>
  <c r="X55" i="1"/>
  <c r="V55" i="1"/>
  <c r="U55" i="1"/>
  <c r="T55" i="1"/>
  <c r="Y54" i="1"/>
  <c r="X54" i="1"/>
  <c r="V54" i="1"/>
  <c r="U54" i="1"/>
  <c r="T54" i="1"/>
  <c r="Y53" i="1"/>
  <c r="X53" i="1"/>
  <c r="V53" i="1"/>
  <c r="U53" i="1"/>
  <c r="T53" i="1"/>
  <c r="Y52" i="1"/>
  <c r="X52" i="1"/>
  <c r="V52" i="1"/>
  <c r="U52" i="1"/>
  <c r="T52" i="1"/>
  <c r="Y51" i="1"/>
  <c r="X51" i="1"/>
  <c r="V51" i="1"/>
  <c r="U51" i="1"/>
  <c r="T51" i="1"/>
  <c r="Y50" i="1"/>
  <c r="X50" i="1"/>
  <c r="V50" i="1"/>
  <c r="U50" i="1"/>
  <c r="T50" i="1"/>
  <c r="Y49" i="1"/>
  <c r="X49" i="1"/>
  <c r="V49" i="1"/>
  <c r="U49" i="1"/>
  <c r="T49" i="1"/>
  <c r="Y48" i="1"/>
  <c r="X48" i="1"/>
  <c r="V48" i="1"/>
  <c r="U48" i="1"/>
  <c r="T48" i="1"/>
  <c r="Y47" i="1"/>
  <c r="X47" i="1"/>
  <c r="V47" i="1"/>
  <c r="U47" i="1"/>
  <c r="T47" i="1"/>
  <c r="Y46" i="1"/>
  <c r="X46" i="1"/>
  <c r="V46" i="1"/>
  <c r="U46" i="1"/>
  <c r="T46" i="1"/>
  <c r="Y45" i="1"/>
  <c r="X45" i="1"/>
  <c r="V45" i="1"/>
  <c r="U45" i="1"/>
  <c r="T45" i="1"/>
  <c r="Y44" i="1"/>
  <c r="X44" i="1"/>
  <c r="AD44" i="1" s="1"/>
  <c r="AJ44" i="1" s="1"/>
  <c r="V44" i="1"/>
  <c r="U44" i="1"/>
  <c r="T44" i="1"/>
  <c r="Y43" i="1"/>
  <c r="AE43" i="1" s="1"/>
  <c r="AK43" i="1" s="1"/>
  <c r="X43" i="1"/>
  <c r="V43" i="1"/>
  <c r="U43" i="1"/>
  <c r="T43" i="1"/>
  <c r="Y42" i="1"/>
  <c r="X42" i="1"/>
  <c r="V42" i="1"/>
  <c r="AB42" i="1" s="1"/>
  <c r="AH42" i="1" s="1"/>
  <c r="U42" i="1"/>
  <c r="T42" i="1"/>
  <c r="Y41" i="1"/>
  <c r="X41" i="1"/>
  <c r="AD41" i="1" s="1"/>
  <c r="AJ41" i="1" s="1"/>
  <c r="V41" i="1"/>
  <c r="U41" i="1"/>
  <c r="T41" i="1"/>
  <c r="Y40" i="1"/>
  <c r="X40" i="1"/>
  <c r="V40" i="1"/>
  <c r="U40" i="1"/>
  <c r="T40" i="1"/>
  <c r="Y39" i="1"/>
  <c r="X39" i="1"/>
  <c r="V39" i="1"/>
  <c r="U39" i="1"/>
  <c r="T39" i="1"/>
  <c r="Y38" i="1"/>
  <c r="X38" i="1"/>
  <c r="V38" i="1"/>
  <c r="U38" i="1"/>
  <c r="T38" i="1"/>
  <c r="Y37" i="1"/>
  <c r="X37" i="1"/>
  <c r="V37" i="1"/>
  <c r="AB37" i="1" s="1"/>
  <c r="AH37" i="1" s="1"/>
  <c r="AT37" i="1" s="1"/>
  <c r="U37" i="1"/>
  <c r="T37" i="1"/>
  <c r="Y36" i="1"/>
  <c r="AE36" i="1" s="1"/>
  <c r="AK36" i="1" s="1"/>
  <c r="AV36" i="1" s="1"/>
  <c r="X36" i="1"/>
  <c r="V36" i="1"/>
  <c r="U36" i="1"/>
  <c r="T36" i="1"/>
  <c r="Y35" i="1"/>
  <c r="X35" i="1"/>
  <c r="AD35" i="1" s="1"/>
  <c r="AJ35" i="1" s="1"/>
  <c r="V35" i="1"/>
  <c r="U35" i="1"/>
  <c r="T35" i="1"/>
  <c r="Y34" i="1"/>
  <c r="X34" i="1"/>
  <c r="V34" i="1"/>
  <c r="U34" i="1"/>
  <c r="T34" i="1"/>
  <c r="Y33" i="1"/>
  <c r="AE33" i="1" s="1"/>
  <c r="AK33" i="1" s="1"/>
  <c r="AQ33" i="1" s="1"/>
  <c r="X33" i="1"/>
  <c r="V33" i="1"/>
  <c r="U33" i="1"/>
  <c r="T33" i="1"/>
  <c r="Y32" i="1"/>
  <c r="AE32" i="1" s="1"/>
  <c r="AK32" i="1" s="1"/>
  <c r="X32" i="1"/>
  <c r="AD32" i="1" s="1"/>
  <c r="AJ32" i="1" s="1"/>
  <c r="AU32" i="1" s="1"/>
  <c r="V32" i="1"/>
  <c r="U32" i="1"/>
  <c r="T32" i="1"/>
  <c r="Y31" i="1"/>
  <c r="X31" i="1"/>
  <c r="V31" i="1"/>
  <c r="U31" i="1"/>
  <c r="T31" i="1"/>
  <c r="Y30" i="1"/>
  <c r="X30" i="1"/>
  <c r="V30" i="1"/>
  <c r="U30" i="1"/>
  <c r="T30" i="1"/>
  <c r="Y29" i="1"/>
  <c r="AE29" i="1" s="1"/>
  <c r="AK29" i="1" s="1"/>
  <c r="AQ29" i="1" s="1"/>
  <c r="X29" i="1"/>
  <c r="V29" i="1"/>
  <c r="U29" i="1"/>
  <c r="T29" i="1"/>
  <c r="Y28" i="1"/>
  <c r="AE28" i="1" s="1"/>
  <c r="AK28" i="1" s="1"/>
  <c r="AV28" i="1" s="1"/>
  <c r="X28" i="1"/>
  <c r="V28" i="1"/>
  <c r="U28" i="1"/>
  <c r="T28" i="1"/>
  <c r="Y27" i="1"/>
  <c r="X27" i="1"/>
  <c r="V27" i="1"/>
  <c r="U27" i="1"/>
  <c r="AA27" i="1" s="1"/>
  <c r="AG27" i="1" s="1"/>
  <c r="T27" i="1"/>
  <c r="Y26" i="1"/>
  <c r="AE26" i="1" s="1"/>
  <c r="AK26" i="1" s="1"/>
  <c r="X26" i="1"/>
  <c r="V26" i="1"/>
  <c r="AB26" i="1" s="1"/>
  <c r="AH26" i="1" s="1"/>
  <c r="U26" i="1"/>
  <c r="AA26" i="1" s="1"/>
  <c r="AG26" i="1" s="1"/>
  <c r="T26" i="1"/>
  <c r="Y25" i="1"/>
  <c r="AE25" i="1" s="1"/>
  <c r="AK25" i="1" s="1"/>
  <c r="X25" i="1"/>
  <c r="AD25" i="1" s="1"/>
  <c r="AJ25" i="1" s="1"/>
  <c r="V25" i="1"/>
  <c r="AB25" i="1" s="1"/>
  <c r="AH25" i="1" s="1"/>
  <c r="U25" i="1"/>
  <c r="AA25" i="1" s="1"/>
  <c r="AG25" i="1" s="1"/>
  <c r="T25" i="1"/>
  <c r="Y24" i="1"/>
  <c r="AE24" i="1" s="1"/>
  <c r="AK24" i="1" s="1"/>
  <c r="X24" i="1"/>
  <c r="AD24" i="1" s="1"/>
  <c r="AJ24" i="1" s="1"/>
  <c r="V24" i="1"/>
  <c r="AB24" i="1" s="1"/>
  <c r="AH24" i="1" s="1"/>
  <c r="U24" i="1"/>
  <c r="T24" i="1"/>
  <c r="Y23" i="1"/>
  <c r="AE23" i="1" s="1"/>
  <c r="AK23" i="1" s="1"/>
  <c r="X23" i="1"/>
  <c r="AD23" i="1" s="1"/>
  <c r="AJ23" i="1" s="1"/>
  <c r="V23" i="1"/>
  <c r="AB23" i="1" s="1"/>
  <c r="AH23" i="1" s="1"/>
  <c r="U23" i="1"/>
  <c r="AA23" i="1" s="1"/>
  <c r="AG23" i="1" s="1"/>
  <c r="T23" i="1"/>
  <c r="Y22" i="1"/>
  <c r="X22" i="1"/>
  <c r="AD22" i="1" s="1"/>
  <c r="AJ22" i="1" s="1"/>
  <c r="V22" i="1"/>
  <c r="AB22" i="1" s="1"/>
  <c r="AH22" i="1" s="1"/>
  <c r="U22" i="1"/>
  <c r="AA22" i="1" s="1"/>
  <c r="AG22" i="1" s="1"/>
  <c r="T22" i="1"/>
  <c r="Y21" i="1"/>
  <c r="AE21" i="1" s="1"/>
  <c r="AK21" i="1" s="1"/>
  <c r="X21" i="1"/>
  <c r="AD21" i="1" s="1"/>
  <c r="AJ21" i="1" s="1"/>
  <c r="V21" i="1"/>
  <c r="AB21" i="1" s="1"/>
  <c r="AH21" i="1" s="1"/>
  <c r="U21" i="1"/>
  <c r="AA21" i="1" s="1"/>
  <c r="AG21" i="1" s="1"/>
  <c r="T21" i="1"/>
  <c r="Y20" i="1"/>
  <c r="AE20" i="1" s="1"/>
  <c r="AK20" i="1" s="1"/>
  <c r="X20" i="1"/>
  <c r="AD20" i="1" s="1"/>
  <c r="AJ20" i="1" s="1"/>
  <c r="V20" i="1"/>
  <c r="AB20" i="1" s="1"/>
  <c r="AH20" i="1" s="1"/>
  <c r="U20" i="1"/>
  <c r="T20" i="1"/>
  <c r="Y19" i="1"/>
  <c r="AE19" i="1" s="1"/>
  <c r="AK19" i="1" s="1"/>
  <c r="X19" i="1"/>
  <c r="AD19" i="1" s="1"/>
  <c r="AJ19" i="1" s="1"/>
  <c r="V19" i="1"/>
  <c r="AB19" i="1" s="1"/>
  <c r="AH19" i="1" s="1"/>
  <c r="U19" i="1"/>
  <c r="AA19" i="1" s="1"/>
  <c r="AG19" i="1" s="1"/>
  <c r="T19" i="1"/>
  <c r="Y18" i="1"/>
  <c r="AE18" i="1" s="1"/>
  <c r="AK18" i="1" s="1"/>
  <c r="AQ18" i="1" s="1"/>
  <c r="X18" i="1"/>
  <c r="AD18" i="1" s="1"/>
  <c r="AJ18" i="1" s="1"/>
  <c r="V18" i="1"/>
  <c r="AB18" i="1" s="1"/>
  <c r="AH18" i="1" s="1"/>
  <c r="U18" i="1"/>
  <c r="AA18" i="1" s="1"/>
  <c r="AG18" i="1" s="1"/>
  <c r="T18" i="1"/>
  <c r="AD17" i="1"/>
  <c r="AJ17" i="1" s="1"/>
  <c r="T17" i="1"/>
  <c r="Y16" i="1"/>
  <c r="AE16" i="1" s="1"/>
  <c r="X16" i="1"/>
  <c r="AD16" i="1" s="1"/>
  <c r="T16" i="1"/>
  <c r="Y15" i="1"/>
  <c r="X15" i="1"/>
  <c r="W15" i="1"/>
  <c r="V15" i="1"/>
  <c r="U15" i="1"/>
  <c r="T15" i="1"/>
  <c r="O7" i="1"/>
  <c r="O6" i="1"/>
  <c r="O5" i="1"/>
  <c r="O4" i="1"/>
  <c r="O3" i="1"/>
  <c r="Z58" i="1" l="1"/>
  <c r="Z50" i="1"/>
  <c r="Z46" i="1"/>
  <c r="Z42" i="1"/>
  <c r="Z38" i="1"/>
  <c r="Z31" i="1"/>
  <c r="AB30" i="1"/>
  <c r="AH30" i="1" s="1"/>
  <c r="AT30" i="1" s="1"/>
  <c r="AC30" i="1"/>
  <c r="AI30" i="1" s="1"/>
  <c r="AO30" i="1" s="1"/>
  <c r="AE27" i="1"/>
  <c r="AK27" i="1" s="1"/>
  <c r="AQ27" i="1" s="1"/>
  <c r="AD26" i="1"/>
  <c r="AJ26" i="1" s="1"/>
  <c r="AP26" i="1" s="1"/>
  <c r="Z20" i="1"/>
  <c r="Z43" i="1"/>
  <c r="Z47" i="1"/>
  <c r="Z51" i="1"/>
  <c r="Z54" i="1"/>
  <c r="Z23" i="1"/>
  <c r="Z30" i="1"/>
  <c r="Z16" i="1"/>
  <c r="Z24" i="1"/>
  <c r="Z34" i="1"/>
  <c r="Z19" i="1"/>
  <c r="Z55" i="1"/>
  <c r="AI16" i="1"/>
  <c r="AO16" i="1" s="1"/>
  <c r="AM22" i="1"/>
  <c r="AS22" i="1"/>
  <c r="AN23" i="1"/>
  <c r="AT23" i="1"/>
  <c r="AQ25" i="1"/>
  <c r="AV25" i="1"/>
  <c r="AP35" i="1"/>
  <c r="AU35" i="1"/>
  <c r="AJ16" i="1"/>
  <c r="AP17" i="1"/>
  <c r="AU17" i="1"/>
  <c r="AS21" i="1"/>
  <c r="AM21" i="1"/>
  <c r="AU24" i="1"/>
  <c r="AP24" i="1"/>
  <c r="AP25" i="1"/>
  <c r="AU25" i="1"/>
  <c r="AM27" i="1"/>
  <c r="AS27" i="1"/>
  <c r="AV24" i="1"/>
  <c r="AQ24" i="1"/>
  <c r="AM18" i="1"/>
  <c r="AS18" i="1"/>
  <c r="AP22" i="1"/>
  <c r="AU22" i="1"/>
  <c r="AM26" i="1"/>
  <c r="AV19" i="1"/>
  <c r="AQ19" i="1"/>
  <c r="AK16" i="1"/>
  <c r="AU23" i="1"/>
  <c r="AP23" i="1"/>
  <c r="AS17" i="1"/>
  <c r="AM17" i="1"/>
  <c r="AM19" i="1"/>
  <c r="AT20" i="1"/>
  <c r="AN20" i="1"/>
  <c r="AS25" i="1"/>
  <c r="AM25" i="1"/>
  <c r="AT26" i="1"/>
  <c r="AN26" i="1"/>
  <c r="AV23" i="1"/>
  <c r="AQ23" i="1"/>
  <c r="AT17" i="1"/>
  <c r="AN17" i="1"/>
  <c r="AN19" i="1"/>
  <c r="AT19" i="1"/>
  <c r="AQ21" i="1"/>
  <c r="AV21" i="1"/>
  <c r="AN22" i="1"/>
  <c r="AT22" i="1"/>
  <c r="AT25" i="1"/>
  <c r="AN25" i="1"/>
  <c r="AQ17" i="1"/>
  <c r="AV17" i="1"/>
  <c r="S7" i="1"/>
  <c r="AU18" i="1"/>
  <c r="AP18" i="1"/>
  <c r="AU20" i="1"/>
  <c r="AP20" i="1"/>
  <c r="AP21" i="1"/>
  <c r="AU21" i="1"/>
  <c r="AV32" i="1"/>
  <c r="AQ32" i="1"/>
  <c r="AN18" i="1"/>
  <c r="AT18" i="1"/>
  <c r="AT21" i="1"/>
  <c r="AN21" i="1"/>
  <c r="AT16" i="1"/>
  <c r="AN16" i="1"/>
  <c r="AU19" i="1"/>
  <c r="AP19" i="1"/>
  <c r="AV20" i="1"/>
  <c r="AQ20" i="1"/>
  <c r="AM23" i="1"/>
  <c r="AT24" i="1"/>
  <c r="AN24" i="1"/>
  <c r="AV26" i="1"/>
  <c r="AQ26" i="1"/>
  <c r="AN37" i="1"/>
  <c r="AA54" i="1"/>
  <c r="AG54" i="1" s="1"/>
  <c r="AA50" i="1"/>
  <c r="AG50" i="1" s="1"/>
  <c r="AA46" i="1"/>
  <c r="AG46" i="1" s="1"/>
  <c r="AA42" i="1"/>
  <c r="AG42" i="1" s="1"/>
  <c r="AA56" i="1"/>
  <c r="AG56" i="1" s="1"/>
  <c r="AA52" i="1"/>
  <c r="AG52" i="1" s="1"/>
  <c r="AA48" i="1"/>
  <c r="AG48" i="1" s="1"/>
  <c r="AA44" i="1"/>
  <c r="AG44" i="1" s="1"/>
  <c r="AA40" i="1"/>
  <c r="AG40" i="1" s="1"/>
  <c r="AA36" i="1"/>
  <c r="AG36" i="1" s="1"/>
  <c r="AA32" i="1"/>
  <c r="AG32" i="1" s="1"/>
  <c r="AA55" i="1"/>
  <c r="AG55" i="1" s="1"/>
  <c r="AA51" i="1"/>
  <c r="AG51" i="1" s="1"/>
  <c r="AA47" i="1"/>
  <c r="AG47" i="1" s="1"/>
  <c r="AA43" i="1"/>
  <c r="AG43" i="1" s="1"/>
  <c r="AA39" i="1"/>
  <c r="AG39" i="1" s="1"/>
  <c r="Z18" i="1"/>
  <c r="Z22" i="1"/>
  <c r="AQ28" i="1"/>
  <c r="AV29" i="1"/>
  <c r="AB32" i="1"/>
  <c r="AH32" i="1" s="1"/>
  <c r="AP32" i="1"/>
  <c r="AC33" i="1"/>
  <c r="AI33" i="1" s="1"/>
  <c r="AO33" i="1" s="1"/>
  <c r="AD36" i="1"/>
  <c r="AJ36" i="1" s="1"/>
  <c r="AE37" i="1"/>
  <c r="AK37" i="1" s="1"/>
  <c r="AD40" i="1"/>
  <c r="AJ40" i="1" s="1"/>
  <c r="AB44" i="1"/>
  <c r="AH44" i="1" s="1"/>
  <c r="AD45" i="1"/>
  <c r="AJ45" i="1" s="1"/>
  <c r="AB48" i="1"/>
  <c r="AH48" i="1" s="1"/>
  <c r="AD49" i="1"/>
  <c r="AJ49" i="1" s="1"/>
  <c r="AB52" i="1"/>
  <c r="AH52" i="1" s="1"/>
  <c r="AD53" i="1"/>
  <c r="AJ53" i="1" s="1"/>
  <c r="AB56" i="1"/>
  <c r="AH56" i="1" s="1"/>
  <c r="AD57" i="1"/>
  <c r="AJ57" i="1" s="1"/>
  <c r="AT42" i="1"/>
  <c r="AN42" i="1"/>
  <c r="AB53" i="1"/>
  <c r="AH53" i="1" s="1"/>
  <c r="AB49" i="1"/>
  <c r="AH49" i="1" s="1"/>
  <c r="AB45" i="1"/>
  <c r="AH45" i="1" s="1"/>
  <c r="AB55" i="1"/>
  <c r="AH55" i="1" s="1"/>
  <c r="AB51" i="1"/>
  <c r="AH51" i="1" s="1"/>
  <c r="AB47" i="1"/>
  <c r="AH47" i="1" s="1"/>
  <c r="AB43" i="1"/>
  <c r="AH43" i="1" s="1"/>
  <c r="AB39" i="1"/>
  <c r="AH39" i="1" s="1"/>
  <c r="AB35" i="1"/>
  <c r="AH35" i="1" s="1"/>
  <c r="AB31" i="1"/>
  <c r="AH31" i="1" s="1"/>
  <c r="AA28" i="1"/>
  <c r="AG28" i="1" s="1"/>
  <c r="AD29" i="1"/>
  <c r="AJ29" i="1" s="1"/>
  <c r="AC32" i="1"/>
  <c r="AI32" i="1" s="1"/>
  <c r="AO32" i="1" s="1"/>
  <c r="AD33" i="1"/>
  <c r="AJ33" i="1" s="1"/>
  <c r="AA37" i="1"/>
  <c r="AG37" i="1" s="1"/>
  <c r="Z37" i="1"/>
  <c r="AE40" i="1"/>
  <c r="AK40" i="1" s="1"/>
  <c r="AD43" i="1"/>
  <c r="AJ43" i="1" s="1"/>
  <c r="AC44" i="1"/>
  <c r="AI44" i="1" s="1"/>
  <c r="AO44" i="1" s="1"/>
  <c r="AC48" i="1"/>
  <c r="AI48" i="1" s="1"/>
  <c r="AO48" i="1" s="1"/>
  <c r="AC52" i="1"/>
  <c r="AI52" i="1" s="1"/>
  <c r="AO52" i="1" s="1"/>
  <c r="AC56" i="1"/>
  <c r="AI56" i="1" s="1"/>
  <c r="AO56" i="1" s="1"/>
  <c r="AC53" i="1"/>
  <c r="AI53" i="1" s="1"/>
  <c r="AO53" i="1" s="1"/>
  <c r="AC49" i="1"/>
  <c r="AI49" i="1" s="1"/>
  <c r="AO49" i="1" s="1"/>
  <c r="AC45" i="1"/>
  <c r="AI45" i="1" s="1"/>
  <c r="AO45" i="1" s="1"/>
  <c r="AC41" i="1"/>
  <c r="AI41" i="1" s="1"/>
  <c r="AO41" i="1" s="1"/>
  <c r="AC55" i="1"/>
  <c r="AI55" i="1" s="1"/>
  <c r="AO55" i="1" s="1"/>
  <c r="AC51" i="1"/>
  <c r="AI51" i="1" s="1"/>
  <c r="AO51" i="1" s="1"/>
  <c r="AC47" i="1"/>
  <c r="AI47" i="1" s="1"/>
  <c r="AO47" i="1" s="1"/>
  <c r="AC43" i="1"/>
  <c r="AI43" i="1" s="1"/>
  <c r="AO43" i="1" s="1"/>
  <c r="AC39" i="1"/>
  <c r="AI39" i="1" s="1"/>
  <c r="AO39" i="1" s="1"/>
  <c r="AC35" i="1"/>
  <c r="AI35" i="1" s="1"/>
  <c r="AO35" i="1" s="1"/>
  <c r="AC31" i="1"/>
  <c r="AI31" i="1" s="1"/>
  <c r="AO31" i="1" s="1"/>
  <c r="AC54" i="1"/>
  <c r="AI54" i="1" s="1"/>
  <c r="AO54" i="1" s="1"/>
  <c r="AC50" i="1"/>
  <c r="AI50" i="1" s="1"/>
  <c r="AO50" i="1" s="1"/>
  <c r="AC46" i="1"/>
  <c r="AI46" i="1" s="1"/>
  <c r="AO46" i="1" s="1"/>
  <c r="AC42" i="1"/>
  <c r="AI42" i="1" s="1"/>
  <c r="AO42" i="1" s="1"/>
  <c r="AC38" i="1"/>
  <c r="AI38" i="1" s="1"/>
  <c r="AO38" i="1" s="1"/>
  <c r="AP44" i="1"/>
  <c r="AU44" i="1"/>
  <c r="AV18" i="1"/>
  <c r="Z26" i="1"/>
  <c r="AD27" i="1"/>
  <c r="AJ27" i="1" s="1"/>
  <c r="AA29" i="1"/>
  <c r="AG29" i="1" s="1"/>
  <c r="Z29" i="1"/>
  <c r="AA33" i="1"/>
  <c r="AG33" i="1" s="1"/>
  <c r="Z33" i="1"/>
  <c r="AE35" i="1"/>
  <c r="AK35" i="1" s="1"/>
  <c r="AA38" i="1"/>
  <c r="AG38" i="1" s="1"/>
  <c r="AP56" i="1"/>
  <c r="AU56" i="1"/>
  <c r="AD52" i="1"/>
  <c r="AJ52" i="1" s="1"/>
  <c r="AD48" i="1"/>
  <c r="AJ48" i="1" s="1"/>
  <c r="AD54" i="1"/>
  <c r="AJ54" i="1" s="1"/>
  <c r="AD50" i="1"/>
  <c r="AJ50" i="1" s="1"/>
  <c r="AD46" i="1"/>
  <c r="AJ46" i="1" s="1"/>
  <c r="AD42" i="1"/>
  <c r="AJ42" i="1" s="1"/>
  <c r="AD38" i="1"/>
  <c r="AJ38" i="1" s="1"/>
  <c r="AD34" i="1"/>
  <c r="AJ34" i="1" s="1"/>
  <c r="AD30" i="1"/>
  <c r="AJ30" i="1" s="1"/>
  <c r="AE56" i="1"/>
  <c r="AK56" i="1" s="1"/>
  <c r="AE52" i="1"/>
  <c r="AK52" i="1" s="1"/>
  <c r="AE48" i="1"/>
  <c r="AK48" i="1" s="1"/>
  <c r="AE44" i="1"/>
  <c r="AK44" i="1" s="1"/>
  <c r="AE54" i="1"/>
  <c r="AK54" i="1" s="1"/>
  <c r="AE50" i="1"/>
  <c r="AK50" i="1" s="1"/>
  <c r="AE46" i="1"/>
  <c r="AK46" i="1" s="1"/>
  <c r="AE42" i="1"/>
  <c r="AK42" i="1" s="1"/>
  <c r="AE38" i="1"/>
  <c r="AK38" i="1" s="1"/>
  <c r="AE34" i="1"/>
  <c r="AK34" i="1" s="1"/>
  <c r="AE57" i="1"/>
  <c r="AK57" i="1" s="1"/>
  <c r="AE53" i="1"/>
  <c r="AK53" i="1" s="1"/>
  <c r="AE49" i="1"/>
  <c r="AK49" i="1" s="1"/>
  <c r="AE45" i="1"/>
  <c r="AK45" i="1" s="1"/>
  <c r="AE41" i="1"/>
  <c r="AK41" i="1" s="1"/>
  <c r="Z28" i="1"/>
  <c r="AB29" i="1"/>
  <c r="AH29" i="1" s="1"/>
  <c r="AD31" i="1"/>
  <c r="AJ31" i="1" s="1"/>
  <c r="AB33" i="1"/>
  <c r="AH33" i="1" s="1"/>
  <c r="Z35" i="1"/>
  <c r="AB38" i="1"/>
  <c r="AH38" i="1" s="1"/>
  <c r="AB46" i="1"/>
  <c r="AH46" i="1" s="1"/>
  <c r="AD47" i="1"/>
  <c r="AJ47" i="1" s="1"/>
  <c r="AB50" i="1"/>
  <c r="AH50" i="1" s="1"/>
  <c r="AD51" i="1"/>
  <c r="AJ51" i="1" s="1"/>
  <c r="AB54" i="1"/>
  <c r="AH54" i="1" s="1"/>
  <c r="AD55" i="1"/>
  <c r="AJ55" i="1" s="1"/>
  <c r="AC19" i="1"/>
  <c r="AI19" i="1" s="1"/>
  <c r="AO19" i="1" s="1"/>
  <c r="AA20" i="1"/>
  <c r="AG20" i="1" s="1"/>
  <c r="AE22" i="1"/>
  <c r="AK22" i="1" s="1"/>
  <c r="AC23" i="1"/>
  <c r="AI23" i="1" s="1"/>
  <c r="AO23" i="1" s="1"/>
  <c r="AA24" i="1"/>
  <c r="AG24" i="1" s="1"/>
  <c r="Z27" i="1"/>
  <c r="AB28" i="1"/>
  <c r="AH28" i="1" s="1"/>
  <c r="AE31" i="1"/>
  <c r="AK31" i="1" s="1"/>
  <c r="AA34" i="1"/>
  <c r="AG34" i="1" s="1"/>
  <c r="AA35" i="1"/>
  <c r="AG35" i="1" s="1"/>
  <c r="AD39" i="1"/>
  <c r="AJ39" i="1" s="1"/>
  <c r="AA41" i="1"/>
  <c r="AG41" i="1" s="1"/>
  <c r="AA45" i="1"/>
  <c r="AG45" i="1" s="1"/>
  <c r="AE47" i="1"/>
  <c r="AK47" i="1" s="1"/>
  <c r="AA49" i="1"/>
  <c r="AG49" i="1" s="1"/>
  <c r="AE51" i="1"/>
  <c r="AK51" i="1" s="1"/>
  <c r="AA53" i="1"/>
  <c r="AG53" i="1" s="1"/>
  <c r="AE55" i="1"/>
  <c r="AK55" i="1" s="1"/>
  <c r="AA57" i="1"/>
  <c r="AG57" i="1" s="1"/>
  <c r="AC26" i="1"/>
  <c r="AI26" i="1" s="1"/>
  <c r="AO26" i="1" s="1"/>
  <c r="AU41" i="1"/>
  <c r="AP41" i="1"/>
  <c r="O8" i="1"/>
  <c r="S4" i="1" s="1"/>
  <c r="Z15" i="1"/>
  <c r="AA16" i="1"/>
  <c r="Z17" i="1"/>
  <c r="Z21" i="1"/>
  <c r="Z25" i="1"/>
  <c r="AC28" i="1"/>
  <c r="AI28" i="1" s="1"/>
  <c r="AO28" i="1" s="1"/>
  <c r="AE30" i="1"/>
  <c r="AK30" i="1" s="1"/>
  <c r="AV33" i="1"/>
  <c r="AB34" i="1"/>
  <c r="AH34" i="1" s="1"/>
  <c r="AB36" i="1"/>
  <c r="AH36" i="1" s="1"/>
  <c r="AC37" i="1"/>
  <c r="AI37" i="1" s="1"/>
  <c r="AO37" i="1" s="1"/>
  <c r="AE39" i="1"/>
  <c r="AK39" i="1" s="1"/>
  <c r="AB40" i="1"/>
  <c r="AH40" i="1" s="1"/>
  <c r="AB41" i="1"/>
  <c r="AH41" i="1" s="1"/>
  <c r="AB57" i="1"/>
  <c r="AH57" i="1" s="1"/>
  <c r="AQ43" i="1"/>
  <c r="AV43" i="1"/>
  <c r="AB27" i="1"/>
  <c r="AH27" i="1" s="1"/>
  <c r="AD28" i="1"/>
  <c r="AJ28" i="1" s="1"/>
  <c r="AA30" i="1"/>
  <c r="AG30" i="1" s="1"/>
  <c r="AA31" i="1"/>
  <c r="AG31" i="1" s="1"/>
  <c r="Z32" i="1"/>
  <c r="AC34" i="1"/>
  <c r="AI34" i="1" s="1"/>
  <c r="AO34" i="1" s="1"/>
  <c r="AC36" i="1"/>
  <c r="AI36" i="1" s="1"/>
  <c r="AO36" i="1" s="1"/>
  <c r="Z36" i="1"/>
  <c r="AQ36" i="1"/>
  <c r="AD37" i="1"/>
  <c r="AJ37" i="1" s="1"/>
  <c r="Z39" i="1"/>
  <c r="AC40" i="1"/>
  <c r="AI40" i="1" s="1"/>
  <c r="AO40" i="1" s="1"/>
  <c r="AC57" i="1"/>
  <c r="AI57" i="1" s="1"/>
  <c r="AO57" i="1" s="1"/>
  <c r="Z40" i="1"/>
  <c r="Z44" i="1"/>
  <c r="Z48" i="1"/>
  <c r="Z52" i="1"/>
  <c r="Z56" i="1"/>
  <c r="Z41" i="1"/>
  <c r="Z45" i="1"/>
  <c r="Z49" i="1"/>
  <c r="Z53" i="1"/>
  <c r="Z57" i="1"/>
  <c r="AN30" i="1" l="1"/>
  <c r="AU26" i="1"/>
  <c r="AV27" i="1"/>
  <c r="AD61" i="1"/>
  <c r="AE61" i="1"/>
  <c r="AC61" i="1"/>
  <c r="AN34" i="1"/>
  <c r="AT34" i="1"/>
  <c r="AN38" i="1"/>
  <c r="AT38" i="1"/>
  <c r="AP42" i="1"/>
  <c r="AU42" i="1"/>
  <c r="AS30" i="1"/>
  <c r="AM30" i="1"/>
  <c r="AU37" i="1"/>
  <c r="AP37" i="1"/>
  <c r="AV39" i="1"/>
  <c r="AQ39" i="1"/>
  <c r="AM41" i="1"/>
  <c r="AS41" i="1"/>
  <c r="AT50" i="1"/>
  <c r="AN50" i="1"/>
  <c r="AP30" i="1"/>
  <c r="AU30" i="1"/>
  <c r="AP52" i="1"/>
  <c r="AU52" i="1"/>
  <c r="AN51" i="1"/>
  <c r="AT51" i="1"/>
  <c r="AQ37" i="1"/>
  <c r="AV37" i="1"/>
  <c r="AS54" i="1"/>
  <c r="AM54" i="1"/>
  <c r="AN36" i="1"/>
  <c r="AT36" i="1"/>
  <c r="AB61" i="1"/>
  <c r="AA61" i="1"/>
  <c r="AB60" i="1"/>
  <c r="AA60" i="1"/>
  <c r="AG16" i="1"/>
  <c r="AQ55" i="1"/>
  <c r="AV55" i="1"/>
  <c r="AM35" i="1"/>
  <c r="AS35" i="1"/>
  <c r="AM20" i="1"/>
  <c r="AS20" i="1"/>
  <c r="AT46" i="1"/>
  <c r="AN46" i="1"/>
  <c r="AV45" i="1"/>
  <c r="AQ45" i="1"/>
  <c r="AQ50" i="1"/>
  <c r="AV50" i="1"/>
  <c r="AP38" i="1"/>
  <c r="AU38" i="1"/>
  <c r="AP27" i="1"/>
  <c r="AU27" i="1"/>
  <c r="AM28" i="1"/>
  <c r="AS28" i="1"/>
  <c r="AN45" i="1"/>
  <c r="AT45" i="1"/>
  <c r="AN52" i="1"/>
  <c r="AT52" i="1"/>
  <c r="AM43" i="1"/>
  <c r="AS43" i="1"/>
  <c r="AM48" i="1"/>
  <c r="AS48" i="1"/>
  <c r="AS19" i="1"/>
  <c r="AU16" i="1"/>
  <c r="AP16" i="1"/>
  <c r="AD60" i="1"/>
  <c r="AM53" i="1"/>
  <c r="AS53" i="1"/>
  <c r="AN31" i="1"/>
  <c r="AT31" i="1"/>
  <c r="AU49" i="1"/>
  <c r="AP49" i="1"/>
  <c r="AM52" i="1"/>
  <c r="AS52" i="1"/>
  <c r="S6" i="1"/>
  <c r="S5" i="1"/>
  <c r="AV31" i="1"/>
  <c r="AQ31" i="1"/>
  <c r="AV44" i="1"/>
  <c r="AQ44" i="1"/>
  <c r="AV40" i="1"/>
  <c r="AQ40" i="1"/>
  <c r="AN53" i="1"/>
  <c r="AT53" i="1"/>
  <c r="AS51" i="1"/>
  <c r="AM51" i="1"/>
  <c r="AN57" i="1"/>
  <c r="AT57" i="1"/>
  <c r="AQ30" i="1"/>
  <c r="AV30" i="1"/>
  <c r="AM49" i="1"/>
  <c r="AS49" i="1"/>
  <c r="AN28" i="1"/>
  <c r="AT28" i="1"/>
  <c r="AP55" i="1"/>
  <c r="AU55" i="1"/>
  <c r="AT33" i="1"/>
  <c r="AN33" i="1"/>
  <c r="AV57" i="1"/>
  <c r="AQ57" i="1"/>
  <c r="AV48" i="1"/>
  <c r="AQ48" i="1"/>
  <c r="AU50" i="1"/>
  <c r="AP50" i="1"/>
  <c r="AV35" i="1"/>
  <c r="AQ35" i="1"/>
  <c r="AN39" i="1"/>
  <c r="AT39" i="1"/>
  <c r="AU45" i="1"/>
  <c r="AP45" i="1"/>
  <c r="AS55" i="1"/>
  <c r="AM55" i="1"/>
  <c r="AS42" i="1"/>
  <c r="AM42" i="1"/>
  <c r="AE60" i="1"/>
  <c r="AV49" i="1"/>
  <c r="AQ49" i="1"/>
  <c r="AP43" i="1"/>
  <c r="AU43" i="1"/>
  <c r="AN49" i="1"/>
  <c r="AT49" i="1"/>
  <c r="AS47" i="1"/>
  <c r="AM47" i="1"/>
  <c r="AV16" i="1"/>
  <c r="AQ16" i="1"/>
  <c r="AQ51" i="1"/>
  <c r="AV51" i="1"/>
  <c r="AV53" i="1"/>
  <c r="AQ53" i="1"/>
  <c r="AU46" i="1"/>
  <c r="AP46" i="1"/>
  <c r="AS38" i="1"/>
  <c r="AM38" i="1"/>
  <c r="AN35" i="1"/>
  <c r="AT35" i="1"/>
  <c r="AN48" i="1"/>
  <c r="AT48" i="1"/>
  <c r="AN32" i="1"/>
  <c r="AT32" i="1"/>
  <c r="AM56" i="1"/>
  <c r="AS56" i="1"/>
  <c r="AM31" i="1"/>
  <c r="AS31" i="1"/>
  <c r="AT41" i="1"/>
  <c r="AN41" i="1"/>
  <c r="AQ47" i="1"/>
  <c r="AV47" i="1"/>
  <c r="AT54" i="1"/>
  <c r="AN54" i="1"/>
  <c r="AP31" i="1"/>
  <c r="AU31" i="1"/>
  <c r="AQ34" i="1"/>
  <c r="AV34" i="1"/>
  <c r="AV52" i="1"/>
  <c r="AQ52" i="1"/>
  <c r="AU54" i="1"/>
  <c r="AP54" i="1"/>
  <c r="AS37" i="1"/>
  <c r="AM37" i="1"/>
  <c r="AN43" i="1"/>
  <c r="AT43" i="1"/>
  <c r="AN44" i="1"/>
  <c r="AT44" i="1"/>
  <c r="AM32" i="1"/>
  <c r="AS32" i="1"/>
  <c r="AS46" i="1"/>
  <c r="AM46" i="1"/>
  <c r="AN40" i="1"/>
  <c r="AT40" i="1"/>
  <c r="AM45" i="1"/>
  <c r="AS45" i="1"/>
  <c r="AM24" i="1"/>
  <c r="AS24" i="1"/>
  <c r="AP51" i="1"/>
  <c r="AU51" i="1"/>
  <c r="AT29" i="1"/>
  <c r="AN29" i="1"/>
  <c r="AQ38" i="1"/>
  <c r="AV38" i="1"/>
  <c r="AV56" i="1"/>
  <c r="AQ56" i="1"/>
  <c r="AP48" i="1"/>
  <c r="AU48" i="1"/>
  <c r="AS33" i="1"/>
  <c r="AM33" i="1"/>
  <c r="AU33" i="1"/>
  <c r="AP33" i="1"/>
  <c r="AN47" i="1"/>
  <c r="AT47" i="1"/>
  <c r="AU57" i="1"/>
  <c r="AP57" i="1"/>
  <c r="AU40" i="1"/>
  <c r="AP40" i="1"/>
  <c r="AM36" i="1"/>
  <c r="AS36" i="1"/>
  <c r="AS50" i="1"/>
  <c r="AM50" i="1"/>
  <c r="AS23" i="1"/>
  <c r="AS34" i="1"/>
  <c r="AM34" i="1"/>
  <c r="AQ54" i="1"/>
  <c r="AV54" i="1"/>
  <c r="AU28" i="1"/>
  <c r="AP28" i="1"/>
  <c r="AQ42" i="1"/>
  <c r="AV42" i="1"/>
  <c r="AN56" i="1"/>
  <c r="AT56" i="1"/>
  <c r="AM40" i="1"/>
  <c r="AS40" i="1"/>
  <c r="S3" i="1"/>
  <c r="AN27" i="1"/>
  <c r="AT27" i="1"/>
  <c r="AM57" i="1"/>
  <c r="AS57" i="1"/>
  <c r="AP39" i="1"/>
  <c r="AU39" i="1"/>
  <c r="AQ22" i="1"/>
  <c r="AV22" i="1"/>
  <c r="AP47" i="1"/>
  <c r="AU47" i="1"/>
  <c r="AV41" i="1"/>
  <c r="AQ41" i="1"/>
  <c r="AQ46" i="1"/>
  <c r="AV46" i="1"/>
  <c r="AP34" i="1"/>
  <c r="AU34" i="1"/>
  <c r="AS29" i="1"/>
  <c r="AM29" i="1"/>
  <c r="AU29" i="1"/>
  <c r="AP29" i="1"/>
  <c r="AN55" i="1"/>
  <c r="AT55" i="1"/>
  <c r="AU53" i="1"/>
  <c r="AP53" i="1"/>
  <c r="AU36" i="1"/>
  <c r="AP36" i="1"/>
  <c r="AM39" i="1"/>
  <c r="AS39" i="1"/>
  <c r="AM44" i="1"/>
  <c r="AS44" i="1"/>
  <c r="AS26" i="1"/>
  <c r="AC60" i="1"/>
  <c r="AE62" i="1" l="1"/>
  <c r="AA62" i="1"/>
  <c r="AC62" i="1"/>
  <c r="AD62" i="1"/>
  <c r="AB62" i="1"/>
  <c r="S8" i="1"/>
  <c r="AM16" i="1"/>
  <c r="AS16" i="1"/>
</calcChain>
</file>

<file path=xl/sharedStrings.xml><?xml version="1.0" encoding="utf-8"?>
<sst xmlns="http://schemas.openxmlformats.org/spreadsheetml/2006/main" count="336" uniqueCount="159">
  <si>
    <t>Course Code</t>
  </si>
  <si>
    <t>CSE 1114</t>
  </si>
  <si>
    <t xml:space="preserve">        CO-Question Matrix</t>
  </si>
  <si>
    <t>Mapping of Course Outcomes to Program Outcomes</t>
  </si>
  <si>
    <t>Course Titles</t>
  </si>
  <si>
    <t>Programming Fundamental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</si>
  <si>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</si>
  <si>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</si>
  <si>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</si>
  <si>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</si>
  <si>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</si>
  <si>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</si>
  <si>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</si>
  <si>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</si>
  <si>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</si>
  <si>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</si>
  <si>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</si>
  <si>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</si>
  <si>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</si>
  <si>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</si>
  <si>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</si>
  <si>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</si>
  <si>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</si>
  <si>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</si>
  <si>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</si>
  <si>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</si>
  <si>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</si>
  <si>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</si>
  <si>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Fall 2023</t>
  </si>
  <si>
    <t>CO2</t>
  </si>
  <si>
    <t>No of student</t>
  </si>
  <si>
    <t>CO3</t>
  </si>
  <si>
    <t>CO4</t>
  </si>
  <si>
    <t>CO5</t>
  </si>
  <si>
    <t>Roll</t>
  </si>
  <si>
    <t>Students' Name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</si>
  <si>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</si>
  <si>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</si>
  <si>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</si>
  <si>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</si>
  <si>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</si>
  <si>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</si>
  <si>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 xml:space="preserve">PO attainment </t>
  </si>
  <si>
    <t>Problem solving using Conditional Statement (branch and loop)</t>
  </si>
  <si>
    <t>Problem solving using Array and String</t>
  </si>
  <si>
    <t>Analysis</t>
  </si>
  <si>
    <t>Design</t>
  </si>
  <si>
    <t>Implementation</t>
  </si>
  <si>
    <t>Contents (60%)</t>
  </si>
  <si>
    <t>Organization(20%)</t>
  </si>
  <si>
    <t>Writing skills (20%)</t>
  </si>
  <si>
    <t>No of Attempted students</t>
  </si>
  <si>
    <t>No of student achieved CO</t>
  </si>
  <si>
    <t>% students achieved CO</t>
  </si>
  <si>
    <t>20.00</t>
  </si>
  <si>
    <t>10.00</t>
  </si>
  <si>
    <t>12.00</t>
  </si>
  <si>
    <t>18.00</t>
  </si>
  <si>
    <t>8.00</t>
  </si>
  <si>
    <t>9.00</t>
  </si>
  <si>
    <t>A</t>
  </si>
  <si>
    <t>9.50</t>
  </si>
  <si>
    <t>8.50</t>
  </si>
  <si>
    <t>6.00</t>
  </si>
  <si>
    <t>5.00</t>
  </si>
  <si>
    <t>3.00</t>
  </si>
  <si>
    <t>2.00</t>
  </si>
  <si>
    <t>7.00</t>
  </si>
  <si>
    <t>4.00</t>
  </si>
  <si>
    <t>1903710202066</t>
  </si>
  <si>
    <t>Maksudur Rahman Rafi*</t>
  </si>
  <si>
    <t>2103910202129</t>
  </si>
  <si>
    <t>Shahnaz Akter Shah Alam</t>
  </si>
  <si>
    <t>0222210005101085</t>
  </si>
  <si>
    <t>Md. Elme Ashek Zilani</t>
  </si>
  <si>
    <t>0222220005101012</t>
  </si>
  <si>
    <t>MOHAMMAD FORKAN NUR</t>
  </si>
  <si>
    <t>0222320005101001</t>
  </si>
  <si>
    <t>ANKAN ADITYA ACHARJEE</t>
  </si>
  <si>
    <t>0222320005101002</t>
  </si>
  <si>
    <t>NILOY TALUKDER</t>
  </si>
  <si>
    <t>0222320005101003</t>
  </si>
  <si>
    <t>MOHAMMAD SAYMON</t>
  </si>
  <si>
    <t>0222320005101004</t>
  </si>
  <si>
    <t>SYED MOHAMMED YEASIN</t>
  </si>
  <si>
    <t>0222320005101005</t>
  </si>
  <si>
    <t>HASAN TAREQUE</t>
  </si>
  <si>
    <t>0222320005101006</t>
  </si>
  <si>
    <t>BIJOY DAS</t>
  </si>
  <si>
    <t>0222320005101007</t>
  </si>
  <si>
    <t>ESAM HOSSAIN</t>
  </si>
  <si>
    <t>0222320005101008</t>
  </si>
  <si>
    <t>NIRJOY BHOWMICK.</t>
  </si>
  <si>
    <t>0222320005101009</t>
  </si>
  <si>
    <t>BIPLOB BARUA</t>
  </si>
  <si>
    <t>0222320005101010</t>
  </si>
  <si>
    <t>SATHIRTA  BISWAS</t>
  </si>
  <si>
    <t>0222320005101011</t>
  </si>
  <si>
    <t>SUPON BARUA</t>
  </si>
  <si>
    <t>0222320005101012</t>
  </si>
  <si>
    <t>PRIYA CHOWDHURY</t>
  </si>
  <si>
    <t>0222320005101013</t>
  </si>
  <si>
    <t>RABIA BASHRI</t>
  </si>
  <si>
    <t>0222320005101014</t>
  </si>
  <si>
    <t>ARKA BARUA</t>
  </si>
  <si>
    <t>0222320005101015</t>
  </si>
  <si>
    <t>ARKO ROY CHOWDHURY</t>
  </si>
  <si>
    <t>0222320005101016</t>
  </si>
  <si>
    <t>RAJU AHMED</t>
  </si>
  <si>
    <t>0222320005101017</t>
  </si>
  <si>
    <t>HIMADRI TANAYA BISWAS</t>
  </si>
  <si>
    <t>0222320005101018</t>
  </si>
  <si>
    <t>SNEHASISH SINGHA SHUVO</t>
  </si>
  <si>
    <t>0222320005101019</t>
  </si>
  <si>
    <t>RAYHANA EIRTYZA ELEN</t>
  </si>
  <si>
    <t>0222320005101020</t>
  </si>
  <si>
    <t>PLABAN DUTTA</t>
  </si>
  <si>
    <t>0222320005101021</t>
  </si>
  <si>
    <t>PARTHA SARATHI DUTTA</t>
  </si>
  <si>
    <t>0222320005101022</t>
  </si>
  <si>
    <t>OYAHIDUL ISLAM</t>
  </si>
  <si>
    <t>0222320005101023</t>
  </si>
  <si>
    <t>ABU ABDULLAH</t>
  </si>
  <si>
    <t>0222320005101024</t>
  </si>
  <si>
    <t>EHSANUL HOQUE</t>
  </si>
  <si>
    <t>0222320005101025</t>
  </si>
  <si>
    <t>MOSS RUFAIDA  BINTE ABEDIN</t>
  </si>
  <si>
    <t>0222320005101026</t>
  </si>
  <si>
    <t>TAWSIF SUKKUR SHAN</t>
  </si>
  <si>
    <t>0222320005101027</t>
  </si>
  <si>
    <t>TRIDIB DEB PABEL</t>
  </si>
  <si>
    <t>0222320005101028</t>
  </si>
  <si>
    <t>PRITOM MOJUMDER</t>
  </si>
  <si>
    <t>0222320005101029</t>
  </si>
  <si>
    <t>RAMIM SHIKDER RATUL</t>
  </si>
  <si>
    <t>0222320005101030</t>
  </si>
  <si>
    <t>MD. IMRAN ALAM SADIP</t>
  </si>
  <si>
    <t>0222320005101031</t>
  </si>
  <si>
    <t>CHINMAY BARUA NOBO</t>
  </si>
  <si>
    <t>0222320005101032</t>
  </si>
  <si>
    <t>CHAITY DEB DIBA</t>
  </si>
  <si>
    <t>0222320005101033</t>
  </si>
  <si>
    <t>KAZI ROBEUL HOSSEN SABUJ</t>
  </si>
  <si>
    <t>0222320005101034</t>
  </si>
  <si>
    <t>FARHANUR RHAMAN JISHAN</t>
  </si>
  <si>
    <t>0222320005101035</t>
  </si>
  <si>
    <t>TULY BARUA</t>
  </si>
  <si>
    <t>0222320005101037</t>
  </si>
  <si>
    <t>SAMIA CHOWDHURY</t>
  </si>
  <si>
    <t>0222320005101038</t>
  </si>
  <si>
    <t>ARITRA BISWAS</t>
  </si>
  <si>
    <t>0222320005101039</t>
  </si>
  <si>
    <t>SAYED ASHRAFUL ISLAM</t>
  </si>
  <si>
    <t>0222320005101040</t>
  </si>
  <si>
    <t>PUSPITA DEVI</t>
  </si>
  <si>
    <t>14.00</t>
  </si>
  <si>
    <t>15.00</t>
  </si>
  <si>
    <t>16.00</t>
  </si>
  <si>
    <t>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</si>
</sst>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b/>
      <i/>
      <sz val="11"/>
      <color theme="1"/>
      <name val="Calibri"/>
    </font>
    <font>
      <sz val="10"/>
      <color rgb="FF000000"/>
      <name val="Arial"/>
    </font>
    <font>
      <sz val="10"/>
      <color theme="1"/>
      <name val="Calibri"/>
    </font>
    <font>
      <sz val="10"/>
      <color indexed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4" xfId="0" applyFont="1" applyBorder="1"/>
    <xf numFmtId="1" fontId="1" fillId="0" borderId="0" xfId="0" applyNumberFormat="1" applyFont="1"/>
    <xf numFmtId="0" fontId="1" fillId="0" borderId="5" xfId="0" applyFont="1" applyBorder="1"/>
    <xf numFmtId="0" fontId="3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10" fontId="1" fillId="0" borderId="6" xfId="0" applyNumberFormat="1" applyFont="1" applyBorder="1" applyAlignment="1">
      <alignment horizontal="center"/>
    </xf>
    <xf numFmtId="9" fontId="1" fillId="0" borderId="6" xfId="0" applyNumberFormat="1" applyFont="1" applyBorder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9" fontId="1" fillId="0" borderId="7" xfId="0" applyNumberFormat="1" applyFont="1" applyBorder="1"/>
    <xf numFmtId="1" fontId="1" fillId="0" borderId="7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4" fillId="2" borderId="6" xfId="0" applyNumberFormat="1" applyFont="1" applyFill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1" fillId="8" borderId="6" xfId="0" applyNumberFormat="1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1" fillId="10" borderId="6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1" fontId="1" fillId="6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9" fontId="1" fillId="9" borderId="6" xfId="0" applyNumberFormat="1" applyFont="1" applyFill="1" applyBorder="1" applyAlignment="1">
      <alignment horizontal="center" vertical="center" wrapText="1"/>
    </xf>
    <xf numFmtId="9" fontId="1" fillId="11" borderId="6" xfId="0" applyNumberFormat="1" applyFont="1" applyFill="1" applyBorder="1" applyAlignment="1">
      <alignment horizontal="center" vertical="center" wrapText="1"/>
    </xf>
    <xf numFmtId="1" fontId="1" fillId="9" borderId="6" xfId="0" applyNumberFormat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2" borderId="10" xfId="0" applyFont="1" applyFill="1" applyBorder="1" applyAlignment="1">
      <alignment horizontal="center" wrapText="1"/>
    </xf>
    <xf numFmtId="164" fontId="6" fillId="3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1" fontId="1" fillId="0" borderId="16" xfId="0" applyNumberFormat="1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1114: Programming Fundamentals Laboratory (PFL) 
SECTION - F - FALL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406-4CFE-A6E6-8A697D233C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'CO-PO_44F'!$AA$14:$AE$14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'CO-PO_44F'!$AA$62:$AE$62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0.90697674418604646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6-4CFE-A6E6-8A697D2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466725</xdr:colOff>
      <xdr:row>59</xdr:row>
      <xdr:rowOff>47625</xdr:rowOff>
    </xdr:from>
    <xdr:ext cx="3609975" cy="2752725"/>
    <xdr:graphicFrame macro="">
      <xdr:nvGraphicFramePr>
        <xdr:cNvPr id="75939856" name="Chart 1" title="Chart">
          <a:extLst>
            <a:ext uri="{FF2B5EF4-FFF2-40B4-BE49-F238E27FC236}">
              <a16:creationId xmlns:a16="http://schemas.microsoft.com/office/drawing/2014/main" id="{00000000-0008-0000-0000-000010C0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0"/>
  <sheetViews>
    <sheetView tabSelected="1" topLeftCell="P1" zoomScaleNormal="100" workbookViewId="0">
      <selection activeCell="AS67" sqref="AS67"/>
    </sheetView>
  </sheetViews>
  <sheetFormatPr defaultColWidth="12.6640625" defaultRowHeight="15" customHeight="1" x14ac:dyDescent="0.25"/>
  <cols>
    <col min="1" max="1" width="17.88671875" customWidth="1"/>
    <col min="2" max="2" width="29.77734375" customWidth="1"/>
    <col min="3" max="4" width="7.21875" customWidth="1"/>
    <col min="5" max="5" width="12.44140625" customWidth="1"/>
    <col min="6" max="7" width="7.21875" customWidth="1"/>
    <col min="8" max="8" width="12.44140625" customWidth="1"/>
    <col min="9" max="9" width="7.6640625" customWidth="1"/>
    <col min="10" max="15" width="10.88671875" customWidth="1"/>
    <col min="16" max="16" width="6.33203125" customWidth="1"/>
    <col min="17" max="17" width="8.6640625" customWidth="1"/>
    <col min="18" max="26" width="6.33203125" customWidth="1"/>
    <col min="27" max="31" width="5.6640625" customWidth="1"/>
    <col min="32" max="32" width="6.77734375" customWidth="1"/>
    <col min="33" max="37" width="6.21875" customWidth="1"/>
    <col min="38" max="50" width="5.21875" customWidth="1"/>
  </cols>
  <sheetData>
    <row r="1" spans="1:50" ht="15.75" customHeight="1" x14ac:dyDescent="0.3">
      <c r="A1" s="1" t="s">
        <v>0</v>
      </c>
      <c r="B1" s="1" t="s">
        <v>1</v>
      </c>
      <c r="C1" s="1"/>
      <c r="D1" s="1"/>
      <c r="E1" s="1"/>
      <c r="F1" s="1"/>
      <c r="G1" s="90" t="s">
        <v>2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/>
      <c r="T1" s="2"/>
      <c r="U1" s="93" t="s">
        <v>3</v>
      </c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2"/>
      <c r="AH1" s="1"/>
      <c r="AI1" s="1"/>
      <c r="AJ1" s="3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customHeight="1" x14ac:dyDescent="0.3">
      <c r="A2" s="1" t="s">
        <v>4</v>
      </c>
      <c r="B2" s="1" t="s">
        <v>5</v>
      </c>
      <c r="C2" s="1"/>
      <c r="D2" s="1"/>
      <c r="E2" s="1"/>
      <c r="F2" s="1"/>
      <c r="G2" s="4"/>
      <c r="H2" s="5" t="s">
        <v>6</v>
      </c>
      <c r="I2" s="5" t="s">
        <v>7</v>
      </c>
      <c r="J2" s="5" t="s">
        <v>8</v>
      </c>
      <c r="K2" s="5" t="s">
        <v>9</v>
      </c>
      <c r="L2" s="6"/>
      <c r="M2" s="6"/>
      <c r="N2" s="6"/>
      <c r="O2" s="5" t="s">
        <v>10</v>
      </c>
      <c r="P2" s="6"/>
      <c r="Q2" s="6"/>
      <c r="R2" s="6"/>
      <c r="S2" s="7" t="s">
        <v>11</v>
      </c>
      <c r="T2" s="2"/>
      <c r="U2" s="6"/>
      <c r="V2" s="7" t="s">
        <v>12</v>
      </c>
      <c r="W2" s="7" t="s">
        <v>13</v>
      </c>
      <c r="X2" s="7" t="s">
        <v>14</v>
      </c>
      <c r="Y2" s="7" t="s">
        <v>15</v>
      </c>
      <c r="Z2" s="8" t="s">
        <v>16</v>
      </c>
      <c r="AA2" s="8" t="s">
        <v>17</v>
      </c>
      <c r="AB2" s="8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23</v>
      </c>
      <c r="AH2" s="1"/>
      <c r="AI2" s="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5.75" customHeight="1" x14ac:dyDescent="0.3">
      <c r="A3" s="1" t="s">
        <v>24</v>
      </c>
      <c r="B3" s="1" t="s">
        <v>60</v>
      </c>
      <c r="C3" s="1"/>
      <c r="D3" s="1"/>
      <c r="E3" s="1"/>
      <c r="F3" s="1"/>
      <c r="G3" s="9" t="s">
        <v>25</v>
      </c>
      <c r="H3" s="10">
        <v>8</v>
      </c>
      <c r="I3" s="11"/>
      <c r="J3" s="10">
        <v>20</v>
      </c>
      <c r="K3" s="11"/>
      <c r="L3" s="11"/>
      <c r="M3" s="11"/>
      <c r="N3" s="11"/>
      <c r="O3" s="10">
        <f t="shared" ref="O3:O7" si="0">SUM(H3:N3)</f>
        <v>28</v>
      </c>
      <c r="P3" s="6"/>
      <c r="Q3" s="6"/>
      <c r="R3" s="6"/>
      <c r="S3" s="12">
        <f>O3/O8</f>
        <v>0.31111111111111112</v>
      </c>
      <c r="T3" s="2"/>
      <c r="U3" s="6" t="s">
        <v>25</v>
      </c>
      <c r="V3" s="7" t="s">
        <v>26</v>
      </c>
      <c r="W3" s="6"/>
      <c r="X3" s="6"/>
      <c r="Y3" s="6"/>
      <c r="Z3" s="13"/>
      <c r="AA3" s="13"/>
      <c r="AB3" s="13"/>
      <c r="AC3" s="13"/>
      <c r="AD3" s="13"/>
      <c r="AE3" s="6"/>
      <c r="AF3" s="6"/>
      <c r="AG3" s="6"/>
      <c r="AH3" s="1"/>
      <c r="AI3" s="1"/>
      <c r="AJ3" s="3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5.75" customHeight="1" x14ac:dyDescent="0.3">
      <c r="A4" s="1" t="s">
        <v>27</v>
      </c>
      <c r="B4" s="1" t="s">
        <v>28</v>
      </c>
      <c r="C4" s="1"/>
      <c r="D4" s="1"/>
      <c r="E4" s="1"/>
      <c r="F4" s="1"/>
      <c r="G4" s="9" t="s">
        <v>29</v>
      </c>
      <c r="H4" s="10">
        <v>6</v>
      </c>
      <c r="I4" s="11"/>
      <c r="J4" s="11"/>
      <c r="K4" s="11"/>
      <c r="L4" s="11"/>
      <c r="M4" s="11"/>
      <c r="N4" s="11"/>
      <c r="O4" s="10">
        <f t="shared" si="0"/>
        <v>6</v>
      </c>
      <c r="P4" s="6"/>
      <c r="Q4" s="6"/>
      <c r="R4" s="6"/>
      <c r="S4" s="12">
        <f>O4/O8</f>
        <v>6.6666666666666666E-2</v>
      </c>
      <c r="T4" s="2"/>
      <c r="U4" s="6" t="s">
        <v>29</v>
      </c>
      <c r="V4" s="6"/>
      <c r="W4" s="7" t="s">
        <v>26</v>
      </c>
      <c r="X4" s="6"/>
      <c r="Y4" s="7"/>
      <c r="Z4" s="13"/>
      <c r="AA4" s="13"/>
      <c r="AB4" s="13"/>
      <c r="AC4" s="13"/>
      <c r="AD4" s="13"/>
      <c r="AE4" s="6"/>
      <c r="AF4" s="6"/>
      <c r="AG4" s="6"/>
      <c r="AH4" s="1"/>
      <c r="AI4" s="1"/>
      <c r="AJ4" s="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customHeight="1" x14ac:dyDescent="0.3">
      <c r="A5" s="1" t="s">
        <v>30</v>
      </c>
      <c r="B5" s="14">
        <v>43</v>
      </c>
      <c r="C5" s="1"/>
      <c r="D5" s="1"/>
      <c r="E5" s="1"/>
      <c r="F5" s="1"/>
      <c r="G5" s="9" t="s">
        <v>31</v>
      </c>
      <c r="H5" s="11"/>
      <c r="I5" s="10">
        <v>30</v>
      </c>
      <c r="J5" s="11"/>
      <c r="K5" s="11"/>
      <c r="L5" s="11"/>
      <c r="M5" s="11"/>
      <c r="N5" s="11"/>
      <c r="O5" s="10">
        <f t="shared" si="0"/>
        <v>30</v>
      </c>
      <c r="P5" s="6"/>
      <c r="Q5" s="6"/>
      <c r="R5" s="6"/>
      <c r="S5" s="12">
        <f>O5/O8</f>
        <v>0.33333333333333331</v>
      </c>
      <c r="T5" s="2"/>
      <c r="U5" s="6" t="s">
        <v>31</v>
      </c>
      <c r="V5" s="7" t="s">
        <v>26</v>
      </c>
      <c r="W5" s="7"/>
      <c r="X5" s="6"/>
      <c r="Y5" s="6"/>
      <c r="Z5" s="13"/>
      <c r="AA5" s="13"/>
      <c r="AB5" s="13"/>
      <c r="AC5" s="13"/>
      <c r="AD5" s="13"/>
      <c r="AE5" s="6"/>
      <c r="AF5" s="6"/>
      <c r="AG5" s="6"/>
      <c r="AH5" s="1"/>
      <c r="AI5" s="1"/>
      <c r="AJ5" s="3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5.75" customHeight="1" x14ac:dyDescent="0.3">
      <c r="A6" s="1"/>
      <c r="B6" s="1"/>
      <c r="C6" s="1"/>
      <c r="D6" s="1"/>
      <c r="E6" s="1"/>
      <c r="F6" s="1"/>
      <c r="G6" s="9" t="s">
        <v>32</v>
      </c>
      <c r="H6" s="10">
        <v>6</v>
      </c>
      <c r="I6" s="11"/>
      <c r="J6" s="11"/>
      <c r="K6" s="11"/>
      <c r="L6" s="11"/>
      <c r="M6" s="11"/>
      <c r="N6" s="11"/>
      <c r="O6" s="10">
        <f t="shared" si="0"/>
        <v>6</v>
      </c>
      <c r="P6" s="6"/>
      <c r="Q6" s="6"/>
      <c r="R6" s="6"/>
      <c r="S6" s="8">
        <f>O6/O8</f>
        <v>6.6666666666666666E-2</v>
      </c>
      <c r="T6" s="2"/>
      <c r="U6" s="6" t="s">
        <v>32</v>
      </c>
      <c r="V6" s="6"/>
      <c r="W6" s="7"/>
      <c r="X6" s="6"/>
      <c r="Y6" s="6"/>
      <c r="Z6" s="7" t="s">
        <v>26</v>
      </c>
      <c r="AA6" s="13"/>
      <c r="AB6" s="13"/>
      <c r="AC6" s="13"/>
      <c r="AD6" s="13"/>
      <c r="AE6" s="6"/>
      <c r="AF6" s="6"/>
      <c r="AG6" s="6"/>
      <c r="AH6" s="1"/>
      <c r="AI6" s="1"/>
      <c r="AJ6" s="3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customHeight="1" x14ac:dyDescent="0.3">
      <c r="A7" s="1"/>
      <c r="B7" s="1"/>
      <c r="C7" s="1"/>
      <c r="D7" s="1"/>
      <c r="E7" s="1"/>
      <c r="F7" s="1"/>
      <c r="G7" s="9" t="s">
        <v>33</v>
      </c>
      <c r="H7" s="11"/>
      <c r="I7" s="11"/>
      <c r="J7" s="11"/>
      <c r="K7" s="10">
        <v>20</v>
      </c>
      <c r="L7" s="11"/>
      <c r="M7" s="11"/>
      <c r="N7" s="11"/>
      <c r="O7" s="10">
        <f t="shared" si="0"/>
        <v>20</v>
      </c>
      <c r="P7" s="6"/>
      <c r="Q7" s="6"/>
      <c r="R7" s="6"/>
      <c r="S7" s="12">
        <f>O7/O8</f>
        <v>0.22222222222222221</v>
      </c>
      <c r="T7" s="2"/>
      <c r="U7" s="13" t="s">
        <v>33</v>
      </c>
      <c r="V7" s="13"/>
      <c r="W7" s="13"/>
      <c r="X7" s="6"/>
      <c r="Y7" s="7"/>
      <c r="Z7" s="6"/>
      <c r="AA7" s="6"/>
      <c r="AB7" s="6"/>
      <c r="AC7" s="6"/>
      <c r="AD7" s="6"/>
      <c r="AE7" s="7" t="s">
        <v>26</v>
      </c>
      <c r="AF7" s="6"/>
      <c r="AG7" s="6"/>
      <c r="AH7" s="1"/>
      <c r="AI7" s="1"/>
      <c r="AJ7" s="3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customHeight="1" x14ac:dyDescent="0.3">
      <c r="A8" s="1"/>
      <c r="B8" s="1"/>
      <c r="C8" s="1"/>
      <c r="D8" s="1"/>
      <c r="E8" s="1"/>
      <c r="F8" s="1"/>
      <c r="G8" s="4"/>
      <c r="H8" s="6"/>
      <c r="I8" s="6"/>
      <c r="J8" s="6"/>
      <c r="K8" s="6"/>
      <c r="L8" s="6"/>
      <c r="M8" s="6"/>
      <c r="N8" s="6"/>
      <c r="O8" s="10">
        <f>SUM(O3:O7)</f>
        <v>90</v>
      </c>
      <c r="P8" s="6"/>
      <c r="Q8" s="6"/>
      <c r="R8" s="6"/>
      <c r="S8" s="8">
        <f>SUM(S3:S7)</f>
        <v>0.99999999999999989</v>
      </c>
      <c r="T8" s="1"/>
      <c r="U8" s="15"/>
      <c r="V8" s="15"/>
      <c r="W8" s="15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3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3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customHeigh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6"/>
      <c r="Q10" s="18"/>
      <c r="R10" s="18"/>
      <c r="S10" s="18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"/>
      <c r="AG10" s="16"/>
      <c r="AH10" s="16"/>
      <c r="AI10" s="16"/>
      <c r="AJ10" s="19"/>
      <c r="AK10" s="16"/>
      <c r="AL10" s="1"/>
      <c r="AM10" s="16"/>
      <c r="AN10" s="16"/>
      <c r="AO10" s="16"/>
      <c r="AP10" s="16"/>
      <c r="AQ10" s="16"/>
      <c r="AR10" s="1"/>
      <c r="AS10" s="1"/>
      <c r="AT10" s="1"/>
      <c r="AU10" s="1"/>
      <c r="AV10" s="1"/>
      <c r="AW10" s="1"/>
      <c r="AX10" s="1"/>
    </row>
    <row r="11" spans="1:50" ht="15.75" customHeight="1" x14ac:dyDescent="0.25">
      <c r="A11" s="80" t="s">
        <v>34</v>
      </c>
      <c r="B11" s="82" t="s">
        <v>35</v>
      </c>
      <c r="C11" s="99"/>
      <c r="D11" s="77"/>
      <c r="E11" s="77"/>
      <c r="F11" s="77"/>
      <c r="G11" s="77"/>
      <c r="H11" s="78"/>
      <c r="I11" s="100" t="s">
        <v>36</v>
      </c>
      <c r="J11" s="101" t="s">
        <v>37</v>
      </c>
      <c r="K11" s="102"/>
      <c r="L11" s="102"/>
      <c r="M11" s="102"/>
      <c r="N11" s="102"/>
      <c r="O11" s="103"/>
      <c r="P11" s="97" t="s">
        <v>9</v>
      </c>
      <c r="Q11" s="97" t="s">
        <v>7</v>
      </c>
      <c r="R11" s="98" t="s">
        <v>8</v>
      </c>
      <c r="S11" s="98" t="s">
        <v>38</v>
      </c>
      <c r="T11" s="21"/>
      <c r="U11" s="84" t="s">
        <v>39</v>
      </c>
      <c r="V11" s="75"/>
      <c r="W11" s="75"/>
      <c r="X11" s="75"/>
      <c r="Y11" s="83"/>
      <c r="Z11" s="23"/>
      <c r="AA11" s="84" t="s">
        <v>40</v>
      </c>
      <c r="AB11" s="75"/>
      <c r="AC11" s="75"/>
      <c r="AD11" s="75"/>
      <c r="AE11" s="83"/>
      <c r="AF11" s="20"/>
      <c r="AG11" s="84" t="s">
        <v>41</v>
      </c>
      <c r="AH11" s="75"/>
      <c r="AI11" s="75"/>
      <c r="AJ11" s="75"/>
      <c r="AK11" s="83"/>
      <c r="AL11" s="20"/>
      <c r="AM11" s="84" t="s">
        <v>41</v>
      </c>
      <c r="AN11" s="75"/>
      <c r="AO11" s="75"/>
      <c r="AP11" s="75"/>
      <c r="AQ11" s="83"/>
      <c r="AR11" s="22"/>
      <c r="AS11" s="85" t="s">
        <v>42</v>
      </c>
      <c r="AT11" s="86"/>
      <c r="AU11" s="86"/>
      <c r="AV11" s="87"/>
      <c r="AW11" s="22"/>
      <c r="AX11" s="22"/>
    </row>
    <row r="12" spans="1:50" ht="37.5" customHeight="1" x14ac:dyDescent="0.25">
      <c r="A12" s="81"/>
      <c r="B12" s="83"/>
      <c r="C12" s="76" t="s">
        <v>43</v>
      </c>
      <c r="D12" s="77"/>
      <c r="E12" s="78"/>
      <c r="F12" s="76" t="s">
        <v>44</v>
      </c>
      <c r="G12" s="77"/>
      <c r="H12" s="78"/>
      <c r="I12" s="83"/>
      <c r="J12" s="76" t="s">
        <v>43</v>
      </c>
      <c r="K12" s="77"/>
      <c r="L12" s="78"/>
      <c r="M12" s="76" t="s">
        <v>44</v>
      </c>
      <c r="N12" s="77"/>
      <c r="O12" s="78"/>
      <c r="P12" s="83"/>
      <c r="Q12" s="83"/>
      <c r="R12" s="83"/>
      <c r="S12" s="83"/>
      <c r="T12" s="94" t="s">
        <v>10</v>
      </c>
      <c r="U12" s="75"/>
      <c r="V12" s="75"/>
      <c r="W12" s="75"/>
      <c r="X12" s="75"/>
      <c r="Y12" s="83"/>
      <c r="Z12" s="25"/>
      <c r="AA12" s="75"/>
      <c r="AB12" s="75"/>
      <c r="AC12" s="75"/>
      <c r="AD12" s="75"/>
      <c r="AE12" s="83"/>
      <c r="AF12" s="24"/>
      <c r="AG12" s="75"/>
      <c r="AH12" s="75"/>
      <c r="AI12" s="75"/>
      <c r="AJ12" s="75"/>
      <c r="AK12" s="83"/>
      <c r="AL12" s="24"/>
      <c r="AM12" s="75"/>
      <c r="AN12" s="75"/>
      <c r="AO12" s="75"/>
      <c r="AP12" s="75"/>
      <c r="AQ12" s="83"/>
      <c r="AR12" s="26"/>
      <c r="AS12" s="88"/>
      <c r="AT12" s="75"/>
      <c r="AU12" s="75"/>
      <c r="AV12" s="83"/>
      <c r="AW12" s="26"/>
      <c r="AX12" s="26"/>
    </row>
    <row r="13" spans="1:50" ht="15.75" customHeight="1" x14ac:dyDescent="0.25">
      <c r="A13" s="81"/>
      <c r="B13" s="83"/>
      <c r="C13" s="27" t="s">
        <v>45</v>
      </c>
      <c r="D13" s="27" t="s">
        <v>46</v>
      </c>
      <c r="E13" s="27" t="s">
        <v>47</v>
      </c>
      <c r="F13" s="27" t="s">
        <v>45</v>
      </c>
      <c r="G13" s="27" t="s">
        <v>46</v>
      </c>
      <c r="H13" s="27" t="s">
        <v>47</v>
      </c>
      <c r="I13" s="78"/>
      <c r="J13" s="28" t="s">
        <v>48</v>
      </c>
      <c r="K13" s="28" t="s">
        <v>49</v>
      </c>
      <c r="L13" s="28" t="s">
        <v>50</v>
      </c>
      <c r="M13" s="28" t="s">
        <v>48</v>
      </c>
      <c r="N13" s="28" t="s">
        <v>49</v>
      </c>
      <c r="O13" s="28" t="s">
        <v>50</v>
      </c>
      <c r="P13" s="78"/>
      <c r="Q13" s="78"/>
      <c r="R13" s="78"/>
      <c r="S13" s="78"/>
      <c r="T13" s="83"/>
      <c r="U13" s="77"/>
      <c r="V13" s="77"/>
      <c r="W13" s="77"/>
      <c r="X13" s="77"/>
      <c r="Y13" s="78"/>
      <c r="Z13" s="25"/>
      <c r="AA13" s="77"/>
      <c r="AB13" s="77"/>
      <c r="AC13" s="77"/>
      <c r="AD13" s="77"/>
      <c r="AE13" s="78"/>
      <c r="AF13" s="24"/>
      <c r="AG13" s="77"/>
      <c r="AH13" s="77"/>
      <c r="AI13" s="77"/>
      <c r="AJ13" s="77"/>
      <c r="AK13" s="78"/>
      <c r="AL13" s="24"/>
      <c r="AM13" s="77"/>
      <c r="AN13" s="77"/>
      <c r="AO13" s="77"/>
      <c r="AP13" s="77"/>
      <c r="AQ13" s="78"/>
      <c r="AR13" s="26"/>
      <c r="AS13" s="89"/>
      <c r="AT13" s="77"/>
      <c r="AU13" s="77"/>
      <c r="AV13" s="78"/>
      <c r="AW13" s="26"/>
      <c r="AX13" s="26"/>
    </row>
    <row r="14" spans="1:50" ht="15.75" customHeight="1" x14ac:dyDescent="0.25">
      <c r="A14" s="81"/>
      <c r="B14" s="83"/>
      <c r="C14" s="29" t="s">
        <v>25</v>
      </c>
      <c r="D14" s="29" t="s">
        <v>29</v>
      </c>
      <c r="E14" s="29" t="s">
        <v>32</v>
      </c>
      <c r="F14" s="29" t="s">
        <v>25</v>
      </c>
      <c r="G14" s="29" t="s">
        <v>29</v>
      </c>
      <c r="H14" s="29" t="s">
        <v>32</v>
      </c>
      <c r="I14" s="30"/>
      <c r="J14" s="29" t="s">
        <v>33</v>
      </c>
      <c r="K14" s="29" t="s">
        <v>33</v>
      </c>
      <c r="L14" s="29" t="s">
        <v>33</v>
      </c>
      <c r="M14" s="29" t="s">
        <v>33</v>
      </c>
      <c r="N14" s="29" t="s">
        <v>33</v>
      </c>
      <c r="O14" s="29" t="s">
        <v>33</v>
      </c>
      <c r="P14" s="30"/>
      <c r="Q14" s="29" t="s">
        <v>31</v>
      </c>
      <c r="R14" s="29" t="s">
        <v>25</v>
      </c>
      <c r="S14" s="30"/>
      <c r="T14" s="78"/>
      <c r="U14" s="31" t="s">
        <v>25</v>
      </c>
      <c r="V14" s="32" t="s">
        <v>29</v>
      </c>
      <c r="W14" s="32" t="s">
        <v>31</v>
      </c>
      <c r="X14" s="32" t="s">
        <v>32</v>
      </c>
      <c r="Y14" s="32" t="s">
        <v>33</v>
      </c>
      <c r="Z14" s="33" t="s">
        <v>10</v>
      </c>
      <c r="AA14" s="33" t="s">
        <v>25</v>
      </c>
      <c r="AB14" s="33" t="s">
        <v>29</v>
      </c>
      <c r="AC14" s="33" t="s">
        <v>31</v>
      </c>
      <c r="AD14" s="33" t="s">
        <v>32</v>
      </c>
      <c r="AE14" s="33" t="s">
        <v>33</v>
      </c>
      <c r="AF14" s="24"/>
      <c r="AG14" s="28" t="s">
        <v>25</v>
      </c>
      <c r="AH14" s="33" t="s">
        <v>29</v>
      </c>
      <c r="AI14" s="33" t="s">
        <v>31</v>
      </c>
      <c r="AJ14" s="34" t="s">
        <v>32</v>
      </c>
      <c r="AK14" s="33" t="s">
        <v>33</v>
      </c>
      <c r="AL14" s="35"/>
      <c r="AM14" s="33" t="s">
        <v>25</v>
      </c>
      <c r="AN14" s="33" t="s">
        <v>29</v>
      </c>
      <c r="AO14" s="33" t="s">
        <v>31</v>
      </c>
      <c r="AP14" s="33" t="s">
        <v>32</v>
      </c>
      <c r="AQ14" s="33" t="s">
        <v>33</v>
      </c>
      <c r="AR14" s="36"/>
      <c r="AS14" s="37" t="s">
        <v>12</v>
      </c>
      <c r="AT14" s="28" t="s">
        <v>13</v>
      </c>
      <c r="AU14" s="28" t="s">
        <v>16</v>
      </c>
      <c r="AV14" s="28" t="s">
        <v>21</v>
      </c>
      <c r="AW14" s="36"/>
      <c r="AX14" s="36"/>
    </row>
    <row r="15" spans="1:50" ht="15.75" customHeight="1" x14ac:dyDescent="0.25">
      <c r="A15" s="81"/>
      <c r="B15" s="83"/>
      <c r="C15" s="38">
        <v>4</v>
      </c>
      <c r="D15" s="39">
        <v>3</v>
      </c>
      <c r="E15" s="40">
        <v>3</v>
      </c>
      <c r="F15" s="38">
        <v>4</v>
      </c>
      <c r="G15" s="39">
        <v>3</v>
      </c>
      <c r="H15" s="40">
        <v>3</v>
      </c>
      <c r="I15" s="41">
        <v>20</v>
      </c>
      <c r="J15" s="40">
        <v>6</v>
      </c>
      <c r="K15" s="41">
        <v>2</v>
      </c>
      <c r="L15" s="41">
        <v>2</v>
      </c>
      <c r="M15" s="40">
        <v>6</v>
      </c>
      <c r="N15" s="41">
        <v>2</v>
      </c>
      <c r="O15" s="41">
        <v>2</v>
      </c>
      <c r="P15" s="42">
        <v>10</v>
      </c>
      <c r="Q15" s="73">
        <v>30</v>
      </c>
      <c r="R15" s="74">
        <v>20</v>
      </c>
      <c r="S15" s="43">
        <v>10</v>
      </c>
      <c r="T15" s="44">
        <f t="shared" ref="T15:T57" si="1">SUM(I15,P15,Q15,R15,S15)</f>
        <v>90</v>
      </c>
      <c r="U15" s="45">
        <f t="shared" ref="U15:U57" si="2">SUMIF($C$14:$R$14,G$3,$C15:$R15)</f>
        <v>28</v>
      </c>
      <c r="V15" s="46">
        <f t="shared" ref="V15:V57" si="3">SUMIF($C$14:$R$14,G$4,$C15:$R15)</f>
        <v>6</v>
      </c>
      <c r="W15" s="47">
        <f t="shared" ref="W15" si="4">SUMIF($C$14:$R$14,G$5,$C15:$R15)</f>
        <v>30</v>
      </c>
      <c r="X15" s="48">
        <f t="shared" ref="X15:X57" si="5">SUMIF($C$14:$R$14,G$6,$C15:$R15)</f>
        <v>6</v>
      </c>
      <c r="Y15" s="49">
        <f t="shared" ref="Y15:Y57" si="6">SUMIF($C$14:$R$14,G$7,$C15:$R15)</f>
        <v>20</v>
      </c>
      <c r="Z15" s="44">
        <f t="shared" ref="Z15:Z57" si="7">SUM(U15:Y15)</f>
        <v>90</v>
      </c>
      <c r="AA15" s="50" t="s">
        <v>11</v>
      </c>
      <c r="AB15" s="51" t="s">
        <v>11</v>
      </c>
      <c r="AC15" s="52" t="s">
        <v>11</v>
      </c>
      <c r="AD15" s="53" t="s">
        <v>11</v>
      </c>
      <c r="AE15" s="54" t="s">
        <v>11</v>
      </c>
      <c r="AF15" s="24"/>
      <c r="AG15" s="50">
        <v>2</v>
      </c>
      <c r="AH15" s="51">
        <v>2</v>
      </c>
      <c r="AI15" s="52">
        <v>2</v>
      </c>
      <c r="AJ15" s="55">
        <v>2</v>
      </c>
      <c r="AK15" s="56">
        <v>2</v>
      </c>
      <c r="AL15" s="24"/>
      <c r="AM15" s="50"/>
      <c r="AN15" s="51"/>
      <c r="AO15" s="52"/>
      <c r="AP15" s="53"/>
      <c r="AQ15" s="56"/>
      <c r="AR15" s="57"/>
      <c r="AS15" s="58">
        <v>4</v>
      </c>
      <c r="AT15" s="51">
        <v>2</v>
      </c>
      <c r="AU15" s="52">
        <v>2</v>
      </c>
      <c r="AV15" s="52">
        <v>2</v>
      </c>
      <c r="AW15" s="57"/>
      <c r="AX15" s="57"/>
    </row>
    <row r="16" spans="1:50" ht="15.75" customHeight="1" x14ac:dyDescent="0.3">
      <c r="A16" s="104" t="s">
        <v>69</v>
      </c>
      <c r="B16" s="104" t="s">
        <v>70</v>
      </c>
      <c r="C16" s="59">
        <v>3</v>
      </c>
      <c r="D16" s="59">
        <v>2</v>
      </c>
      <c r="E16" s="59">
        <v>2</v>
      </c>
      <c r="F16" s="59">
        <v>3</v>
      </c>
      <c r="G16" s="59">
        <v>2</v>
      </c>
      <c r="H16" s="59">
        <v>2</v>
      </c>
      <c r="I16" s="105" t="s">
        <v>155</v>
      </c>
      <c r="J16" s="60">
        <v>6</v>
      </c>
      <c r="K16" s="60">
        <v>2</v>
      </c>
      <c r="L16" s="60">
        <v>2</v>
      </c>
      <c r="M16" s="60">
        <v>6</v>
      </c>
      <c r="N16" s="60">
        <v>1</v>
      </c>
      <c r="O16" s="60">
        <v>2</v>
      </c>
      <c r="P16" s="105" t="s">
        <v>61</v>
      </c>
      <c r="Q16" s="106">
        <v>12</v>
      </c>
      <c r="R16" s="106">
        <v>7</v>
      </c>
      <c r="S16" s="105" t="s">
        <v>59</v>
      </c>
      <c r="T16" s="61">
        <f t="shared" si="1"/>
        <v>19</v>
      </c>
      <c r="U16" s="62">
        <f>SUMIF($C$14:$R$14,G$3,$C16:$R16)</f>
        <v>13</v>
      </c>
      <c r="V16" s="62">
        <f>SUMIF($C$14:$R$14,G$4,$C16:$R16)</f>
        <v>4</v>
      </c>
      <c r="W16" s="62">
        <f>SUMIF($C$14:$R$14,G$5,$C16:$R16)</f>
        <v>12</v>
      </c>
      <c r="X16" s="62">
        <f t="shared" si="5"/>
        <v>4</v>
      </c>
      <c r="Y16" s="62">
        <f t="shared" si="6"/>
        <v>19</v>
      </c>
      <c r="Z16" s="63">
        <f t="shared" si="7"/>
        <v>52</v>
      </c>
      <c r="AA16" s="8">
        <f t="shared" ref="AA16:AE16" si="8">U16/U$15</f>
        <v>0.4642857142857143</v>
      </c>
      <c r="AB16" s="8">
        <f t="shared" si="8"/>
        <v>0.66666666666666663</v>
      </c>
      <c r="AC16" s="8">
        <f t="shared" si="8"/>
        <v>0.4</v>
      </c>
      <c r="AD16" s="8">
        <f t="shared" si="8"/>
        <v>0.66666666666666663</v>
      </c>
      <c r="AE16" s="8">
        <f t="shared" si="8"/>
        <v>0.95</v>
      </c>
      <c r="AF16" s="2"/>
      <c r="AG16" s="7">
        <f t="shared" ref="AG16:AK16" si="9">IF((AA16)&gt;=50%, 2, (IF((AA16)&lt;25%, 0, 1)))</f>
        <v>1</v>
      </c>
      <c r="AH16" s="7">
        <f t="shared" si="9"/>
        <v>2</v>
      </c>
      <c r="AI16" s="7">
        <f t="shared" si="9"/>
        <v>1</v>
      </c>
      <c r="AJ16" s="64">
        <f t="shared" si="9"/>
        <v>2</v>
      </c>
      <c r="AK16" s="7">
        <f t="shared" si="9"/>
        <v>2</v>
      </c>
      <c r="AL16" s="2"/>
      <c r="AM16" s="7" t="str">
        <f t="shared" ref="AM16:AQ16" si="10">IF(AG16=2,"Att", (IF(AG16=0,"Not","Weak")))</f>
        <v>Weak</v>
      </c>
      <c r="AN16" s="7" t="str">
        <f t="shared" si="10"/>
        <v>Att</v>
      </c>
      <c r="AO16" s="7" t="str">
        <f t="shared" si="10"/>
        <v>Weak</v>
      </c>
      <c r="AP16" s="8" t="str">
        <f t="shared" si="10"/>
        <v>Att</v>
      </c>
      <c r="AQ16" s="7" t="str">
        <f t="shared" si="10"/>
        <v>Att</v>
      </c>
      <c r="AR16" s="65"/>
      <c r="AS16" s="66">
        <f t="shared" ref="AS16:AS57" si="11">AG16+AI16</f>
        <v>2</v>
      </c>
      <c r="AT16" s="67">
        <f t="shared" ref="AT16:AT57" si="12">AH16</f>
        <v>2</v>
      </c>
      <c r="AU16" s="68">
        <f t="shared" ref="AU16:AV16" si="13">AJ16</f>
        <v>2</v>
      </c>
      <c r="AV16" s="67">
        <f t="shared" si="13"/>
        <v>2</v>
      </c>
      <c r="AW16" s="65"/>
      <c r="AX16" s="65"/>
    </row>
    <row r="17" spans="1:50" ht="15.75" customHeight="1" x14ac:dyDescent="0.3">
      <c r="A17" s="104" t="s">
        <v>71</v>
      </c>
      <c r="B17" s="104" t="s">
        <v>72</v>
      </c>
      <c r="C17" s="59">
        <v>3</v>
      </c>
      <c r="D17" s="59">
        <v>2</v>
      </c>
      <c r="E17" s="59">
        <v>2</v>
      </c>
      <c r="F17" s="59">
        <v>3</v>
      </c>
      <c r="G17" s="59">
        <v>2</v>
      </c>
      <c r="H17" s="59">
        <v>2</v>
      </c>
      <c r="I17" s="105" t="s">
        <v>155</v>
      </c>
      <c r="J17" s="60">
        <v>5</v>
      </c>
      <c r="K17" s="60">
        <v>2</v>
      </c>
      <c r="L17" s="60">
        <v>2</v>
      </c>
      <c r="M17" s="60">
        <v>5</v>
      </c>
      <c r="N17" s="60">
        <v>1</v>
      </c>
      <c r="O17" s="60">
        <v>1</v>
      </c>
      <c r="P17" s="105" t="s">
        <v>58</v>
      </c>
      <c r="Q17" s="106">
        <v>6</v>
      </c>
      <c r="R17" s="106">
        <v>7</v>
      </c>
      <c r="S17" s="105" t="s">
        <v>68</v>
      </c>
      <c r="T17" s="61">
        <f t="shared" si="1"/>
        <v>13</v>
      </c>
      <c r="U17" s="62">
        <f>SUMIF($C$14:$R$14,G$3,$C17:$R17)</f>
        <v>13</v>
      </c>
      <c r="V17" s="62">
        <f>SUMIF($C$14:$R$14,G$4,$C17:$R17)</f>
        <v>4</v>
      </c>
      <c r="W17" s="62">
        <f>SUMIF($C$14:$R$14,G$5,$C17:$R17)</f>
        <v>6</v>
      </c>
      <c r="X17" s="62">
        <f t="shared" ref="X17" si="14">SUMIF($C$14:$R$14,G$6,$C17:$R17)</f>
        <v>4</v>
      </c>
      <c r="Y17" s="62">
        <f t="shared" ref="Y17" si="15">SUMIF($C$14:$R$14,G$7,$C17:$R17)</f>
        <v>16</v>
      </c>
      <c r="Z17" s="63">
        <f t="shared" si="7"/>
        <v>43</v>
      </c>
      <c r="AA17" s="8">
        <f t="shared" ref="AA17:AE17" si="16">U17/U$15</f>
        <v>0.4642857142857143</v>
      </c>
      <c r="AB17" s="8">
        <f t="shared" si="16"/>
        <v>0.66666666666666663</v>
      </c>
      <c r="AC17" s="8">
        <f t="shared" si="16"/>
        <v>0.2</v>
      </c>
      <c r="AD17" s="8">
        <f t="shared" si="16"/>
        <v>0.66666666666666663</v>
      </c>
      <c r="AE17" s="8">
        <f t="shared" si="16"/>
        <v>0.8</v>
      </c>
      <c r="AF17" s="2"/>
      <c r="AG17" s="7">
        <f t="shared" ref="AG17:AK17" si="17">IF((AA17)&gt;=50%, 2, (IF((AA17)&lt;25%, 0, 1)))</f>
        <v>1</v>
      </c>
      <c r="AH17" s="7">
        <f t="shared" si="17"/>
        <v>2</v>
      </c>
      <c r="AI17" s="7">
        <f t="shared" si="17"/>
        <v>0</v>
      </c>
      <c r="AJ17" s="64">
        <f t="shared" si="17"/>
        <v>2</v>
      </c>
      <c r="AK17" s="7">
        <f t="shared" si="17"/>
        <v>2</v>
      </c>
      <c r="AL17" s="2"/>
      <c r="AM17" s="7" t="str">
        <f t="shared" ref="AM17:AQ17" si="18">IF(AG17=2,"Att", (IF(AG17=0,"Not","Weak")))</f>
        <v>Weak</v>
      </c>
      <c r="AN17" s="7" t="str">
        <f t="shared" si="18"/>
        <v>Att</v>
      </c>
      <c r="AO17" s="7" t="str">
        <f t="shared" si="18"/>
        <v>Not</v>
      </c>
      <c r="AP17" s="8" t="str">
        <f t="shared" si="18"/>
        <v>Att</v>
      </c>
      <c r="AQ17" s="7" t="str">
        <f t="shared" si="18"/>
        <v>Att</v>
      </c>
      <c r="AR17" s="65"/>
      <c r="AS17" s="66">
        <f t="shared" si="11"/>
        <v>1</v>
      </c>
      <c r="AT17" s="67">
        <f t="shared" si="12"/>
        <v>2</v>
      </c>
      <c r="AU17" s="68">
        <f t="shared" ref="AU17:AV17" si="19">AJ17</f>
        <v>2</v>
      </c>
      <c r="AV17" s="67">
        <f t="shared" si="19"/>
        <v>2</v>
      </c>
      <c r="AW17" s="65"/>
      <c r="AX17" s="65"/>
    </row>
    <row r="18" spans="1:50" ht="15.75" customHeight="1" x14ac:dyDescent="0.3">
      <c r="A18" s="104" t="s">
        <v>73</v>
      </c>
      <c r="B18" s="104" t="s">
        <v>74</v>
      </c>
      <c r="C18" s="59">
        <v>4</v>
      </c>
      <c r="D18" s="59">
        <v>2</v>
      </c>
      <c r="E18" s="59">
        <v>2</v>
      </c>
      <c r="F18" s="59">
        <v>3</v>
      </c>
      <c r="G18" s="59">
        <v>2</v>
      </c>
      <c r="H18" s="59">
        <v>2</v>
      </c>
      <c r="I18" s="105" t="s">
        <v>156</v>
      </c>
      <c r="J18" s="60">
        <v>5</v>
      </c>
      <c r="K18" s="69">
        <v>2</v>
      </c>
      <c r="L18" s="69">
        <v>2</v>
      </c>
      <c r="M18" s="60">
        <v>4</v>
      </c>
      <c r="N18" s="69">
        <v>2</v>
      </c>
      <c r="O18" s="69">
        <v>2</v>
      </c>
      <c r="P18" s="105" t="s">
        <v>62</v>
      </c>
      <c r="Q18" s="106">
        <v>10</v>
      </c>
      <c r="R18" s="106">
        <v>7</v>
      </c>
      <c r="S18" s="105" t="s">
        <v>58</v>
      </c>
      <c r="T18" s="61">
        <f t="shared" si="1"/>
        <v>17</v>
      </c>
      <c r="U18" s="62">
        <f t="shared" si="2"/>
        <v>14</v>
      </c>
      <c r="V18" s="62">
        <f t="shared" si="3"/>
        <v>4</v>
      </c>
      <c r="W18" s="62">
        <f t="shared" ref="W17:W57" si="20">SUMIF($C$14:$R$14,G$5,$C18:$R18)</f>
        <v>10</v>
      </c>
      <c r="X18" s="62">
        <f t="shared" si="5"/>
        <v>4</v>
      </c>
      <c r="Y18" s="62">
        <f t="shared" si="6"/>
        <v>17</v>
      </c>
      <c r="Z18" s="63">
        <f t="shared" si="7"/>
        <v>49</v>
      </c>
      <c r="AA18" s="8">
        <f t="shared" ref="AA18:AE18" si="21">U18/U$15</f>
        <v>0.5</v>
      </c>
      <c r="AB18" s="8">
        <f t="shared" si="21"/>
        <v>0.66666666666666663</v>
      </c>
      <c r="AC18" s="8">
        <f t="shared" si="21"/>
        <v>0.33333333333333331</v>
      </c>
      <c r="AD18" s="8">
        <f t="shared" si="21"/>
        <v>0.66666666666666663</v>
      </c>
      <c r="AE18" s="8">
        <f t="shared" si="21"/>
        <v>0.85</v>
      </c>
      <c r="AF18" s="2"/>
      <c r="AG18" s="7">
        <f t="shared" ref="AG18:AK18" si="22">IF((AA18)&gt;=50%, 2, (IF((AA18)&lt;25%, 0, 1)))</f>
        <v>2</v>
      </c>
      <c r="AH18" s="7">
        <f t="shared" si="22"/>
        <v>2</v>
      </c>
      <c r="AI18" s="7">
        <f t="shared" si="22"/>
        <v>1</v>
      </c>
      <c r="AJ18" s="64">
        <f t="shared" si="22"/>
        <v>2</v>
      </c>
      <c r="AK18" s="7">
        <f t="shared" si="22"/>
        <v>2</v>
      </c>
      <c r="AL18" s="2"/>
      <c r="AM18" s="7" t="str">
        <f t="shared" ref="AM18:AQ18" si="23">IF(AG18=2,"Att", (IF(AG18=0,"Not","Weak")))</f>
        <v>Att</v>
      </c>
      <c r="AN18" s="7" t="str">
        <f t="shared" si="23"/>
        <v>Att</v>
      </c>
      <c r="AO18" s="7" t="str">
        <f t="shared" si="23"/>
        <v>Weak</v>
      </c>
      <c r="AP18" s="8" t="str">
        <f t="shared" si="23"/>
        <v>Att</v>
      </c>
      <c r="AQ18" s="7" t="str">
        <f t="shared" si="23"/>
        <v>Att</v>
      </c>
      <c r="AR18" s="65"/>
      <c r="AS18" s="66">
        <f t="shared" si="11"/>
        <v>3</v>
      </c>
      <c r="AT18" s="67">
        <f t="shared" si="12"/>
        <v>2</v>
      </c>
      <c r="AU18" s="68">
        <f t="shared" ref="AU18:AV18" si="24">AJ18</f>
        <v>2</v>
      </c>
      <c r="AV18" s="67">
        <f t="shared" si="24"/>
        <v>2</v>
      </c>
      <c r="AW18" s="65"/>
      <c r="AX18" s="65"/>
    </row>
    <row r="19" spans="1:50" ht="15.75" customHeight="1" x14ac:dyDescent="0.3">
      <c r="A19" s="104" t="s">
        <v>75</v>
      </c>
      <c r="B19" s="104" t="s">
        <v>76</v>
      </c>
      <c r="C19" s="59">
        <v>4</v>
      </c>
      <c r="D19" s="59">
        <v>3</v>
      </c>
      <c r="E19" s="59">
        <v>2</v>
      </c>
      <c r="F19" s="59">
        <v>3</v>
      </c>
      <c r="G19" s="59">
        <v>2</v>
      </c>
      <c r="H19" s="59">
        <v>2</v>
      </c>
      <c r="I19" s="105" t="s">
        <v>157</v>
      </c>
      <c r="J19" s="60">
        <v>6</v>
      </c>
      <c r="K19" s="69">
        <v>2</v>
      </c>
      <c r="L19" s="69">
        <v>2</v>
      </c>
      <c r="M19" s="60">
        <v>5</v>
      </c>
      <c r="N19" s="69">
        <v>2</v>
      </c>
      <c r="O19" s="69">
        <v>1</v>
      </c>
      <c r="P19" s="105" t="s">
        <v>59</v>
      </c>
      <c r="Q19" s="106">
        <v>12</v>
      </c>
      <c r="R19" s="106">
        <v>5</v>
      </c>
      <c r="S19" s="105" t="s">
        <v>63</v>
      </c>
      <c r="T19" s="61">
        <f t="shared" si="1"/>
        <v>17</v>
      </c>
      <c r="U19" s="62">
        <f t="shared" si="2"/>
        <v>12</v>
      </c>
      <c r="V19" s="62">
        <f t="shared" si="3"/>
        <v>5</v>
      </c>
      <c r="W19" s="62">
        <f>SUMIF($C$14:$R$14,G$5,$C19:$R19)</f>
        <v>12</v>
      </c>
      <c r="X19" s="62">
        <f t="shared" si="5"/>
        <v>4</v>
      </c>
      <c r="Y19" s="62">
        <f t="shared" si="6"/>
        <v>18</v>
      </c>
      <c r="Z19" s="63">
        <f t="shared" si="7"/>
        <v>51</v>
      </c>
      <c r="AA19" s="8">
        <f t="shared" ref="AA19:AE19" si="25">U19/U$15</f>
        <v>0.42857142857142855</v>
      </c>
      <c r="AB19" s="8">
        <f t="shared" si="25"/>
        <v>0.83333333333333337</v>
      </c>
      <c r="AC19" s="8">
        <f t="shared" si="25"/>
        <v>0.4</v>
      </c>
      <c r="AD19" s="8">
        <f t="shared" si="25"/>
        <v>0.66666666666666663</v>
      </c>
      <c r="AE19" s="8">
        <f t="shared" si="25"/>
        <v>0.9</v>
      </c>
      <c r="AF19" s="2"/>
      <c r="AG19" s="7">
        <f t="shared" ref="AG19:AK19" si="26">IF((AA19)&gt;=50%, 2, (IF((AA19)&lt;25%, 0, 1)))</f>
        <v>1</v>
      </c>
      <c r="AH19" s="7">
        <f t="shared" si="26"/>
        <v>2</v>
      </c>
      <c r="AI19" s="7">
        <f t="shared" si="26"/>
        <v>1</v>
      </c>
      <c r="AJ19" s="64">
        <f t="shared" si="26"/>
        <v>2</v>
      </c>
      <c r="AK19" s="7">
        <f t="shared" si="26"/>
        <v>2</v>
      </c>
      <c r="AL19" s="2"/>
      <c r="AM19" s="7" t="str">
        <f t="shared" ref="AM19:AQ19" si="27">IF(AG19=2,"Att", (IF(AG19=0,"Not","Weak")))</f>
        <v>Weak</v>
      </c>
      <c r="AN19" s="7" t="str">
        <f t="shared" si="27"/>
        <v>Att</v>
      </c>
      <c r="AO19" s="7" t="str">
        <f t="shared" si="27"/>
        <v>Weak</v>
      </c>
      <c r="AP19" s="8" t="str">
        <f t="shared" si="27"/>
        <v>Att</v>
      </c>
      <c r="AQ19" s="7" t="str">
        <f t="shared" si="27"/>
        <v>Att</v>
      </c>
      <c r="AR19" s="65"/>
      <c r="AS19" s="66">
        <f t="shared" si="11"/>
        <v>2</v>
      </c>
      <c r="AT19" s="67">
        <f t="shared" si="12"/>
        <v>2</v>
      </c>
      <c r="AU19" s="68">
        <f t="shared" ref="AU19:AV19" si="28">AJ19</f>
        <v>2</v>
      </c>
      <c r="AV19" s="67">
        <f t="shared" si="28"/>
        <v>2</v>
      </c>
      <c r="AW19" s="65"/>
      <c r="AX19" s="65"/>
    </row>
    <row r="20" spans="1:50" ht="15.75" customHeight="1" x14ac:dyDescent="0.3">
      <c r="A20" s="104" t="s">
        <v>77</v>
      </c>
      <c r="B20" s="104" t="s">
        <v>78</v>
      </c>
      <c r="C20" s="59">
        <v>2</v>
      </c>
      <c r="D20" s="59">
        <v>1</v>
      </c>
      <c r="E20" s="59">
        <v>1</v>
      </c>
      <c r="F20" s="59">
        <v>2</v>
      </c>
      <c r="G20" s="59">
        <v>2</v>
      </c>
      <c r="H20" s="59">
        <v>1</v>
      </c>
      <c r="I20" s="105" t="s">
        <v>58</v>
      </c>
      <c r="J20" s="60">
        <v>6</v>
      </c>
      <c r="K20" s="69">
        <v>2</v>
      </c>
      <c r="L20" s="69">
        <v>2</v>
      </c>
      <c r="M20" s="60">
        <v>5</v>
      </c>
      <c r="N20" s="69">
        <v>2</v>
      </c>
      <c r="O20" s="69">
        <v>2</v>
      </c>
      <c r="P20" s="105" t="s">
        <v>61</v>
      </c>
      <c r="Q20" s="106">
        <v>10</v>
      </c>
      <c r="R20" s="106">
        <v>4.5</v>
      </c>
      <c r="S20" s="105" t="s">
        <v>68</v>
      </c>
      <c r="T20" s="61">
        <f t="shared" si="1"/>
        <v>14.5</v>
      </c>
      <c r="U20" s="62">
        <f t="shared" si="2"/>
        <v>8.5</v>
      </c>
      <c r="V20" s="62">
        <f t="shared" si="3"/>
        <v>3</v>
      </c>
      <c r="W20" s="62">
        <f t="shared" si="20"/>
        <v>10</v>
      </c>
      <c r="X20" s="62">
        <f t="shared" si="5"/>
        <v>2</v>
      </c>
      <c r="Y20" s="62">
        <f t="shared" si="6"/>
        <v>19</v>
      </c>
      <c r="Z20" s="63">
        <f t="shared" si="7"/>
        <v>42.5</v>
      </c>
      <c r="AA20" s="8">
        <f t="shared" ref="AA20:AE20" si="29">U20/U$15</f>
        <v>0.30357142857142855</v>
      </c>
      <c r="AB20" s="8">
        <f t="shared" si="29"/>
        <v>0.5</v>
      </c>
      <c r="AC20" s="8">
        <f t="shared" si="29"/>
        <v>0.33333333333333331</v>
      </c>
      <c r="AD20" s="8">
        <f t="shared" si="29"/>
        <v>0.33333333333333331</v>
      </c>
      <c r="AE20" s="8">
        <f t="shared" si="29"/>
        <v>0.95</v>
      </c>
      <c r="AF20" s="2"/>
      <c r="AG20" s="7">
        <f t="shared" ref="AG20:AK20" si="30">IF((AA20)&gt;=50%, 2, (IF((AA20)&lt;25%, 0, 1)))</f>
        <v>1</v>
      </c>
      <c r="AH20" s="7">
        <f t="shared" si="30"/>
        <v>2</v>
      </c>
      <c r="AI20" s="7">
        <f t="shared" si="30"/>
        <v>1</v>
      </c>
      <c r="AJ20" s="64">
        <f t="shared" si="30"/>
        <v>1</v>
      </c>
      <c r="AK20" s="7">
        <f t="shared" si="30"/>
        <v>2</v>
      </c>
      <c r="AL20" s="2"/>
      <c r="AM20" s="7" t="str">
        <f t="shared" ref="AM20:AQ20" si="31">IF(AG20=2,"Att", (IF(AG20=0,"Not","Weak")))</f>
        <v>Weak</v>
      </c>
      <c r="AN20" s="7" t="str">
        <f t="shared" si="31"/>
        <v>Att</v>
      </c>
      <c r="AO20" s="7" t="str">
        <f t="shared" si="31"/>
        <v>Weak</v>
      </c>
      <c r="AP20" s="8" t="str">
        <f t="shared" si="31"/>
        <v>Weak</v>
      </c>
      <c r="AQ20" s="7" t="str">
        <f t="shared" si="31"/>
        <v>Att</v>
      </c>
      <c r="AR20" s="65"/>
      <c r="AS20" s="66">
        <f t="shared" si="11"/>
        <v>2</v>
      </c>
      <c r="AT20" s="67">
        <f t="shared" si="12"/>
        <v>2</v>
      </c>
      <c r="AU20" s="68">
        <f t="shared" ref="AU20:AV20" si="32">AJ20</f>
        <v>1</v>
      </c>
      <c r="AV20" s="67">
        <f t="shared" si="32"/>
        <v>2</v>
      </c>
      <c r="AW20" s="65"/>
      <c r="AX20" s="65"/>
    </row>
    <row r="21" spans="1:50" ht="15.75" customHeight="1" x14ac:dyDescent="0.3">
      <c r="A21" s="104" t="s">
        <v>79</v>
      </c>
      <c r="B21" s="104" t="s">
        <v>80</v>
      </c>
      <c r="C21" s="59">
        <v>4</v>
      </c>
      <c r="D21" s="59">
        <v>3</v>
      </c>
      <c r="E21" s="59">
        <v>3</v>
      </c>
      <c r="F21" s="59">
        <v>4</v>
      </c>
      <c r="G21" s="59">
        <v>3</v>
      </c>
      <c r="H21" s="59">
        <v>3</v>
      </c>
      <c r="I21" s="105" t="s">
        <v>54</v>
      </c>
      <c r="J21" s="60">
        <v>6</v>
      </c>
      <c r="K21" s="69">
        <v>2</v>
      </c>
      <c r="L21" s="69">
        <v>2</v>
      </c>
      <c r="M21" s="60">
        <v>6</v>
      </c>
      <c r="N21" s="69">
        <v>2</v>
      </c>
      <c r="O21" s="69">
        <v>2</v>
      </c>
      <c r="P21" s="105" t="s">
        <v>55</v>
      </c>
      <c r="Q21" s="106">
        <v>25</v>
      </c>
      <c r="R21" s="106">
        <v>15</v>
      </c>
      <c r="S21" s="105" t="s">
        <v>58</v>
      </c>
      <c r="T21" s="61">
        <f t="shared" si="1"/>
        <v>40</v>
      </c>
      <c r="U21" s="62">
        <f t="shared" si="2"/>
        <v>23</v>
      </c>
      <c r="V21" s="62">
        <f t="shared" si="3"/>
        <v>6</v>
      </c>
      <c r="W21" s="62">
        <f t="shared" si="20"/>
        <v>25</v>
      </c>
      <c r="X21" s="62">
        <f t="shared" si="5"/>
        <v>6</v>
      </c>
      <c r="Y21" s="62">
        <f t="shared" si="6"/>
        <v>20</v>
      </c>
      <c r="Z21" s="63">
        <f t="shared" si="7"/>
        <v>80</v>
      </c>
      <c r="AA21" s="8">
        <f t="shared" ref="AA21:AE21" si="33">U21/U$15</f>
        <v>0.8214285714285714</v>
      </c>
      <c r="AB21" s="8">
        <f t="shared" si="33"/>
        <v>1</v>
      </c>
      <c r="AC21" s="8">
        <f t="shared" si="33"/>
        <v>0.83333333333333337</v>
      </c>
      <c r="AD21" s="8">
        <f t="shared" si="33"/>
        <v>1</v>
      </c>
      <c r="AE21" s="8">
        <f t="shared" si="33"/>
        <v>1</v>
      </c>
      <c r="AF21" s="2"/>
      <c r="AG21" s="7">
        <f t="shared" ref="AG21:AK21" si="34">IF((AA21)&gt;=50%, 2, (IF((AA21)&lt;25%, 0, 1)))</f>
        <v>2</v>
      </c>
      <c r="AH21" s="7">
        <f t="shared" si="34"/>
        <v>2</v>
      </c>
      <c r="AI21" s="7">
        <f t="shared" si="34"/>
        <v>2</v>
      </c>
      <c r="AJ21" s="64">
        <f t="shared" si="34"/>
        <v>2</v>
      </c>
      <c r="AK21" s="7">
        <f t="shared" si="34"/>
        <v>2</v>
      </c>
      <c r="AL21" s="2"/>
      <c r="AM21" s="7" t="str">
        <f t="shared" ref="AM21:AQ21" si="35">IF(AG21=2,"Att", (IF(AG21=0,"Not","Weak")))</f>
        <v>Att</v>
      </c>
      <c r="AN21" s="7" t="str">
        <f t="shared" si="35"/>
        <v>Att</v>
      </c>
      <c r="AO21" s="7" t="str">
        <f t="shared" si="35"/>
        <v>Att</v>
      </c>
      <c r="AP21" s="8" t="str">
        <f t="shared" si="35"/>
        <v>Att</v>
      </c>
      <c r="AQ21" s="7" t="str">
        <f t="shared" si="35"/>
        <v>Att</v>
      </c>
      <c r="AR21" s="65"/>
      <c r="AS21" s="66">
        <f t="shared" si="11"/>
        <v>4</v>
      </c>
      <c r="AT21" s="67">
        <f t="shared" si="12"/>
        <v>2</v>
      </c>
      <c r="AU21" s="68">
        <f t="shared" ref="AU21:AV21" si="36">AJ21</f>
        <v>2</v>
      </c>
      <c r="AV21" s="67">
        <f t="shared" si="36"/>
        <v>2</v>
      </c>
      <c r="AW21" s="65"/>
      <c r="AX21" s="65"/>
    </row>
    <row r="22" spans="1:50" ht="15.75" customHeight="1" x14ac:dyDescent="0.3">
      <c r="A22" s="104" t="s">
        <v>81</v>
      </c>
      <c r="B22" s="104" t="s">
        <v>82</v>
      </c>
      <c r="C22" s="59">
        <v>4</v>
      </c>
      <c r="D22" s="59">
        <v>2</v>
      </c>
      <c r="E22" s="59">
        <v>2</v>
      </c>
      <c r="F22" s="59">
        <v>4</v>
      </c>
      <c r="G22" s="59">
        <v>3</v>
      </c>
      <c r="H22" s="59">
        <v>3</v>
      </c>
      <c r="I22" s="105" t="s">
        <v>57</v>
      </c>
      <c r="J22" s="60">
        <v>6</v>
      </c>
      <c r="K22" s="69">
        <v>2</v>
      </c>
      <c r="L22" s="69">
        <v>2</v>
      </c>
      <c r="M22" s="60">
        <v>6</v>
      </c>
      <c r="N22" s="69">
        <v>2</v>
      </c>
      <c r="O22" s="69">
        <v>2</v>
      </c>
      <c r="P22" s="105" t="s">
        <v>55</v>
      </c>
      <c r="Q22" s="106">
        <v>27</v>
      </c>
      <c r="R22" s="106">
        <v>17.5</v>
      </c>
      <c r="S22" s="105" t="s">
        <v>55</v>
      </c>
      <c r="T22" s="61">
        <f t="shared" si="1"/>
        <v>44.5</v>
      </c>
      <c r="U22" s="62">
        <f t="shared" si="2"/>
        <v>25.5</v>
      </c>
      <c r="V22" s="62">
        <f t="shared" si="3"/>
        <v>5</v>
      </c>
      <c r="W22" s="62">
        <f t="shared" si="20"/>
        <v>27</v>
      </c>
      <c r="X22" s="62">
        <f t="shared" si="5"/>
        <v>5</v>
      </c>
      <c r="Y22" s="62">
        <f t="shared" si="6"/>
        <v>20</v>
      </c>
      <c r="Z22" s="63">
        <f t="shared" si="7"/>
        <v>82.5</v>
      </c>
      <c r="AA22" s="8">
        <f t="shared" ref="AA22:AE22" si="37">U22/U$15</f>
        <v>0.9107142857142857</v>
      </c>
      <c r="AB22" s="8">
        <f t="shared" si="37"/>
        <v>0.83333333333333337</v>
      </c>
      <c r="AC22" s="8">
        <f t="shared" si="37"/>
        <v>0.9</v>
      </c>
      <c r="AD22" s="8">
        <f t="shared" si="37"/>
        <v>0.83333333333333337</v>
      </c>
      <c r="AE22" s="8">
        <f t="shared" si="37"/>
        <v>1</v>
      </c>
      <c r="AF22" s="2"/>
      <c r="AG22" s="7">
        <f t="shared" ref="AG22:AK22" si="38">IF((AA22)&gt;=50%, 2, (IF((AA22)&lt;25%, 0, 1)))</f>
        <v>2</v>
      </c>
      <c r="AH22" s="7">
        <f t="shared" si="38"/>
        <v>2</v>
      </c>
      <c r="AI22" s="7">
        <f t="shared" si="38"/>
        <v>2</v>
      </c>
      <c r="AJ22" s="64">
        <f t="shared" si="38"/>
        <v>2</v>
      </c>
      <c r="AK22" s="7">
        <f t="shared" si="38"/>
        <v>2</v>
      </c>
      <c r="AL22" s="2"/>
      <c r="AM22" s="7" t="str">
        <f t="shared" ref="AM22:AQ22" si="39">IF(AG22=2,"Att", (IF(AG22=0,"Not","Weak")))</f>
        <v>Att</v>
      </c>
      <c r="AN22" s="7" t="str">
        <f t="shared" si="39"/>
        <v>Att</v>
      </c>
      <c r="AO22" s="7" t="str">
        <f t="shared" si="39"/>
        <v>Att</v>
      </c>
      <c r="AP22" s="8" t="str">
        <f t="shared" si="39"/>
        <v>Att</v>
      </c>
      <c r="AQ22" s="7" t="str">
        <f t="shared" si="39"/>
        <v>Att</v>
      </c>
      <c r="AR22" s="65"/>
      <c r="AS22" s="66">
        <f t="shared" si="11"/>
        <v>4</v>
      </c>
      <c r="AT22" s="67">
        <f t="shared" si="12"/>
        <v>2</v>
      </c>
      <c r="AU22" s="68">
        <f t="shared" ref="AU22:AV22" si="40">AJ22</f>
        <v>2</v>
      </c>
      <c r="AV22" s="67">
        <f t="shared" si="40"/>
        <v>2</v>
      </c>
      <c r="AW22" s="65"/>
      <c r="AX22" s="65"/>
    </row>
    <row r="23" spans="1:50" ht="15.75" customHeight="1" x14ac:dyDescent="0.3">
      <c r="A23" s="104" t="s">
        <v>83</v>
      </c>
      <c r="B23" s="104" t="s">
        <v>84</v>
      </c>
      <c r="C23" s="59">
        <v>4</v>
      </c>
      <c r="D23" s="59">
        <v>3</v>
      </c>
      <c r="E23" s="59">
        <v>3</v>
      </c>
      <c r="F23" s="59">
        <v>4</v>
      </c>
      <c r="G23" s="59">
        <v>3</v>
      </c>
      <c r="H23" s="59">
        <v>3</v>
      </c>
      <c r="I23" s="105" t="s">
        <v>54</v>
      </c>
      <c r="J23" s="60">
        <v>6</v>
      </c>
      <c r="K23" s="69">
        <v>2</v>
      </c>
      <c r="L23" s="69">
        <v>2</v>
      </c>
      <c r="M23" s="60">
        <v>6</v>
      </c>
      <c r="N23" s="69">
        <v>2</v>
      </c>
      <c r="O23" s="69">
        <v>2</v>
      </c>
      <c r="P23" s="105" t="s">
        <v>55</v>
      </c>
      <c r="Q23" s="106">
        <v>30</v>
      </c>
      <c r="R23" s="106">
        <v>19.5</v>
      </c>
      <c r="S23" s="105" t="s">
        <v>55</v>
      </c>
      <c r="T23" s="61">
        <f t="shared" si="1"/>
        <v>49.5</v>
      </c>
      <c r="U23" s="62">
        <f t="shared" si="2"/>
        <v>27.5</v>
      </c>
      <c r="V23" s="62">
        <f t="shared" si="3"/>
        <v>6</v>
      </c>
      <c r="W23" s="62">
        <f t="shared" si="20"/>
        <v>30</v>
      </c>
      <c r="X23" s="62">
        <f t="shared" si="5"/>
        <v>6</v>
      </c>
      <c r="Y23" s="62">
        <f t="shared" si="6"/>
        <v>20</v>
      </c>
      <c r="Z23" s="63">
        <f t="shared" si="7"/>
        <v>89.5</v>
      </c>
      <c r="AA23" s="8">
        <f t="shared" ref="AA23:AE23" si="41">U23/U$15</f>
        <v>0.9821428571428571</v>
      </c>
      <c r="AB23" s="8">
        <f t="shared" si="41"/>
        <v>1</v>
      </c>
      <c r="AC23" s="8">
        <f t="shared" si="41"/>
        <v>1</v>
      </c>
      <c r="AD23" s="8">
        <f t="shared" si="41"/>
        <v>1</v>
      </c>
      <c r="AE23" s="8">
        <f t="shared" si="41"/>
        <v>1</v>
      </c>
      <c r="AF23" s="2"/>
      <c r="AG23" s="7">
        <f t="shared" ref="AG23:AK23" si="42">IF((AA23)&gt;=50%, 2, (IF((AA23)&lt;25%, 0, 1)))</f>
        <v>2</v>
      </c>
      <c r="AH23" s="7">
        <f t="shared" si="42"/>
        <v>2</v>
      </c>
      <c r="AI23" s="7">
        <f t="shared" si="42"/>
        <v>2</v>
      </c>
      <c r="AJ23" s="64">
        <f t="shared" si="42"/>
        <v>2</v>
      </c>
      <c r="AK23" s="7">
        <f t="shared" si="42"/>
        <v>2</v>
      </c>
      <c r="AL23" s="2"/>
      <c r="AM23" s="7" t="str">
        <f t="shared" ref="AM23:AQ23" si="43">IF(AG23=2,"Att", (IF(AG23=0,"Not","Weak")))</f>
        <v>Att</v>
      </c>
      <c r="AN23" s="7" t="str">
        <f t="shared" si="43"/>
        <v>Att</v>
      </c>
      <c r="AO23" s="7" t="str">
        <f t="shared" si="43"/>
        <v>Att</v>
      </c>
      <c r="AP23" s="8" t="str">
        <f t="shared" si="43"/>
        <v>Att</v>
      </c>
      <c r="AQ23" s="7" t="str">
        <f t="shared" si="43"/>
        <v>Att</v>
      </c>
      <c r="AR23" s="65"/>
      <c r="AS23" s="66">
        <f t="shared" si="11"/>
        <v>4</v>
      </c>
      <c r="AT23" s="67">
        <f t="shared" si="12"/>
        <v>2</v>
      </c>
      <c r="AU23" s="68">
        <f t="shared" ref="AU23:AV23" si="44">AJ23</f>
        <v>2</v>
      </c>
      <c r="AV23" s="67">
        <f t="shared" si="44"/>
        <v>2</v>
      </c>
      <c r="AW23" s="65"/>
      <c r="AX23" s="65"/>
    </row>
    <row r="24" spans="1:50" ht="15.75" customHeight="1" x14ac:dyDescent="0.3">
      <c r="A24" s="104" t="s">
        <v>85</v>
      </c>
      <c r="B24" s="104" t="s">
        <v>86</v>
      </c>
      <c r="C24" s="59">
        <v>4</v>
      </c>
      <c r="D24" s="59">
        <v>3</v>
      </c>
      <c r="E24" s="59">
        <v>3</v>
      </c>
      <c r="F24" s="59">
        <v>4</v>
      </c>
      <c r="G24" s="59">
        <v>3</v>
      </c>
      <c r="H24" s="59">
        <v>3</v>
      </c>
      <c r="I24" s="105" t="s">
        <v>54</v>
      </c>
      <c r="J24" s="60">
        <v>5</v>
      </c>
      <c r="K24" s="69">
        <v>2</v>
      </c>
      <c r="L24" s="69">
        <v>2</v>
      </c>
      <c r="M24" s="60">
        <v>5</v>
      </c>
      <c r="N24" s="69">
        <v>2</v>
      </c>
      <c r="O24" s="69">
        <v>2</v>
      </c>
      <c r="P24" s="105" t="s">
        <v>59</v>
      </c>
      <c r="Q24" s="106">
        <v>22</v>
      </c>
      <c r="R24" s="106">
        <v>9</v>
      </c>
      <c r="S24" s="105" t="s">
        <v>55</v>
      </c>
      <c r="T24" s="61">
        <f t="shared" si="1"/>
        <v>31</v>
      </c>
      <c r="U24" s="62">
        <f t="shared" si="2"/>
        <v>17</v>
      </c>
      <c r="V24" s="62">
        <f t="shared" si="3"/>
        <v>6</v>
      </c>
      <c r="W24" s="62">
        <f t="shared" si="20"/>
        <v>22</v>
      </c>
      <c r="X24" s="62">
        <f t="shared" si="5"/>
        <v>6</v>
      </c>
      <c r="Y24" s="62">
        <f t="shared" si="6"/>
        <v>18</v>
      </c>
      <c r="Z24" s="63">
        <f t="shared" si="7"/>
        <v>69</v>
      </c>
      <c r="AA24" s="8">
        <f t="shared" ref="AA24:AE24" si="45">U24/U$15</f>
        <v>0.6071428571428571</v>
      </c>
      <c r="AB24" s="8">
        <f t="shared" si="45"/>
        <v>1</v>
      </c>
      <c r="AC24" s="8">
        <f t="shared" si="45"/>
        <v>0.73333333333333328</v>
      </c>
      <c r="AD24" s="8">
        <f t="shared" si="45"/>
        <v>1</v>
      </c>
      <c r="AE24" s="8">
        <f t="shared" si="45"/>
        <v>0.9</v>
      </c>
      <c r="AF24" s="2"/>
      <c r="AG24" s="7">
        <f t="shared" ref="AG24:AK24" si="46">IF((AA24)&gt;=50%, 2, (IF((AA24)&lt;25%, 0, 1)))</f>
        <v>2</v>
      </c>
      <c r="AH24" s="7">
        <f t="shared" si="46"/>
        <v>2</v>
      </c>
      <c r="AI24" s="7">
        <f t="shared" si="46"/>
        <v>2</v>
      </c>
      <c r="AJ24" s="64">
        <f t="shared" si="46"/>
        <v>2</v>
      </c>
      <c r="AK24" s="7">
        <f t="shared" si="46"/>
        <v>2</v>
      </c>
      <c r="AL24" s="2"/>
      <c r="AM24" s="7" t="str">
        <f t="shared" ref="AM24:AQ24" si="47">IF(AG24=2,"Att", (IF(AG24=0,"Not","Weak")))</f>
        <v>Att</v>
      </c>
      <c r="AN24" s="7" t="str">
        <f t="shared" si="47"/>
        <v>Att</v>
      </c>
      <c r="AO24" s="7" t="str">
        <f t="shared" si="47"/>
        <v>Att</v>
      </c>
      <c r="AP24" s="8" t="str">
        <f t="shared" si="47"/>
        <v>Att</v>
      </c>
      <c r="AQ24" s="7" t="str">
        <f t="shared" si="47"/>
        <v>Att</v>
      </c>
      <c r="AR24" s="65"/>
      <c r="AS24" s="66">
        <f t="shared" si="11"/>
        <v>4</v>
      </c>
      <c r="AT24" s="67">
        <f t="shared" si="12"/>
        <v>2</v>
      </c>
      <c r="AU24" s="68">
        <f t="shared" ref="AU24:AV24" si="48">AJ24</f>
        <v>2</v>
      </c>
      <c r="AV24" s="67">
        <f t="shared" si="48"/>
        <v>2</v>
      </c>
      <c r="AW24" s="65"/>
      <c r="AX24" s="65"/>
    </row>
    <row r="25" spans="1:50" ht="15.75" customHeight="1" x14ac:dyDescent="0.3">
      <c r="A25" s="104" t="s">
        <v>87</v>
      </c>
      <c r="B25" s="104" t="s">
        <v>88</v>
      </c>
      <c r="C25" s="59">
        <v>4</v>
      </c>
      <c r="D25" s="59">
        <v>3</v>
      </c>
      <c r="E25" s="59">
        <v>3</v>
      </c>
      <c r="F25" s="59">
        <v>4</v>
      </c>
      <c r="G25" s="59">
        <v>3</v>
      </c>
      <c r="H25" s="59">
        <v>3</v>
      </c>
      <c r="I25" s="105" t="s">
        <v>54</v>
      </c>
      <c r="J25" s="60">
        <v>6</v>
      </c>
      <c r="K25" s="69">
        <v>2</v>
      </c>
      <c r="L25" s="69">
        <v>2</v>
      </c>
      <c r="M25" s="60">
        <v>5</v>
      </c>
      <c r="N25" s="69">
        <v>2</v>
      </c>
      <c r="O25" s="69">
        <v>2</v>
      </c>
      <c r="P25" s="105" t="s">
        <v>61</v>
      </c>
      <c r="Q25" s="106">
        <v>18</v>
      </c>
      <c r="R25" s="106">
        <v>12</v>
      </c>
      <c r="S25" s="105" t="s">
        <v>64</v>
      </c>
      <c r="T25" s="61">
        <f t="shared" si="1"/>
        <v>30</v>
      </c>
      <c r="U25" s="62">
        <f t="shared" si="2"/>
        <v>20</v>
      </c>
      <c r="V25" s="62">
        <f t="shared" si="3"/>
        <v>6</v>
      </c>
      <c r="W25" s="62">
        <f t="shared" si="20"/>
        <v>18</v>
      </c>
      <c r="X25" s="62">
        <f t="shared" si="5"/>
        <v>6</v>
      </c>
      <c r="Y25" s="62">
        <f t="shared" si="6"/>
        <v>19</v>
      </c>
      <c r="Z25" s="63">
        <f t="shared" si="7"/>
        <v>69</v>
      </c>
      <c r="AA25" s="8">
        <f t="shared" ref="AA25:AE25" si="49">U25/U$15</f>
        <v>0.7142857142857143</v>
      </c>
      <c r="AB25" s="8">
        <f t="shared" si="49"/>
        <v>1</v>
      </c>
      <c r="AC25" s="8">
        <f t="shared" si="49"/>
        <v>0.6</v>
      </c>
      <c r="AD25" s="8">
        <f t="shared" si="49"/>
        <v>1</v>
      </c>
      <c r="AE25" s="8">
        <f t="shared" si="49"/>
        <v>0.95</v>
      </c>
      <c r="AF25" s="2"/>
      <c r="AG25" s="7">
        <f t="shared" ref="AG25:AK25" si="50">IF((AA25)&gt;=50%, 2, (IF((AA25)&lt;25%, 0, 1)))</f>
        <v>2</v>
      </c>
      <c r="AH25" s="7">
        <f t="shared" si="50"/>
        <v>2</v>
      </c>
      <c r="AI25" s="7">
        <f t="shared" si="50"/>
        <v>2</v>
      </c>
      <c r="AJ25" s="64">
        <f t="shared" si="50"/>
        <v>2</v>
      </c>
      <c r="AK25" s="7">
        <f t="shared" si="50"/>
        <v>2</v>
      </c>
      <c r="AL25" s="2"/>
      <c r="AM25" s="7" t="str">
        <f t="shared" ref="AM25:AQ25" si="51">IF(AG25=2,"Att", (IF(AG25=0,"Not","Weak")))</f>
        <v>Att</v>
      </c>
      <c r="AN25" s="7" t="str">
        <f t="shared" si="51"/>
        <v>Att</v>
      </c>
      <c r="AO25" s="7" t="str">
        <f t="shared" si="51"/>
        <v>Att</v>
      </c>
      <c r="AP25" s="8" t="str">
        <f t="shared" si="51"/>
        <v>Att</v>
      </c>
      <c r="AQ25" s="7" t="str">
        <f t="shared" si="51"/>
        <v>Att</v>
      </c>
      <c r="AR25" s="65"/>
      <c r="AS25" s="66">
        <f t="shared" si="11"/>
        <v>4</v>
      </c>
      <c r="AT25" s="67">
        <f t="shared" si="12"/>
        <v>2</v>
      </c>
      <c r="AU25" s="68">
        <f t="shared" ref="AU25:AV25" si="52">AJ25</f>
        <v>2</v>
      </c>
      <c r="AV25" s="67">
        <f t="shared" si="52"/>
        <v>2</v>
      </c>
      <c r="AW25" s="65"/>
      <c r="AX25" s="65"/>
    </row>
    <row r="26" spans="1:50" ht="15.75" customHeight="1" x14ac:dyDescent="0.3">
      <c r="A26" s="104" t="s">
        <v>89</v>
      </c>
      <c r="B26" s="104" t="s">
        <v>90</v>
      </c>
      <c r="C26" s="59">
        <v>4</v>
      </c>
      <c r="D26" s="59">
        <v>3</v>
      </c>
      <c r="E26" s="59">
        <v>3</v>
      </c>
      <c r="F26" s="59">
        <v>4</v>
      </c>
      <c r="G26" s="59">
        <v>3</v>
      </c>
      <c r="H26" s="59">
        <v>3</v>
      </c>
      <c r="I26" s="105" t="s">
        <v>54</v>
      </c>
      <c r="J26" s="60">
        <v>6</v>
      </c>
      <c r="K26" s="69">
        <v>2</v>
      </c>
      <c r="L26" s="69">
        <v>2</v>
      </c>
      <c r="M26" s="60">
        <v>5</v>
      </c>
      <c r="N26" s="69">
        <v>2</v>
      </c>
      <c r="O26" s="69">
        <v>2</v>
      </c>
      <c r="P26" s="105" t="s">
        <v>61</v>
      </c>
      <c r="Q26" s="106">
        <v>21</v>
      </c>
      <c r="R26" s="106">
        <v>9</v>
      </c>
      <c r="S26" s="105" t="s">
        <v>55</v>
      </c>
      <c r="T26" s="61">
        <f t="shared" si="1"/>
        <v>30</v>
      </c>
      <c r="U26" s="62">
        <f t="shared" si="2"/>
        <v>17</v>
      </c>
      <c r="V26" s="62">
        <f t="shared" si="3"/>
        <v>6</v>
      </c>
      <c r="W26" s="62">
        <f t="shared" si="20"/>
        <v>21</v>
      </c>
      <c r="X26" s="62">
        <f t="shared" si="5"/>
        <v>6</v>
      </c>
      <c r="Y26" s="62">
        <f t="shared" si="6"/>
        <v>19</v>
      </c>
      <c r="Z26" s="63">
        <f t="shared" si="7"/>
        <v>69</v>
      </c>
      <c r="AA26" s="8">
        <f t="shared" ref="AA26:AE26" si="53">U26/U$15</f>
        <v>0.6071428571428571</v>
      </c>
      <c r="AB26" s="8">
        <f t="shared" si="53"/>
        <v>1</v>
      </c>
      <c r="AC26" s="8">
        <f t="shared" si="53"/>
        <v>0.7</v>
      </c>
      <c r="AD26" s="8">
        <f t="shared" si="53"/>
        <v>1</v>
      </c>
      <c r="AE26" s="8">
        <f t="shared" si="53"/>
        <v>0.95</v>
      </c>
      <c r="AF26" s="2"/>
      <c r="AG26" s="7">
        <f t="shared" ref="AG26:AK26" si="54">IF((AA26)&gt;=50%, 2, (IF((AA26)&lt;25%, 0, 1)))</f>
        <v>2</v>
      </c>
      <c r="AH26" s="7">
        <f t="shared" si="54"/>
        <v>2</v>
      </c>
      <c r="AI26" s="7">
        <f t="shared" si="54"/>
        <v>2</v>
      </c>
      <c r="AJ26" s="64">
        <f t="shared" si="54"/>
        <v>2</v>
      </c>
      <c r="AK26" s="7">
        <f t="shared" si="54"/>
        <v>2</v>
      </c>
      <c r="AL26" s="2"/>
      <c r="AM26" s="7" t="str">
        <f t="shared" ref="AM26:AQ26" si="55">IF(AG26=2,"Att", (IF(AG26=0,"Not","Weak")))</f>
        <v>Att</v>
      </c>
      <c r="AN26" s="7" t="str">
        <f t="shared" si="55"/>
        <v>Att</v>
      </c>
      <c r="AO26" s="7" t="str">
        <f t="shared" si="55"/>
        <v>Att</v>
      </c>
      <c r="AP26" s="8" t="str">
        <f t="shared" si="55"/>
        <v>Att</v>
      </c>
      <c r="AQ26" s="7" t="str">
        <f t="shared" si="55"/>
        <v>Att</v>
      </c>
      <c r="AR26" s="65"/>
      <c r="AS26" s="66">
        <f t="shared" si="11"/>
        <v>4</v>
      </c>
      <c r="AT26" s="67">
        <f t="shared" si="12"/>
        <v>2</v>
      </c>
      <c r="AU26" s="68">
        <f t="shared" ref="AU26:AV26" si="56">AJ26</f>
        <v>2</v>
      </c>
      <c r="AV26" s="67">
        <f t="shared" si="56"/>
        <v>2</v>
      </c>
      <c r="AW26" s="65"/>
      <c r="AX26" s="65"/>
    </row>
    <row r="27" spans="1:50" ht="15.75" customHeight="1" x14ac:dyDescent="0.3">
      <c r="A27" s="104" t="s">
        <v>91</v>
      </c>
      <c r="B27" s="104" t="s">
        <v>92</v>
      </c>
      <c r="C27" s="59">
        <v>4</v>
      </c>
      <c r="D27" s="59">
        <v>3</v>
      </c>
      <c r="E27" s="59">
        <v>3</v>
      </c>
      <c r="F27" s="59">
        <v>4</v>
      </c>
      <c r="G27" s="59">
        <v>2</v>
      </c>
      <c r="H27" s="59">
        <v>2</v>
      </c>
      <c r="I27" s="105" t="s">
        <v>57</v>
      </c>
      <c r="J27" s="60">
        <v>6</v>
      </c>
      <c r="K27" s="60">
        <v>2</v>
      </c>
      <c r="L27" s="60">
        <v>2</v>
      </c>
      <c r="M27" s="60">
        <v>5</v>
      </c>
      <c r="N27" s="60">
        <v>2</v>
      </c>
      <c r="O27" s="60">
        <v>1</v>
      </c>
      <c r="P27" s="105" t="s">
        <v>59</v>
      </c>
      <c r="Q27" s="106">
        <v>8</v>
      </c>
      <c r="R27" s="106">
        <v>9</v>
      </c>
      <c r="S27" s="105" t="s">
        <v>63</v>
      </c>
      <c r="T27" s="61">
        <f t="shared" si="1"/>
        <v>17</v>
      </c>
      <c r="U27" s="62">
        <f t="shared" si="2"/>
        <v>17</v>
      </c>
      <c r="V27" s="62">
        <f t="shared" si="3"/>
        <v>5</v>
      </c>
      <c r="W27" s="62">
        <f t="shared" si="20"/>
        <v>8</v>
      </c>
      <c r="X27" s="62">
        <f t="shared" si="5"/>
        <v>5</v>
      </c>
      <c r="Y27" s="62">
        <f t="shared" si="6"/>
        <v>18</v>
      </c>
      <c r="Z27" s="63">
        <f t="shared" si="7"/>
        <v>53</v>
      </c>
      <c r="AA27" s="8">
        <f t="shared" ref="AA27:AE27" si="57">U27/U$15</f>
        <v>0.6071428571428571</v>
      </c>
      <c r="AB27" s="8">
        <f t="shared" si="57"/>
        <v>0.83333333333333337</v>
      </c>
      <c r="AC27" s="8">
        <f t="shared" si="57"/>
        <v>0.26666666666666666</v>
      </c>
      <c r="AD27" s="8">
        <f t="shared" si="57"/>
        <v>0.83333333333333337</v>
      </c>
      <c r="AE27" s="8">
        <f t="shared" si="57"/>
        <v>0.9</v>
      </c>
      <c r="AF27" s="2"/>
      <c r="AG27" s="7">
        <f t="shared" ref="AG27:AK27" si="58">IF((AA27)&gt;=50%, 2, (IF((AA27)&lt;25%, 0, 1)))</f>
        <v>2</v>
      </c>
      <c r="AH27" s="7">
        <f t="shared" si="58"/>
        <v>2</v>
      </c>
      <c r="AI27" s="7">
        <f t="shared" si="58"/>
        <v>1</v>
      </c>
      <c r="AJ27" s="64">
        <f t="shared" si="58"/>
        <v>2</v>
      </c>
      <c r="AK27" s="7">
        <f t="shared" si="58"/>
        <v>2</v>
      </c>
      <c r="AL27" s="2"/>
      <c r="AM27" s="7" t="str">
        <f t="shared" ref="AM27:AQ27" si="59">IF(AG27=2,"Att", (IF(AG27=0,"Not","Weak")))</f>
        <v>Att</v>
      </c>
      <c r="AN27" s="7" t="str">
        <f t="shared" si="59"/>
        <v>Att</v>
      </c>
      <c r="AO27" s="7" t="str">
        <f t="shared" si="59"/>
        <v>Weak</v>
      </c>
      <c r="AP27" s="8" t="str">
        <f t="shared" si="59"/>
        <v>Att</v>
      </c>
      <c r="AQ27" s="7" t="str">
        <f t="shared" si="59"/>
        <v>Att</v>
      </c>
      <c r="AR27" s="65"/>
      <c r="AS27" s="66">
        <f t="shared" si="11"/>
        <v>3</v>
      </c>
      <c r="AT27" s="67">
        <f t="shared" si="12"/>
        <v>2</v>
      </c>
      <c r="AU27" s="68">
        <f t="shared" ref="AU27:AV27" si="60">AJ27</f>
        <v>2</v>
      </c>
      <c r="AV27" s="67">
        <f t="shared" si="60"/>
        <v>2</v>
      </c>
      <c r="AW27" s="65"/>
      <c r="AX27" s="65"/>
    </row>
    <row r="28" spans="1:50" ht="15.75" customHeight="1" x14ac:dyDescent="0.3">
      <c r="A28" s="104" t="s">
        <v>93</v>
      </c>
      <c r="B28" s="104" t="s">
        <v>94</v>
      </c>
      <c r="C28" s="59">
        <v>4</v>
      </c>
      <c r="D28" s="59">
        <v>3</v>
      </c>
      <c r="E28" s="59">
        <v>3</v>
      </c>
      <c r="F28" s="59">
        <v>4</v>
      </c>
      <c r="G28" s="59">
        <v>3</v>
      </c>
      <c r="H28" s="59">
        <v>3</v>
      </c>
      <c r="I28" s="105" t="s">
        <v>54</v>
      </c>
      <c r="J28" s="60">
        <v>6</v>
      </c>
      <c r="K28" s="69">
        <v>2</v>
      </c>
      <c r="L28" s="69">
        <v>2</v>
      </c>
      <c r="M28" s="60">
        <v>5</v>
      </c>
      <c r="N28" s="69">
        <v>2</v>
      </c>
      <c r="O28" s="69">
        <v>2</v>
      </c>
      <c r="P28" s="105" t="s">
        <v>61</v>
      </c>
      <c r="Q28" s="106">
        <v>30</v>
      </c>
      <c r="R28" s="106">
        <v>16</v>
      </c>
      <c r="S28" s="105" t="s">
        <v>55</v>
      </c>
      <c r="T28" s="61">
        <f t="shared" si="1"/>
        <v>46</v>
      </c>
      <c r="U28" s="62">
        <f t="shared" si="2"/>
        <v>24</v>
      </c>
      <c r="V28" s="62">
        <f t="shared" si="3"/>
        <v>6</v>
      </c>
      <c r="W28" s="62">
        <f t="shared" si="20"/>
        <v>30</v>
      </c>
      <c r="X28" s="62">
        <f t="shared" si="5"/>
        <v>6</v>
      </c>
      <c r="Y28" s="62">
        <f t="shared" si="6"/>
        <v>19</v>
      </c>
      <c r="Z28" s="63">
        <f t="shared" si="7"/>
        <v>85</v>
      </c>
      <c r="AA28" s="8">
        <f t="shared" ref="AA28:AE28" si="61">U28/U$15</f>
        <v>0.8571428571428571</v>
      </c>
      <c r="AB28" s="8">
        <f t="shared" si="61"/>
        <v>1</v>
      </c>
      <c r="AC28" s="8">
        <f t="shared" si="61"/>
        <v>1</v>
      </c>
      <c r="AD28" s="8">
        <f t="shared" si="61"/>
        <v>1</v>
      </c>
      <c r="AE28" s="8">
        <f t="shared" si="61"/>
        <v>0.95</v>
      </c>
      <c r="AF28" s="2"/>
      <c r="AG28" s="7">
        <f t="shared" ref="AG28:AK28" si="62">IF((AA28)&gt;=50%, 2, (IF((AA28)&lt;25%, 0, 1)))</f>
        <v>2</v>
      </c>
      <c r="AH28" s="7">
        <f t="shared" si="62"/>
        <v>2</v>
      </c>
      <c r="AI28" s="7">
        <f t="shared" si="62"/>
        <v>2</v>
      </c>
      <c r="AJ28" s="64">
        <f t="shared" si="62"/>
        <v>2</v>
      </c>
      <c r="AK28" s="7">
        <f t="shared" si="62"/>
        <v>2</v>
      </c>
      <c r="AL28" s="2"/>
      <c r="AM28" s="7" t="str">
        <f t="shared" ref="AM28:AQ28" si="63">IF(AG28=2,"Att", (IF(AG28=0,"Not","Weak")))</f>
        <v>Att</v>
      </c>
      <c r="AN28" s="7" t="str">
        <f t="shared" si="63"/>
        <v>Att</v>
      </c>
      <c r="AO28" s="7" t="str">
        <f t="shared" si="63"/>
        <v>Att</v>
      </c>
      <c r="AP28" s="8" t="str">
        <f t="shared" si="63"/>
        <v>Att</v>
      </c>
      <c r="AQ28" s="7" t="str">
        <f t="shared" si="63"/>
        <v>Att</v>
      </c>
      <c r="AR28" s="65"/>
      <c r="AS28" s="66">
        <f t="shared" si="11"/>
        <v>4</v>
      </c>
      <c r="AT28" s="67">
        <f t="shared" si="12"/>
        <v>2</v>
      </c>
      <c r="AU28" s="68">
        <f t="shared" ref="AU28:AV28" si="64">AJ28</f>
        <v>2</v>
      </c>
      <c r="AV28" s="67">
        <f t="shared" si="64"/>
        <v>2</v>
      </c>
      <c r="AW28" s="65"/>
      <c r="AX28" s="65"/>
    </row>
    <row r="29" spans="1:50" ht="15.75" customHeight="1" x14ac:dyDescent="0.3">
      <c r="A29" s="104" t="s">
        <v>95</v>
      </c>
      <c r="B29" s="104" t="s">
        <v>96</v>
      </c>
      <c r="C29" s="59">
        <v>4</v>
      </c>
      <c r="D29" s="59">
        <v>3</v>
      </c>
      <c r="E29" s="59">
        <v>3</v>
      </c>
      <c r="F29" s="59">
        <v>4</v>
      </c>
      <c r="G29" s="59">
        <v>3</v>
      </c>
      <c r="H29" s="59">
        <v>3</v>
      </c>
      <c r="I29" s="105" t="s">
        <v>54</v>
      </c>
      <c r="J29" s="60">
        <v>6</v>
      </c>
      <c r="K29" s="69">
        <v>2</v>
      </c>
      <c r="L29" s="69">
        <v>2</v>
      </c>
      <c r="M29" s="60">
        <v>6</v>
      </c>
      <c r="N29" s="69">
        <v>2</v>
      </c>
      <c r="O29" s="69">
        <v>2</v>
      </c>
      <c r="P29" s="105" t="s">
        <v>55</v>
      </c>
      <c r="Q29" s="106">
        <v>8</v>
      </c>
      <c r="R29" s="106">
        <v>12.5</v>
      </c>
      <c r="S29" s="105" t="s">
        <v>67</v>
      </c>
      <c r="T29" s="61">
        <f t="shared" si="1"/>
        <v>20.5</v>
      </c>
      <c r="U29" s="62">
        <f t="shared" si="2"/>
        <v>20.5</v>
      </c>
      <c r="V29" s="62">
        <f t="shared" si="3"/>
        <v>6</v>
      </c>
      <c r="W29" s="62">
        <f t="shared" si="20"/>
        <v>8</v>
      </c>
      <c r="X29" s="62">
        <f t="shared" si="5"/>
        <v>6</v>
      </c>
      <c r="Y29" s="62">
        <f t="shared" si="6"/>
        <v>20</v>
      </c>
      <c r="Z29" s="63">
        <f t="shared" si="7"/>
        <v>60.5</v>
      </c>
      <c r="AA29" s="8">
        <f t="shared" ref="AA29:AE29" si="65">U29/U$15</f>
        <v>0.7321428571428571</v>
      </c>
      <c r="AB29" s="8">
        <f t="shared" si="65"/>
        <v>1</v>
      </c>
      <c r="AC29" s="8">
        <f t="shared" si="65"/>
        <v>0.26666666666666666</v>
      </c>
      <c r="AD29" s="8">
        <f t="shared" si="65"/>
        <v>1</v>
      </c>
      <c r="AE29" s="8">
        <f t="shared" si="65"/>
        <v>1</v>
      </c>
      <c r="AF29" s="2"/>
      <c r="AG29" s="7">
        <f t="shared" ref="AG29:AK29" si="66">IF((AA29)&gt;=50%, 2, (IF((AA29)&lt;25%, 0, 1)))</f>
        <v>2</v>
      </c>
      <c r="AH29" s="7">
        <f t="shared" si="66"/>
        <v>2</v>
      </c>
      <c r="AI29" s="7">
        <f t="shared" si="66"/>
        <v>1</v>
      </c>
      <c r="AJ29" s="64">
        <f t="shared" si="66"/>
        <v>2</v>
      </c>
      <c r="AK29" s="7">
        <f t="shared" si="66"/>
        <v>2</v>
      </c>
      <c r="AL29" s="2"/>
      <c r="AM29" s="7" t="str">
        <f t="shared" ref="AM29:AQ29" si="67">IF(AG29=2,"Att", (IF(AG29=0,"Not","Weak")))</f>
        <v>Att</v>
      </c>
      <c r="AN29" s="7" t="str">
        <f t="shared" si="67"/>
        <v>Att</v>
      </c>
      <c r="AO29" s="7" t="str">
        <f t="shared" si="67"/>
        <v>Weak</v>
      </c>
      <c r="AP29" s="8" t="str">
        <f t="shared" si="67"/>
        <v>Att</v>
      </c>
      <c r="AQ29" s="7" t="str">
        <f t="shared" si="67"/>
        <v>Att</v>
      </c>
      <c r="AR29" s="65"/>
      <c r="AS29" s="66">
        <f t="shared" si="11"/>
        <v>3</v>
      </c>
      <c r="AT29" s="67">
        <f t="shared" si="12"/>
        <v>2</v>
      </c>
      <c r="AU29" s="68">
        <f t="shared" ref="AU29:AV29" si="68">AJ29</f>
        <v>2</v>
      </c>
      <c r="AV29" s="67">
        <f t="shared" si="68"/>
        <v>2</v>
      </c>
      <c r="AW29" s="65"/>
      <c r="AX29" s="65"/>
    </row>
    <row r="30" spans="1:50" ht="15.75" customHeight="1" x14ac:dyDescent="0.3">
      <c r="A30" s="104" t="s">
        <v>97</v>
      </c>
      <c r="B30" s="104" t="s">
        <v>98</v>
      </c>
      <c r="C30" s="59">
        <v>3</v>
      </c>
      <c r="D30" s="59">
        <v>2</v>
      </c>
      <c r="E30" s="59">
        <v>2</v>
      </c>
      <c r="F30" s="59">
        <v>4</v>
      </c>
      <c r="G30" s="59">
        <v>3</v>
      </c>
      <c r="H30" s="59">
        <v>2</v>
      </c>
      <c r="I30" s="105" t="s">
        <v>157</v>
      </c>
      <c r="J30" s="60">
        <v>6</v>
      </c>
      <c r="K30" s="69">
        <v>2</v>
      </c>
      <c r="L30" s="69">
        <v>2</v>
      </c>
      <c r="M30" s="60">
        <v>5</v>
      </c>
      <c r="N30" s="69">
        <v>2</v>
      </c>
      <c r="O30" s="69">
        <v>2</v>
      </c>
      <c r="P30" s="105" t="s">
        <v>61</v>
      </c>
      <c r="Q30" s="106">
        <v>9</v>
      </c>
      <c r="R30" s="106">
        <v>8.5</v>
      </c>
      <c r="S30" s="105" t="s">
        <v>67</v>
      </c>
      <c r="T30" s="61">
        <f t="shared" si="1"/>
        <v>17.5</v>
      </c>
      <c r="U30" s="62">
        <f t="shared" si="2"/>
        <v>15.5</v>
      </c>
      <c r="V30" s="62">
        <f t="shared" si="3"/>
        <v>5</v>
      </c>
      <c r="W30" s="62">
        <f t="shared" si="20"/>
        <v>9</v>
      </c>
      <c r="X30" s="62">
        <f t="shared" si="5"/>
        <v>4</v>
      </c>
      <c r="Y30" s="62">
        <f t="shared" si="6"/>
        <v>19</v>
      </c>
      <c r="Z30" s="63">
        <f t="shared" si="7"/>
        <v>52.5</v>
      </c>
      <c r="AA30" s="8">
        <f t="shared" ref="AA30:AE30" si="69">U30/U$15</f>
        <v>0.5535714285714286</v>
      </c>
      <c r="AB30" s="8">
        <f t="shared" si="69"/>
        <v>0.83333333333333337</v>
      </c>
      <c r="AC30" s="8">
        <f t="shared" si="69"/>
        <v>0.3</v>
      </c>
      <c r="AD30" s="8">
        <f t="shared" si="69"/>
        <v>0.66666666666666663</v>
      </c>
      <c r="AE30" s="8">
        <f t="shared" si="69"/>
        <v>0.95</v>
      </c>
      <c r="AF30" s="2"/>
      <c r="AG30" s="7">
        <f t="shared" ref="AG30:AK30" si="70">IF((AA30)&gt;=50%, 2, (IF((AA30)&lt;25%, 0, 1)))</f>
        <v>2</v>
      </c>
      <c r="AH30" s="7">
        <f t="shared" si="70"/>
        <v>2</v>
      </c>
      <c r="AI30" s="7">
        <f t="shared" si="70"/>
        <v>1</v>
      </c>
      <c r="AJ30" s="64">
        <f t="shared" si="70"/>
        <v>2</v>
      </c>
      <c r="AK30" s="7">
        <f t="shared" si="70"/>
        <v>2</v>
      </c>
      <c r="AL30" s="2"/>
      <c r="AM30" s="7" t="str">
        <f t="shared" ref="AM30:AQ30" si="71">IF(AG30=2,"Att", (IF(AG30=0,"Not","Weak")))</f>
        <v>Att</v>
      </c>
      <c r="AN30" s="7" t="str">
        <f t="shared" si="71"/>
        <v>Att</v>
      </c>
      <c r="AO30" s="7" t="str">
        <f t="shared" si="71"/>
        <v>Weak</v>
      </c>
      <c r="AP30" s="8" t="str">
        <f t="shared" si="71"/>
        <v>Att</v>
      </c>
      <c r="AQ30" s="7" t="str">
        <f t="shared" si="71"/>
        <v>Att</v>
      </c>
      <c r="AR30" s="65"/>
      <c r="AS30" s="66">
        <f t="shared" si="11"/>
        <v>3</v>
      </c>
      <c r="AT30" s="67">
        <f t="shared" si="12"/>
        <v>2</v>
      </c>
      <c r="AU30" s="68">
        <f t="shared" ref="AU30:AV30" si="72">AJ30</f>
        <v>2</v>
      </c>
      <c r="AV30" s="67">
        <f t="shared" si="72"/>
        <v>2</v>
      </c>
      <c r="AW30" s="65"/>
      <c r="AX30" s="65"/>
    </row>
    <row r="31" spans="1:50" ht="15.75" customHeight="1" x14ac:dyDescent="0.3">
      <c r="A31" s="104" t="s">
        <v>99</v>
      </c>
      <c r="B31" s="104" t="s">
        <v>100</v>
      </c>
      <c r="C31" s="59">
        <v>4</v>
      </c>
      <c r="D31" s="59">
        <v>3</v>
      </c>
      <c r="E31" s="59">
        <v>3</v>
      </c>
      <c r="F31" s="59">
        <v>4</v>
      </c>
      <c r="G31" s="59">
        <v>2</v>
      </c>
      <c r="H31" s="59">
        <v>2</v>
      </c>
      <c r="I31" s="105" t="s">
        <v>57</v>
      </c>
      <c r="J31" s="60">
        <v>6</v>
      </c>
      <c r="K31" s="69">
        <v>2</v>
      </c>
      <c r="L31" s="69">
        <v>2</v>
      </c>
      <c r="M31" s="60">
        <v>6</v>
      </c>
      <c r="N31" s="69">
        <v>2</v>
      </c>
      <c r="O31" s="69">
        <v>2</v>
      </c>
      <c r="P31" s="105" t="s">
        <v>55</v>
      </c>
      <c r="Q31" s="106">
        <v>15</v>
      </c>
      <c r="R31" s="106">
        <v>10.5</v>
      </c>
      <c r="S31" s="105" t="s">
        <v>67</v>
      </c>
      <c r="T31" s="61">
        <f t="shared" si="1"/>
        <v>25.5</v>
      </c>
      <c r="U31" s="62">
        <f t="shared" si="2"/>
        <v>18.5</v>
      </c>
      <c r="V31" s="62">
        <f t="shared" si="3"/>
        <v>5</v>
      </c>
      <c r="W31" s="62">
        <f t="shared" si="20"/>
        <v>15</v>
      </c>
      <c r="X31" s="62">
        <f t="shared" si="5"/>
        <v>5</v>
      </c>
      <c r="Y31" s="62">
        <f t="shared" si="6"/>
        <v>20</v>
      </c>
      <c r="Z31" s="63">
        <f t="shared" si="7"/>
        <v>63.5</v>
      </c>
      <c r="AA31" s="8">
        <f t="shared" ref="AA31:AE31" si="73">U31/U$15</f>
        <v>0.6607142857142857</v>
      </c>
      <c r="AB31" s="8">
        <f t="shared" si="73"/>
        <v>0.83333333333333337</v>
      </c>
      <c r="AC31" s="8">
        <f t="shared" si="73"/>
        <v>0.5</v>
      </c>
      <c r="AD31" s="8">
        <f t="shared" si="73"/>
        <v>0.83333333333333337</v>
      </c>
      <c r="AE31" s="8">
        <f t="shared" si="73"/>
        <v>1</v>
      </c>
      <c r="AF31" s="2"/>
      <c r="AG31" s="7">
        <f t="shared" ref="AG31:AK31" si="74">IF((AA31)&gt;=50%, 2, (IF((AA31)&lt;25%, 0, 1)))</f>
        <v>2</v>
      </c>
      <c r="AH31" s="7">
        <f t="shared" si="74"/>
        <v>2</v>
      </c>
      <c r="AI31" s="7">
        <f t="shared" si="74"/>
        <v>2</v>
      </c>
      <c r="AJ31" s="64">
        <f t="shared" si="74"/>
        <v>2</v>
      </c>
      <c r="AK31" s="7">
        <f t="shared" si="74"/>
        <v>2</v>
      </c>
      <c r="AL31" s="2"/>
      <c r="AM31" s="7" t="str">
        <f t="shared" ref="AM31:AQ31" si="75">IF(AG31=2,"Att", (IF(AG31=0,"Not","Weak")))</f>
        <v>Att</v>
      </c>
      <c r="AN31" s="7" t="str">
        <f t="shared" si="75"/>
        <v>Att</v>
      </c>
      <c r="AO31" s="7" t="str">
        <f t="shared" si="75"/>
        <v>Att</v>
      </c>
      <c r="AP31" s="8" t="str">
        <f t="shared" si="75"/>
        <v>Att</v>
      </c>
      <c r="AQ31" s="7" t="str">
        <f t="shared" si="75"/>
        <v>Att</v>
      </c>
      <c r="AR31" s="65"/>
      <c r="AS31" s="66">
        <f t="shared" si="11"/>
        <v>4</v>
      </c>
      <c r="AT31" s="67">
        <f t="shared" si="12"/>
        <v>2</v>
      </c>
      <c r="AU31" s="68">
        <f t="shared" ref="AU31:AV31" si="76">AJ31</f>
        <v>2</v>
      </c>
      <c r="AV31" s="67">
        <f t="shared" si="76"/>
        <v>2</v>
      </c>
      <c r="AW31" s="65"/>
      <c r="AX31" s="65"/>
    </row>
    <row r="32" spans="1:50" ht="15.75" customHeight="1" x14ac:dyDescent="0.3">
      <c r="A32" s="104" t="s">
        <v>101</v>
      </c>
      <c r="B32" s="104" t="s">
        <v>102</v>
      </c>
      <c r="C32" s="59">
        <v>3</v>
      </c>
      <c r="D32" s="59">
        <v>2</v>
      </c>
      <c r="E32" s="59">
        <v>1</v>
      </c>
      <c r="F32" s="59">
        <v>3</v>
      </c>
      <c r="G32" s="59">
        <v>2</v>
      </c>
      <c r="H32" s="59">
        <v>1</v>
      </c>
      <c r="I32" s="105" t="s">
        <v>56</v>
      </c>
      <c r="J32" s="60">
        <v>6</v>
      </c>
      <c r="K32" s="60">
        <v>2</v>
      </c>
      <c r="L32" s="60">
        <v>2</v>
      </c>
      <c r="M32" s="60">
        <v>5</v>
      </c>
      <c r="N32" s="60">
        <v>2</v>
      </c>
      <c r="O32" s="60">
        <v>2</v>
      </c>
      <c r="P32" s="105" t="s">
        <v>61</v>
      </c>
      <c r="Q32" s="106">
        <v>12</v>
      </c>
      <c r="R32" s="106">
        <v>7.5</v>
      </c>
      <c r="S32" s="105" t="s">
        <v>63</v>
      </c>
      <c r="T32" s="61">
        <f t="shared" si="1"/>
        <v>19.5</v>
      </c>
      <c r="U32" s="62">
        <f t="shared" si="2"/>
        <v>13.5</v>
      </c>
      <c r="V32" s="62">
        <f t="shared" si="3"/>
        <v>4</v>
      </c>
      <c r="W32" s="62">
        <f t="shared" si="20"/>
        <v>12</v>
      </c>
      <c r="X32" s="62">
        <f t="shared" si="5"/>
        <v>2</v>
      </c>
      <c r="Y32" s="62">
        <f t="shared" si="6"/>
        <v>19</v>
      </c>
      <c r="Z32" s="63">
        <f t="shared" si="7"/>
        <v>50.5</v>
      </c>
      <c r="AA32" s="8">
        <f t="shared" ref="AA32:AE32" si="77">U32/U$15</f>
        <v>0.48214285714285715</v>
      </c>
      <c r="AB32" s="8">
        <f t="shared" si="77"/>
        <v>0.66666666666666663</v>
      </c>
      <c r="AC32" s="8">
        <f t="shared" si="77"/>
        <v>0.4</v>
      </c>
      <c r="AD32" s="8">
        <f t="shared" si="77"/>
        <v>0.33333333333333331</v>
      </c>
      <c r="AE32" s="8">
        <f t="shared" si="77"/>
        <v>0.95</v>
      </c>
      <c r="AF32" s="2"/>
      <c r="AG32" s="7">
        <f t="shared" ref="AG32:AK32" si="78">IF((AA32)&gt;=50%, 2, (IF((AA32)&lt;25%, 0, 1)))</f>
        <v>1</v>
      </c>
      <c r="AH32" s="7">
        <f t="shared" si="78"/>
        <v>2</v>
      </c>
      <c r="AI32" s="7">
        <f t="shared" si="78"/>
        <v>1</v>
      </c>
      <c r="AJ32" s="64">
        <f t="shared" si="78"/>
        <v>1</v>
      </c>
      <c r="AK32" s="7">
        <f t="shared" si="78"/>
        <v>2</v>
      </c>
      <c r="AL32" s="2"/>
      <c r="AM32" s="7" t="str">
        <f t="shared" ref="AM32:AQ32" si="79">IF(AG32=2,"Att", (IF(AG32=0,"Not","Weak")))</f>
        <v>Weak</v>
      </c>
      <c r="AN32" s="7" t="str">
        <f t="shared" si="79"/>
        <v>Att</v>
      </c>
      <c r="AO32" s="7" t="str">
        <f t="shared" si="79"/>
        <v>Weak</v>
      </c>
      <c r="AP32" s="8" t="str">
        <f t="shared" si="79"/>
        <v>Weak</v>
      </c>
      <c r="AQ32" s="7" t="str">
        <f t="shared" si="79"/>
        <v>Att</v>
      </c>
      <c r="AR32" s="65"/>
      <c r="AS32" s="66">
        <f t="shared" si="11"/>
        <v>2</v>
      </c>
      <c r="AT32" s="67">
        <f t="shared" si="12"/>
        <v>2</v>
      </c>
      <c r="AU32" s="68">
        <f t="shared" ref="AU32:AV32" si="80">AJ32</f>
        <v>1</v>
      </c>
      <c r="AV32" s="67">
        <f t="shared" si="80"/>
        <v>2</v>
      </c>
      <c r="AW32" s="65"/>
      <c r="AX32" s="65"/>
    </row>
    <row r="33" spans="1:50" ht="15.75" customHeight="1" x14ac:dyDescent="0.3">
      <c r="A33" s="104" t="s">
        <v>103</v>
      </c>
      <c r="B33" s="104" t="s">
        <v>104</v>
      </c>
      <c r="C33" s="59">
        <v>2</v>
      </c>
      <c r="D33" s="59">
        <v>2</v>
      </c>
      <c r="E33" s="59">
        <v>1</v>
      </c>
      <c r="F33" s="59">
        <v>2</v>
      </c>
      <c r="G33" s="59">
        <v>2</v>
      </c>
      <c r="H33" s="59">
        <v>1</v>
      </c>
      <c r="I33" s="105" t="s">
        <v>55</v>
      </c>
      <c r="J33" s="60">
        <v>4</v>
      </c>
      <c r="K33" s="69">
        <v>2</v>
      </c>
      <c r="L33" s="69">
        <v>2</v>
      </c>
      <c r="M33" s="60">
        <v>4</v>
      </c>
      <c r="N33" s="69">
        <v>2</v>
      </c>
      <c r="O33" s="69">
        <v>1</v>
      </c>
      <c r="P33" s="105" t="s">
        <v>158</v>
      </c>
      <c r="Q33" s="106">
        <v>10</v>
      </c>
      <c r="R33" s="106">
        <v>9</v>
      </c>
      <c r="S33" s="105" t="s">
        <v>63</v>
      </c>
      <c r="T33" s="61">
        <f t="shared" si="1"/>
        <v>19</v>
      </c>
      <c r="U33" s="62">
        <f t="shared" si="2"/>
        <v>13</v>
      </c>
      <c r="V33" s="62">
        <f t="shared" si="3"/>
        <v>4</v>
      </c>
      <c r="W33" s="62">
        <f t="shared" si="20"/>
        <v>10</v>
      </c>
      <c r="X33" s="62">
        <f t="shared" si="5"/>
        <v>2</v>
      </c>
      <c r="Y33" s="62">
        <f t="shared" si="6"/>
        <v>15</v>
      </c>
      <c r="Z33" s="63">
        <f t="shared" si="7"/>
        <v>44</v>
      </c>
      <c r="AA33" s="8">
        <f t="shared" ref="AA33:AE33" si="81">U33/U$15</f>
        <v>0.4642857142857143</v>
      </c>
      <c r="AB33" s="8">
        <f t="shared" si="81"/>
        <v>0.66666666666666663</v>
      </c>
      <c r="AC33" s="8">
        <f t="shared" si="81"/>
        <v>0.33333333333333331</v>
      </c>
      <c r="AD33" s="8">
        <f t="shared" si="81"/>
        <v>0.33333333333333331</v>
      </c>
      <c r="AE33" s="8">
        <f t="shared" si="81"/>
        <v>0.75</v>
      </c>
      <c r="AF33" s="2"/>
      <c r="AG33" s="7">
        <f t="shared" ref="AG33:AK33" si="82">IF((AA33)&gt;=50%, 2, (IF((AA33)&lt;25%, 0, 1)))</f>
        <v>1</v>
      </c>
      <c r="AH33" s="7">
        <f t="shared" si="82"/>
        <v>2</v>
      </c>
      <c r="AI33" s="7">
        <f t="shared" si="82"/>
        <v>1</v>
      </c>
      <c r="AJ33" s="64">
        <f t="shared" si="82"/>
        <v>1</v>
      </c>
      <c r="AK33" s="7">
        <f t="shared" si="82"/>
        <v>2</v>
      </c>
      <c r="AL33" s="2"/>
      <c r="AM33" s="7" t="str">
        <f t="shared" ref="AM33:AQ33" si="83">IF(AG33=2,"Att", (IF(AG33=0,"Not","Weak")))</f>
        <v>Weak</v>
      </c>
      <c r="AN33" s="7" t="str">
        <f t="shared" si="83"/>
        <v>Att</v>
      </c>
      <c r="AO33" s="7" t="str">
        <f t="shared" si="83"/>
        <v>Weak</v>
      </c>
      <c r="AP33" s="8" t="str">
        <f t="shared" si="83"/>
        <v>Weak</v>
      </c>
      <c r="AQ33" s="7" t="str">
        <f t="shared" si="83"/>
        <v>Att</v>
      </c>
      <c r="AR33" s="65"/>
      <c r="AS33" s="66">
        <f t="shared" si="11"/>
        <v>2</v>
      </c>
      <c r="AT33" s="67">
        <f t="shared" si="12"/>
        <v>2</v>
      </c>
      <c r="AU33" s="68">
        <f t="shared" ref="AU33:AV33" si="84">AJ33</f>
        <v>1</v>
      </c>
      <c r="AV33" s="67">
        <f t="shared" si="84"/>
        <v>2</v>
      </c>
      <c r="AW33" s="65"/>
      <c r="AX33" s="65"/>
    </row>
    <row r="34" spans="1:50" ht="15.75" customHeight="1" x14ac:dyDescent="0.3">
      <c r="A34" s="104" t="s">
        <v>105</v>
      </c>
      <c r="B34" s="104" t="s">
        <v>106</v>
      </c>
      <c r="C34" s="59">
        <v>4</v>
      </c>
      <c r="D34" s="59">
        <v>3</v>
      </c>
      <c r="E34" s="59">
        <v>3</v>
      </c>
      <c r="F34" s="59">
        <v>4</v>
      </c>
      <c r="G34" s="59">
        <v>3</v>
      </c>
      <c r="H34" s="59">
        <v>3</v>
      </c>
      <c r="I34" s="105" t="s">
        <v>54</v>
      </c>
      <c r="J34" s="60">
        <v>6</v>
      </c>
      <c r="K34" s="69">
        <v>2</v>
      </c>
      <c r="L34" s="69">
        <v>2</v>
      </c>
      <c r="M34" s="60">
        <v>5</v>
      </c>
      <c r="N34" s="69">
        <v>2</v>
      </c>
      <c r="O34" s="69">
        <v>2</v>
      </c>
      <c r="P34" s="105" t="s">
        <v>61</v>
      </c>
      <c r="Q34" s="106">
        <v>15</v>
      </c>
      <c r="R34" s="106">
        <v>11.5</v>
      </c>
      <c r="S34" s="105" t="s">
        <v>67</v>
      </c>
      <c r="T34" s="61">
        <f t="shared" si="1"/>
        <v>26.5</v>
      </c>
      <c r="U34" s="62">
        <f t="shared" si="2"/>
        <v>19.5</v>
      </c>
      <c r="V34" s="62">
        <f t="shared" si="3"/>
        <v>6</v>
      </c>
      <c r="W34" s="62">
        <f t="shared" si="20"/>
        <v>15</v>
      </c>
      <c r="X34" s="62">
        <f t="shared" si="5"/>
        <v>6</v>
      </c>
      <c r="Y34" s="62">
        <f t="shared" si="6"/>
        <v>19</v>
      </c>
      <c r="Z34" s="63">
        <f t="shared" si="7"/>
        <v>65.5</v>
      </c>
      <c r="AA34" s="8">
        <f t="shared" ref="AA34:AE34" si="85">U34/U$15</f>
        <v>0.6964285714285714</v>
      </c>
      <c r="AB34" s="8">
        <f t="shared" si="85"/>
        <v>1</v>
      </c>
      <c r="AC34" s="8">
        <f t="shared" si="85"/>
        <v>0.5</v>
      </c>
      <c r="AD34" s="8">
        <f t="shared" si="85"/>
        <v>1</v>
      </c>
      <c r="AE34" s="8">
        <f t="shared" si="85"/>
        <v>0.95</v>
      </c>
      <c r="AF34" s="2"/>
      <c r="AG34" s="7">
        <f t="shared" ref="AG34:AK34" si="86">IF((AA34)&gt;=50%, 2, (IF((AA34)&lt;25%, 0, 1)))</f>
        <v>2</v>
      </c>
      <c r="AH34" s="7">
        <f t="shared" si="86"/>
        <v>2</v>
      </c>
      <c r="AI34" s="7">
        <f t="shared" si="86"/>
        <v>2</v>
      </c>
      <c r="AJ34" s="64">
        <f t="shared" si="86"/>
        <v>2</v>
      </c>
      <c r="AK34" s="7">
        <f t="shared" si="86"/>
        <v>2</v>
      </c>
      <c r="AL34" s="2"/>
      <c r="AM34" s="7" t="str">
        <f t="shared" ref="AM34:AQ34" si="87">IF(AG34=2,"Att", (IF(AG34=0,"Not","Weak")))</f>
        <v>Att</v>
      </c>
      <c r="AN34" s="7" t="str">
        <f t="shared" si="87"/>
        <v>Att</v>
      </c>
      <c r="AO34" s="7" t="str">
        <f t="shared" si="87"/>
        <v>Att</v>
      </c>
      <c r="AP34" s="8" t="str">
        <f t="shared" si="87"/>
        <v>Att</v>
      </c>
      <c r="AQ34" s="7" t="str">
        <f t="shared" si="87"/>
        <v>Att</v>
      </c>
      <c r="AR34" s="65"/>
      <c r="AS34" s="66">
        <f t="shared" si="11"/>
        <v>4</v>
      </c>
      <c r="AT34" s="67">
        <f t="shared" si="12"/>
        <v>2</v>
      </c>
      <c r="AU34" s="68">
        <f t="shared" ref="AU34:AV34" si="88">AJ34</f>
        <v>2</v>
      </c>
      <c r="AV34" s="67">
        <f t="shared" si="88"/>
        <v>2</v>
      </c>
      <c r="AW34" s="65"/>
      <c r="AX34" s="65"/>
    </row>
    <row r="35" spans="1:50" ht="15.75" customHeight="1" x14ac:dyDescent="0.3">
      <c r="A35" s="104" t="s">
        <v>107</v>
      </c>
      <c r="B35" s="104" t="s">
        <v>108</v>
      </c>
      <c r="C35" s="59">
        <v>4</v>
      </c>
      <c r="D35" s="59">
        <v>2</v>
      </c>
      <c r="E35" s="59">
        <v>2</v>
      </c>
      <c r="F35" s="59">
        <v>4</v>
      </c>
      <c r="G35" s="59">
        <v>3</v>
      </c>
      <c r="H35" s="59">
        <v>2</v>
      </c>
      <c r="I35" s="105" t="s">
        <v>157</v>
      </c>
      <c r="J35" s="60">
        <v>6</v>
      </c>
      <c r="K35" s="69">
        <v>2</v>
      </c>
      <c r="L35" s="69">
        <v>2</v>
      </c>
      <c r="M35" s="60">
        <v>5</v>
      </c>
      <c r="N35" s="69">
        <v>2</v>
      </c>
      <c r="O35" s="69">
        <v>2</v>
      </c>
      <c r="P35" s="105" t="s">
        <v>61</v>
      </c>
      <c r="Q35" s="106">
        <v>8</v>
      </c>
      <c r="R35" s="106">
        <v>8.5</v>
      </c>
      <c r="S35" s="105" t="s">
        <v>64</v>
      </c>
      <c r="T35" s="61">
        <f t="shared" si="1"/>
        <v>16.5</v>
      </c>
      <c r="U35" s="62">
        <f t="shared" si="2"/>
        <v>16.5</v>
      </c>
      <c r="V35" s="62">
        <f t="shared" si="3"/>
        <v>5</v>
      </c>
      <c r="W35" s="62">
        <f t="shared" si="20"/>
        <v>8</v>
      </c>
      <c r="X35" s="62">
        <f t="shared" si="5"/>
        <v>4</v>
      </c>
      <c r="Y35" s="62">
        <f t="shared" si="6"/>
        <v>19</v>
      </c>
      <c r="Z35" s="63">
        <f t="shared" si="7"/>
        <v>52.5</v>
      </c>
      <c r="AA35" s="8">
        <f t="shared" ref="AA35:AE35" si="89">U35/U$15</f>
        <v>0.5892857142857143</v>
      </c>
      <c r="AB35" s="8">
        <f t="shared" si="89"/>
        <v>0.83333333333333337</v>
      </c>
      <c r="AC35" s="8">
        <f t="shared" si="89"/>
        <v>0.26666666666666666</v>
      </c>
      <c r="AD35" s="8">
        <f t="shared" si="89"/>
        <v>0.66666666666666663</v>
      </c>
      <c r="AE35" s="8">
        <f t="shared" si="89"/>
        <v>0.95</v>
      </c>
      <c r="AF35" s="2"/>
      <c r="AG35" s="7">
        <f t="shared" ref="AG35:AK35" si="90">IF((AA35)&gt;=50%, 2, (IF((AA35)&lt;25%, 0, 1)))</f>
        <v>2</v>
      </c>
      <c r="AH35" s="7">
        <f t="shared" si="90"/>
        <v>2</v>
      </c>
      <c r="AI35" s="7">
        <f t="shared" si="90"/>
        <v>1</v>
      </c>
      <c r="AJ35" s="64">
        <f t="shared" si="90"/>
        <v>2</v>
      </c>
      <c r="AK35" s="7">
        <f t="shared" si="90"/>
        <v>2</v>
      </c>
      <c r="AL35" s="2"/>
      <c r="AM35" s="7" t="str">
        <f t="shared" ref="AM35:AQ35" si="91">IF(AG35=2,"Att", (IF(AG35=0,"Not","Weak")))</f>
        <v>Att</v>
      </c>
      <c r="AN35" s="7" t="str">
        <f t="shared" si="91"/>
        <v>Att</v>
      </c>
      <c r="AO35" s="7" t="str">
        <f t="shared" si="91"/>
        <v>Weak</v>
      </c>
      <c r="AP35" s="8" t="str">
        <f t="shared" si="91"/>
        <v>Att</v>
      </c>
      <c r="AQ35" s="7" t="str">
        <f t="shared" si="91"/>
        <v>Att</v>
      </c>
      <c r="AR35" s="65"/>
      <c r="AS35" s="66">
        <f t="shared" si="11"/>
        <v>3</v>
      </c>
      <c r="AT35" s="67">
        <f t="shared" si="12"/>
        <v>2</v>
      </c>
      <c r="AU35" s="68">
        <f t="shared" ref="AU35:AV35" si="92">AJ35</f>
        <v>2</v>
      </c>
      <c r="AV35" s="67">
        <f t="shared" si="92"/>
        <v>2</v>
      </c>
      <c r="AW35" s="65"/>
      <c r="AX35" s="65"/>
    </row>
    <row r="36" spans="1:50" ht="15.75" customHeight="1" x14ac:dyDescent="0.3">
      <c r="A36" s="104" t="s">
        <v>109</v>
      </c>
      <c r="B36" s="104" t="s">
        <v>110</v>
      </c>
      <c r="C36" s="59">
        <v>4</v>
      </c>
      <c r="D36" s="59">
        <v>3</v>
      </c>
      <c r="E36" s="59">
        <v>3</v>
      </c>
      <c r="F36" s="59">
        <v>3</v>
      </c>
      <c r="G36" s="59">
        <v>2</v>
      </c>
      <c r="H36" s="59">
        <v>1</v>
      </c>
      <c r="I36" s="105" t="s">
        <v>157</v>
      </c>
      <c r="J36" s="60">
        <v>6</v>
      </c>
      <c r="K36" s="69">
        <v>2</v>
      </c>
      <c r="L36" s="69">
        <v>2</v>
      </c>
      <c r="M36" s="60">
        <v>5</v>
      </c>
      <c r="N36" s="69">
        <v>2</v>
      </c>
      <c r="O36" s="69">
        <v>2</v>
      </c>
      <c r="P36" s="105" t="s">
        <v>61</v>
      </c>
      <c r="Q36" s="106">
        <v>5</v>
      </c>
      <c r="R36" s="106">
        <v>8.5</v>
      </c>
      <c r="S36" s="105" t="s">
        <v>68</v>
      </c>
      <c r="T36" s="61">
        <f t="shared" si="1"/>
        <v>13.5</v>
      </c>
      <c r="U36" s="62">
        <f t="shared" si="2"/>
        <v>15.5</v>
      </c>
      <c r="V36" s="62">
        <f t="shared" si="3"/>
        <v>5</v>
      </c>
      <c r="W36" s="62">
        <f t="shared" si="20"/>
        <v>5</v>
      </c>
      <c r="X36" s="62">
        <f t="shared" si="5"/>
        <v>4</v>
      </c>
      <c r="Y36" s="62">
        <f t="shared" si="6"/>
        <v>19</v>
      </c>
      <c r="Z36" s="63">
        <f t="shared" si="7"/>
        <v>48.5</v>
      </c>
      <c r="AA36" s="8">
        <f t="shared" ref="AA36:AE36" si="93">U36/U$15</f>
        <v>0.5535714285714286</v>
      </c>
      <c r="AB36" s="8">
        <f t="shared" si="93"/>
        <v>0.83333333333333337</v>
      </c>
      <c r="AC36" s="8">
        <f t="shared" si="93"/>
        <v>0.16666666666666666</v>
      </c>
      <c r="AD36" s="8">
        <f t="shared" si="93"/>
        <v>0.66666666666666663</v>
      </c>
      <c r="AE36" s="8">
        <f t="shared" si="93"/>
        <v>0.95</v>
      </c>
      <c r="AF36" s="2"/>
      <c r="AG36" s="7">
        <f t="shared" ref="AG36:AK36" si="94">IF((AA36)&gt;=50%, 2, (IF((AA36)&lt;25%, 0, 1)))</f>
        <v>2</v>
      </c>
      <c r="AH36" s="7">
        <f t="shared" si="94"/>
        <v>2</v>
      </c>
      <c r="AI36" s="7">
        <f t="shared" si="94"/>
        <v>0</v>
      </c>
      <c r="AJ36" s="64">
        <f t="shared" si="94"/>
        <v>2</v>
      </c>
      <c r="AK36" s="7">
        <f t="shared" si="94"/>
        <v>2</v>
      </c>
      <c r="AL36" s="2"/>
      <c r="AM36" s="7" t="str">
        <f t="shared" ref="AM36:AQ36" si="95">IF(AG36=2,"Att", (IF(AG36=0,"Not","Weak")))</f>
        <v>Att</v>
      </c>
      <c r="AN36" s="7" t="str">
        <f t="shared" si="95"/>
        <v>Att</v>
      </c>
      <c r="AO36" s="7" t="str">
        <f t="shared" si="95"/>
        <v>Not</v>
      </c>
      <c r="AP36" s="8" t="str">
        <f t="shared" si="95"/>
        <v>Att</v>
      </c>
      <c r="AQ36" s="7" t="str">
        <f t="shared" si="95"/>
        <v>Att</v>
      </c>
      <c r="AR36" s="65"/>
      <c r="AS36" s="66">
        <f t="shared" si="11"/>
        <v>2</v>
      </c>
      <c r="AT36" s="67">
        <f t="shared" si="12"/>
        <v>2</v>
      </c>
      <c r="AU36" s="68">
        <f t="shared" ref="AU36:AV36" si="96">AJ36</f>
        <v>2</v>
      </c>
      <c r="AV36" s="67">
        <f t="shared" si="96"/>
        <v>2</v>
      </c>
      <c r="AW36" s="65"/>
      <c r="AX36" s="65"/>
    </row>
    <row r="37" spans="1:50" ht="15.75" customHeight="1" x14ac:dyDescent="0.3">
      <c r="A37" s="104" t="s">
        <v>111</v>
      </c>
      <c r="B37" s="104" t="s">
        <v>112</v>
      </c>
      <c r="C37" s="59">
        <v>4</v>
      </c>
      <c r="D37" s="59">
        <v>3</v>
      </c>
      <c r="E37" s="59">
        <v>3</v>
      </c>
      <c r="F37" s="59">
        <v>3</v>
      </c>
      <c r="G37" s="59">
        <v>3</v>
      </c>
      <c r="H37" s="59">
        <v>2</v>
      </c>
      <c r="I37" s="105" t="s">
        <v>57</v>
      </c>
      <c r="J37" s="60">
        <v>6</v>
      </c>
      <c r="K37" s="69">
        <v>2</v>
      </c>
      <c r="L37" s="69">
        <v>2</v>
      </c>
      <c r="M37" s="60">
        <v>6</v>
      </c>
      <c r="N37" s="69">
        <v>2</v>
      </c>
      <c r="O37" s="69">
        <v>2</v>
      </c>
      <c r="P37" s="105" t="s">
        <v>55</v>
      </c>
      <c r="Q37" s="106">
        <v>12</v>
      </c>
      <c r="R37" s="106">
        <v>13.5</v>
      </c>
      <c r="S37" s="105" t="s">
        <v>68</v>
      </c>
      <c r="T37" s="61">
        <f t="shared" si="1"/>
        <v>25.5</v>
      </c>
      <c r="U37" s="62">
        <f t="shared" si="2"/>
        <v>20.5</v>
      </c>
      <c r="V37" s="62">
        <f t="shared" si="3"/>
        <v>6</v>
      </c>
      <c r="W37" s="62">
        <f t="shared" si="20"/>
        <v>12</v>
      </c>
      <c r="X37" s="62">
        <f t="shared" si="5"/>
        <v>5</v>
      </c>
      <c r="Y37" s="62">
        <f t="shared" si="6"/>
        <v>20</v>
      </c>
      <c r="Z37" s="63">
        <f t="shared" si="7"/>
        <v>63.5</v>
      </c>
      <c r="AA37" s="8">
        <f t="shared" ref="AA37:AE37" si="97">U37/U$15</f>
        <v>0.7321428571428571</v>
      </c>
      <c r="AB37" s="8">
        <f t="shared" si="97"/>
        <v>1</v>
      </c>
      <c r="AC37" s="8">
        <f t="shared" si="97"/>
        <v>0.4</v>
      </c>
      <c r="AD37" s="8">
        <f t="shared" si="97"/>
        <v>0.83333333333333337</v>
      </c>
      <c r="AE37" s="8">
        <f t="shared" si="97"/>
        <v>1</v>
      </c>
      <c r="AF37" s="2"/>
      <c r="AG37" s="7">
        <f t="shared" ref="AG37:AK37" si="98">IF((AA37)&gt;=50%, 2, (IF((AA37)&lt;25%, 0, 1)))</f>
        <v>2</v>
      </c>
      <c r="AH37" s="7">
        <f t="shared" si="98"/>
        <v>2</v>
      </c>
      <c r="AI37" s="7">
        <f t="shared" si="98"/>
        <v>1</v>
      </c>
      <c r="AJ37" s="64">
        <f t="shared" si="98"/>
        <v>2</v>
      </c>
      <c r="AK37" s="7">
        <f t="shared" si="98"/>
        <v>2</v>
      </c>
      <c r="AL37" s="2"/>
      <c r="AM37" s="7" t="str">
        <f t="shared" ref="AM37:AQ37" si="99">IF(AG37=2,"Att", (IF(AG37=0,"Not","Weak")))</f>
        <v>Att</v>
      </c>
      <c r="AN37" s="7" t="str">
        <f t="shared" si="99"/>
        <v>Att</v>
      </c>
      <c r="AO37" s="7" t="str">
        <f t="shared" si="99"/>
        <v>Weak</v>
      </c>
      <c r="AP37" s="8" t="str">
        <f t="shared" si="99"/>
        <v>Att</v>
      </c>
      <c r="AQ37" s="7" t="str">
        <f t="shared" si="99"/>
        <v>Att</v>
      </c>
      <c r="AR37" s="65"/>
      <c r="AS37" s="66">
        <f t="shared" si="11"/>
        <v>3</v>
      </c>
      <c r="AT37" s="67">
        <f t="shared" si="12"/>
        <v>2</v>
      </c>
      <c r="AU37" s="68">
        <f t="shared" ref="AU37:AV37" si="100">AJ37</f>
        <v>2</v>
      </c>
      <c r="AV37" s="67">
        <f t="shared" si="100"/>
        <v>2</v>
      </c>
      <c r="AW37" s="65"/>
      <c r="AX37" s="65"/>
    </row>
    <row r="38" spans="1:50" ht="15.75" customHeight="1" x14ac:dyDescent="0.3">
      <c r="A38" s="104" t="s">
        <v>113</v>
      </c>
      <c r="B38" s="104" t="s">
        <v>114</v>
      </c>
      <c r="C38" s="59">
        <v>4</v>
      </c>
      <c r="D38" s="59">
        <v>3</v>
      </c>
      <c r="E38" s="59">
        <v>3</v>
      </c>
      <c r="F38" s="59">
        <v>3</v>
      </c>
      <c r="G38" s="59">
        <v>3</v>
      </c>
      <c r="H38" s="59">
        <v>2</v>
      </c>
      <c r="I38" s="105" t="s">
        <v>57</v>
      </c>
      <c r="J38" s="60">
        <v>6</v>
      </c>
      <c r="K38" s="69">
        <v>2</v>
      </c>
      <c r="L38" s="69">
        <v>2</v>
      </c>
      <c r="M38" s="60">
        <v>5</v>
      </c>
      <c r="N38" s="69">
        <v>2</v>
      </c>
      <c r="O38" s="69">
        <v>2</v>
      </c>
      <c r="P38" s="105" t="s">
        <v>61</v>
      </c>
      <c r="Q38" s="106">
        <v>12</v>
      </c>
      <c r="R38" s="106">
        <v>8</v>
      </c>
      <c r="S38" s="105" t="s">
        <v>64</v>
      </c>
      <c r="T38" s="61">
        <f t="shared" si="1"/>
        <v>20</v>
      </c>
      <c r="U38" s="62">
        <f t="shared" si="2"/>
        <v>15</v>
      </c>
      <c r="V38" s="62">
        <f t="shared" si="3"/>
        <v>6</v>
      </c>
      <c r="W38" s="62">
        <f t="shared" si="20"/>
        <v>12</v>
      </c>
      <c r="X38" s="62">
        <f t="shared" si="5"/>
        <v>5</v>
      </c>
      <c r="Y38" s="62">
        <f t="shared" si="6"/>
        <v>19</v>
      </c>
      <c r="Z38" s="63">
        <f t="shared" si="7"/>
        <v>57</v>
      </c>
      <c r="AA38" s="8">
        <f t="shared" ref="AA38:AE38" si="101">U38/U$15</f>
        <v>0.5357142857142857</v>
      </c>
      <c r="AB38" s="8">
        <f t="shared" si="101"/>
        <v>1</v>
      </c>
      <c r="AC38" s="8">
        <f t="shared" si="101"/>
        <v>0.4</v>
      </c>
      <c r="AD38" s="8">
        <f t="shared" si="101"/>
        <v>0.83333333333333337</v>
      </c>
      <c r="AE38" s="8">
        <f t="shared" si="101"/>
        <v>0.95</v>
      </c>
      <c r="AF38" s="2"/>
      <c r="AG38" s="7">
        <f t="shared" ref="AG38:AK38" si="102">IF((AA38)&gt;=50%, 2, (IF((AA38)&lt;25%, 0, 1)))</f>
        <v>2</v>
      </c>
      <c r="AH38" s="7">
        <f t="shared" si="102"/>
        <v>2</v>
      </c>
      <c r="AI38" s="7">
        <f t="shared" si="102"/>
        <v>1</v>
      </c>
      <c r="AJ38" s="64">
        <f t="shared" si="102"/>
        <v>2</v>
      </c>
      <c r="AK38" s="7">
        <f t="shared" si="102"/>
        <v>2</v>
      </c>
      <c r="AL38" s="2"/>
      <c r="AM38" s="7" t="str">
        <f t="shared" ref="AM38:AQ38" si="103">IF(AG38=2,"Att", (IF(AG38=0,"Not","Weak")))</f>
        <v>Att</v>
      </c>
      <c r="AN38" s="7" t="str">
        <f t="shared" si="103"/>
        <v>Att</v>
      </c>
      <c r="AO38" s="7" t="str">
        <f t="shared" si="103"/>
        <v>Weak</v>
      </c>
      <c r="AP38" s="8" t="str">
        <f t="shared" si="103"/>
        <v>Att</v>
      </c>
      <c r="AQ38" s="7" t="str">
        <f t="shared" si="103"/>
        <v>Att</v>
      </c>
      <c r="AR38" s="65"/>
      <c r="AS38" s="66">
        <f t="shared" si="11"/>
        <v>3</v>
      </c>
      <c r="AT38" s="67">
        <f t="shared" si="12"/>
        <v>2</v>
      </c>
      <c r="AU38" s="68">
        <f t="shared" ref="AU38:AV38" si="104">AJ38</f>
        <v>2</v>
      </c>
      <c r="AV38" s="67">
        <f t="shared" si="104"/>
        <v>2</v>
      </c>
      <c r="AW38" s="65"/>
      <c r="AX38" s="65"/>
    </row>
    <row r="39" spans="1:50" ht="15.75" customHeight="1" x14ac:dyDescent="0.3">
      <c r="A39" s="104" t="s">
        <v>115</v>
      </c>
      <c r="B39" s="104" t="s">
        <v>116</v>
      </c>
      <c r="C39" s="59">
        <v>4</v>
      </c>
      <c r="D39" s="59">
        <v>2</v>
      </c>
      <c r="E39" s="59">
        <v>2</v>
      </c>
      <c r="F39" s="59">
        <v>4</v>
      </c>
      <c r="G39" s="59">
        <v>2</v>
      </c>
      <c r="H39" s="59">
        <v>2</v>
      </c>
      <c r="I39" s="105" t="s">
        <v>157</v>
      </c>
      <c r="J39" s="70">
        <v>6</v>
      </c>
      <c r="K39" s="70">
        <v>2</v>
      </c>
      <c r="L39" s="70">
        <v>2</v>
      </c>
      <c r="M39" s="70">
        <v>5</v>
      </c>
      <c r="N39" s="70">
        <v>2</v>
      </c>
      <c r="O39" s="70">
        <v>2</v>
      </c>
      <c r="P39" s="105" t="s">
        <v>61</v>
      </c>
      <c r="Q39" s="106">
        <v>12</v>
      </c>
      <c r="R39" s="106">
        <v>12.5</v>
      </c>
      <c r="S39" s="105" t="s">
        <v>64</v>
      </c>
      <c r="T39" s="61">
        <f t="shared" si="1"/>
        <v>24.5</v>
      </c>
      <c r="U39" s="62">
        <f t="shared" si="2"/>
        <v>20.5</v>
      </c>
      <c r="V39" s="62">
        <f t="shared" si="3"/>
        <v>4</v>
      </c>
      <c r="W39" s="62">
        <f t="shared" si="20"/>
        <v>12</v>
      </c>
      <c r="X39" s="62">
        <f t="shared" si="5"/>
        <v>4</v>
      </c>
      <c r="Y39" s="62">
        <f t="shared" si="6"/>
        <v>19</v>
      </c>
      <c r="Z39" s="63">
        <f t="shared" si="7"/>
        <v>59.5</v>
      </c>
      <c r="AA39" s="8">
        <f t="shared" ref="AA39:AE39" si="105">U39/U$15</f>
        <v>0.7321428571428571</v>
      </c>
      <c r="AB39" s="8">
        <f t="shared" si="105"/>
        <v>0.66666666666666663</v>
      </c>
      <c r="AC39" s="8">
        <f t="shared" si="105"/>
        <v>0.4</v>
      </c>
      <c r="AD39" s="8">
        <f t="shared" si="105"/>
        <v>0.66666666666666663</v>
      </c>
      <c r="AE39" s="8">
        <f t="shared" si="105"/>
        <v>0.95</v>
      </c>
      <c r="AF39" s="2"/>
      <c r="AG39" s="7">
        <f t="shared" ref="AG39:AK39" si="106">IF((AA39)&gt;=50%, 2, (IF((AA39)&lt;25%, 0, 1)))</f>
        <v>2</v>
      </c>
      <c r="AH39" s="7">
        <f t="shared" si="106"/>
        <v>2</v>
      </c>
      <c r="AI39" s="7">
        <f t="shared" si="106"/>
        <v>1</v>
      </c>
      <c r="AJ39" s="64">
        <f t="shared" si="106"/>
        <v>2</v>
      </c>
      <c r="AK39" s="7">
        <f t="shared" si="106"/>
        <v>2</v>
      </c>
      <c r="AL39" s="2"/>
      <c r="AM39" s="7" t="str">
        <f t="shared" ref="AM39:AQ39" si="107">IF(AG39=2,"Att", (IF(AG39=0,"Not","Weak")))</f>
        <v>Att</v>
      </c>
      <c r="AN39" s="7" t="str">
        <f t="shared" si="107"/>
        <v>Att</v>
      </c>
      <c r="AO39" s="7" t="str">
        <f t="shared" si="107"/>
        <v>Weak</v>
      </c>
      <c r="AP39" s="8" t="str">
        <f t="shared" si="107"/>
        <v>Att</v>
      </c>
      <c r="AQ39" s="7" t="str">
        <f t="shared" si="107"/>
        <v>Att</v>
      </c>
      <c r="AR39" s="65"/>
      <c r="AS39" s="66">
        <f t="shared" si="11"/>
        <v>3</v>
      </c>
      <c r="AT39" s="67">
        <f t="shared" si="12"/>
        <v>2</v>
      </c>
      <c r="AU39" s="68">
        <f t="shared" ref="AU39:AV39" si="108">AJ39</f>
        <v>2</v>
      </c>
      <c r="AV39" s="67">
        <f t="shared" si="108"/>
        <v>2</v>
      </c>
      <c r="AW39" s="65"/>
      <c r="AX39" s="65"/>
    </row>
    <row r="40" spans="1:50" ht="15.75" customHeight="1" x14ac:dyDescent="0.3">
      <c r="A40" s="104" t="s">
        <v>117</v>
      </c>
      <c r="B40" s="104" t="s">
        <v>118</v>
      </c>
      <c r="C40" s="59">
        <v>4</v>
      </c>
      <c r="D40" s="59">
        <v>3</v>
      </c>
      <c r="E40" s="59">
        <v>3</v>
      </c>
      <c r="F40" s="59">
        <v>4</v>
      </c>
      <c r="G40" s="59">
        <v>3</v>
      </c>
      <c r="H40" s="59">
        <v>3</v>
      </c>
      <c r="I40" s="105" t="s">
        <v>54</v>
      </c>
      <c r="J40" s="60">
        <v>6</v>
      </c>
      <c r="K40" s="69">
        <v>2</v>
      </c>
      <c r="L40" s="69">
        <v>2</v>
      </c>
      <c r="M40" s="60">
        <v>5</v>
      </c>
      <c r="N40" s="69">
        <v>2</v>
      </c>
      <c r="O40" s="69">
        <v>1</v>
      </c>
      <c r="P40" s="105" t="s">
        <v>59</v>
      </c>
      <c r="Q40" s="106">
        <v>17</v>
      </c>
      <c r="R40" s="106">
        <v>14</v>
      </c>
      <c r="S40" s="105" t="s">
        <v>55</v>
      </c>
      <c r="T40" s="61">
        <f t="shared" si="1"/>
        <v>31</v>
      </c>
      <c r="U40" s="62">
        <f t="shared" si="2"/>
        <v>22</v>
      </c>
      <c r="V40" s="62">
        <f t="shared" si="3"/>
        <v>6</v>
      </c>
      <c r="W40" s="62">
        <f t="shared" si="20"/>
        <v>17</v>
      </c>
      <c r="X40" s="62">
        <f t="shared" si="5"/>
        <v>6</v>
      </c>
      <c r="Y40" s="62">
        <f t="shared" si="6"/>
        <v>18</v>
      </c>
      <c r="Z40" s="63">
        <f t="shared" si="7"/>
        <v>69</v>
      </c>
      <c r="AA40" s="8">
        <f t="shared" ref="AA40:AE40" si="109">U40/U$15</f>
        <v>0.7857142857142857</v>
      </c>
      <c r="AB40" s="8">
        <f t="shared" si="109"/>
        <v>1</v>
      </c>
      <c r="AC40" s="8">
        <f t="shared" si="109"/>
        <v>0.56666666666666665</v>
      </c>
      <c r="AD40" s="8">
        <f t="shared" si="109"/>
        <v>1</v>
      </c>
      <c r="AE40" s="8">
        <f t="shared" si="109"/>
        <v>0.9</v>
      </c>
      <c r="AF40" s="2"/>
      <c r="AG40" s="7">
        <f t="shared" ref="AG40:AK40" si="110">IF((AA40)&gt;=50%, 2, (IF((AA40)&lt;25%, 0, 1)))</f>
        <v>2</v>
      </c>
      <c r="AH40" s="7">
        <f t="shared" si="110"/>
        <v>2</v>
      </c>
      <c r="AI40" s="7">
        <f t="shared" si="110"/>
        <v>2</v>
      </c>
      <c r="AJ40" s="64">
        <f t="shared" si="110"/>
        <v>2</v>
      </c>
      <c r="AK40" s="7">
        <f t="shared" si="110"/>
        <v>2</v>
      </c>
      <c r="AL40" s="2"/>
      <c r="AM40" s="7" t="str">
        <f t="shared" ref="AM40:AQ40" si="111">IF(AG40=2,"Att", (IF(AG40=0,"Not","Weak")))</f>
        <v>Att</v>
      </c>
      <c r="AN40" s="7" t="str">
        <f t="shared" si="111"/>
        <v>Att</v>
      </c>
      <c r="AO40" s="7" t="str">
        <f t="shared" si="111"/>
        <v>Att</v>
      </c>
      <c r="AP40" s="8" t="str">
        <f t="shared" si="111"/>
        <v>Att</v>
      </c>
      <c r="AQ40" s="7" t="str">
        <f t="shared" si="111"/>
        <v>Att</v>
      </c>
      <c r="AR40" s="65"/>
      <c r="AS40" s="66">
        <f t="shared" si="11"/>
        <v>4</v>
      </c>
      <c r="AT40" s="67">
        <f t="shared" si="12"/>
        <v>2</v>
      </c>
      <c r="AU40" s="68">
        <f t="shared" ref="AU40:AV40" si="112">AJ40</f>
        <v>2</v>
      </c>
      <c r="AV40" s="67">
        <f t="shared" si="112"/>
        <v>2</v>
      </c>
      <c r="AW40" s="65"/>
      <c r="AX40" s="65"/>
    </row>
    <row r="41" spans="1:50" ht="15.75" customHeight="1" x14ac:dyDescent="0.3">
      <c r="A41" s="104" t="s">
        <v>119</v>
      </c>
      <c r="B41" s="104" t="s">
        <v>120</v>
      </c>
      <c r="C41" s="59">
        <v>4</v>
      </c>
      <c r="D41" s="59">
        <v>3</v>
      </c>
      <c r="E41" s="59">
        <v>3</v>
      </c>
      <c r="F41" s="59">
        <v>4</v>
      </c>
      <c r="G41" s="59">
        <v>3</v>
      </c>
      <c r="H41" s="59">
        <v>3</v>
      </c>
      <c r="I41" s="105" t="s">
        <v>54</v>
      </c>
      <c r="J41" s="60">
        <v>5</v>
      </c>
      <c r="K41" s="60">
        <v>2</v>
      </c>
      <c r="L41" s="60">
        <v>2</v>
      </c>
      <c r="M41" s="60">
        <v>4</v>
      </c>
      <c r="N41" s="60">
        <v>2</v>
      </c>
      <c r="O41" s="60">
        <v>1</v>
      </c>
      <c r="P41" s="105" t="s">
        <v>58</v>
      </c>
      <c r="Q41" s="106">
        <v>10</v>
      </c>
      <c r="R41" s="106">
        <v>7.5</v>
      </c>
      <c r="S41" s="105" t="s">
        <v>67</v>
      </c>
      <c r="T41" s="61">
        <f t="shared" si="1"/>
        <v>17.5</v>
      </c>
      <c r="U41" s="62">
        <f t="shared" si="2"/>
        <v>15.5</v>
      </c>
      <c r="V41" s="62">
        <f t="shared" si="3"/>
        <v>6</v>
      </c>
      <c r="W41" s="62">
        <f t="shared" si="20"/>
        <v>10</v>
      </c>
      <c r="X41" s="62">
        <f t="shared" si="5"/>
        <v>6</v>
      </c>
      <c r="Y41" s="62">
        <f t="shared" si="6"/>
        <v>16</v>
      </c>
      <c r="Z41" s="63">
        <f t="shared" si="7"/>
        <v>53.5</v>
      </c>
      <c r="AA41" s="8">
        <f t="shared" ref="AA41:AE41" si="113">U41/U$15</f>
        <v>0.5535714285714286</v>
      </c>
      <c r="AB41" s="8">
        <f t="shared" si="113"/>
        <v>1</v>
      </c>
      <c r="AC41" s="8">
        <f t="shared" si="113"/>
        <v>0.33333333333333331</v>
      </c>
      <c r="AD41" s="8">
        <f t="shared" si="113"/>
        <v>1</v>
      </c>
      <c r="AE41" s="8">
        <f t="shared" si="113"/>
        <v>0.8</v>
      </c>
      <c r="AF41" s="2"/>
      <c r="AG41" s="7">
        <f t="shared" ref="AG41:AK41" si="114">IF((AA41)&gt;=50%, 2, (IF((AA41)&lt;25%, 0, 1)))</f>
        <v>2</v>
      </c>
      <c r="AH41" s="7">
        <f t="shared" si="114"/>
        <v>2</v>
      </c>
      <c r="AI41" s="7">
        <f t="shared" si="114"/>
        <v>1</v>
      </c>
      <c r="AJ41" s="64">
        <f t="shared" si="114"/>
        <v>2</v>
      </c>
      <c r="AK41" s="7">
        <f t="shared" si="114"/>
        <v>2</v>
      </c>
      <c r="AL41" s="2"/>
      <c r="AM41" s="7" t="str">
        <f t="shared" ref="AM41:AQ41" si="115">IF(AG41=2,"Att", (IF(AG41=0,"Not","Weak")))</f>
        <v>Att</v>
      </c>
      <c r="AN41" s="7" t="str">
        <f t="shared" si="115"/>
        <v>Att</v>
      </c>
      <c r="AO41" s="7" t="str">
        <f t="shared" si="115"/>
        <v>Weak</v>
      </c>
      <c r="AP41" s="8" t="str">
        <f t="shared" si="115"/>
        <v>Att</v>
      </c>
      <c r="AQ41" s="7" t="str">
        <f t="shared" si="115"/>
        <v>Att</v>
      </c>
      <c r="AR41" s="65"/>
      <c r="AS41" s="66">
        <f t="shared" si="11"/>
        <v>3</v>
      </c>
      <c r="AT41" s="67">
        <f t="shared" si="12"/>
        <v>2</v>
      </c>
      <c r="AU41" s="68">
        <f t="shared" ref="AU41:AV41" si="116">AJ41</f>
        <v>2</v>
      </c>
      <c r="AV41" s="67">
        <f t="shared" si="116"/>
        <v>2</v>
      </c>
      <c r="AW41" s="65"/>
      <c r="AX41" s="65"/>
    </row>
    <row r="42" spans="1:50" ht="15.75" customHeight="1" x14ac:dyDescent="0.3">
      <c r="A42" s="104" t="s">
        <v>121</v>
      </c>
      <c r="B42" s="104" t="s">
        <v>122</v>
      </c>
      <c r="C42" s="59">
        <v>4</v>
      </c>
      <c r="D42" s="59">
        <v>3</v>
      </c>
      <c r="E42" s="59">
        <v>3</v>
      </c>
      <c r="F42" s="59">
        <v>3</v>
      </c>
      <c r="G42" s="59">
        <v>3</v>
      </c>
      <c r="H42" s="59">
        <v>2</v>
      </c>
      <c r="I42" s="105" t="s">
        <v>57</v>
      </c>
      <c r="J42" s="70">
        <v>6</v>
      </c>
      <c r="K42" s="70">
        <v>2</v>
      </c>
      <c r="L42" s="70">
        <v>2</v>
      </c>
      <c r="M42" s="70">
        <v>4</v>
      </c>
      <c r="N42" s="70">
        <v>2</v>
      </c>
      <c r="O42" s="70">
        <v>2</v>
      </c>
      <c r="P42" s="105" t="s">
        <v>59</v>
      </c>
      <c r="Q42" s="106">
        <v>20</v>
      </c>
      <c r="R42" s="106">
        <v>8</v>
      </c>
      <c r="S42" s="105" t="s">
        <v>63</v>
      </c>
      <c r="T42" s="61">
        <f t="shared" si="1"/>
        <v>28</v>
      </c>
      <c r="U42" s="62">
        <f t="shared" si="2"/>
        <v>15</v>
      </c>
      <c r="V42" s="62">
        <f t="shared" si="3"/>
        <v>6</v>
      </c>
      <c r="W42" s="62">
        <f t="shared" si="20"/>
        <v>20</v>
      </c>
      <c r="X42" s="62">
        <f t="shared" si="5"/>
        <v>5</v>
      </c>
      <c r="Y42" s="62">
        <f t="shared" si="6"/>
        <v>18</v>
      </c>
      <c r="Z42" s="63">
        <f t="shared" si="7"/>
        <v>64</v>
      </c>
      <c r="AA42" s="8">
        <f t="shared" ref="AA42:AE42" si="117">U42/U$15</f>
        <v>0.5357142857142857</v>
      </c>
      <c r="AB42" s="8">
        <f t="shared" si="117"/>
        <v>1</v>
      </c>
      <c r="AC42" s="8">
        <f t="shared" si="117"/>
        <v>0.66666666666666663</v>
      </c>
      <c r="AD42" s="8">
        <f t="shared" si="117"/>
        <v>0.83333333333333337</v>
      </c>
      <c r="AE42" s="8">
        <f t="shared" si="117"/>
        <v>0.9</v>
      </c>
      <c r="AF42" s="2"/>
      <c r="AG42" s="7">
        <f t="shared" ref="AG42:AK42" si="118">IF((AA42)&gt;=50%, 2, (IF((AA42)&lt;25%, 0, 1)))</f>
        <v>2</v>
      </c>
      <c r="AH42" s="7">
        <f t="shared" si="118"/>
        <v>2</v>
      </c>
      <c r="AI42" s="7">
        <f t="shared" si="118"/>
        <v>2</v>
      </c>
      <c r="AJ42" s="64">
        <f t="shared" si="118"/>
        <v>2</v>
      </c>
      <c r="AK42" s="7">
        <f t="shared" si="118"/>
        <v>2</v>
      </c>
      <c r="AL42" s="2"/>
      <c r="AM42" s="7" t="str">
        <f t="shared" ref="AM42:AQ42" si="119">IF(AG42=2,"Att", (IF(AG42=0,"Not","Weak")))</f>
        <v>Att</v>
      </c>
      <c r="AN42" s="7" t="str">
        <f t="shared" si="119"/>
        <v>Att</v>
      </c>
      <c r="AO42" s="7" t="str">
        <f t="shared" si="119"/>
        <v>Att</v>
      </c>
      <c r="AP42" s="8" t="str">
        <f t="shared" si="119"/>
        <v>Att</v>
      </c>
      <c r="AQ42" s="7" t="str">
        <f t="shared" si="119"/>
        <v>Att</v>
      </c>
      <c r="AR42" s="65"/>
      <c r="AS42" s="66">
        <f t="shared" si="11"/>
        <v>4</v>
      </c>
      <c r="AT42" s="67">
        <f t="shared" si="12"/>
        <v>2</v>
      </c>
      <c r="AU42" s="68">
        <f t="shared" ref="AU42:AV42" si="120">AJ42</f>
        <v>2</v>
      </c>
      <c r="AV42" s="67">
        <f t="shared" si="120"/>
        <v>2</v>
      </c>
      <c r="AW42" s="65"/>
      <c r="AX42" s="65"/>
    </row>
    <row r="43" spans="1:50" ht="15.75" customHeight="1" x14ac:dyDescent="0.3">
      <c r="A43" s="104" t="s">
        <v>123</v>
      </c>
      <c r="B43" s="104" t="s">
        <v>124</v>
      </c>
      <c r="C43" s="59">
        <v>4</v>
      </c>
      <c r="D43" s="59">
        <v>3</v>
      </c>
      <c r="E43" s="59">
        <v>3</v>
      </c>
      <c r="F43" s="59">
        <v>4</v>
      </c>
      <c r="G43" s="59">
        <v>3</v>
      </c>
      <c r="H43" s="59">
        <v>3</v>
      </c>
      <c r="I43" s="105" t="s">
        <v>54</v>
      </c>
      <c r="J43" s="60">
        <v>6</v>
      </c>
      <c r="K43" s="69">
        <v>2</v>
      </c>
      <c r="L43" s="69">
        <v>2</v>
      </c>
      <c r="M43" s="60">
        <v>5</v>
      </c>
      <c r="N43" s="70">
        <v>2</v>
      </c>
      <c r="O43" s="70">
        <v>2</v>
      </c>
      <c r="P43" s="105" t="s">
        <v>61</v>
      </c>
      <c r="Q43" s="106">
        <v>11</v>
      </c>
      <c r="R43" s="106">
        <v>14.5</v>
      </c>
      <c r="S43" s="105" t="s">
        <v>55</v>
      </c>
      <c r="T43" s="61">
        <f t="shared" si="1"/>
        <v>25.5</v>
      </c>
      <c r="U43" s="62">
        <f t="shared" si="2"/>
        <v>22.5</v>
      </c>
      <c r="V43" s="62">
        <f t="shared" si="3"/>
        <v>6</v>
      </c>
      <c r="W43" s="62">
        <f t="shared" si="20"/>
        <v>11</v>
      </c>
      <c r="X43" s="62">
        <f t="shared" si="5"/>
        <v>6</v>
      </c>
      <c r="Y43" s="62">
        <f t="shared" si="6"/>
        <v>19</v>
      </c>
      <c r="Z43" s="63">
        <f t="shared" si="7"/>
        <v>64.5</v>
      </c>
      <c r="AA43" s="8">
        <f t="shared" ref="AA43:AE43" si="121">U43/U$15</f>
        <v>0.8035714285714286</v>
      </c>
      <c r="AB43" s="8">
        <f t="shared" si="121"/>
        <v>1</v>
      </c>
      <c r="AC43" s="8">
        <f t="shared" si="121"/>
        <v>0.36666666666666664</v>
      </c>
      <c r="AD43" s="8">
        <f t="shared" si="121"/>
        <v>1</v>
      </c>
      <c r="AE43" s="8">
        <f t="shared" si="121"/>
        <v>0.95</v>
      </c>
      <c r="AF43" s="2"/>
      <c r="AG43" s="7">
        <f t="shared" ref="AG43:AK43" si="122">IF((AA43)&gt;=50%, 2, (IF((AA43)&lt;25%, 0, 1)))</f>
        <v>2</v>
      </c>
      <c r="AH43" s="7">
        <f t="shared" si="122"/>
        <v>2</v>
      </c>
      <c r="AI43" s="7">
        <f t="shared" si="122"/>
        <v>1</v>
      </c>
      <c r="AJ43" s="64">
        <f t="shared" si="122"/>
        <v>2</v>
      </c>
      <c r="AK43" s="7">
        <f t="shared" si="122"/>
        <v>2</v>
      </c>
      <c r="AL43" s="2"/>
      <c r="AM43" s="7" t="str">
        <f t="shared" ref="AM43:AQ43" si="123">IF(AG43=2,"Att", (IF(AG43=0,"Not","Weak")))</f>
        <v>Att</v>
      </c>
      <c r="AN43" s="7" t="str">
        <f t="shared" si="123"/>
        <v>Att</v>
      </c>
      <c r="AO43" s="7" t="str">
        <f t="shared" si="123"/>
        <v>Weak</v>
      </c>
      <c r="AP43" s="8" t="str">
        <f t="shared" si="123"/>
        <v>Att</v>
      </c>
      <c r="AQ43" s="7" t="str">
        <f t="shared" si="123"/>
        <v>Att</v>
      </c>
      <c r="AR43" s="65"/>
      <c r="AS43" s="66">
        <f t="shared" si="11"/>
        <v>3</v>
      </c>
      <c r="AT43" s="67">
        <f t="shared" si="12"/>
        <v>2</v>
      </c>
      <c r="AU43" s="68">
        <f t="shared" ref="AU43:AV43" si="124">AJ43</f>
        <v>2</v>
      </c>
      <c r="AV43" s="67">
        <f t="shared" si="124"/>
        <v>2</v>
      </c>
      <c r="AW43" s="65"/>
      <c r="AX43" s="65"/>
    </row>
    <row r="44" spans="1:50" ht="15.75" customHeight="1" x14ac:dyDescent="0.3">
      <c r="A44" s="104" t="s">
        <v>125</v>
      </c>
      <c r="B44" s="104" t="s">
        <v>126</v>
      </c>
      <c r="C44" s="59">
        <v>4</v>
      </c>
      <c r="D44" s="59">
        <v>3</v>
      </c>
      <c r="E44" s="59">
        <v>3</v>
      </c>
      <c r="F44" s="59">
        <v>3</v>
      </c>
      <c r="G44" s="59">
        <v>2</v>
      </c>
      <c r="H44" s="59">
        <v>1</v>
      </c>
      <c r="I44" s="105" t="s">
        <v>157</v>
      </c>
      <c r="J44" s="60">
        <v>5</v>
      </c>
      <c r="K44" s="69">
        <v>2</v>
      </c>
      <c r="L44" s="69">
        <v>2</v>
      </c>
      <c r="M44" s="60">
        <v>5</v>
      </c>
      <c r="N44" s="69">
        <v>2</v>
      </c>
      <c r="O44" s="69">
        <v>2</v>
      </c>
      <c r="P44" s="105" t="s">
        <v>59</v>
      </c>
      <c r="Q44" s="106">
        <v>10</v>
      </c>
      <c r="R44" s="106">
        <v>7.5</v>
      </c>
      <c r="S44" s="105" t="s">
        <v>65</v>
      </c>
      <c r="T44" s="61">
        <f t="shared" si="1"/>
        <v>17.5</v>
      </c>
      <c r="U44" s="62">
        <f t="shared" si="2"/>
        <v>14.5</v>
      </c>
      <c r="V44" s="62">
        <f t="shared" si="3"/>
        <v>5</v>
      </c>
      <c r="W44" s="62">
        <f t="shared" si="20"/>
        <v>10</v>
      </c>
      <c r="X44" s="62">
        <f t="shared" si="5"/>
        <v>4</v>
      </c>
      <c r="Y44" s="62">
        <f t="shared" si="6"/>
        <v>18</v>
      </c>
      <c r="Z44" s="63">
        <f t="shared" si="7"/>
        <v>51.5</v>
      </c>
      <c r="AA44" s="8">
        <f t="shared" ref="AA44:AE44" si="125">U44/U$15</f>
        <v>0.5178571428571429</v>
      </c>
      <c r="AB44" s="8">
        <f t="shared" si="125"/>
        <v>0.83333333333333337</v>
      </c>
      <c r="AC44" s="8">
        <f t="shared" si="125"/>
        <v>0.33333333333333331</v>
      </c>
      <c r="AD44" s="8">
        <f t="shared" si="125"/>
        <v>0.66666666666666663</v>
      </c>
      <c r="AE44" s="8">
        <f t="shared" si="125"/>
        <v>0.9</v>
      </c>
      <c r="AF44" s="2"/>
      <c r="AG44" s="7">
        <f t="shared" ref="AG44:AK44" si="126">IF((AA44)&gt;=50%, 2, (IF((AA44)&lt;25%, 0, 1)))</f>
        <v>2</v>
      </c>
      <c r="AH44" s="7">
        <f t="shared" si="126"/>
        <v>2</v>
      </c>
      <c r="AI44" s="7">
        <f t="shared" si="126"/>
        <v>1</v>
      </c>
      <c r="AJ44" s="64">
        <f t="shared" si="126"/>
        <v>2</v>
      </c>
      <c r="AK44" s="7">
        <f t="shared" si="126"/>
        <v>2</v>
      </c>
      <c r="AL44" s="2"/>
      <c r="AM44" s="7" t="str">
        <f t="shared" ref="AM44:AQ44" si="127">IF(AG44=2,"Att", (IF(AG44=0,"Not","Weak")))</f>
        <v>Att</v>
      </c>
      <c r="AN44" s="7" t="str">
        <f t="shared" si="127"/>
        <v>Att</v>
      </c>
      <c r="AO44" s="7" t="str">
        <f t="shared" si="127"/>
        <v>Weak</v>
      </c>
      <c r="AP44" s="8" t="str">
        <f t="shared" si="127"/>
        <v>Att</v>
      </c>
      <c r="AQ44" s="7" t="str">
        <f t="shared" si="127"/>
        <v>Att</v>
      </c>
      <c r="AR44" s="65"/>
      <c r="AS44" s="66">
        <f t="shared" si="11"/>
        <v>3</v>
      </c>
      <c r="AT44" s="67">
        <f t="shared" si="12"/>
        <v>2</v>
      </c>
      <c r="AU44" s="68">
        <f t="shared" ref="AU44:AV44" si="128">AJ44</f>
        <v>2</v>
      </c>
      <c r="AV44" s="67">
        <f t="shared" si="128"/>
        <v>2</v>
      </c>
      <c r="AW44" s="65"/>
      <c r="AX44" s="65"/>
    </row>
    <row r="45" spans="1:50" ht="15.75" customHeight="1" x14ac:dyDescent="0.3">
      <c r="A45" s="104" t="s">
        <v>127</v>
      </c>
      <c r="B45" s="104" t="s">
        <v>128</v>
      </c>
      <c r="C45" s="59">
        <v>4</v>
      </c>
      <c r="D45" s="59">
        <v>3</v>
      </c>
      <c r="E45" s="59">
        <v>3</v>
      </c>
      <c r="F45" s="59">
        <v>4</v>
      </c>
      <c r="G45" s="59">
        <v>2</v>
      </c>
      <c r="H45" s="59">
        <v>2</v>
      </c>
      <c r="I45" s="105" t="s">
        <v>57</v>
      </c>
      <c r="J45" s="60">
        <v>6</v>
      </c>
      <c r="K45" s="69">
        <v>2</v>
      </c>
      <c r="L45" s="69">
        <v>2</v>
      </c>
      <c r="M45" s="60">
        <v>6</v>
      </c>
      <c r="N45" s="69">
        <v>2</v>
      </c>
      <c r="O45" s="69">
        <v>2</v>
      </c>
      <c r="P45" s="105" t="s">
        <v>55</v>
      </c>
      <c r="Q45" s="106">
        <v>7</v>
      </c>
      <c r="R45" s="106">
        <v>4</v>
      </c>
      <c r="S45" s="105" t="s">
        <v>59</v>
      </c>
      <c r="T45" s="61">
        <f t="shared" si="1"/>
        <v>11</v>
      </c>
      <c r="U45" s="62">
        <f t="shared" si="2"/>
        <v>12</v>
      </c>
      <c r="V45" s="62">
        <f t="shared" si="3"/>
        <v>5</v>
      </c>
      <c r="W45" s="62">
        <f t="shared" si="20"/>
        <v>7</v>
      </c>
      <c r="X45" s="62">
        <f t="shared" si="5"/>
        <v>5</v>
      </c>
      <c r="Y45" s="62">
        <f t="shared" si="6"/>
        <v>20</v>
      </c>
      <c r="Z45" s="63">
        <f t="shared" si="7"/>
        <v>49</v>
      </c>
      <c r="AA45" s="8">
        <f t="shared" ref="AA45:AE45" si="129">U45/U$15</f>
        <v>0.42857142857142855</v>
      </c>
      <c r="AB45" s="8">
        <f t="shared" si="129"/>
        <v>0.83333333333333337</v>
      </c>
      <c r="AC45" s="8">
        <f t="shared" si="129"/>
        <v>0.23333333333333334</v>
      </c>
      <c r="AD45" s="8">
        <f t="shared" si="129"/>
        <v>0.83333333333333337</v>
      </c>
      <c r="AE45" s="8">
        <f t="shared" si="129"/>
        <v>1</v>
      </c>
      <c r="AF45" s="2"/>
      <c r="AG45" s="7">
        <f t="shared" ref="AG45:AK45" si="130">IF((AA45)&gt;=50%, 2, (IF((AA45)&lt;25%, 0, 1)))</f>
        <v>1</v>
      </c>
      <c r="AH45" s="7">
        <f t="shared" si="130"/>
        <v>2</v>
      </c>
      <c r="AI45" s="7">
        <f t="shared" si="130"/>
        <v>0</v>
      </c>
      <c r="AJ45" s="64">
        <f t="shared" si="130"/>
        <v>2</v>
      </c>
      <c r="AK45" s="7">
        <f t="shared" si="130"/>
        <v>2</v>
      </c>
      <c r="AL45" s="2"/>
      <c r="AM45" s="7" t="str">
        <f t="shared" ref="AM45:AQ45" si="131">IF(AG45=2,"Att", (IF(AG45=0,"Not","Weak")))</f>
        <v>Weak</v>
      </c>
      <c r="AN45" s="7" t="str">
        <f t="shared" si="131"/>
        <v>Att</v>
      </c>
      <c r="AO45" s="7" t="str">
        <f t="shared" si="131"/>
        <v>Not</v>
      </c>
      <c r="AP45" s="8" t="str">
        <f t="shared" si="131"/>
        <v>Att</v>
      </c>
      <c r="AQ45" s="7" t="str">
        <f t="shared" si="131"/>
        <v>Att</v>
      </c>
      <c r="AR45" s="65"/>
      <c r="AS45" s="66">
        <f t="shared" si="11"/>
        <v>1</v>
      </c>
      <c r="AT45" s="67">
        <f t="shared" si="12"/>
        <v>2</v>
      </c>
      <c r="AU45" s="68">
        <f t="shared" ref="AU45:AV45" si="132">AJ45</f>
        <v>2</v>
      </c>
      <c r="AV45" s="67">
        <f t="shared" si="132"/>
        <v>2</v>
      </c>
      <c r="AW45" s="65"/>
      <c r="AX45" s="65"/>
    </row>
    <row r="46" spans="1:50" ht="15.75" customHeight="1" x14ac:dyDescent="0.3">
      <c r="A46" s="104" t="s">
        <v>129</v>
      </c>
      <c r="B46" s="104" t="s">
        <v>130</v>
      </c>
      <c r="C46" s="59">
        <v>4</v>
      </c>
      <c r="D46" s="59">
        <v>3</v>
      </c>
      <c r="E46" s="59">
        <v>3</v>
      </c>
      <c r="F46" s="59">
        <v>4</v>
      </c>
      <c r="G46" s="59">
        <v>3</v>
      </c>
      <c r="H46" s="59">
        <v>3</v>
      </c>
      <c r="I46" s="105" t="s">
        <v>54</v>
      </c>
      <c r="J46" s="60">
        <v>6</v>
      </c>
      <c r="K46" s="69">
        <v>2</v>
      </c>
      <c r="L46" s="69">
        <v>2</v>
      </c>
      <c r="M46" s="60">
        <v>6</v>
      </c>
      <c r="N46" s="69">
        <v>2</v>
      </c>
      <c r="O46" s="69">
        <v>2</v>
      </c>
      <c r="P46" s="105" t="s">
        <v>55</v>
      </c>
      <c r="Q46" s="106">
        <v>30</v>
      </c>
      <c r="R46" s="106">
        <v>16.5</v>
      </c>
      <c r="S46" s="105" t="s">
        <v>55</v>
      </c>
      <c r="T46" s="61">
        <f t="shared" si="1"/>
        <v>46.5</v>
      </c>
      <c r="U46" s="62">
        <f t="shared" si="2"/>
        <v>24.5</v>
      </c>
      <c r="V46" s="62">
        <f t="shared" si="3"/>
        <v>6</v>
      </c>
      <c r="W46" s="62">
        <f t="shared" si="20"/>
        <v>30</v>
      </c>
      <c r="X46" s="62">
        <f t="shared" si="5"/>
        <v>6</v>
      </c>
      <c r="Y46" s="62">
        <f t="shared" si="6"/>
        <v>20</v>
      </c>
      <c r="Z46" s="63">
        <f t="shared" si="7"/>
        <v>86.5</v>
      </c>
      <c r="AA46" s="8">
        <f t="shared" ref="AA46:AE46" si="133">U46/U$15</f>
        <v>0.875</v>
      </c>
      <c r="AB46" s="8">
        <f t="shared" si="133"/>
        <v>1</v>
      </c>
      <c r="AC46" s="8">
        <f t="shared" si="133"/>
        <v>1</v>
      </c>
      <c r="AD46" s="8">
        <f t="shared" si="133"/>
        <v>1</v>
      </c>
      <c r="AE46" s="8">
        <f t="shared" si="133"/>
        <v>1</v>
      </c>
      <c r="AF46" s="2"/>
      <c r="AG46" s="7">
        <f t="shared" ref="AG46:AK46" si="134">IF((AA46)&gt;=50%, 2, (IF((AA46)&lt;25%, 0, 1)))</f>
        <v>2</v>
      </c>
      <c r="AH46" s="7">
        <f t="shared" si="134"/>
        <v>2</v>
      </c>
      <c r="AI46" s="7">
        <f t="shared" si="134"/>
        <v>2</v>
      </c>
      <c r="AJ46" s="64">
        <f t="shared" si="134"/>
        <v>2</v>
      </c>
      <c r="AK46" s="7">
        <f t="shared" si="134"/>
        <v>2</v>
      </c>
      <c r="AL46" s="2"/>
      <c r="AM46" s="7" t="str">
        <f t="shared" ref="AM46:AQ46" si="135">IF(AG46=2,"Att", (IF(AG46=0,"Not","Weak")))</f>
        <v>Att</v>
      </c>
      <c r="AN46" s="7" t="str">
        <f t="shared" si="135"/>
        <v>Att</v>
      </c>
      <c r="AO46" s="7" t="str">
        <f t="shared" si="135"/>
        <v>Att</v>
      </c>
      <c r="AP46" s="8" t="str">
        <f t="shared" si="135"/>
        <v>Att</v>
      </c>
      <c r="AQ46" s="7" t="str">
        <f t="shared" si="135"/>
        <v>Att</v>
      </c>
      <c r="AR46" s="65"/>
      <c r="AS46" s="66">
        <f t="shared" si="11"/>
        <v>4</v>
      </c>
      <c r="AT46" s="67">
        <f t="shared" si="12"/>
        <v>2</v>
      </c>
      <c r="AU46" s="68">
        <f t="shared" ref="AU46:AV46" si="136">AJ46</f>
        <v>2</v>
      </c>
      <c r="AV46" s="67">
        <f t="shared" si="136"/>
        <v>2</v>
      </c>
      <c r="AW46" s="65"/>
      <c r="AX46" s="65"/>
    </row>
    <row r="47" spans="1:50" ht="15.75" customHeight="1" x14ac:dyDescent="0.3">
      <c r="A47" s="104" t="s">
        <v>131</v>
      </c>
      <c r="B47" s="104" t="s">
        <v>132</v>
      </c>
      <c r="C47" s="59">
        <v>4</v>
      </c>
      <c r="D47" s="59">
        <v>3</v>
      </c>
      <c r="E47" s="59">
        <v>3</v>
      </c>
      <c r="F47" s="59">
        <v>4</v>
      </c>
      <c r="G47" s="59">
        <v>3</v>
      </c>
      <c r="H47" s="59">
        <v>3</v>
      </c>
      <c r="I47" s="105" t="s">
        <v>54</v>
      </c>
      <c r="J47" s="60">
        <v>6</v>
      </c>
      <c r="K47" s="69">
        <v>2</v>
      </c>
      <c r="L47" s="69">
        <v>2</v>
      </c>
      <c r="M47" s="60">
        <v>6</v>
      </c>
      <c r="N47" s="69">
        <v>2</v>
      </c>
      <c r="O47" s="69">
        <v>2</v>
      </c>
      <c r="P47" s="105" t="s">
        <v>55</v>
      </c>
      <c r="Q47" s="106">
        <v>10</v>
      </c>
      <c r="R47" s="106">
        <v>15.5</v>
      </c>
      <c r="S47" s="105" t="s">
        <v>63</v>
      </c>
      <c r="T47" s="61">
        <f t="shared" si="1"/>
        <v>25.5</v>
      </c>
      <c r="U47" s="62">
        <f t="shared" si="2"/>
        <v>23.5</v>
      </c>
      <c r="V47" s="62">
        <f t="shared" si="3"/>
        <v>6</v>
      </c>
      <c r="W47" s="62">
        <f t="shared" si="20"/>
        <v>10</v>
      </c>
      <c r="X47" s="62">
        <f t="shared" si="5"/>
        <v>6</v>
      </c>
      <c r="Y47" s="62">
        <f t="shared" si="6"/>
        <v>20</v>
      </c>
      <c r="Z47" s="63">
        <f t="shared" si="7"/>
        <v>65.5</v>
      </c>
      <c r="AA47" s="8">
        <f t="shared" ref="AA47:AE47" si="137">U47/U$15</f>
        <v>0.8392857142857143</v>
      </c>
      <c r="AB47" s="8">
        <f t="shared" si="137"/>
        <v>1</v>
      </c>
      <c r="AC47" s="8">
        <f t="shared" si="137"/>
        <v>0.33333333333333331</v>
      </c>
      <c r="AD47" s="8">
        <f t="shared" si="137"/>
        <v>1</v>
      </c>
      <c r="AE47" s="8">
        <f t="shared" si="137"/>
        <v>1</v>
      </c>
      <c r="AF47" s="2"/>
      <c r="AG47" s="7">
        <f t="shared" ref="AG47:AK47" si="138">IF((AA47)&gt;=50%, 2, (IF((AA47)&lt;25%, 0, 1)))</f>
        <v>2</v>
      </c>
      <c r="AH47" s="7">
        <f t="shared" si="138"/>
        <v>2</v>
      </c>
      <c r="AI47" s="7">
        <f t="shared" si="138"/>
        <v>1</v>
      </c>
      <c r="AJ47" s="64">
        <f t="shared" si="138"/>
        <v>2</v>
      </c>
      <c r="AK47" s="7">
        <f t="shared" si="138"/>
        <v>2</v>
      </c>
      <c r="AL47" s="2"/>
      <c r="AM47" s="7" t="str">
        <f t="shared" ref="AM47:AQ47" si="139">IF(AG47=2,"Att", (IF(AG47=0,"Not","Weak")))</f>
        <v>Att</v>
      </c>
      <c r="AN47" s="7" t="str">
        <f t="shared" si="139"/>
        <v>Att</v>
      </c>
      <c r="AO47" s="7" t="str">
        <f t="shared" si="139"/>
        <v>Weak</v>
      </c>
      <c r="AP47" s="8" t="str">
        <f t="shared" si="139"/>
        <v>Att</v>
      </c>
      <c r="AQ47" s="7" t="str">
        <f t="shared" si="139"/>
        <v>Att</v>
      </c>
      <c r="AR47" s="65"/>
      <c r="AS47" s="66">
        <f t="shared" si="11"/>
        <v>3</v>
      </c>
      <c r="AT47" s="67">
        <f t="shared" si="12"/>
        <v>2</v>
      </c>
      <c r="AU47" s="68">
        <f t="shared" ref="AU47:AV47" si="140">AJ47</f>
        <v>2</v>
      </c>
      <c r="AV47" s="67">
        <f t="shared" si="140"/>
        <v>2</v>
      </c>
      <c r="AW47" s="65"/>
      <c r="AX47" s="65"/>
    </row>
    <row r="48" spans="1:50" ht="15.75" customHeight="1" x14ac:dyDescent="0.3">
      <c r="A48" s="104" t="s">
        <v>133</v>
      </c>
      <c r="B48" s="104" t="s">
        <v>134</v>
      </c>
      <c r="C48" s="59">
        <v>4</v>
      </c>
      <c r="D48" s="59">
        <v>3</v>
      </c>
      <c r="E48" s="59">
        <v>2</v>
      </c>
      <c r="F48" s="59">
        <v>4</v>
      </c>
      <c r="G48" s="59">
        <v>3</v>
      </c>
      <c r="H48" s="59">
        <v>2</v>
      </c>
      <c r="I48" s="105" t="s">
        <v>57</v>
      </c>
      <c r="J48" s="60">
        <v>6</v>
      </c>
      <c r="K48" s="69">
        <v>2</v>
      </c>
      <c r="L48" s="69">
        <v>2</v>
      </c>
      <c r="M48" s="60">
        <v>5</v>
      </c>
      <c r="N48" s="69">
        <v>2</v>
      </c>
      <c r="O48" s="69">
        <v>2</v>
      </c>
      <c r="P48" s="105" t="s">
        <v>61</v>
      </c>
      <c r="Q48" s="106">
        <v>30</v>
      </c>
      <c r="R48" s="106">
        <v>18.5</v>
      </c>
      <c r="S48" s="105" t="s">
        <v>55</v>
      </c>
      <c r="T48" s="61">
        <f t="shared" si="1"/>
        <v>48.5</v>
      </c>
      <c r="U48" s="62">
        <f t="shared" si="2"/>
        <v>26.5</v>
      </c>
      <c r="V48" s="62">
        <f t="shared" si="3"/>
        <v>6</v>
      </c>
      <c r="W48" s="62">
        <f t="shared" si="20"/>
        <v>30</v>
      </c>
      <c r="X48" s="62">
        <f t="shared" si="5"/>
        <v>4</v>
      </c>
      <c r="Y48" s="62">
        <f t="shared" si="6"/>
        <v>19</v>
      </c>
      <c r="Z48" s="63">
        <f t="shared" si="7"/>
        <v>85.5</v>
      </c>
      <c r="AA48" s="8">
        <f t="shared" ref="AA48:AE48" si="141">U48/U$15</f>
        <v>0.9464285714285714</v>
      </c>
      <c r="AB48" s="8">
        <f t="shared" si="141"/>
        <v>1</v>
      </c>
      <c r="AC48" s="8">
        <f t="shared" si="141"/>
        <v>1</v>
      </c>
      <c r="AD48" s="8">
        <f t="shared" si="141"/>
        <v>0.66666666666666663</v>
      </c>
      <c r="AE48" s="8">
        <f t="shared" si="141"/>
        <v>0.95</v>
      </c>
      <c r="AF48" s="2"/>
      <c r="AG48" s="7">
        <f t="shared" ref="AG48:AK48" si="142">IF((AA48)&gt;=50%, 2, (IF((AA48)&lt;25%, 0, 1)))</f>
        <v>2</v>
      </c>
      <c r="AH48" s="7">
        <f t="shared" si="142"/>
        <v>2</v>
      </c>
      <c r="AI48" s="7">
        <f t="shared" si="142"/>
        <v>2</v>
      </c>
      <c r="AJ48" s="64">
        <f t="shared" si="142"/>
        <v>2</v>
      </c>
      <c r="AK48" s="7">
        <f t="shared" si="142"/>
        <v>2</v>
      </c>
      <c r="AL48" s="2"/>
      <c r="AM48" s="7" t="str">
        <f t="shared" ref="AM48:AQ48" si="143">IF(AG48=2,"Att", (IF(AG48=0,"Not","Weak")))</f>
        <v>Att</v>
      </c>
      <c r="AN48" s="7" t="str">
        <f t="shared" si="143"/>
        <v>Att</v>
      </c>
      <c r="AO48" s="7" t="str">
        <f t="shared" si="143"/>
        <v>Att</v>
      </c>
      <c r="AP48" s="8" t="str">
        <f t="shared" si="143"/>
        <v>Att</v>
      </c>
      <c r="AQ48" s="7" t="str">
        <f t="shared" si="143"/>
        <v>Att</v>
      </c>
      <c r="AR48" s="65"/>
      <c r="AS48" s="66">
        <f t="shared" si="11"/>
        <v>4</v>
      </c>
      <c r="AT48" s="67">
        <f t="shared" si="12"/>
        <v>2</v>
      </c>
      <c r="AU48" s="68">
        <f t="shared" ref="AU48:AV48" si="144">AJ48</f>
        <v>2</v>
      </c>
      <c r="AV48" s="67">
        <f t="shared" si="144"/>
        <v>2</v>
      </c>
      <c r="AW48" s="65"/>
      <c r="AX48" s="65"/>
    </row>
    <row r="49" spans="1:50" ht="15.75" customHeight="1" x14ac:dyDescent="0.3">
      <c r="A49" s="104" t="s">
        <v>135</v>
      </c>
      <c r="B49" s="104" t="s">
        <v>136</v>
      </c>
      <c r="C49" s="59">
        <v>4</v>
      </c>
      <c r="D49" s="59">
        <v>3</v>
      </c>
      <c r="E49" s="59">
        <v>3</v>
      </c>
      <c r="F49" s="59">
        <v>4</v>
      </c>
      <c r="G49" s="59">
        <v>3</v>
      </c>
      <c r="H49" s="59">
        <v>3</v>
      </c>
      <c r="I49" s="105" t="s">
        <v>54</v>
      </c>
      <c r="J49" s="60">
        <v>6</v>
      </c>
      <c r="K49" s="69">
        <v>2</v>
      </c>
      <c r="L49" s="69">
        <v>2</v>
      </c>
      <c r="M49" s="60">
        <v>5</v>
      </c>
      <c r="N49" s="69">
        <v>2</v>
      </c>
      <c r="O49" s="69">
        <v>2</v>
      </c>
      <c r="P49" s="105" t="s">
        <v>61</v>
      </c>
      <c r="Q49" s="106">
        <v>20</v>
      </c>
      <c r="R49" s="106">
        <v>6.5</v>
      </c>
      <c r="S49" s="105" t="s">
        <v>63</v>
      </c>
      <c r="T49" s="61">
        <f t="shared" si="1"/>
        <v>26.5</v>
      </c>
      <c r="U49" s="62">
        <f t="shared" si="2"/>
        <v>14.5</v>
      </c>
      <c r="V49" s="62">
        <f t="shared" si="3"/>
        <v>6</v>
      </c>
      <c r="W49" s="62">
        <f t="shared" si="20"/>
        <v>20</v>
      </c>
      <c r="X49" s="62">
        <f t="shared" si="5"/>
        <v>6</v>
      </c>
      <c r="Y49" s="62">
        <f t="shared" si="6"/>
        <v>19</v>
      </c>
      <c r="Z49" s="63">
        <f t="shared" si="7"/>
        <v>65.5</v>
      </c>
      <c r="AA49" s="8">
        <f t="shared" ref="AA49:AE49" si="145">U49/U$15</f>
        <v>0.5178571428571429</v>
      </c>
      <c r="AB49" s="8">
        <f t="shared" si="145"/>
        <v>1</v>
      </c>
      <c r="AC49" s="8">
        <f t="shared" si="145"/>
        <v>0.66666666666666663</v>
      </c>
      <c r="AD49" s="8">
        <f t="shared" si="145"/>
        <v>1</v>
      </c>
      <c r="AE49" s="8">
        <f t="shared" si="145"/>
        <v>0.95</v>
      </c>
      <c r="AF49" s="2"/>
      <c r="AG49" s="7">
        <f t="shared" ref="AG49:AK49" si="146">IF((AA49)&gt;=50%, 2, (IF((AA49)&lt;25%, 0, 1)))</f>
        <v>2</v>
      </c>
      <c r="AH49" s="7">
        <f t="shared" si="146"/>
        <v>2</v>
      </c>
      <c r="AI49" s="7">
        <f t="shared" si="146"/>
        <v>2</v>
      </c>
      <c r="AJ49" s="64">
        <f t="shared" si="146"/>
        <v>2</v>
      </c>
      <c r="AK49" s="7">
        <f t="shared" si="146"/>
        <v>2</v>
      </c>
      <c r="AL49" s="2"/>
      <c r="AM49" s="7" t="str">
        <f t="shared" ref="AM49:AQ49" si="147">IF(AG49=2,"Att", (IF(AG49=0,"Not","Weak")))</f>
        <v>Att</v>
      </c>
      <c r="AN49" s="7" t="str">
        <f t="shared" si="147"/>
        <v>Att</v>
      </c>
      <c r="AO49" s="7" t="str">
        <f t="shared" si="147"/>
        <v>Att</v>
      </c>
      <c r="AP49" s="8" t="str">
        <f t="shared" si="147"/>
        <v>Att</v>
      </c>
      <c r="AQ49" s="7" t="str">
        <f t="shared" si="147"/>
        <v>Att</v>
      </c>
      <c r="AR49" s="65"/>
      <c r="AS49" s="66">
        <f t="shared" si="11"/>
        <v>4</v>
      </c>
      <c r="AT49" s="67">
        <f t="shared" si="12"/>
        <v>2</v>
      </c>
      <c r="AU49" s="68">
        <f t="shared" ref="AU49:AV49" si="148">AJ49</f>
        <v>2</v>
      </c>
      <c r="AV49" s="67">
        <f t="shared" si="148"/>
        <v>2</v>
      </c>
      <c r="AW49" s="65"/>
      <c r="AX49" s="65"/>
    </row>
    <row r="50" spans="1:50" ht="15.75" customHeight="1" x14ac:dyDescent="0.3">
      <c r="A50" s="104" t="s">
        <v>137</v>
      </c>
      <c r="B50" s="104" t="s">
        <v>138</v>
      </c>
      <c r="C50" s="59">
        <v>4</v>
      </c>
      <c r="D50" s="59">
        <v>3</v>
      </c>
      <c r="E50" s="59">
        <v>3</v>
      </c>
      <c r="F50" s="59">
        <v>4</v>
      </c>
      <c r="G50" s="59">
        <v>3</v>
      </c>
      <c r="H50" s="59">
        <v>3</v>
      </c>
      <c r="I50" s="105" t="s">
        <v>54</v>
      </c>
      <c r="J50" s="70">
        <v>6</v>
      </c>
      <c r="K50" s="70">
        <v>2</v>
      </c>
      <c r="L50" s="70">
        <v>2</v>
      </c>
      <c r="M50" s="70">
        <v>6</v>
      </c>
      <c r="N50" s="70">
        <v>2</v>
      </c>
      <c r="O50" s="70">
        <v>2</v>
      </c>
      <c r="P50" s="105" t="s">
        <v>55</v>
      </c>
      <c r="Q50" s="106">
        <v>23</v>
      </c>
      <c r="R50" s="106">
        <v>14.5</v>
      </c>
      <c r="S50" s="105" t="s">
        <v>55</v>
      </c>
      <c r="T50" s="61">
        <f t="shared" si="1"/>
        <v>37.5</v>
      </c>
      <c r="U50" s="62">
        <f t="shared" si="2"/>
        <v>22.5</v>
      </c>
      <c r="V50" s="62">
        <f t="shared" si="3"/>
        <v>6</v>
      </c>
      <c r="W50" s="62">
        <f t="shared" si="20"/>
        <v>23</v>
      </c>
      <c r="X50" s="62">
        <f t="shared" si="5"/>
        <v>6</v>
      </c>
      <c r="Y50" s="62">
        <f t="shared" si="6"/>
        <v>20</v>
      </c>
      <c r="Z50" s="63">
        <f t="shared" si="7"/>
        <v>77.5</v>
      </c>
      <c r="AA50" s="8">
        <f t="shared" ref="AA50:AE50" si="149">U50/U$15</f>
        <v>0.8035714285714286</v>
      </c>
      <c r="AB50" s="8">
        <f t="shared" si="149"/>
        <v>1</v>
      </c>
      <c r="AC50" s="8">
        <f t="shared" si="149"/>
        <v>0.76666666666666672</v>
      </c>
      <c r="AD50" s="8">
        <f t="shared" si="149"/>
        <v>1</v>
      </c>
      <c r="AE50" s="8">
        <f t="shared" si="149"/>
        <v>1</v>
      </c>
      <c r="AF50" s="2"/>
      <c r="AG50" s="7">
        <f t="shared" ref="AG50:AK50" si="150">IF((AA50)&gt;=50%, 2, (IF((AA50)&lt;25%, 0, 1)))</f>
        <v>2</v>
      </c>
      <c r="AH50" s="7">
        <f t="shared" si="150"/>
        <v>2</v>
      </c>
      <c r="AI50" s="7">
        <f t="shared" si="150"/>
        <v>2</v>
      </c>
      <c r="AJ50" s="64">
        <f t="shared" si="150"/>
        <v>2</v>
      </c>
      <c r="AK50" s="7">
        <f t="shared" si="150"/>
        <v>2</v>
      </c>
      <c r="AL50" s="2"/>
      <c r="AM50" s="7" t="str">
        <f t="shared" ref="AM50:AQ50" si="151">IF(AG50=2,"Att", (IF(AG50=0,"Not","Weak")))</f>
        <v>Att</v>
      </c>
      <c r="AN50" s="7" t="str">
        <f t="shared" si="151"/>
        <v>Att</v>
      </c>
      <c r="AO50" s="7" t="str">
        <f t="shared" si="151"/>
        <v>Att</v>
      </c>
      <c r="AP50" s="8" t="str">
        <f t="shared" si="151"/>
        <v>Att</v>
      </c>
      <c r="AQ50" s="7" t="str">
        <f t="shared" si="151"/>
        <v>Att</v>
      </c>
      <c r="AR50" s="65"/>
      <c r="AS50" s="66">
        <f t="shared" si="11"/>
        <v>4</v>
      </c>
      <c r="AT50" s="67">
        <f t="shared" si="12"/>
        <v>2</v>
      </c>
      <c r="AU50" s="68">
        <f t="shared" ref="AU50:AV50" si="152">AJ50</f>
        <v>2</v>
      </c>
      <c r="AV50" s="67">
        <f t="shared" si="152"/>
        <v>2</v>
      </c>
      <c r="AW50" s="65"/>
      <c r="AX50" s="65"/>
    </row>
    <row r="51" spans="1:50" ht="15.75" customHeight="1" x14ac:dyDescent="0.3">
      <c r="A51" s="104" t="s">
        <v>139</v>
      </c>
      <c r="B51" s="104" t="s">
        <v>140</v>
      </c>
      <c r="C51" s="59">
        <v>4</v>
      </c>
      <c r="D51" s="59">
        <v>3</v>
      </c>
      <c r="E51" s="59">
        <v>3</v>
      </c>
      <c r="F51" s="59">
        <v>4</v>
      </c>
      <c r="G51" s="59">
        <v>3</v>
      </c>
      <c r="H51" s="59">
        <v>3</v>
      </c>
      <c r="I51" s="105" t="s">
        <v>54</v>
      </c>
      <c r="J51" s="60">
        <v>6</v>
      </c>
      <c r="K51" s="69">
        <v>2</v>
      </c>
      <c r="L51" s="69">
        <v>2</v>
      </c>
      <c r="M51" s="60">
        <v>4</v>
      </c>
      <c r="N51" s="69">
        <v>2</v>
      </c>
      <c r="O51" s="69">
        <v>2</v>
      </c>
      <c r="P51" s="105" t="s">
        <v>59</v>
      </c>
      <c r="Q51" s="106">
        <v>10</v>
      </c>
      <c r="R51" s="106">
        <v>10.5</v>
      </c>
      <c r="S51" s="105" t="s">
        <v>63</v>
      </c>
      <c r="T51" s="61">
        <f t="shared" si="1"/>
        <v>20.5</v>
      </c>
      <c r="U51" s="62">
        <f t="shared" si="2"/>
        <v>18.5</v>
      </c>
      <c r="V51" s="62">
        <f t="shared" si="3"/>
        <v>6</v>
      </c>
      <c r="W51" s="62">
        <f t="shared" si="20"/>
        <v>10</v>
      </c>
      <c r="X51" s="62">
        <f t="shared" si="5"/>
        <v>6</v>
      </c>
      <c r="Y51" s="62">
        <f t="shared" si="6"/>
        <v>18</v>
      </c>
      <c r="Z51" s="63">
        <f t="shared" si="7"/>
        <v>58.5</v>
      </c>
      <c r="AA51" s="8">
        <f t="shared" ref="AA51:AE51" si="153">U51/U$15</f>
        <v>0.6607142857142857</v>
      </c>
      <c r="AB51" s="8">
        <f t="shared" si="153"/>
        <v>1</v>
      </c>
      <c r="AC51" s="8">
        <f t="shared" si="153"/>
        <v>0.33333333333333331</v>
      </c>
      <c r="AD51" s="8">
        <f t="shared" si="153"/>
        <v>1</v>
      </c>
      <c r="AE51" s="8">
        <f t="shared" si="153"/>
        <v>0.9</v>
      </c>
      <c r="AF51" s="2"/>
      <c r="AG51" s="7">
        <f t="shared" ref="AG51:AK51" si="154">IF((AA51)&gt;=50%, 2, (IF((AA51)&lt;25%, 0, 1)))</f>
        <v>2</v>
      </c>
      <c r="AH51" s="7">
        <f t="shared" si="154"/>
        <v>2</v>
      </c>
      <c r="AI51" s="7">
        <f t="shared" si="154"/>
        <v>1</v>
      </c>
      <c r="AJ51" s="64">
        <f t="shared" si="154"/>
        <v>2</v>
      </c>
      <c r="AK51" s="7">
        <f t="shared" si="154"/>
        <v>2</v>
      </c>
      <c r="AL51" s="2"/>
      <c r="AM51" s="7" t="str">
        <f t="shared" ref="AM51:AQ51" si="155">IF(AG51=2,"Att", (IF(AG51=0,"Not","Weak")))</f>
        <v>Att</v>
      </c>
      <c r="AN51" s="7" t="str">
        <f t="shared" si="155"/>
        <v>Att</v>
      </c>
      <c r="AO51" s="7" t="str">
        <f t="shared" si="155"/>
        <v>Weak</v>
      </c>
      <c r="AP51" s="8" t="str">
        <f t="shared" si="155"/>
        <v>Att</v>
      </c>
      <c r="AQ51" s="7" t="str">
        <f t="shared" si="155"/>
        <v>Att</v>
      </c>
      <c r="AR51" s="65"/>
      <c r="AS51" s="66">
        <f t="shared" si="11"/>
        <v>3</v>
      </c>
      <c r="AT51" s="67">
        <f t="shared" si="12"/>
        <v>2</v>
      </c>
      <c r="AU51" s="68">
        <f t="shared" ref="AU51:AV51" si="156">AJ51</f>
        <v>2</v>
      </c>
      <c r="AV51" s="67">
        <f t="shared" si="156"/>
        <v>2</v>
      </c>
      <c r="AW51" s="65"/>
      <c r="AX51" s="65"/>
    </row>
    <row r="52" spans="1:50" ht="15.75" customHeight="1" x14ac:dyDescent="0.3">
      <c r="A52" s="104" t="s">
        <v>141</v>
      </c>
      <c r="B52" s="104" t="s">
        <v>142</v>
      </c>
      <c r="C52" s="59">
        <v>4</v>
      </c>
      <c r="D52" s="59">
        <v>3</v>
      </c>
      <c r="E52" s="59">
        <v>3</v>
      </c>
      <c r="F52" s="59">
        <v>3</v>
      </c>
      <c r="G52" s="59">
        <v>2</v>
      </c>
      <c r="H52" s="59">
        <v>1</v>
      </c>
      <c r="I52" s="105" t="s">
        <v>157</v>
      </c>
      <c r="J52" s="60">
        <v>6</v>
      </c>
      <c r="K52" s="69">
        <v>2</v>
      </c>
      <c r="L52" s="69">
        <v>2</v>
      </c>
      <c r="M52" s="60">
        <v>4</v>
      </c>
      <c r="N52" s="69">
        <v>2</v>
      </c>
      <c r="O52" s="69">
        <v>2</v>
      </c>
      <c r="P52" s="105" t="s">
        <v>59</v>
      </c>
      <c r="Q52" s="106">
        <v>5</v>
      </c>
      <c r="R52" s="106">
        <v>6</v>
      </c>
      <c r="S52" s="105" t="s">
        <v>66</v>
      </c>
      <c r="T52" s="61">
        <f t="shared" si="1"/>
        <v>11</v>
      </c>
      <c r="U52" s="62">
        <f t="shared" si="2"/>
        <v>13</v>
      </c>
      <c r="V52" s="62">
        <f t="shared" si="3"/>
        <v>5</v>
      </c>
      <c r="W52" s="62">
        <f t="shared" si="20"/>
        <v>5</v>
      </c>
      <c r="X52" s="62">
        <f t="shared" si="5"/>
        <v>4</v>
      </c>
      <c r="Y52" s="62">
        <f t="shared" si="6"/>
        <v>18</v>
      </c>
      <c r="Z52" s="63">
        <f t="shared" si="7"/>
        <v>45</v>
      </c>
      <c r="AA52" s="8">
        <f t="shared" ref="AA52:AE52" si="157">U52/U$15</f>
        <v>0.4642857142857143</v>
      </c>
      <c r="AB52" s="8">
        <f t="shared" si="157"/>
        <v>0.83333333333333337</v>
      </c>
      <c r="AC52" s="8">
        <f t="shared" si="157"/>
        <v>0.16666666666666666</v>
      </c>
      <c r="AD52" s="8">
        <f t="shared" si="157"/>
        <v>0.66666666666666663</v>
      </c>
      <c r="AE52" s="8">
        <f t="shared" si="157"/>
        <v>0.9</v>
      </c>
      <c r="AF52" s="2"/>
      <c r="AG52" s="7">
        <f t="shared" ref="AG52:AK52" si="158">IF((AA52)&gt;=50%, 2, (IF((AA52)&lt;25%, 0, 1)))</f>
        <v>1</v>
      </c>
      <c r="AH52" s="7">
        <f t="shared" si="158"/>
        <v>2</v>
      </c>
      <c r="AI52" s="7">
        <f t="shared" si="158"/>
        <v>0</v>
      </c>
      <c r="AJ52" s="64">
        <f t="shared" si="158"/>
        <v>2</v>
      </c>
      <c r="AK52" s="7">
        <f t="shared" si="158"/>
        <v>2</v>
      </c>
      <c r="AL52" s="2"/>
      <c r="AM52" s="7" t="str">
        <f t="shared" ref="AM52:AQ52" si="159">IF(AG52=2,"Att", (IF(AG52=0,"Not","Weak")))</f>
        <v>Weak</v>
      </c>
      <c r="AN52" s="7" t="str">
        <f t="shared" si="159"/>
        <v>Att</v>
      </c>
      <c r="AO52" s="7" t="str">
        <f t="shared" si="159"/>
        <v>Not</v>
      </c>
      <c r="AP52" s="8" t="str">
        <f t="shared" si="159"/>
        <v>Att</v>
      </c>
      <c r="AQ52" s="7" t="str">
        <f t="shared" si="159"/>
        <v>Att</v>
      </c>
      <c r="AR52" s="65"/>
      <c r="AS52" s="66">
        <f t="shared" si="11"/>
        <v>1</v>
      </c>
      <c r="AT52" s="67">
        <f t="shared" si="12"/>
        <v>2</v>
      </c>
      <c r="AU52" s="68">
        <f t="shared" ref="AU52:AV52" si="160">AJ52</f>
        <v>2</v>
      </c>
      <c r="AV52" s="67">
        <f t="shared" si="160"/>
        <v>2</v>
      </c>
      <c r="AW52" s="65"/>
      <c r="AX52" s="65"/>
    </row>
    <row r="53" spans="1:50" ht="15.75" customHeight="1" x14ac:dyDescent="0.3">
      <c r="A53" s="104" t="s">
        <v>143</v>
      </c>
      <c r="B53" s="104" t="s">
        <v>144</v>
      </c>
      <c r="C53" s="59">
        <v>4</v>
      </c>
      <c r="D53" s="59">
        <v>3</v>
      </c>
      <c r="E53" s="59">
        <v>3</v>
      </c>
      <c r="F53" s="59">
        <v>4</v>
      </c>
      <c r="G53" s="59">
        <v>3</v>
      </c>
      <c r="H53" s="59">
        <v>3</v>
      </c>
      <c r="I53" s="105" t="s">
        <v>54</v>
      </c>
      <c r="J53" s="60">
        <v>6</v>
      </c>
      <c r="K53" s="69">
        <v>2</v>
      </c>
      <c r="L53" s="69">
        <v>2</v>
      </c>
      <c r="M53" s="60">
        <v>5</v>
      </c>
      <c r="N53" s="69">
        <v>2</v>
      </c>
      <c r="O53" s="69">
        <v>2</v>
      </c>
      <c r="P53" s="105" t="s">
        <v>61</v>
      </c>
      <c r="Q53" s="106">
        <v>20</v>
      </c>
      <c r="R53" s="106">
        <v>10.5</v>
      </c>
      <c r="S53" s="105" t="s">
        <v>67</v>
      </c>
      <c r="T53" s="61">
        <f t="shared" si="1"/>
        <v>30.5</v>
      </c>
      <c r="U53" s="62">
        <f t="shared" si="2"/>
        <v>18.5</v>
      </c>
      <c r="V53" s="62">
        <f t="shared" si="3"/>
        <v>6</v>
      </c>
      <c r="W53" s="62">
        <f t="shared" si="20"/>
        <v>20</v>
      </c>
      <c r="X53" s="62">
        <f t="shared" si="5"/>
        <v>6</v>
      </c>
      <c r="Y53" s="62">
        <f t="shared" si="6"/>
        <v>19</v>
      </c>
      <c r="Z53" s="63">
        <f t="shared" si="7"/>
        <v>69.5</v>
      </c>
      <c r="AA53" s="8">
        <f t="shared" ref="AA53:AE53" si="161">U53/U$15</f>
        <v>0.6607142857142857</v>
      </c>
      <c r="AB53" s="8">
        <f t="shared" si="161"/>
        <v>1</v>
      </c>
      <c r="AC53" s="8">
        <f t="shared" si="161"/>
        <v>0.66666666666666663</v>
      </c>
      <c r="AD53" s="8">
        <f t="shared" si="161"/>
        <v>1</v>
      </c>
      <c r="AE53" s="8">
        <f t="shared" si="161"/>
        <v>0.95</v>
      </c>
      <c r="AF53" s="2"/>
      <c r="AG53" s="7">
        <f t="shared" ref="AG53:AK53" si="162">IF((AA53)&gt;=50%, 2, (IF((AA53)&lt;25%, 0, 1)))</f>
        <v>2</v>
      </c>
      <c r="AH53" s="7">
        <f t="shared" si="162"/>
        <v>2</v>
      </c>
      <c r="AI53" s="7">
        <f t="shared" si="162"/>
        <v>2</v>
      </c>
      <c r="AJ53" s="64">
        <f t="shared" si="162"/>
        <v>2</v>
      </c>
      <c r="AK53" s="7">
        <f t="shared" si="162"/>
        <v>2</v>
      </c>
      <c r="AL53" s="2"/>
      <c r="AM53" s="7" t="str">
        <f t="shared" ref="AM53:AQ53" si="163">IF(AG53=2,"Att", (IF(AG53=0,"Not","Weak")))</f>
        <v>Att</v>
      </c>
      <c r="AN53" s="7" t="str">
        <f t="shared" si="163"/>
        <v>Att</v>
      </c>
      <c r="AO53" s="7" t="str">
        <f t="shared" si="163"/>
        <v>Att</v>
      </c>
      <c r="AP53" s="8" t="str">
        <f t="shared" si="163"/>
        <v>Att</v>
      </c>
      <c r="AQ53" s="7" t="str">
        <f t="shared" si="163"/>
        <v>Att</v>
      </c>
      <c r="AR53" s="65"/>
      <c r="AS53" s="66">
        <f t="shared" si="11"/>
        <v>4</v>
      </c>
      <c r="AT53" s="67">
        <f t="shared" si="12"/>
        <v>2</v>
      </c>
      <c r="AU53" s="68">
        <f t="shared" ref="AU53:AV53" si="164">AJ53</f>
        <v>2</v>
      </c>
      <c r="AV53" s="67">
        <f t="shared" si="164"/>
        <v>2</v>
      </c>
      <c r="AW53" s="65"/>
      <c r="AX53" s="65"/>
    </row>
    <row r="54" spans="1:50" ht="15.75" customHeight="1" x14ac:dyDescent="0.3">
      <c r="A54" s="104" t="s">
        <v>145</v>
      </c>
      <c r="B54" s="104" t="s">
        <v>146</v>
      </c>
      <c r="C54" s="59">
        <v>4</v>
      </c>
      <c r="D54" s="59">
        <v>3</v>
      </c>
      <c r="E54" s="59">
        <v>3</v>
      </c>
      <c r="F54" s="59">
        <v>4</v>
      </c>
      <c r="G54" s="59">
        <v>3</v>
      </c>
      <c r="H54" s="59">
        <v>3</v>
      </c>
      <c r="I54" s="105" t="s">
        <v>54</v>
      </c>
      <c r="J54" s="60">
        <v>6</v>
      </c>
      <c r="K54" s="69">
        <v>2</v>
      </c>
      <c r="L54" s="69">
        <v>2</v>
      </c>
      <c r="M54" s="60">
        <v>5</v>
      </c>
      <c r="N54" s="69">
        <v>2</v>
      </c>
      <c r="O54" s="69">
        <v>2</v>
      </c>
      <c r="P54" s="105" t="s">
        <v>61</v>
      </c>
      <c r="Q54" s="106">
        <v>28</v>
      </c>
      <c r="R54" s="106">
        <v>15.5</v>
      </c>
      <c r="S54" s="105" t="s">
        <v>59</v>
      </c>
      <c r="T54" s="61">
        <f t="shared" si="1"/>
        <v>43.5</v>
      </c>
      <c r="U54" s="62">
        <f t="shared" si="2"/>
        <v>23.5</v>
      </c>
      <c r="V54" s="62">
        <f t="shared" si="3"/>
        <v>6</v>
      </c>
      <c r="W54" s="62">
        <f t="shared" si="20"/>
        <v>28</v>
      </c>
      <c r="X54" s="62">
        <f t="shared" si="5"/>
        <v>6</v>
      </c>
      <c r="Y54" s="62">
        <f t="shared" si="6"/>
        <v>19</v>
      </c>
      <c r="Z54" s="63">
        <f t="shared" si="7"/>
        <v>82.5</v>
      </c>
      <c r="AA54" s="8">
        <f t="shared" ref="AA54:AE54" si="165">U54/U$15</f>
        <v>0.8392857142857143</v>
      </c>
      <c r="AB54" s="8">
        <f t="shared" si="165"/>
        <v>1</v>
      </c>
      <c r="AC54" s="8">
        <f t="shared" si="165"/>
        <v>0.93333333333333335</v>
      </c>
      <c r="AD54" s="8">
        <f t="shared" si="165"/>
        <v>1</v>
      </c>
      <c r="AE54" s="8">
        <f t="shared" si="165"/>
        <v>0.95</v>
      </c>
      <c r="AF54" s="2"/>
      <c r="AG54" s="7">
        <f t="shared" ref="AG54:AK54" si="166">IF((AA54)&gt;=50%, 2, (IF((AA54)&lt;25%, 0, 1)))</f>
        <v>2</v>
      </c>
      <c r="AH54" s="7">
        <f t="shared" si="166"/>
        <v>2</v>
      </c>
      <c r="AI54" s="7">
        <f t="shared" si="166"/>
        <v>2</v>
      </c>
      <c r="AJ54" s="64">
        <f t="shared" si="166"/>
        <v>2</v>
      </c>
      <c r="AK54" s="7">
        <f t="shared" si="166"/>
        <v>2</v>
      </c>
      <c r="AL54" s="2"/>
      <c r="AM54" s="7" t="str">
        <f t="shared" ref="AM54:AQ54" si="167">IF(AG54=2,"Att", (IF(AG54=0,"Not","Weak")))</f>
        <v>Att</v>
      </c>
      <c r="AN54" s="7" t="str">
        <f t="shared" si="167"/>
        <v>Att</v>
      </c>
      <c r="AO54" s="7" t="str">
        <f t="shared" si="167"/>
        <v>Att</v>
      </c>
      <c r="AP54" s="8" t="str">
        <f t="shared" si="167"/>
        <v>Att</v>
      </c>
      <c r="AQ54" s="7" t="str">
        <f t="shared" si="167"/>
        <v>Att</v>
      </c>
      <c r="AR54" s="65"/>
      <c r="AS54" s="66">
        <f t="shared" si="11"/>
        <v>4</v>
      </c>
      <c r="AT54" s="67">
        <f t="shared" si="12"/>
        <v>2</v>
      </c>
      <c r="AU54" s="68">
        <f t="shared" ref="AU54:AV54" si="168">AJ54</f>
        <v>2</v>
      </c>
      <c r="AV54" s="67">
        <f t="shared" si="168"/>
        <v>2</v>
      </c>
      <c r="AW54" s="65"/>
      <c r="AX54" s="65"/>
    </row>
    <row r="55" spans="1:50" ht="15.75" customHeight="1" x14ac:dyDescent="0.3">
      <c r="A55" s="104" t="s">
        <v>147</v>
      </c>
      <c r="B55" s="104" t="s">
        <v>148</v>
      </c>
      <c r="C55" s="59">
        <v>4</v>
      </c>
      <c r="D55" s="59">
        <v>3</v>
      </c>
      <c r="E55" s="59">
        <v>3</v>
      </c>
      <c r="F55" s="59">
        <v>4</v>
      </c>
      <c r="G55" s="59">
        <v>3</v>
      </c>
      <c r="H55" s="59">
        <v>3</v>
      </c>
      <c r="I55" s="105" t="s">
        <v>54</v>
      </c>
      <c r="J55" s="60">
        <v>6</v>
      </c>
      <c r="K55" s="69">
        <v>2</v>
      </c>
      <c r="L55" s="69">
        <v>2</v>
      </c>
      <c r="M55" s="60">
        <v>5</v>
      </c>
      <c r="N55" s="69">
        <v>2</v>
      </c>
      <c r="O55" s="69">
        <v>2</v>
      </c>
      <c r="P55" s="105" t="s">
        <v>61</v>
      </c>
      <c r="Q55" s="106">
        <v>12</v>
      </c>
      <c r="R55" s="106">
        <v>9.5</v>
      </c>
      <c r="S55" s="105" t="s">
        <v>63</v>
      </c>
      <c r="T55" s="61">
        <f t="shared" si="1"/>
        <v>21.5</v>
      </c>
      <c r="U55" s="62">
        <f t="shared" si="2"/>
        <v>17.5</v>
      </c>
      <c r="V55" s="62">
        <f t="shared" si="3"/>
        <v>6</v>
      </c>
      <c r="W55" s="62">
        <f t="shared" si="20"/>
        <v>12</v>
      </c>
      <c r="X55" s="62">
        <f t="shared" si="5"/>
        <v>6</v>
      </c>
      <c r="Y55" s="62">
        <f t="shared" si="6"/>
        <v>19</v>
      </c>
      <c r="Z55" s="63">
        <f t="shared" si="7"/>
        <v>60.5</v>
      </c>
      <c r="AA55" s="8">
        <f t="shared" ref="AA55:AE55" si="169">U55/U$15</f>
        <v>0.625</v>
      </c>
      <c r="AB55" s="8">
        <f t="shared" si="169"/>
        <v>1</v>
      </c>
      <c r="AC55" s="8">
        <f t="shared" si="169"/>
        <v>0.4</v>
      </c>
      <c r="AD55" s="8">
        <f t="shared" si="169"/>
        <v>1</v>
      </c>
      <c r="AE55" s="8">
        <f t="shared" si="169"/>
        <v>0.95</v>
      </c>
      <c r="AF55" s="2"/>
      <c r="AG55" s="7">
        <f t="shared" ref="AG55:AK55" si="170">IF((AA55)&gt;=50%, 2, (IF((AA55)&lt;25%, 0, 1)))</f>
        <v>2</v>
      </c>
      <c r="AH55" s="7">
        <f t="shared" si="170"/>
        <v>2</v>
      </c>
      <c r="AI55" s="7">
        <f t="shared" si="170"/>
        <v>1</v>
      </c>
      <c r="AJ55" s="64">
        <f t="shared" si="170"/>
        <v>2</v>
      </c>
      <c r="AK55" s="7">
        <f t="shared" si="170"/>
        <v>2</v>
      </c>
      <c r="AL55" s="2"/>
      <c r="AM55" s="7" t="str">
        <f t="shared" ref="AM55:AQ55" si="171">IF(AG55=2,"Att", (IF(AG55=0,"Not","Weak")))</f>
        <v>Att</v>
      </c>
      <c r="AN55" s="7" t="str">
        <f t="shared" si="171"/>
        <v>Att</v>
      </c>
      <c r="AO55" s="7" t="str">
        <f t="shared" si="171"/>
        <v>Weak</v>
      </c>
      <c r="AP55" s="8" t="str">
        <f t="shared" si="171"/>
        <v>Att</v>
      </c>
      <c r="AQ55" s="7" t="str">
        <f t="shared" si="171"/>
        <v>Att</v>
      </c>
      <c r="AR55" s="65"/>
      <c r="AS55" s="66">
        <f t="shared" si="11"/>
        <v>3</v>
      </c>
      <c r="AT55" s="67">
        <f t="shared" si="12"/>
        <v>2</v>
      </c>
      <c r="AU55" s="68">
        <f t="shared" ref="AU55:AV55" si="172">AJ55</f>
        <v>2</v>
      </c>
      <c r="AV55" s="67">
        <f t="shared" si="172"/>
        <v>2</v>
      </c>
      <c r="AW55" s="65"/>
      <c r="AX55" s="65"/>
    </row>
    <row r="56" spans="1:50" ht="15.75" customHeight="1" x14ac:dyDescent="0.3">
      <c r="A56" s="104" t="s">
        <v>149</v>
      </c>
      <c r="B56" s="104" t="s">
        <v>150</v>
      </c>
      <c r="C56" s="59">
        <v>4</v>
      </c>
      <c r="D56" s="59">
        <v>3</v>
      </c>
      <c r="E56" s="59">
        <v>3</v>
      </c>
      <c r="F56" s="59">
        <v>4</v>
      </c>
      <c r="G56" s="59">
        <v>3</v>
      </c>
      <c r="H56" s="59">
        <v>3</v>
      </c>
      <c r="I56" s="105" t="s">
        <v>54</v>
      </c>
      <c r="J56" s="60">
        <v>6</v>
      </c>
      <c r="K56" s="69">
        <v>2</v>
      </c>
      <c r="L56" s="69">
        <v>2</v>
      </c>
      <c r="M56" s="60">
        <v>6</v>
      </c>
      <c r="N56" s="69">
        <v>2</v>
      </c>
      <c r="O56" s="69">
        <v>2</v>
      </c>
      <c r="P56" s="105" t="s">
        <v>55</v>
      </c>
      <c r="Q56" s="106">
        <v>8</v>
      </c>
      <c r="R56" s="106">
        <v>9.5</v>
      </c>
      <c r="S56" s="105" t="s">
        <v>67</v>
      </c>
      <c r="T56" s="61">
        <f t="shared" si="1"/>
        <v>17.5</v>
      </c>
      <c r="U56" s="62">
        <f t="shared" si="2"/>
        <v>17.5</v>
      </c>
      <c r="V56" s="62">
        <f t="shared" si="3"/>
        <v>6</v>
      </c>
      <c r="W56" s="62">
        <f t="shared" si="20"/>
        <v>8</v>
      </c>
      <c r="X56" s="62">
        <f t="shared" si="5"/>
        <v>6</v>
      </c>
      <c r="Y56" s="62">
        <f t="shared" si="6"/>
        <v>20</v>
      </c>
      <c r="Z56" s="63">
        <f t="shared" si="7"/>
        <v>57.5</v>
      </c>
      <c r="AA56" s="8">
        <f t="shared" ref="AA56:AE56" si="173">U56/U$15</f>
        <v>0.625</v>
      </c>
      <c r="AB56" s="8">
        <f t="shared" si="173"/>
        <v>1</v>
      </c>
      <c r="AC56" s="8">
        <f t="shared" si="173"/>
        <v>0.26666666666666666</v>
      </c>
      <c r="AD56" s="8">
        <f t="shared" si="173"/>
        <v>1</v>
      </c>
      <c r="AE56" s="8">
        <f t="shared" si="173"/>
        <v>1</v>
      </c>
      <c r="AF56" s="2"/>
      <c r="AG56" s="7">
        <f t="shared" ref="AG56:AK56" si="174">IF((AA56)&gt;=50%, 2, (IF((AA56)&lt;25%, 0, 1)))</f>
        <v>2</v>
      </c>
      <c r="AH56" s="7">
        <f t="shared" si="174"/>
        <v>2</v>
      </c>
      <c r="AI56" s="7">
        <f t="shared" si="174"/>
        <v>1</v>
      </c>
      <c r="AJ56" s="64">
        <f t="shared" si="174"/>
        <v>2</v>
      </c>
      <c r="AK56" s="7">
        <f t="shared" si="174"/>
        <v>2</v>
      </c>
      <c r="AL56" s="2"/>
      <c r="AM56" s="7" t="str">
        <f t="shared" ref="AM56:AQ56" si="175">IF(AG56=2,"Att", (IF(AG56=0,"Not","Weak")))</f>
        <v>Att</v>
      </c>
      <c r="AN56" s="7" t="str">
        <f t="shared" si="175"/>
        <v>Att</v>
      </c>
      <c r="AO56" s="7" t="str">
        <f t="shared" si="175"/>
        <v>Weak</v>
      </c>
      <c r="AP56" s="8" t="str">
        <f t="shared" si="175"/>
        <v>Att</v>
      </c>
      <c r="AQ56" s="7" t="str">
        <f t="shared" si="175"/>
        <v>Att</v>
      </c>
      <c r="AR56" s="65"/>
      <c r="AS56" s="66">
        <f t="shared" si="11"/>
        <v>3</v>
      </c>
      <c r="AT56" s="67">
        <f t="shared" si="12"/>
        <v>2</v>
      </c>
      <c r="AU56" s="68">
        <f t="shared" ref="AU56:AV56" si="176">AJ56</f>
        <v>2</v>
      </c>
      <c r="AV56" s="67">
        <f t="shared" si="176"/>
        <v>2</v>
      </c>
      <c r="AW56" s="65"/>
      <c r="AX56" s="65"/>
    </row>
    <row r="57" spans="1:50" ht="15.75" customHeight="1" x14ac:dyDescent="0.3">
      <c r="A57" s="104" t="s">
        <v>151</v>
      </c>
      <c r="B57" s="104" t="s">
        <v>152</v>
      </c>
      <c r="C57" s="59">
        <v>4</v>
      </c>
      <c r="D57" s="59">
        <v>3</v>
      </c>
      <c r="E57" s="59">
        <v>3</v>
      </c>
      <c r="F57" s="59">
        <v>4</v>
      </c>
      <c r="G57" s="59">
        <v>3</v>
      </c>
      <c r="H57" s="59">
        <v>3</v>
      </c>
      <c r="I57" s="105" t="s">
        <v>54</v>
      </c>
      <c r="J57" s="60">
        <v>6</v>
      </c>
      <c r="K57" s="69">
        <v>2</v>
      </c>
      <c r="L57" s="69">
        <v>2</v>
      </c>
      <c r="M57" s="60">
        <v>5</v>
      </c>
      <c r="N57" s="69">
        <v>2</v>
      </c>
      <c r="O57" s="69">
        <v>2</v>
      </c>
      <c r="P57" s="105" t="s">
        <v>61</v>
      </c>
      <c r="Q57" s="106">
        <v>8</v>
      </c>
      <c r="R57" s="106">
        <v>5</v>
      </c>
      <c r="S57" s="105" t="s">
        <v>65</v>
      </c>
      <c r="T57" s="61">
        <f t="shared" si="1"/>
        <v>13</v>
      </c>
      <c r="U57" s="62">
        <f t="shared" si="2"/>
        <v>13</v>
      </c>
      <c r="V57" s="62">
        <f t="shared" si="3"/>
        <v>6</v>
      </c>
      <c r="W57" s="62">
        <f t="shared" si="20"/>
        <v>8</v>
      </c>
      <c r="X57" s="62">
        <f t="shared" si="5"/>
        <v>6</v>
      </c>
      <c r="Y57" s="62">
        <f t="shared" si="6"/>
        <v>19</v>
      </c>
      <c r="Z57" s="63">
        <f t="shared" si="7"/>
        <v>52</v>
      </c>
      <c r="AA57" s="8">
        <f t="shared" ref="AA57:AE57" si="177">U57/U$15</f>
        <v>0.4642857142857143</v>
      </c>
      <c r="AB57" s="8">
        <f t="shared" si="177"/>
        <v>1</v>
      </c>
      <c r="AC57" s="8">
        <f t="shared" si="177"/>
        <v>0.26666666666666666</v>
      </c>
      <c r="AD57" s="8">
        <f t="shared" si="177"/>
        <v>1</v>
      </c>
      <c r="AE57" s="8">
        <f t="shared" si="177"/>
        <v>0.95</v>
      </c>
      <c r="AF57" s="2"/>
      <c r="AG57" s="7">
        <f t="shared" ref="AG57:AK57" si="178">IF((AA57)&gt;=50%, 2, (IF((AA57)&lt;25%, 0, 1)))</f>
        <v>1</v>
      </c>
      <c r="AH57" s="7">
        <f t="shared" si="178"/>
        <v>2</v>
      </c>
      <c r="AI57" s="7">
        <f t="shared" si="178"/>
        <v>1</v>
      </c>
      <c r="AJ57" s="64">
        <f t="shared" si="178"/>
        <v>2</v>
      </c>
      <c r="AK57" s="7">
        <f t="shared" si="178"/>
        <v>2</v>
      </c>
      <c r="AL57" s="2"/>
      <c r="AM57" s="7" t="str">
        <f t="shared" ref="AM57:AQ57" si="179">IF(AG57=2,"Att", (IF(AG57=0,"Not","Weak")))</f>
        <v>Weak</v>
      </c>
      <c r="AN57" s="7" t="str">
        <f t="shared" si="179"/>
        <v>Att</v>
      </c>
      <c r="AO57" s="7" t="str">
        <f t="shared" si="179"/>
        <v>Weak</v>
      </c>
      <c r="AP57" s="8" t="str">
        <f t="shared" si="179"/>
        <v>Att</v>
      </c>
      <c r="AQ57" s="7" t="str">
        <f t="shared" si="179"/>
        <v>Att</v>
      </c>
      <c r="AR57" s="65"/>
      <c r="AS57" s="66">
        <f t="shared" si="11"/>
        <v>2</v>
      </c>
      <c r="AT57" s="67">
        <f t="shared" si="12"/>
        <v>2</v>
      </c>
      <c r="AU57" s="68">
        <f t="shared" ref="AU57:AV57" si="180">AJ57</f>
        <v>2</v>
      </c>
      <c r="AV57" s="67">
        <f t="shared" si="180"/>
        <v>2</v>
      </c>
      <c r="AW57" s="65"/>
      <c r="AX57" s="65"/>
    </row>
    <row r="58" spans="1:50" ht="15.75" customHeight="1" x14ac:dyDescent="0.3">
      <c r="A58" s="104" t="s">
        <v>153</v>
      </c>
      <c r="B58" s="104" t="s">
        <v>154</v>
      </c>
      <c r="C58" s="59">
        <v>4</v>
      </c>
      <c r="D58" s="59">
        <v>3</v>
      </c>
      <c r="E58" s="59">
        <v>2</v>
      </c>
      <c r="F58" s="59">
        <v>3</v>
      </c>
      <c r="G58" s="59">
        <v>2</v>
      </c>
      <c r="H58" s="59">
        <v>2</v>
      </c>
      <c r="I58" s="105" t="s">
        <v>157</v>
      </c>
      <c r="J58" s="70">
        <v>5</v>
      </c>
      <c r="K58" s="70">
        <v>2</v>
      </c>
      <c r="L58" s="70">
        <v>2</v>
      </c>
      <c r="M58" s="70">
        <v>5</v>
      </c>
      <c r="N58" s="70">
        <v>2</v>
      </c>
      <c r="O58" s="70">
        <v>2</v>
      </c>
      <c r="P58" s="105" t="s">
        <v>59</v>
      </c>
      <c r="Q58" s="106">
        <v>18</v>
      </c>
      <c r="R58" s="106">
        <v>7.5</v>
      </c>
      <c r="S58" s="105" t="s">
        <v>64</v>
      </c>
      <c r="T58" s="61"/>
      <c r="U58" s="62">
        <f t="shared" ref="U58" si="181">SUMIF($C$14:$R$14,G$3,$C58:$R58)</f>
        <v>14.5</v>
      </c>
      <c r="V58" s="62">
        <f t="shared" ref="V58" si="182">SUMIF($C$14:$R$14,G$4,$C58:$R58)</f>
        <v>5</v>
      </c>
      <c r="W58" s="62">
        <f t="shared" ref="W58" si="183">SUMIF($C$14:$R$14,G$5,$C58:$R58)</f>
        <v>18</v>
      </c>
      <c r="X58" s="62">
        <f t="shared" ref="X58" si="184">SUMIF($C$14:$R$14,G$6,$C58:$R58)</f>
        <v>4</v>
      </c>
      <c r="Y58" s="62">
        <f t="shared" ref="Y58" si="185">SUMIF($C$14:$R$14,G$7,$C58:$R58)</f>
        <v>18</v>
      </c>
      <c r="Z58" s="63">
        <f t="shared" ref="Z58" si="186">SUM(U58:Y58)</f>
        <v>59.5</v>
      </c>
      <c r="AA58" s="8">
        <f t="shared" ref="AA58" si="187">U58/U$15</f>
        <v>0.5178571428571429</v>
      </c>
      <c r="AB58" s="8">
        <f t="shared" ref="AB58" si="188">V58/V$15</f>
        <v>0.83333333333333337</v>
      </c>
      <c r="AC58" s="8">
        <f t="shared" ref="AC58" si="189">W58/W$15</f>
        <v>0.6</v>
      </c>
      <c r="AD58" s="8">
        <f t="shared" ref="AD58" si="190">X58/X$15</f>
        <v>0.66666666666666663</v>
      </c>
      <c r="AE58" s="8">
        <f t="shared" ref="AE58" si="191">Y58/Y$15</f>
        <v>0.9</v>
      </c>
      <c r="AF58" s="2"/>
      <c r="AG58" s="7">
        <f t="shared" ref="AG58" si="192">IF((AA58)&gt;=50%, 2, (IF((AA58)&lt;25%, 0, 1)))</f>
        <v>2</v>
      </c>
      <c r="AH58" s="7">
        <f t="shared" ref="AH58" si="193">IF((AB58)&gt;=50%, 2, (IF((AB58)&lt;25%, 0, 1)))</f>
        <v>2</v>
      </c>
      <c r="AI58" s="7">
        <f t="shared" ref="AI58" si="194">IF((AC58)&gt;=50%, 2, (IF((AC58)&lt;25%, 0, 1)))</f>
        <v>2</v>
      </c>
      <c r="AJ58" s="64">
        <f t="shared" ref="AJ58" si="195">IF((AD58)&gt;=50%, 2, (IF((AD58)&lt;25%, 0, 1)))</f>
        <v>2</v>
      </c>
      <c r="AK58" s="7">
        <f t="shared" ref="AK58" si="196">IF((AE58)&gt;=50%, 2, (IF((AE58)&lt;25%, 0, 1)))</f>
        <v>2</v>
      </c>
      <c r="AL58" s="2"/>
      <c r="AM58" s="7" t="str">
        <f t="shared" ref="AM58" si="197">IF(AG58=2,"Att", (IF(AG58=0,"Not","Weak")))</f>
        <v>Att</v>
      </c>
      <c r="AN58" s="7" t="str">
        <f t="shared" ref="AN58" si="198">IF(AH58=2,"Att", (IF(AH58=0,"Not","Weak")))</f>
        <v>Att</v>
      </c>
      <c r="AO58" s="7" t="str">
        <f t="shared" ref="AO58" si="199">IF(AI58=2,"Att", (IF(AI58=0,"Not","Weak")))</f>
        <v>Att</v>
      </c>
      <c r="AP58" s="8" t="str">
        <f t="shared" ref="AP58" si="200">IF(AJ58=2,"Att", (IF(AJ58=0,"Not","Weak")))</f>
        <v>Att</v>
      </c>
      <c r="AQ58" s="7" t="str">
        <f t="shared" ref="AQ58" si="201">IF(AK58=2,"Att", (IF(AK58=0,"Not","Weak")))</f>
        <v>Att</v>
      </c>
      <c r="AR58" s="65"/>
      <c r="AS58" s="66">
        <f t="shared" ref="AS58" si="202">AG58+AI58</f>
        <v>4</v>
      </c>
      <c r="AT58" s="67">
        <f t="shared" ref="AT58" si="203">AH58</f>
        <v>2</v>
      </c>
      <c r="AU58" s="68">
        <f t="shared" ref="AU58" si="204">AJ58</f>
        <v>2</v>
      </c>
      <c r="AV58" s="67">
        <f t="shared" ref="AV58" si="205">AK58</f>
        <v>2</v>
      </c>
      <c r="AW58" s="65"/>
      <c r="AX58" s="65"/>
    </row>
    <row r="59" spans="1:50" ht="15.75" customHeight="1" x14ac:dyDescent="0.3">
      <c r="A59" s="79"/>
      <c r="B59" s="7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5"/>
      <c r="R59" s="15"/>
      <c r="S59" s="15"/>
      <c r="T59" s="1"/>
      <c r="U59" s="16"/>
      <c r="V59" s="16"/>
      <c r="W59" s="16"/>
      <c r="X59" s="16"/>
      <c r="Y59" s="16"/>
      <c r="Z59" s="16"/>
      <c r="AA59" s="1"/>
      <c r="AB59" s="16"/>
      <c r="AC59" s="16"/>
      <c r="AD59" s="16"/>
      <c r="AE59" s="16"/>
      <c r="AF59" s="1"/>
      <c r="AG59" s="1"/>
      <c r="AH59" s="1"/>
      <c r="AI59" s="1"/>
      <c r="AJ59" s="3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customHeight="1" x14ac:dyDescent="0.3">
      <c r="A60" s="71"/>
      <c r="B60" s="7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5"/>
      <c r="R60" s="15"/>
      <c r="S60" s="15"/>
      <c r="T60" s="2"/>
      <c r="U60" s="95" t="s">
        <v>51</v>
      </c>
      <c r="V60" s="77"/>
      <c r="W60" s="77"/>
      <c r="X60" s="77"/>
      <c r="Y60" s="77"/>
      <c r="Z60" s="78"/>
      <c r="AA60" s="72">
        <f>COUNT(AA16:AA58)</f>
        <v>43</v>
      </c>
      <c r="AB60" s="64">
        <f>COUNT(AA16:AA58)</f>
        <v>43</v>
      </c>
      <c r="AC60" s="64">
        <f t="shared" ref="AC60:AE60" si="206">COUNT(AC16:AC58)</f>
        <v>43</v>
      </c>
      <c r="AD60" s="64">
        <f t="shared" si="206"/>
        <v>43</v>
      </c>
      <c r="AE60" s="64">
        <f t="shared" si="206"/>
        <v>43</v>
      </c>
      <c r="AF60" s="1"/>
      <c r="AG60" s="1"/>
      <c r="AH60" s="1"/>
      <c r="AI60" s="1"/>
      <c r="AJ60" s="3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customHeight="1" x14ac:dyDescent="0.3">
      <c r="A61" s="71"/>
      <c r="B61" s="7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5"/>
      <c r="R61" s="15"/>
      <c r="S61" s="15"/>
      <c r="T61" s="2"/>
      <c r="U61" s="95" t="s">
        <v>52</v>
      </c>
      <c r="V61" s="77"/>
      <c r="W61" s="77"/>
      <c r="X61" s="77"/>
      <c r="Y61" s="77"/>
      <c r="Z61" s="78"/>
      <c r="AA61" s="64">
        <f>COUNTIF(AA16:AA58,"&gt;=25%")</f>
        <v>43</v>
      </c>
      <c r="AB61" s="64">
        <f>COUNTIF(AA16:AA58,"&gt;=25%")</f>
        <v>43</v>
      </c>
      <c r="AC61" s="64">
        <f t="shared" ref="AC61:AE61" si="207">COUNTIF(AC16:AC58,"&gt;=25%")</f>
        <v>39</v>
      </c>
      <c r="AD61" s="64">
        <f t="shared" si="207"/>
        <v>43</v>
      </c>
      <c r="AE61" s="7">
        <f t="shared" si="207"/>
        <v>43</v>
      </c>
      <c r="AF61" s="1"/>
      <c r="AG61" s="1"/>
      <c r="AH61" s="1"/>
      <c r="AI61" s="1"/>
      <c r="AJ61" s="3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customHeight="1" x14ac:dyDescent="0.3">
      <c r="A62" s="79"/>
      <c r="B62" s="7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5"/>
      <c r="R62" s="15"/>
      <c r="S62" s="15"/>
      <c r="T62" s="2"/>
      <c r="U62" s="96" t="s">
        <v>53</v>
      </c>
      <c r="V62" s="77"/>
      <c r="W62" s="77"/>
      <c r="X62" s="77"/>
      <c r="Y62" s="77"/>
      <c r="Z62" s="78"/>
      <c r="AA62" s="8">
        <f t="shared" ref="AA62:AE62" si="208">AA61/AA60</f>
        <v>1</v>
      </c>
      <c r="AB62" s="8">
        <f t="shared" si="208"/>
        <v>1</v>
      </c>
      <c r="AC62" s="8">
        <f t="shared" si="208"/>
        <v>0.90697674418604646</v>
      </c>
      <c r="AD62" s="8">
        <f t="shared" si="208"/>
        <v>1</v>
      </c>
      <c r="AE62" s="8">
        <f t="shared" si="208"/>
        <v>1</v>
      </c>
      <c r="AF62" s="1"/>
      <c r="AG62" s="1"/>
      <c r="AH62" s="1"/>
      <c r="AI62" s="1"/>
      <c r="AJ62" s="3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customHeight="1" x14ac:dyDescent="0.3">
      <c r="A63" s="71"/>
      <c r="B63" s="7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5"/>
      <c r="R63" s="15"/>
      <c r="S63" s="1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3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customHeight="1" x14ac:dyDescent="0.3">
      <c r="A64" s="71"/>
      <c r="B64" s="7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5"/>
      <c r="R64" s="15"/>
      <c r="S64" s="1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3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customHeight="1" x14ac:dyDescent="0.3">
      <c r="A65" s="79"/>
      <c r="B65" s="7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5"/>
      <c r="R65" s="15"/>
      <c r="S65" s="1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3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customHeight="1" x14ac:dyDescent="0.3">
      <c r="A66" s="71"/>
      <c r="B66" s="7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5"/>
      <c r="R66" s="15"/>
      <c r="S66" s="1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3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customHeight="1" x14ac:dyDescent="0.3">
      <c r="A67" s="71"/>
      <c r="B67" s="7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5"/>
      <c r="R67" s="15"/>
      <c r="S67" s="1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3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customHeight="1" x14ac:dyDescent="0.3">
      <c r="A68" s="79"/>
      <c r="B68" s="7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5"/>
      <c r="R68" s="15"/>
      <c r="S68" s="1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3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customHeight="1" x14ac:dyDescent="0.3">
      <c r="A69" s="71"/>
      <c r="B69" s="7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5"/>
      <c r="R69" s="15"/>
      <c r="S69" s="1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3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customHeight="1" x14ac:dyDescent="0.3">
      <c r="A70" s="71"/>
      <c r="B70" s="7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5"/>
      <c r="R70" s="15"/>
      <c r="S70" s="1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3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customHeight="1" x14ac:dyDescent="0.3">
      <c r="A71" s="79"/>
      <c r="B71" s="7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5"/>
      <c r="R71" s="15"/>
      <c r="S71" s="1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3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customHeight="1" x14ac:dyDescent="0.3">
      <c r="A72" s="71"/>
      <c r="B72" s="7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5"/>
      <c r="R72" s="15"/>
      <c r="S72" s="1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3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customHeight="1" x14ac:dyDescent="0.3">
      <c r="A73" s="71"/>
      <c r="B73" s="7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5"/>
      <c r="R73" s="15"/>
      <c r="S73" s="15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3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customHeight="1" x14ac:dyDescent="0.3">
      <c r="A74" s="79"/>
      <c r="B74" s="7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5"/>
      <c r="R74" s="15"/>
      <c r="S74" s="15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3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customHeight="1" x14ac:dyDescent="0.3">
      <c r="A75" s="71"/>
      <c r="B75" s="7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5"/>
      <c r="R75" s="15"/>
      <c r="S75" s="15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3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customHeight="1" x14ac:dyDescent="0.3">
      <c r="A76" s="71"/>
      <c r="B76" s="7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5"/>
      <c r="R76" s="15"/>
      <c r="S76" s="15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3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5.75" customHeight="1" x14ac:dyDescent="0.3">
      <c r="A77" s="79"/>
      <c r="B77" s="7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5"/>
      <c r="R77" s="15"/>
      <c r="S77" s="1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3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5.75" customHeight="1" x14ac:dyDescent="0.3">
      <c r="A78" s="71"/>
      <c r="B78" s="7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5"/>
      <c r="R78" s="15"/>
      <c r="S78" s="1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3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5.75" customHeight="1" x14ac:dyDescent="0.3">
      <c r="A79" s="71"/>
      <c r="B79" s="7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5"/>
      <c r="R79" s="15"/>
      <c r="S79" s="15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customHeight="1" x14ac:dyDescent="0.3">
      <c r="A80" s="79"/>
      <c r="B80" s="7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5"/>
      <c r="R80" s="15"/>
      <c r="S80" s="1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3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5.75" customHeight="1" x14ac:dyDescent="0.3">
      <c r="A81" s="71"/>
      <c r="B81" s="7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5"/>
      <c r="R81" s="15"/>
      <c r="S81" s="15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3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customHeight="1" x14ac:dyDescent="0.3">
      <c r="A82" s="71"/>
      <c r="B82" s="7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5"/>
      <c r="R82" s="15"/>
      <c r="S82" s="15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3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customHeight="1" x14ac:dyDescent="0.3">
      <c r="A83" s="79"/>
      <c r="B83" s="7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5"/>
      <c r="R83" s="15"/>
      <c r="S83" s="15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3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5.75" customHeight="1" x14ac:dyDescent="0.3">
      <c r="A84" s="71"/>
      <c r="B84" s="7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5"/>
      <c r="R84" s="15"/>
      <c r="S84" s="15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3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customHeight="1" x14ac:dyDescent="0.3">
      <c r="A85" s="71"/>
      <c r="B85" s="7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5"/>
      <c r="R85" s="15"/>
      <c r="S85" s="15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3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customHeight="1" x14ac:dyDescent="0.3">
      <c r="A86" s="79"/>
      <c r="B86" s="7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5"/>
      <c r="R86" s="15"/>
      <c r="S86" s="15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3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customHeight="1" x14ac:dyDescent="0.3">
      <c r="A87" s="71"/>
      <c r="B87" s="7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5"/>
      <c r="R87" s="15"/>
      <c r="S87" s="15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3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customHeight="1" x14ac:dyDescent="0.3">
      <c r="A88" s="71"/>
      <c r="B88" s="7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5"/>
      <c r="R88" s="15"/>
      <c r="S88" s="15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3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customHeight="1" x14ac:dyDescent="0.3">
      <c r="A89" s="79"/>
      <c r="B89" s="7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5"/>
      <c r="R89" s="15"/>
      <c r="S89" s="15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3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customHeight="1" x14ac:dyDescent="0.3">
      <c r="A90" s="71"/>
      <c r="B90" s="7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5"/>
      <c r="R90" s="15"/>
      <c r="S90" s="1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3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customHeight="1" x14ac:dyDescent="0.3">
      <c r="A91" s="71"/>
      <c r="B91" s="7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5"/>
      <c r="R91" s="15"/>
      <c r="S91" s="15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3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5.75" customHeight="1" x14ac:dyDescent="0.3">
      <c r="A92" s="75"/>
      <c r="B92" s="7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5"/>
      <c r="R92" s="15"/>
      <c r="S92" s="15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3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5"/>
      <c r="R93" s="15"/>
      <c r="S93" s="1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3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5"/>
      <c r="R94" s="15"/>
      <c r="S94" s="1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3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5"/>
      <c r="R95" s="15"/>
      <c r="S95" s="1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3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5"/>
      <c r="R96" s="15"/>
      <c r="S96" s="1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3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5"/>
      <c r="R97" s="15"/>
      <c r="S97" s="1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3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5"/>
      <c r="R98" s="15"/>
      <c r="S98" s="1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3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5"/>
      <c r="R99" s="15"/>
      <c r="S99" s="1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3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5"/>
      <c r="R100" s="15"/>
      <c r="S100" s="1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3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5"/>
      <c r="R101" s="15"/>
      <c r="S101" s="1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3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5"/>
      <c r="R102" s="15"/>
      <c r="S102" s="1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3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5"/>
      <c r="R103" s="15"/>
      <c r="S103" s="1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3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5"/>
      <c r="R104" s="15"/>
      <c r="S104" s="1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3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5"/>
      <c r="R105" s="15"/>
      <c r="S105" s="1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3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5"/>
      <c r="R106" s="15"/>
      <c r="S106" s="1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3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5"/>
      <c r="R107" s="15"/>
      <c r="S107" s="1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3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5"/>
      <c r="R108" s="15"/>
      <c r="S108" s="1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3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5"/>
      <c r="R109" s="15"/>
      <c r="S109" s="15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3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5"/>
      <c r="R110" s="15"/>
      <c r="S110" s="15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3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5"/>
      <c r="R111" s="15"/>
      <c r="S111" s="15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3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5"/>
      <c r="R112" s="15"/>
      <c r="S112" s="15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3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5"/>
      <c r="R113" s="15"/>
      <c r="S113" s="15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3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5"/>
      <c r="R114" s="15"/>
      <c r="S114" s="15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3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5"/>
      <c r="R115" s="15"/>
      <c r="S115" s="15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3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5"/>
      <c r="R116" s="15"/>
      <c r="S116" s="15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3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5"/>
      <c r="R117" s="15"/>
      <c r="S117" s="15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3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5"/>
      <c r="R118" s="15"/>
      <c r="S118" s="15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3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5"/>
      <c r="R119" s="15"/>
      <c r="S119" s="15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3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5"/>
      <c r="R120" s="15"/>
      <c r="S120" s="15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3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5"/>
      <c r="R121" s="15"/>
      <c r="S121" s="15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3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5"/>
      <c r="R122" s="15"/>
      <c r="S122" s="15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3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5"/>
      <c r="R123" s="15"/>
      <c r="S123" s="15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3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5"/>
      <c r="R124" s="15"/>
      <c r="S124" s="15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3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5"/>
      <c r="R125" s="15"/>
      <c r="S125" s="15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3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5"/>
      <c r="R126" s="15"/>
      <c r="S126" s="15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3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5"/>
      <c r="R127" s="15"/>
      <c r="S127" s="15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3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5"/>
      <c r="R128" s="15"/>
      <c r="S128" s="15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3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5"/>
      <c r="R129" s="15"/>
      <c r="S129" s="15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3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5"/>
      <c r="R130" s="15"/>
      <c r="S130" s="15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3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5"/>
      <c r="R131" s="15"/>
      <c r="S131" s="15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3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5"/>
      <c r="R132" s="15"/>
      <c r="S132" s="15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3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5"/>
      <c r="R133" s="15"/>
      <c r="S133" s="15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3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5"/>
      <c r="R134" s="15"/>
      <c r="S134" s="1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3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5"/>
      <c r="R135" s="15"/>
      <c r="S135" s="1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3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5"/>
      <c r="R136" s="15"/>
      <c r="S136" s="1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3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5"/>
      <c r="R137" s="15"/>
      <c r="S137" s="1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3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5"/>
      <c r="R138" s="15"/>
      <c r="S138" s="1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3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5"/>
      <c r="R139" s="15"/>
      <c r="S139" s="1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3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5"/>
      <c r="R140" s="15"/>
      <c r="S140" s="1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3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5"/>
      <c r="R141" s="15"/>
      <c r="S141" s="1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3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5"/>
      <c r="R142" s="15"/>
      <c r="S142" s="1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3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5"/>
      <c r="R143" s="15"/>
      <c r="S143" s="1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3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5"/>
      <c r="R144" s="15"/>
      <c r="S144" s="1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5"/>
      <c r="R145" s="15"/>
      <c r="S145" s="1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3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5"/>
      <c r="R146" s="15"/>
      <c r="S146" s="1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3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5"/>
      <c r="R147" s="15"/>
      <c r="S147" s="1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3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5"/>
      <c r="R148" s="15"/>
      <c r="S148" s="1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3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5"/>
      <c r="R149" s="15"/>
      <c r="S149" s="1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3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5"/>
      <c r="R150" s="15"/>
      <c r="S150" s="1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5"/>
      <c r="R151" s="15"/>
      <c r="S151" s="1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3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5"/>
      <c r="R152" s="15"/>
      <c r="S152" s="1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3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5"/>
      <c r="R153" s="15"/>
      <c r="S153" s="1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3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5"/>
      <c r="R154" s="15"/>
      <c r="S154" s="1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5"/>
      <c r="R155" s="15"/>
      <c r="S155" s="1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3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5"/>
      <c r="R156" s="15"/>
      <c r="S156" s="1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3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5"/>
      <c r="R157" s="15"/>
      <c r="S157" s="1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3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5"/>
      <c r="R158" s="15"/>
      <c r="S158" s="1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3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5"/>
      <c r="R159" s="15"/>
      <c r="S159" s="1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5"/>
      <c r="R160" s="15"/>
      <c r="S160" s="1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3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5"/>
      <c r="R161" s="15"/>
      <c r="S161" s="1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3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5"/>
      <c r="R162" s="15"/>
      <c r="S162" s="1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5"/>
      <c r="R163" s="15"/>
      <c r="S163" s="1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3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5"/>
      <c r="R164" s="15"/>
      <c r="S164" s="1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5"/>
      <c r="R165" s="15"/>
      <c r="S165" s="1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3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5"/>
      <c r="R166" s="15"/>
      <c r="S166" s="1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5"/>
      <c r="R167" s="15"/>
      <c r="S167" s="1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3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5"/>
      <c r="R168" s="15"/>
      <c r="S168" s="1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3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5"/>
      <c r="R169" s="15"/>
      <c r="S169" s="1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5"/>
      <c r="R170" s="15"/>
      <c r="S170" s="1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3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5"/>
      <c r="R171" s="15"/>
      <c r="S171" s="1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5"/>
      <c r="R172" s="15"/>
      <c r="S172" s="1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3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5"/>
      <c r="R173" s="15"/>
      <c r="S173" s="1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5"/>
      <c r="R174" s="15"/>
      <c r="S174" s="1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3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5"/>
      <c r="R175" s="15"/>
      <c r="S175" s="1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3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5"/>
      <c r="R176" s="15"/>
      <c r="S176" s="1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5"/>
      <c r="R177" s="15"/>
      <c r="S177" s="1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3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5"/>
      <c r="R178" s="15"/>
      <c r="S178" s="1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5"/>
      <c r="R179" s="15"/>
      <c r="S179" s="1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3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5"/>
      <c r="R180" s="15"/>
      <c r="S180" s="1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3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5"/>
      <c r="R181" s="15"/>
      <c r="S181" s="1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3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5"/>
      <c r="R182" s="15"/>
      <c r="S182" s="1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3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5"/>
      <c r="R183" s="15"/>
      <c r="S183" s="1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3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5"/>
      <c r="R184" s="15"/>
      <c r="S184" s="1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3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5"/>
      <c r="R185" s="15"/>
      <c r="S185" s="1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3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5"/>
      <c r="R186" s="15"/>
      <c r="S186" s="1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3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5"/>
      <c r="R187" s="15"/>
      <c r="S187" s="1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3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5"/>
      <c r="R188" s="15"/>
      <c r="S188" s="1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3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5"/>
      <c r="R189" s="15"/>
      <c r="S189" s="1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3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5"/>
      <c r="R190" s="15"/>
      <c r="S190" s="1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3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5"/>
      <c r="R191" s="15"/>
      <c r="S191" s="1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3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5"/>
      <c r="R192" s="15"/>
      <c r="S192" s="1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3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5"/>
      <c r="R193" s="15"/>
      <c r="S193" s="1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3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5"/>
      <c r="R194" s="15"/>
      <c r="S194" s="1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3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5"/>
      <c r="R195" s="15"/>
      <c r="S195" s="1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3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5"/>
      <c r="R196" s="15"/>
      <c r="S196" s="1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3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5"/>
      <c r="R197" s="15"/>
      <c r="S197" s="1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3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5"/>
      <c r="R198" s="15"/>
      <c r="S198" s="1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3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5"/>
      <c r="R199" s="15"/>
      <c r="S199" s="1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3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5"/>
      <c r="R200" s="15"/>
      <c r="S200" s="1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3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5"/>
      <c r="R201" s="15"/>
      <c r="S201" s="1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3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5"/>
      <c r="R202" s="15"/>
      <c r="S202" s="1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3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5"/>
      <c r="R203" s="15"/>
      <c r="S203" s="1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3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5"/>
      <c r="R204" s="15"/>
      <c r="S204" s="1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3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5"/>
      <c r="R205" s="15"/>
      <c r="S205" s="1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3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5"/>
      <c r="R206" s="15"/>
      <c r="S206" s="1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3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5"/>
      <c r="R207" s="15"/>
      <c r="S207" s="1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3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5"/>
      <c r="R208" s="15"/>
      <c r="S208" s="1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3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5"/>
      <c r="R209" s="15"/>
      <c r="S209" s="1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3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5"/>
      <c r="R210" s="15"/>
      <c r="S210" s="1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3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5"/>
      <c r="R211" s="15"/>
      <c r="S211" s="1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3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5"/>
      <c r="R212" s="15"/>
      <c r="S212" s="1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3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5"/>
      <c r="R213" s="15"/>
      <c r="S213" s="1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3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5"/>
      <c r="R214" s="15"/>
      <c r="S214" s="1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3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5"/>
      <c r="R215" s="15"/>
      <c r="S215" s="1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3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5"/>
      <c r="R216" s="15"/>
      <c r="S216" s="1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3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5"/>
      <c r="R217" s="15"/>
      <c r="S217" s="1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3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5"/>
      <c r="R218" s="15"/>
      <c r="S218" s="1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3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5"/>
      <c r="R219" s="15"/>
      <c r="S219" s="1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3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5"/>
      <c r="R220" s="15"/>
      <c r="S220" s="1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3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5"/>
      <c r="R221" s="15"/>
      <c r="S221" s="1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3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5"/>
      <c r="R222" s="15"/>
      <c r="S222" s="1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3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5"/>
      <c r="R223" s="15"/>
      <c r="S223" s="1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3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5"/>
      <c r="R224" s="15"/>
      <c r="S224" s="1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3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5"/>
      <c r="R225" s="15"/>
      <c r="S225" s="1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3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5"/>
      <c r="R226" s="15"/>
      <c r="S226" s="1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3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5"/>
      <c r="R227" s="15"/>
      <c r="S227" s="1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3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5"/>
      <c r="R228" s="15"/>
      <c r="S228" s="1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3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5"/>
      <c r="R229" s="15"/>
      <c r="S229" s="1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3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5"/>
      <c r="R230" s="15"/>
      <c r="S230" s="1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3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5"/>
      <c r="R231" s="15"/>
      <c r="S231" s="1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3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5"/>
      <c r="R232" s="15"/>
      <c r="S232" s="1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3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5"/>
      <c r="R233" s="15"/>
      <c r="S233" s="1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3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5"/>
      <c r="R234" s="15"/>
      <c r="S234" s="1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3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5"/>
      <c r="R235" s="15"/>
      <c r="S235" s="1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3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5"/>
      <c r="R236" s="15"/>
      <c r="S236" s="1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3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5"/>
      <c r="R237" s="15"/>
      <c r="S237" s="1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3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5"/>
      <c r="R238" s="15"/>
      <c r="S238" s="1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3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5"/>
      <c r="R239" s="15"/>
      <c r="S239" s="1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3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5"/>
      <c r="R240" s="15"/>
      <c r="S240" s="1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3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5"/>
      <c r="R241" s="15"/>
      <c r="S241" s="1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3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5"/>
      <c r="R242" s="15"/>
      <c r="S242" s="1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3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5"/>
      <c r="R243" s="15"/>
      <c r="S243" s="1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3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5"/>
      <c r="R244" s="15"/>
      <c r="S244" s="1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3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5"/>
      <c r="R245" s="15"/>
      <c r="S245" s="1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3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5"/>
      <c r="R246" s="15"/>
      <c r="S246" s="1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3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5"/>
      <c r="R247" s="15"/>
      <c r="S247" s="1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3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5"/>
      <c r="R248" s="15"/>
      <c r="S248" s="1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3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5"/>
      <c r="R249" s="15"/>
      <c r="S249" s="1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3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5"/>
      <c r="R250" s="15"/>
      <c r="S250" s="1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3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5"/>
      <c r="R251" s="15"/>
      <c r="S251" s="1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3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5"/>
      <c r="R252" s="15"/>
      <c r="S252" s="1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3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5"/>
      <c r="R253" s="15"/>
      <c r="S253" s="1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3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5"/>
      <c r="R254" s="15"/>
      <c r="S254" s="1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3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5"/>
      <c r="R255" s="15"/>
      <c r="S255" s="1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3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5"/>
      <c r="R256" s="15"/>
      <c r="S256" s="1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3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5"/>
      <c r="R257" s="15"/>
      <c r="S257" s="1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3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5"/>
      <c r="R258" s="15"/>
      <c r="S258" s="1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3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5"/>
      <c r="R259" s="15"/>
      <c r="S259" s="1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3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5"/>
      <c r="R260" s="15"/>
      <c r="S260" s="1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3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5"/>
      <c r="R261" s="15"/>
      <c r="S261" s="1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3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5"/>
      <c r="R262" s="15"/>
      <c r="S262" s="1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3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ht="15.75" customHeight="1" x14ac:dyDescent="0.25"/>
    <row r="264" spans="1:50" ht="15.75" customHeight="1" x14ac:dyDescent="0.25"/>
    <row r="265" spans="1:50" ht="15.75" customHeight="1" x14ac:dyDescent="0.25"/>
    <row r="266" spans="1:50" ht="15.75" customHeight="1" x14ac:dyDescent="0.25"/>
    <row r="267" spans="1:50" ht="15.75" customHeight="1" x14ac:dyDescent="0.25"/>
    <row r="268" spans="1:50" ht="15.75" customHeight="1" x14ac:dyDescent="0.25"/>
    <row r="269" spans="1:50" ht="15.75" customHeight="1" x14ac:dyDescent="0.25"/>
    <row r="270" spans="1:50" ht="15.75" customHeight="1" x14ac:dyDescent="0.25"/>
    <row r="271" spans="1:50" ht="15.75" customHeight="1" x14ac:dyDescent="0.25"/>
    <row r="272" spans="1:5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6">
    <mergeCell ref="G1:S1"/>
    <mergeCell ref="U1:AG1"/>
    <mergeCell ref="T12:T14"/>
    <mergeCell ref="U61:Z61"/>
    <mergeCell ref="U62:Z62"/>
    <mergeCell ref="U11:Y13"/>
    <mergeCell ref="AA11:AE13"/>
    <mergeCell ref="AG11:AK13"/>
    <mergeCell ref="P11:P13"/>
    <mergeCell ref="Q11:Q13"/>
    <mergeCell ref="R11:R13"/>
    <mergeCell ref="S11:S13"/>
    <mergeCell ref="U60:Z60"/>
    <mergeCell ref="C11:H11"/>
    <mergeCell ref="I11:I13"/>
    <mergeCell ref="J11:O11"/>
    <mergeCell ref="AM11:AQ13"/>
    <mergeCell ref="AS11:AV13"/>
    <mergeCell ref="J12:L12"/>
    <mergeCell ref="M12:O12"/>
    <mergeCell ref="A89:B89"/>
    <mergeCell ref="A92:B92"/>
    <mergeCell ref="C12:E12"/>
    <mergeCell ref="F12:H12"/>
    <mergeCell ref="A59:B59"/>
    <mergeCell ref="A62:B62"/>
    <mergeCell ref="A65:B65"/>
    <mergeCell ref="A68:B68"/>
    <mergeCell ref="A71:B71"/>
    <mergeCell ref="A74:B74"/>
    <mergeCell ref="A77:B77"/>
    <mergeCell ref="A80:B80"/>
    <mergeCell ref="A83:B83"/>
    <mergeCell ref="A86:B86"/>
    <mergeCell ref="A11:A15"/>
    <mergeCell ref="B11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CO-PO_44F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Laptop care</cp:lastModifiedBy>
  <dcterms:created xsi:type="dcterms:W3CDTF">2024-08-18T09:04:54Z</dcterms:created>
  <dcterms:modified xsi:type="dcterms:W3CDTF">2024-08-18T13:52:50Z</dcterms:modified>
</cp:coreProperties>
</file>