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-PO_44F" sheetId="1" r:id="rId4"/>
  </sheets>
  <definedNames/>
  <calcPr/>
  <extLst>
    <ext uri="GoogleSheetsCustomDataVersion2">
      <go:sheetsCustomData xmlns:go="http://customooxmlschemas.google.com/" r:id="rId5" roundtripDataChecksum="lP60k4brtYjx9CubH44YTxNreCJYPlMOudPO5EYpqjE="/>
    </ext>
  </extLst>
</workbook>
</file>

<file path=xl/sharedStrings.xml><?xml version="1.0" encoding="utf-8"?>
<sst xmlns="http://schemas.openxmlformats.org/spreadsheetml/2006/main" count="202" uniqueCount="99">
  <si>
    <t>Course Code</t>
  </si>
  <si>
    <t>CSE 1114</t>
  </si>
  <si>
    <t xml:space="preserve">        CO-Question Matrix</t>
  </si>
  <si>
    <t>Mapping of Course Outcomes to Program Outcomes</t>
  </si>
  <si>
    <t>Course Titles</t>
  </si>
  <si>
    <t>Programming Fundamental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</si>
  <si>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</si>
  <si>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</si>
  <si>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</si>
  <si>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</si>
  <si>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</si>
  <si>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</si>
  <si>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</si>
  <si>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</si>
  <si>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</si>
  <si>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</si>
  <si>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</si>
  <si>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</si>
  <si>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</si>
  <si>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</si>
  <si>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</si>
  <si>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</si>
  <si>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</si>
  <si>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</si>
  <si>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</si>
  <si>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F</t>
  </si>
  <si>
    <t>CO1</t>
  </si>
  <si>
    <t>√</t>
  </si>
  <si>
    <t>Session</t>
  </si>
  <si>
    <t>Fall 2023</t>
  </si>
  <si>
    <t>CO2</t>
  </si>
  <si>
    <t>No of student</t>
  </si>
  <si>
    <t>CO3</t>
  </si>
  <si>
    <t>CO4</t>
  </si>
  <si>
    <t>CO5</t>
  </si>
  <si>
    <t>Roll</t>
  </si>
  <si>
    <t>Students' Name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</si>
  <si>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</si>
  <si>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</si>
  <si>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</si>
  <si>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</si>
  <si>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</si>
  <si>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</si>
  <si>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 xml:space="preserve">PO attainment </t>
  </si>
  <si>
    <t>Problem solving using Conditional Statement (branch and loop)</t>
  </si>
  <si>
    <t>Problem solving using Array and String</t>
  </si>
  <si>
    <t>Analysis</t>
  </si>
  <si>
    <t>Design</t>
  </si>
  <si>
    <t>Implementation</t>
  </si>
  <si>
    <t>Contents (60%)</t>
  </si>
  <si>
    <t>Organization(20%)</t>
  </si>
  <si>
    <t>Writing skills (20%)</t>
  </si>
  <si>
    <t>ABU MD. SELIM</t>
  </si>
  <si>
    <t/>
  </si>
  <si>
    <t>MOSTOFA JAMAL MASUD</t>
  </si>
  <si>
    <t>MD. SHAHRIAR KABIR SHIFAT</t>
  </si>
  <si>
    <t>NAFIZA SUFIAN MIM</t>
  </si>
  <si>
    <t>ANTU DASTIDER</t>
  </si>
  <si>
    <t>SAFAYAT HOSSAIN</t>
  </si>
  <si>
    <t>PRIONTI GUHA</t>
  </si>
  <si>
    <t>IQRAMUL HOQUE RIVO</t>
  </si>
  <si>
    <t>MOHAMMAD SABBIR AHMED</t>
  </si>
  <si>
    <t>SWASTHY BARUA RITU</t>
  </si>
  <si>
    <t>ANJUMAN JAHAN ANISA</t>
  </si>
  <si>
    <t>NASHITA TANJIM</t>
  </si>
  <si>
    <t>AMDADUL HOQUE</t>
  </si>
  <si>
    <t>ASADUZZAMAN</t>
  </si>
  <si>
    <t>ANIK BARUA</t>
  </si>
  <si>
    <t>MD. RABIUL HOSSEN</t>
  </si>
  <si>
    <t>YAMOON ISLAM EMON</t>
  </si>
  <si>
    <t>MD. SHAHNEWAZ KHAN</t>
  </si>
  <si>
    <t>SUMAIYA AKTER</t>
  </si>
  <si>
    <t>NAFISA TABASSUM</t>
  </si>
  <si>
    <t>MOHAMMAD ABDUL HANNAN</t>
  </si>
  <si>
    <t>MUHAMMAD THAQI UL ISLAM</t>
  </si>
  <si>
    <t>NITOL DAS</t>
  </si>
  <si>
    <t>MD. TOWKIR HASSAN AKIB</t>
  </si>
  <si>
    <t>MOHAMMAD ABIR HASAN</t>
  </si>
  <si>
    <t>SHAHED ANWAR AKASH</t>
  </si>
  <si>
    <t>UMME KULSUM</t>
  </si>
  <si>
    <t>SABBIR HASAN SHUVA</t>
  </si>
  <si>
    <t>MD. IFAZ SIRAZEE</t>
  </si>
  <si>
    <t>MAHAMODUL HASAN AYMON</t>
  </si>
  <si>
    <t>AZMOL HOSSEN SOHAN</t>
  </si>
  <si>
    <t>PRITOM BHATTACHARJEE</t>
  </si>
  <si>
    <t>JESMIN AKTER</t>
  </si>
  <si>
    <t>ORCHEYMAN MAZUMDER</t>
  </si>
  <si>
    <t>MARIHA MARJANA</t>
  </si>
  <si>
    <t>SAYEDA SUMAIYA TASPIYA ALAM</t>
  </si>
  <si>
    <t>AVISHEK NATH</t>
  </si>
  <si>
    <t>MD. TANVIR HOSSAIN</t>
  </si>
  <si>
    <t>NASRIN SULTANA</t>
  </si>
  <si>
    <t>MOHAMMAD RABSUN NOOR</t>
  </si>
  <si>
    <t>KAZI MUTHMAHINNA AKTHER</t>
  </si>
  <si>
    <t>MOHAMMAD EBTESHAM AZAM</t>
  </si>
  <si>
    <t>KAZI ADIBUL ISLAM</t>
  </si>
  <si>
    <t>No of Attempted students</t>
  </si>
  <si>
    <t>No of student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</si>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</sst>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b/>
      <i/>
      <sz val="11.0"/>
      <color theme="1"/>
      <name val="Calibri"/>
    </font>
    <font>
      <sz val="10.0"/>
      <color rgb="FF000000"/>
      <name val="Verdana"/>
    </font>
    <font>
      <sz val="10.0"/>
      <color rgb="FF000000"/>
      <name val="Arial"/>
    </font>
    <font>
      <b/>
      <color theme="1"/>
      <name val="Arial"/>
    </font>
    <font>
      <b/>
      <sz val="10.0"/>
      <color rgb="FF000000"/>
      <name val="Arial"/>
    </font>
    <font>
      <sz val="1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thin">
        <color rgb="FF3F3F3F"/>
      </bottom>
    </border>
    <border>
      <left style="thin">
        <color rgb="FF000000"/>
      </left>
      <right style="thin">
        <color rgb="FF000000"/>
      </right>
    </border>
    <border>
      <right style="thin">
        <color rgb="FF3F3F3F"/>
      </right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0" fillId="0" fontId="1" numFmtId="1" xfId="0" applyAlignment="1" applyFont="1" applyNumberFormat="1">
      <alignment vertical="bottom"/>
    </xf>
    <xf borderId="5" fillId="0" fontId="1" numFmtId="0" xfId="0" applyBorder="1" applyFont="1"/>
    <xf borderId="6" fillId="0" fontId="3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6" fillId="0" fontId="1" numFmtId="9" xfId="0" applyAlignment="1" applyBorder="1" applyFont="1" applyNumberFormat="1">
      <alignment horizontal="center" vertical="bottom"/>
    </xf>
    <xf borderId="5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1" numFmtId="164" xfId="0" applyBorder="1" applyFont="1" applyNumberFormat="1"/>
    <xf borderId="6" fillId="0" fontId="1" numFmtId="10" xfId="0" applyAlignment="1" applyBorder="1" applyFont="1" applyNumberFormat="1">
      <alignment horizontal="center"/>
    </xf>
    <xf borderId="6" fillId="0" fontId="1" numFmtId="9" xfId="0" applyAlignment="1" applyBorder="1" applyFont="1" applyNumberFormat="1">
      <alignment vertical="bottom"/>
    </xf>
    <xf borderId="0" fillId="0" fontId="1" numFmtId="0" xfId="0" applyAlignment="1" applyFont="1">
      <alignment horizontal="left" vertical="bottom"/>
    </xf>
    <xf borderId="6" fillId="0" fontId="1" numFmtId="9" xfId="0" applyAlignment="1" applyBorder="1" applyFont="1" applyNumberFormat="1">
      <alignment horizontal="center"/>
    </xf>
    <xf borderId="0" fillId="0" fontId="1" numFmtId="9" xfId="0" applyAlignment="1" applyFont="1" applyNumberForma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7" fillId="0" fontId="1" numFmtId="9" xfId="0" applyAlignment="1" applyBorder="1" applyFont="1" applyNumberFormat="1">
      <alignment vertical="bottom"/>
    </xf>
    <xf borderId="7" fillId="0" fontId="1" numFmtId="1" xfId="0" applyAlignment="1" applyBorder="1" applyFont="1" applyNumberFormat="1">
      <alignment vertical="bottom"/>
    </xf>
    <xf borderId="9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ill="1" applyFont="1">
      <alignment horizontal="center" vertical="center"/>
    </xf>
    <xf borderId="8" fillId="0" fontId="2" numFmtId="0" xfId="0" applyBorder="1" applyFont="1"/>
    <xf borderId="10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2" numFmtId="0" xfId="0" applyBorder="1" applyFont="1"/>
    <xf borderId="6" fillId="0" fontId="1" numFmtId="9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9" fillId="0" fontId="2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6" fillId="0" fontId="1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4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2" fontId="4" numFmtId="9" xfId="0" applyAlignment="1" applyBorder="1" applyFont="1" applyNumberFormat="1">
      <alignment horizontal="center" shrinkToFit="0" vertical="center" wrapText="1"/>
    </xf>
    <xf borderId="6" fillId="0" fontId="3" numFmtId="9" xfId="0" applyAlignment="1" applyBorder="1" applyFont="1" applyNumberFormat="1">
      <alignment horizontal="center" shrinkToFit="0" vertical="center" wrapText="1"/>
    </xf>
    <xf borderId="6" fillId="0" fontId="3" numFmtId="1" xfId="0" applyAlignment="1" applyBorder="1" applyFont="1" applyNumberFormat="1">
      <alignment horizontal="center" shrinkToFit="0" vertical="center" wrapText="1"/>
    </xf>
    <xf borderId="4" fillId="0" fontId="1" numFmtId="9" xfId="0" applyAlignment="1" applyBorder="1" applyFont="1" applyNumberFormat="1">
      <alignment horizontal="center" shrinkToFit="0" vertical="center" wrapText="1"/>
    </xf>
    <xf borderId="0" fillId="0" fontId="3" numFmtId="9" xfId="0" applyAlignment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3" fontId="6" numFmtId="0" xfId="0" applyAlignment="1" applyBorder="1" applyFill="1" applyFont="1">
      <alignment horizontal="center" shrinkToFit="0" vertical="center" wrapText="1"/>
    </xf>
    <xf borderId="6" fillId="4" fontId="6" numFmtId="0" xfId="0" applyAlignment="1" applyBorder="1" applyFill="1" applyFont="1">
      <alignment horizontal="center" shrinkToFit="0" vertical="center" wrapText="1"/>
    </xf>
    <xf borderId="6" fillId="5" fontId="6" numFmtId="0" xfId="0" applyAlignment="1" applyBorder="1" applyFill="1" applyFont="1">
      <alignment horizontal="center" shrinkToFit="0" vertical="center" wrapText="1"/>
    </xf>
    <xf borderId="6" fillId="6" fontId="6" numFmtId="0" xfId="0" applyAlignment="1" applyBorder="1" applyFill="1" applyFont="1">
      <alignment horizontal="center" shrinkToFit="0" vertical="center" wrapText="1"/>
    </xf>
    <xf borderId="6" fillId="7" fontId="6" numFmtId="0" xfId="0" applyAlignment="1" applyBorder="1" applyFill="1" applyFont="1">
      <alignment horizontal="center" shrinkToFit="0" vertical="center" wrapText="1"/>
    </xf>
    <xf borderId="6" fillId="8" fontId="6" numFmtId="0" xfId="0" applyAlignment="1" applyBorder="1" applyFill="1" applyFont="1">
      <alignment horizontal="center" shrinkToFit="0" vertical="center" wrapText="1"/>
    </xf>
    <xf borderId="6" fillId="3" fontId="6" numFmtId="164" xfId="0" applyAlignment="1" applyBorder="1" applyFont="1" applyNumberFormat="1">
      <alignment horizontal="center" shrinkToFit="0" vertical="center" wrapText="1"/>
    </xf>
    <xf borderId="6" fillId="8" fontId="1" numFmtId="164" xfId="0" applyAlignment="1" applyBorder="1" applyFont="1" applyNumberFormat="1">
      <alignment horizontal="center" shrinkToFit="0" vertical="center" wrapText="1"/>
    </xf>
    <xf borderId="6" fillId="6" fontId="1" numFmtId="164" xfId="0" applyAlignment="1" applyBorder="1" applyFont="1" applyNumberFormat="1">
      <alignment horizontal="center" shrinkToFit="0" vertical="center" wrapText="1"/>
    </xf>
    <xf borderId="6" fillId="7" fontId="1" numFmtId="164" xfId="0" applyAlignment="1" applyBorder="1" applyFont="1" applyNumberFormat="1">
      <alignment horizontal="center" shrinkToFit="0" vertical="center" wrapText="1"/>
    </xf>
    <xf borderId="6" fillId="9" fontId="1" numFmtId="164" xfId="0" applyAlignment="1" applyBorder="1" applyFill="1" applyFont="1" applyNumberFormat="1">
      <alignment horizontal="center" shrinkToFit="0" vertical="center" wrapText="1"/>
    </xf>
    <xf borderId="6" fillId="10" fontId="1" numFmtId="164" xfId="0" applyAlignment="1" applyBorder="1" applyFill="1" applyFont="1" applyNumberFormat="1">
      <alignment horizontal="center" shrinkToFit="0" vertical="center" wrapText="1"/>
    </xf>
    <xf borderId="6" fillId="8" fontId="1" numFmtId="0" xfId="0" applyAlignment="1" applyBorder="1" applyFont="1">
      <alignment horizontal="center" shrinkToFit="0" vertical="center" wrapText="1"/>
    </xf>
    <xf borderId="6" fillId="6" fontId="1" numFmtId="1" xfId="0" applyAlignment="1" applyBorder="1" applyFont="1" applyNumberFormat="1">
      <alignment horizontal="center" shrinkToFit="0" vertical="center" wrapText="1"/>
    </xf>
    <xf borderId="6" fillId="7" fontId="1" numFmtId="0" xfId="0" applyAlignment="1" applyBorder="1" applyFont="1">
      <alignment horizontal="center" shrinkToFit="0" vertical="center" wrapText="1"/>
    </xf>
    <xf borderId="6" fillId="9" fontId="1" numFmtId="9" xfId="0" applyAlignment="1" applyBorder="1" applyFont="1" applyNumberFormat="1">
      <alignment horizontal="center" shrinkToFit="0" vertical="center" wrapText="1"/>
    </xf>
    <xf borderId="6" fillId="11" fontId="1" numFmtId="9" xfId="0" applyAlignment="1" applyBorder="1" applyFill="1" applyFont="1" applyNumberFormat="1">
      <alignment horizontal="center" shrinkToFit="0" vertical="center" wrapText="1"/>
    </xf>
    <xf borderId="6" fillId="9" fontId="1" numFmtId="1" xfId="0" applyAlignment="1" applyBorder="1" applyFont="1" applyNumberFormat="1">
      <alignment horizontal="center" shrinkToFit="0" vertical="center" wrapText="1"/>
    </xf>
    <xf borderId="6" fillId="11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6" fillId="6" fontId="1" numFmtId="1" xfId="0" applyAlignment="1" applyBorder="1" applyFont="1" applyNumberFormat="1">
      <alignment horizontal="center" readingOrder="0" shrinkToFit="0" vertical="center" wrapText="1"/>
    </xf>
    <xf borderId="6" fillId="7" fontId="1" numFmtId="0" xfId="0" applyAlignment="1" applyBorder="1" applyFont="1">
      <alignment horizontal="center" readingOrder="0" shrinkToFit="0" vertical="center" wrapText="1"/>
    </xf>
    <xf borderId="16" fillId="2" fontId="7" numFmtId="0" xfId="0" applyAlignment="1" applyBorder="1" applyFont="1">
      <alignment horizontal="center"/>
    </xf>
    <xf borderId="16" fillId="2" fontId="7" numFmtId="0" xfId="0" applyAlignment="1" applyBorder="1" applyFont="1">
      <alignment horizontal="left"/>
    </xf>
    <xf borderId="6" fillId="0" fontId="8" numFmtId="0" xfId="0" applyAlignment="1" applyBorder="1" applyFont="1">
      <alignment horizontal="center" vertical="bottom"/>
    </xf>
    <xf borderId="6" fillId="0" fontId="9" numFmtId="0" xfId="0" applyAlignment="1" applyBorder="1" applyFont="1">
      <alignment horizontal="center" vertical="bottom"/>
    </xf>
    <xf borderId="10" fillId="2" fontId="8" numFmtId="0" xfId="0" applyAlignment="1" applyBorder="1" applyFont="1">
      <alignment horizontal="center" shrinkToFit="0" vertical="bottom" wrapText="1"/>
    </xf>
    <xf borderId="6" fillId="0" fontId="10" numFmtId="0" xfId="0" applyAlignment="1" applyBorder="1" applyFont="1">
      <alignment horizontal="center" shrinkToFit="0" vertical="bottom" wrapText="1"/>
    </xf>
    <xf borderId="16" fillId="2" fontId="9" numFmtId="0" xfId="0" applyAlignment="1" applyBorder="1" applyFont="1">
      <alignment horizontal="center" vertical="bottom"/>
    </xf>
    <xf borderId="16" fillId="0" fontId="9" numFmtId="0" xfId="0" applyAlignment="1" applyBorder="1" applyFont="1">
      <alignment horizontal="center" vertical="bottom"/>
    </xf>
    <xf borderId="6" fillId="3" fontId="6" numFmtId="164" xfId="0" applyAlignment="1" applyBorder="1" applyFont="1" applyNumberFormat="1">
      <alignment horizontal="center" vertical="bottom"/>
    </xf>
    <xf borderId="6" fillId="2" fontId="1" numFmtId="164" xfId="0" applyAlignment="1" applyBorder="1" applyFont="1" applyNumberFormat="1">
      <alignment horizontal="center" vertical="bottom"/>
    </xf>
    <xf borderId="6" fillId="2" fontId="6" numFmtId="164" xfId="0" applyAlignment="1" applyBorder="1" applyFont="1" applyNumberFormat="1">
      <alignment horizontal="center" vertical="bottom"/>
    </xf>
    <xf borderId="6" fillId="0" fontId="1" numFmtId="1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bottom"/>
    </xf>
    <xf borderId="6" fillId="0" fontId="11" numFmtId="1" xfId="0" applyAlignment="1" applyBorder="1" applyFont="1" applyNumberFormat="1">
      <alignment horizontal="center" vertical="bottom"/>
    </xf>
    <xf borderId="10" fillId="2" fontId="8" numFmtId="0" xfId="0" applyAlignment="1" applyBorder="1" applyFont="1">
      <alignment horizontal="center" vertical="top"/>
    </xf>
    <xf borderId="10" fillId="2" fontId="8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0" fillId="0" fontId="1" numFmtId="0" xfId="0" applyAlignment="1" applyFont="1">
      <alignment vertical="top"/>
    </xf>
    <xf borderId="7" fillId="0" fontId="1" numFmtId="1" xfId="0" applyAlignment="1" applyBorder="1" applyFont="1" applyNumberFormat="1">
      <alignment horizontal="center" vertical="bottom"/>
    </xf>
    <xf borderId="16" fillId="0" fontId="1" numFmtId="1" xfId="0" applyAlignment="1" applyBorder="1" applyFont="1" applyNumberFormat="1">
      <alignment horizontal="center"/>
    </xf>
    <xf borderId="6" fillId="0" fontId="1" numFmtId="1" xfId="0" applyAlignment="1" applyBorder="1" applyFont="1" applyNumberFormat="1">
      <alignment horizontal="center"/>
    </xf>
    <xf borderId="7" fillId="0" fontId="1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1114: Programming Fundamentals Laboratory (PFL) 
SECTION - F - FALL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'CO-PO_44F'!$AA$14:$AE$14</c:f>
            </c:strRef>
          </c:cat>
          <c:val>
            <c:numRef>
              <c:f>'CO-PO_44F'!$AA$62:$AE$62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466725</xdr:colOff>
      <xdr:row>59</xdr:row>
      <xdr:rowOff>47625</xdr:rowOff>
    </xdr:from>
    <xdr:ext cx="3609975" cy="2752725"/>
    <xdr:graphicFrame>
      <xdr:nvGraphicFramePr>
        <xdr:cNvPr id="7593985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9.75"/>
    <col customWidth="1" min="3" max="4" width="7.25"/>
    <col customWidth="1" min="5" max="5" width="12.5"/>
    <col customWidth="1" min="6" max="7" width="7.25"/>
    <col customWidth="1" min="8" max="8" width="12.5"/>
    <col customWidth="1" min="9" max="9" width="7.63"/>
    <col customWidth="1" min="10" max="15" width="10.88"/>
    <col customWidth="1" min="16" max="16" width="6.38"/>
    <col customWidth="1" min="17" max="17" width="8.63"/>
    <col customWidth="1" min="18" max="26" width="6.38"/>
    <col customWidth="1" min="27" max="31" width="5.63"/>
    <col customWidth="1" min="32" max="32" width="6.75"/>
    <col customWidth="1" min="33" max="37" width="6.25"/>
    <col customWidth="1" min="38" max="50" width="5.25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 t="s">
        <v>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7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15.75" customHeight="1">
      <c r="A2" s="1" t="s">
        <v>4</v>
      </c>
      <c r="B2" s="1" t="s">
        <v>5</v>
      </c>
      <c r="C2" s="1"/>
      <c r="D2" s="1"/>
      <c r="E2" s="1"/>
      <c r="F2" s="1"/>
      <c r="G2" s="8"/>
      <c r="H2" s="9" t="s">
        <v>6</v>
      </c>
      <c r="I2" s="9" t="s">
        <v>7</v>
      </c>
      <c r="J2" s="9" t="s">
        <v>8</v>
      </c>
      <c r="K2" s="9" t="s">
        <v>9</v>
      </c>
      <c r="L2" s="10"/>
      <c r="M2" s="10"/>
      <c r="N2" s="10"/>
      <c r="O2" s="9" t="s">
        <v>10</v>
      </c>
      <c r="P2" s="10"/>
      <c r="Q2" s="10"/>
      <c r="R2" s="10"/>
      <c r="S2" s="11" t="s">
        <v>11</v>
      </c>
      <c r="T2" s="5"/>
      <c r="U2" s="12"/>
      <c r="V2" s="13" t="s">
        <v>12</v>
      </c>
      <c r="W2" s="13" t="s">
        <v>13</v>
      </c>
      <c r="X2" s="13" t="s">
        <v>14</v>
      </c>
      <c r="Y2" s="13" t="s">
        <v>15</v>
      </c>
      <c r="Z2" s="14" t="s">
        <v>16</v>
      </c>
      <c r="AA2" s="14" t="s">
        <v>17</v>
      </c>
      <c r="AB2" s="14" t="s">
        <v>18</v>
      </c>
      <c r="AC2" s="13" t="s">
        <v>19</v>
      </c>
      <c r="AD2" s="13" t="s">
        <v>20</v>
      </c>
      <c r="AE2" s="13" t="s">
        <v>21</v>
      </c>
      <c r="AF2" s="13" t="s">
        <v>22</v>
      </c>
      <c r="AG2" s="13" t="s">
        <v>23</v>
      </c>
      <c r="AH2" s="1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ht="15.75" customHeight="1">
      <c r="A3" s="1" t="s">
        <v>24</v>
      </c>
      <c r="B3" s="1" t="s">
        <v>25</v>
      </c>
      <c r="C3" s="1"/>
      <c r="D3" s="1"/>
      <c r="E3" s="1"/>
      <c r="F3" s="1"/>
      <c r="G3" s="15" t="s">
        <v>26</v>
      </c>
      <c r="H3" s="16">
        <v>8.0</v>
      </c>
      <c r="I3" s="17"/>
      <c r="J3" s="16">
        <v>20.0</v>
      </c>
      <c r="K3" s="17"/>
      <c r="L3" s="17"/>
      <c r="M3" s="17"/>
      <c r="N3" s="17"/>
      <c r="O3" s="16">
        <f t="shared" ref="O3:O7" si="1">SUM(H3:N3)</f>
        <v>28</v>
      </c>
      <c r="P3" s="10"/>
      <c r="Q3" s="10"/>
      <c r="R3" s="10"/>
      <c r="S3" s="18">
        <f>O3/O8</f>
        <v>0.3111111111</v>
      </c>
      <c r="T3" s="5"/>
      <c r="U3" s="12" t="s">
        <v>26</v>
      </c>
      <c r="V3" s="13" t="s">
        <v>27</v>
      </c>
      <c r="W3" s="12"/>
      <c r="X3" s="12"/>
      <c r="Y3" s="12"/>
      <c r="Z3" s="19"/>
      <c r="AA3" s="19"/>
      <c r="AB3" s="19"/>
      <c r="AC3" s="19"/>
      <c r="AD3" s="19"/>
      <c r="AE3" s="12"/>
      <c r="AF3" s="12"/>
      <c r="AG3" s="12"/>
      <c r="AH3" s="1"/>
      <c r="AI3" s="1"/>
      <c r="AJ3" s="7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ht="15.75" customHeight="1">
      <c r="A4" s="1" t="s">
        <v>28</v>
      </c>
      <c r="B4" s="1" t="s">
        <v>29</v>
      </c>
      <c r="C4" s="1"/>
      <c r="D4" s="1"/>
      <c r="E4" s="1"/>
      <c r="F4" s="1"/>
      <c r="G4" s="15" t="s">
        <v>30</v>
      </c>
      <c r="H4" s="16">
        <v>6.0</v>
      </c>
      <c r="I4" s="17"/>
      <c r="J4" s="17"/>
      <c r="K4" s="17"/>
      <c r="L4" s="17"/>
      <c r="M4" s="17"/>
      <c r="N4" s="17"/>
      <c r="O4" s="16">
        <f t="shared" si="1"/>
        <v>6</v>
      </c>
      <c r="P4" s="10"/>
      <c r="Q4" s="10"/>
      <c r="R4" s="10"/>
      <c r="S4" s="18">
        <f>O4/O8</f>
        <v>0.06666666667</v>
      </c>
      <c r="T4" s="5"/>
      <c r="U4" s="12" t="s">
        <v>30</v>
      </c>
      <c r="V4" s="12"/>
      <c r="W4" s="13" t="s">
        <v>27</v>
      </c>
      <c r="X4" s="12"/>
      <c r="Y4" s="13"/>
      <c r="Z4" s="19"/>
      <c r="AA4" s="19"/>
      <c r="AB4" s="19"/>
      <c r="AC4" s="19"/>
      <c r="AD4" s="19"/>
      <c r="AE4" s="12"/>
      <c r="AF4" s="12"/>
      <c r="AG4" s="12"/>
      <c r="AH4" s="1"/>
      <c r="AI4" s="1"/>
      <c r="AJ4" s="7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ht="15.75" customHeight="1">
      <c r="A5" s="1" t="s">
        <v>31</v>
      </c>
      <c r="B5" s="20">
        <v>43.0</v>
      </c>
      <c r="C5" s="1"/>
      <c r="D5" s="1"/>
      <c r="E5" s="1"/>
      <c r="F5" s="1"/>
      <c r="G5" s="15" t="s">
        <v>32</v>
      </c>
      <c r="H5" s="17"/>
      <c r="I5" s="16">
        <v>30.0</v>
      </c>
      <c r="J5" s="17"/>
      <c r="K5" s="17"/>
      <c r="L5" s="17"/>
      <c r="M5" s="17"/>
      <c r="N5" s="17"/>
      <c r="O5" s="16">
        <f t="shared" si="1"/>
        <v>30</v>
      </c>
      <c r="P5" s="10"/>
      <c r="Q5" s="10"/>
      <c r="R5" s="10"/>
      <c r="S5" s="18">
        <f>O5/O8</f>
        <v>0.3333333333</v>
      </c>
      <c r="T5" s="5"/>
      <c r="U5" s="12" t="s">
        <v>32</v>
      </c>
      <c r="V5" s="13" t="s">
        <v>27</v>
      </c>
      <c r="W5" s="13"/>
      <c r="X5" s="12"/>
      <c r="Y5" s="12"/>
      <c r="Z5" s="19"/>
      <c r="AA5" s="19"/>
      <c r="AB5" s="19"/>
      <c r="AC5" s="19"/>
      <c r="AD5" s="19"/>
      <c r="AE5" s="12"/>
      <c r="AF5" s="12"/>
      <c r="AG5" s="12"/>
      <c r="AH5" s="1"/>
      <c r="AI5" s="1"/>
      <c r="AJ5" s="7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ht="15.75" customHeight="1">
      <c r="A6" s="1"/>
      <c r="B6" s="1"/>
      <c r="C6" s="1"/>
      <c r="D6" s="1"/>
      <c r="E6" s="1"/>
      <c r="F6" s="1"/>
      <c r="G6" s="15" t="s">
        <v>33</v>
      </c>
      <c r="H6" s="16">
        <v>6.0</v>
      </c>
      <c r="I6" s="17"/>
      <c r="J6" s="17"/>
      <c r="K6" s="17"/>
      <c r="L6" s="17"/>
      <c r="M6" s="17"/>
      <c r="N6" s="17"/>
      <c r="O6" s="16">
        <f t="shared" si="1"/>
        <v>6</v>
      </c>
      <c r="P6" s="10"/>
      <c r="Q6" s="10"/>
      <c r="R6" s="10"/>
      <c r="S6" s="21">
        <f>O6/O8</f>
        <v>0.06666666667</v>
      </c>
      <c r="T6" s="5"/>
      <c r="U6" s="12" t="s">
        <v>33</v>
      </c>
      <c r="V6" s="12"/>
      <c r="W6" s="13"/>
      <c r="X6" s="12"/>
      <c r="Y6" s="12"/>
      <c r="Z6" s="13" t="s">
        <v>27</v>
      </c>
      <c r="AA6" s="19"/>
      <c r="AB6" s="19"/>
      <c r="AC6" s="19"/>
      <c r="AD6" s="19"/>
      <c r="AE6" s="12"/>
      <c r="AF6" s="12"/>
      <c r="AG6" s="12"/>
      <c r="AH6" s="1"/>
      <c r="AI6" s="1"/>
      <c r="AJ6" s="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ht="15.75" customHeight="1">
      <c r="A7" s="1"/>
      <c r="B7" s="1"/>
      <c r="C7" s="1"/>
      <c r="D7" s="1"/>
      <c r="E7" s="1"/>
      <c r="F7" s="1"/>
      <c r="G7" s="15" t="s">
        <v>34</v>
      </c>
      <c r="H7" s="17"/>
      <c r="I7" s="17"/>
      <c r="J7" s="17"/>
      <c r="K7" s="16">
        <v>20.0</v>
      </c>
      <c r="L7" s="17"/>
      <c r="M7" s="17"/>
      <c r="N7" s="17"/>
      <c r="O7" s="16">
        <f t="shared" si="1"/>
        <v>20</v>
      </c>
      <c r="P7" s="10"/>
      <c r="Q7" s="10"/>
      <c r="R7" s="10"/>
      <c r="S7" s="18">
        <f>O7/O8</f>
        <v>0.2222222222</v>
      </c>
      <c r="T7" s="5"/>
      <c r="U7" s="19" t="s">
        <v>34</v>
      </c>
      <c r="V7" s="19"/>
      <c r="W7" s="19"/>
      <c r="X7" s="12"/>
      <c r="Y7" s="13"/>
      <c r="Z7" s="12"/>
      <c r="AA7" s="12"/>
      <c r="AB7" s="12"/>
      <c r="AC7" s="12"/>
      <c r="AD7" s="12"/>
      <c r="AE7" s="13" t="s">
        <v>27</v>
      </c>
      <c r="AF7" s="12"/>
      <c r="AG7" s="12"/>
      <c r="AH7" s="1"/>
      <c r="AI7" s="1"/>
      <c r="AJ7" s="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ht="15.75" customHeight="1">
      <c r="A8" s="1"/>
      <c r="B8" s="1"/>
      <c r="C8" s="1"/>
      <c r="D8" s="1"/>
      <c r="E8" s="1"/>
      <c r="F8" s="1"/>
      <c r="G8" s="8"/>
      <c r="H8" s="10"/>
      <c r="I8" s="10"/>
      <c r="J8" s="10"/>
      <c r="K8" s="10"/>
      <c r="L8" s="10"/>
      <c r="M8" s="10"/>
      <c r="N8" s="10"/>
      <c r="O8" s="16">
        <f>SUM(O3:O7)</f>
        <v>90</v>
      </c>
      <c r="P8" s="10"/>
      <c r="Q8" s="10"/>
      <c r="R8" s="10"/>
      <c r="S8" s="21">
        <f>SUM(S3:S7)</f>
        <v>1</v>
      </c>
      <c r="T8" s="1"/>
      <c r="U8" s="22"/>
      <c r="V8" s="22"/>
      <c r="W8" s="2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2"/>
      <c r="R9" s="22"/>
      <c r="S9" s="2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4"/>
      <c r="K10" s="24"/>
      <c r="L10" s="24"/>
      <c r="M10" s="24"/>
      <c r="N10" s="24"/>
      <c r="O10" s="24"/>
      <c r="P10" s="23"/>
      <c r="Q10" s="25"/>
      <c r="R10" s="25"/>
      <c r="S10" s="25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1"/>
      <c r="AG10" s="23"/>
      <c r="AH10" s="23"/>
      <c r="AI10" s="23"/>
      <c r="AJ10" s="26"/>
      <c r="AK10" s="23"/>
      <c r="AL10" s="1"/>
      <c r="AM10" s="23"/>
      <c r="AN10" s="23"/>
      <c r="AO10" s="23"/>
      <c r="AP10" s="23"/>
      <c r="AQ10" s="23"/>
      <c r="AR10" s="1"/>
      <c r="AS10" s="1"/>
      <c r="AT10" s="1"/>
      <c r="AU10" s="1"/>
      <c r="AV10" s="1"/>
      <c r="AW10" s="1"/>
      <c r="AX10" s="1"/>
    </row>
    <row r="11" ht="15.75" customHeight="1">
      <c r="A11" s="27" t="s">
        <v>35</v>
      </c>
      <c r="B11" s="28" t="s">
        <v>36</v>
      </c>
      <c r="C11" s="29"/>
      <c r="D11" s="30"/>
      <c r="E11" s="30"/>
      <c r="F11" s="30"/>
      <c r="G11" s="30"/>
      <c r="H11" s="31"/>
      <c r="I11" s="32" t="s">
        <v>37</v>
      </c>
      <c r="J11" s="33" t="s">
        <v>38</v>
      </c>
      <c r="K11" s="34"/>
      <c r="L11" s="34"/>
      <c r="M11" s="34"/>
      <c r="N11" s="34"/>
      <c r="O11" s="35"/>
      <c r="P11" s="36" t="s">
        <v>9</v>
      </c>
      <c r="Q11" s="36" t="s">
        <v>7</v>
      </c>
      <c r="R11" s="37" t="s">
        <v>8</v>
      </c>
      <c r="S11" s="37" t="s">
        <v>39</v>
      </c>
      <c r="T11" s="38"/>
      <c r="U11" s="39" t="s">
        <v>40</v>
      </c>
      <c r="Y11" s="40"/>
      <c r="Z11" s="41"/>
      <c r="AA11" s="39" t="s">
        <v>41</v>
      </c>
      <c r="AE11" s="40"/>
      <c r="AF11" s="28"/>
      <c r="AG11" s="39" t="s">
        <v>42</v>
      </c>
      <c r="AK11" s="40"/>
      <c r="AL11" s="28"/>
      <c r="AM11" s="39" t="s">
        <v>42</v>
      </c>
      <c r="AQ11" s="40"/>
      <c r="AR11" s="39"/>
      <c r="AS11" s="42" t="s">
        <v>43</v>
      </c>
      <c r="AT11" s="43"/>
      <c r="AU11" s="43"/>
      <c r="AV11" s="44"/>
      <c r="AW11" s="39"/>
      <c r="AX11" s="39"/>
    </row>
    <row r="12" ht="37.5" customHeight="1">
      <c r="A12" s="45"/>
      <c r="B12" s="40"/>
      <c r="C12" s="46" t="s">
        <v>44</v>
      </c>
      <c r="D12" s="30"/>
      <c r="E12" s="31"/>
      <c r="F12" s="46" t="s">
        <v>45</v>
      </c>
      <c r="G12" s="30"/>
      <c r="H12" s="31"/>
      <c r="I12" s="40"/>
      <c r="J12" s="46" t="s">
        <v>44</v>
      </c>
      <c r="K12" s="30"/>
      <c r="L12" s="31"/>
      <c r="M12" s="46" t="s">
        <v>45</v>
      </c>
      <c r="N12" s="30"/>
      <c r="O12" s="31"/>
      <c r="P12" s="40"/>
      <c r="Q12" s="40"/>
      <c r="R12" s="40"/>
      <c r="S12" s="40"/>
      <c r="T12" s="47" t="s">
        <v>10</v>
      </c>
      <c r="Y12" s="40"/>
      <c r="Z12" s="48"/>
      <c r="AE12" s="40"/>
      <c r="AF12" s="47"/>
      <c r="AK12" s="40"/>
      <c r="AL12" s="47"/>
      <c r="AQ12" s="40"/>
      <c r="AR12" s="49"/>
      <c r="AS12" s="50"/>
      <c r="AV12" s="40"/>
      <c r="AW12" s="49"/>
      <c r="AX12" s="49"/>
    </row>
    <row r="13" ht="15.75" customHeight="1">
      <c r="A13" s="45"/>
      <c r="B13" s="40"/>
      <c r="C13" s="51" t="s">
        <v>46</v>
      </c>
      <c r="D13" s="51" t="s">
        <v>47</v>
      </c>
      <c r="E13" s="51" t="s">
        <v>48</v>
      </c>
      <c r="F13" s="51" t="s">
        <v>46</v>
      </c>
      <c r="G13" s="51" t="s">
        <v>47</v>
      </c>
      <c r="H13" s="51" t="s">
        <v>48</v>
      </c>
      <c r="I13" s="31"/>
      <c r="J13" s="52" t="s">
        <v>49</v>
      </c>
      <c r="K13" s="52" t="s">
        <v>50</v>
      </c>
      <c r="L13" s="52" t="s">
        <v>51</v>
      </c>
      <c r="M13" s="52" t="s">
        <v>49</v>
      </c>
      <c r="N13" s="52" t="s">
        <v>50</v>
      </c>
      <c r="O13" s="52" t="s">
        <v>51</v>
      </c>
      <c r="P13" s="31"/>
      <c r="Q13" s="31"/>
      <c r="R13" s="31"/>
      <c r="S13" s="31"/>
      <c r="T13" s="40"/>
      <c r="U13" s="30"/>
      <c r="V13" s="30"/>
      <c r="W13" s="30"/>
      <c r="X13" s="30"/>
      <c r="Y13" s="31"/>
      <c r="Z13" s="48"/>
      <c r="AA13" s="30"/>
      <c r="AB13" s="30"/>
      <c r="AC13" s="30"/>
      <c r="AD13" s="30"/>
      <c r="AE13" s="31"/>
      <c r="AF13" s="47"/>
      <c r="AG13" s="30"/>
      <c r="AH13" s="30"/>
      <c r="AI13" s="30"/>
      <c r="AJ13" s="30"/>
      <c r="AK13" s="31"/>
      <c r="AL13" s="47"/>
      <c r="AM13" s="30"/>
      <c r="AN13" s="30"/>
      <c r="AO13" s="30"/>
      <c r="AP13" s="30"/>
      <c r="AQ13" s="31"/>
      <c r="AR13" s="49"/>
      <c r="AS13" s="53"/>
      <c r="AT13" s="30"/>
      <c r="AU13" s="30"/>
      <c r="AV13" s="31"/>
      <c r="AW13" s="49"/>
      <c r="AX13" s="49"/>
    </row>
    <row r="14" ht="15.75" customHeight="1">
      <c r="A14" s="45"/>
      <c r="B14" s="40"/>
      <c r="C14" s="54" t="s">
        <v>26</v>
      </c>
      <c r="D14" s="54" t="s">
        <v>30</v>
      </c>
      <c r="E14" s="54" t="s">
        <v>33</v>
      </c>
      <c r="F14" s="54" t="s">
        <v>26</v>
      </c>
      <c r="G14" s="54" t="s">
        <v>30</v>
      </c>
      <c r="H14" s="54" t="s">
        <v>33</v>
      </c>
      <c r="I14" s="55"/>
      <c r="J14" s="54" t="s">
        <v>34</v>
      </c>
      <c r="K14" s="54" t="s">
        <v>34</v>
      </c>
      <c r="L14" s="54" t="s">
        <v>34</v>
      </c>
      <c r="M14" s="54" t="s">
        <v>34</v>
      </c>
      <c r="N14" s="54" t="s">
        <v>34</v>
      </c>
      <c r="O14" s="54" t="s">
        <v>34</v>
      </c>
      <c r="P14" s="55"/>
      <c r="Q14" s="54" t="s">
        <v>32</v>
      </c>
      <c r="R14" s="54" t="s">
        <v>26</v>
      </c>
      <c r="S14" s="55"/>
      <c r="T14" s="31"/>
      <c r="U14" s="56" t="s">
        <v>26</v>
      </c>
      <c r="V14" s="57" t="s">
        <v>30</v>
      </c>
      <c r="W14" s="57" t="s">
        <v>32</v>
      </c>
      <c r="X14" s="57" t="s">
        <v>33</v>
      </c>
      <c r="Y14" s="57" t="s">
        <v>34</v>
      </c>
      <c r="Z14" s="58" t="s">
        <v>10</v>
      </c>
      <c r="AA14" s="58" t="s">
        <v>26</v>
      </c>
      <c r="AB14" s="58" t="s">
        <v>30</v>
      </c>
      <c r="AC14" s="58" t="s">
        <v>32</v>
      </c>
      <c r="AD14" s="58" t="s">
        <v>33</v>
      </c>
      <c r="AE14" s="58" t="s">
        <v>34</v>
      </c>
      <c r="AF14" s="47"/>
      <c r="AG14" s="52" t="s">
        <v>26</v>
      </c>
      <c r="AH14" s="58" t="s">
        <v>30</v>
      </c>
      <c r="AI14" s="58" t="s">
        <v>32</v>
      </c>
      <c r="AJ14" s="59" t="s">
        <v>33</v>
      </c>
      <c r="AK14" s="58" t="s">
        <v>34</v>
      </c>
      <c r="AL14" s="60"/>
      <c r="AM14" s="58" t="s">
        <v>26</v>
      </c>
      <c r="AN14" s="58" t="s">
        <v>30</v>
      </c>
      <c r="AO14" s="58" t="s">
        <v>32</v>
      </c>
      <c r="AP14" s="58" t="s">
        <v>33</v>
      </c>
      <c r="AQ14" s="58" t="s">
        <v>34</v>
      </c>
      <c r="AR14" s="61"/>
      <c r="AS14" s="62" t="s">
        <v>12</v>
      </c>
      <c r="AT14" s="52" t="s">
        <v>13</v>
      </c>
      <c r="AU14" s="63" t="s">
        <v>16</v>
      </c>
      <c r="AV14" s="63" t="s">
        <v>21</v>
      </c>
      <c r="AW14" s="61"/>
      <c r="AX14" s="61"/>
    </row>
    <row r="15" ht="15.75" customHeight="1">
      <c r="A15" s="64"/>
      <c r="B15" s="31"/>
      <c r="C15" s="65">
        <v>4.0</v>
      </c>
      <c r="D15" s="66">
        <v>3.0</v>
      </c>
      <c r="E15" s="67">
        <v>3.0</v>
      </c>
      <c r="F15" s="65">
        <v>4.0</v>
      </c>
      <c r="G15" s="66">
        <v>3.0</v>
      </c>
      <c r="H15" s="67">
        <v>3.0</v>
      </c>
      <c r="I15" s="68">
        <v>20.0</v>
      </c>
      <c r="J15" s="67">
        <v>6.0</v>
      </c>
      <c r="K15" s="68">
        <v>2.0</v>
      </c>
      <c r="L15" s="68">
        <v>2.0</v>
      </c>
      <c r="M15" s="67">
        <v>6.0</v>
      </c>
      <c r="N15" s="68">
        <v>2.0</v>
      </c>
      <c r="O15" s="68">
        <v>2.0</v>
      </c>
      <c r="P15" s="69">
        <v>10.0</v>
      </c>
      <c r="Q15" s="69">
        <v>30.0</v>
      </c>
      <c r="R15" s="70">
        <v>20.0</v>
      </c>
      <c r="S15" s="70">
        <v>10.0</v>
      </c>
      <c r="T15" s="71">
        <f t="shared" ref="T15:T58" si="2">SUM(I15,P15,Q15,R15,S15)</f>
        <v>90</v>
      </c>
      <c r="U15" s="72">
        <f t="shared" ref="U15:U58" si="3">SUMIF($C$14:$R$14,G$3,$C15:$R15)</f>
        <v>28</v>
      </c>
      <c r="V15" s="73">
        <f t="shared" ref="V15:V58" si="4">SUMIF($C$14:$R$14,G$4,$C15:$R15)</f>
        <v>6</v>
      </c>
      <c r="W15" s="74">
        <f t="shared" ref="W15:W58" si="5">SUMIF($C$14:$R$14,G$5,$C15:$R15)</f>
        <v>30</v>
      </c>
      <c r="X15" s="75">
        <f t="shared" ref="X15:X58" si="6">SUMIF($C$14:$R$14,G$6,$C15:$R15)</f>
        <v>6</v>
      </c>
      <c r="Y15" s="76">
        <f t="shared" ref="Y15:Y58" si="7">SUMIF($C$14:$R$14,G$7,$C15:$R15)</f>
        <v>20</v>
      </c>
      <c r="Z15" s="71">
        <f t="shared" ref="Z15:Z58" si="8">SUM(U15:Y15)</f>
        <v>90</v>
      </c>
      <c r="AA15" s="77" t="s">
        <v>11</v>
      </c>
      <c r="AB15" s="78" t="s">
        <v>11</v>
      </c>
      <c r="AC15" s="79" t="s">
        <v>11</v>
      </c>
      <c r="AD15" s="80" t="s">
        <v>11</v>
      </c>
      <c r="AE15" s="81" t="s">
        <v>11</v>
      </c>
      <c r="AF15" s="47"/>
      <c r="AG15" s="77">
        <v>2.0</v>
      </c>
      <c r="AH15" s="78">
        <v>2.0</v>
      </c>
      <c r="AI15" s="79">
        <v>2.0</v>
      </c>
      <c r="AJ15" s="82">
        <v>2.0</v>
      </c>
      <c r="AK15" s="83">
        <v>2.0</v>
      </c>
      <c r="AL15" s="47"/>
      <c r="AM15" s="77"/>
      <c r="AN15" s="78"/>
      <c r="AO15" s="79"/>
      <c r="AP15" s="80"/>
      <c r="AQ15" s="83"/>
      <c r="AR15" s="84"/>
      <c r="AS15" s="85">
        <v>4.0</v>
      </c>
      <c r="AT15" s="86">
        <v>2.0</v>
      </c>
      <c r="AU15" s="87">
        <v>2.0</v>
      </c>
      <c r="AV15" s="87">
        <v>2.0</v>
      </c>
      <c r="AW15" s="84"/>
      <c r="AX15" s="84"/>
    </row>
    <row r="16" ht="15.75" customHeight="1">
      <c r="A16" s="88">
        <v>2.103910202114E12</v>
      </c>
      <c r="B16" s="89" t="s">
        <v>52</v>
      </c>
      <c r="C16" s="90" t="s">
        <v>53</v>
      </c>
      <c r="D16" s="90" t="s">
        <v>53</v>
      </c>
      <c r="E16" s="90" t="s">
        <v>53</v>
      </c>
      <c r="F16" s="90" t="s">
        <v>53</v>
      </c>
      <c r="G16" s="90" t="s">
        <v>53</v>
      </c>
      <c r="H16" s="90" t="s">
        <v>53</v>
      </c>
      <c r="I16" s="91" t="s">
        <v>53</v>
      </c>
      <c r="J16" s="92" t="s">
        <v>53</v>
      </c>
      <c r="K16" s="92" t="s">
        <v>53</v>
      </c>
      <c r="L16" s="92" t="s">
        <v>53</v>
      </c>
      <c r="M16" s="92" t="s">
        <v>53</v>
      </c>
      <c r="N16" s="92" t="s">
        <v>53</v>
      </c>
      <c r="O16" s="92" t="s">
        <v>53</v>
      </c>
      <c r="P16" s="93" t="s">
        <v>53</v>
      </c>
      <c r="Q16" s="94"/>
      <c r="R16" s="95"/>
      <c r="S16" s="94"/>
      <c r="T16" s="96">
        <f t="shared" si="2"/>
        <v>0</v>
      </c>
      <c r="U16" s="97">
        <f t="shared" si="3"/>
        <v>0</v>
      </c>
      <c r="V16" s="97">
        <f t="shared" si="4"/>
        <v>0</v>
      </c>
      <c r="W16" s="97">
        <f t="shared" si="5"/>
        <v>0</v>
      </c>
      <c r="X16" s="97">
        <f t="shared" si="6"/>
        <v>0</v>
      </c>
      <c r="Y16" s="97">
        <f t="shared" si="7"/>
        <v>0</v>
      </c>
      <c r="Z16" s="98">
        <f t="shared" si="8"/>
        <v>0</v>
      </c>
      <c r="AA16" s="14">
        <f t="shared" ref="AA16:AE16" si="9">U16/U$15</f>
        <v>0</v>
      </c>
      <c r="AB16" s="14">
        <f t="shared" si="9"/>
        <v>0</v>
      </c>
      <c r="AC16" s="14">
        <f t="shared" si="9"/>
        <v>0</v>
      </c>
      <c r="AD16" s="14">
        <f t="shared" si="9"/>
        <v>0</v>
      </c>
      <c r="AE16" s="14">
        <f t="shared" si="9"/>
        <v>0</v>
      </c>
      <c r="AF16" s="5"/>
      <c r="AG16" s="13">
        <f t="shared" ref="AG16:AK16" si="10">IF((AA16)&gt;=50%, 2, (IF((AA16)&lt;25%, 0, 1)))</f>
        <v>0</v>
      </c>
      <c r="AH16" s="13">
        <f t="shared" si="10"/>
        <v>0</v>
      </c>
      <c r="AI16" s="13">
        <f t="shared" si="10"/>
        <v>0</v>
      </c>
      <c r="AJ16" s="99">
        <f t="shared" si="10"/>
        <v>0</v>
      </c>
      <c r="AK16" s="13">
        <f t="shared" si="10"/>
        <v>0</v>
      </c>
      <c r="AL16" s="5"/>
      <c r="AM16" s="13" t="str">
        <f t="shared" ref="AM16:AQ16" si="11">IF(AG16=2,"Att", (IF(AG16=0,"Not","Weak")))</f>
        <v>Not</v>
      </c>
      <c r="AN16" s="13" t="str">
        <f t="shared" si="11"/>
        <v>Not</v>
      </c>
      <c r="AO16" s="13" t="str">
        <f t="shared" si="11"/>
        <v>Not</v>
      </c>
      <c r="AP16" s="14" t="str">
        <f t="shared" si="11"/>
        <v>Not</v>
      </c>
      <c r="AQ16" s="13" t="str">
        <f t="shared" si="11"/>
        <v>Not</v>
      </c>
      <c r="AR16" s="100"/>
      <c r="AS16" s="101">
        <f t="shared" ref="AS16:AS58" si="16">AG16+AI16</f>
        <v>0</v>
      </c>
      <c r="AT16" s="102">
        <f t="shared" ref="AT16:AT58" si="17">AH16</f>
        <v>0</v>
      </c>
      <c r="AU16" s="103">
        <f t="shared" ref="AU16:AV16" si="12">AJ16</f>
        <v>0</v>
      </c>
      <c r="AV16" s="102">
        <f t="shared" si="12"/>
        <v>0</v>
      </c>
      <c r="AW16" s="100"/>
      <c r="AX16" s="100"/>
    </row>
    <row r="17" ht="15.75" customHeight="1">
      <c r="A17" s="88">
        <v>2.22310005101004E14</v>
      </c>
      <c r="B17" s="89" t="s">
        <v>54</v>
      </c>
      <c r="C17" s="90">
        <v>2.0</v>
      </c>
      <c r="D17" s="90">
        <v>1.0</v>
      </c>
      <c r="E17" s="90">
        <v>1.0</v>
      </c>
      <c r="F17" s="90">
        <v>1.0</v>
      </c>
      <c r="G17" s="90">
        <v>1.0</v>
      </c>
      <c r="H17" s="90">
        <v>1.0</v>
      </c>
      <c r="I17" s="91">
        <v>7.0</v>
      </c>
      <c r="J17" s="92">
        <v>6.0</v>
      </c>
      <c r="K17" s="92">
        <v>2.0</v>
      </c>
      <c r="L17" s="92">
        <v>2.0</v>
      </c>
      <c r="M17" s="92">
        <v>6.0</v>
      </c>
      <c r="N17" s="92">
        <v>2.0</v>
      </c>
      <c r="O17" s="92">
        <v>2.0</v>
      </c>
      <c r="P17" s="93">
        <v>10.0</v>
      </c>
      <c r="Q17" s="94">
        <v>6.0</v>
      </c>
      <c r="R17" s="95">
        <v>4.0</v>
      </c>
      <c r="S17" s="94">
        <v>4.0</v>
      </c>
      <c r="T17" s="96">
        <f t="shared" si="2"/>
        <v>31</v>
      </c>
      <c r="U17" s="97">
        <f t="shared" si="3"/>
        <v>7</v>
      </c>
      <c r="V17" s="97">
        <f t="shared" si="4"/>
        <v>2</v>
      </c>
      <c r="W17" s="97">
        <f t="shared" si="5"/>
        <v>6</v>
      </c>
      <c r="X17" s="97">
        <f t="shared" si="6"/>
        <v>2</v>
      </c>
      <c r="Y17" s="97">
        <f t="shared" si="7"/>
        <v>20</v>
      </c>
      <c r="Z17" s="98">
        <f t="shared" si="8"/>
        <v>37</v>
      </c>
      <c r="AA17" s="14">
        <f t="shared" ref="AA17:AE17" si="13">U17/U$15</f>
        <v>0.25</v>
      </c>
      <c r="AB17" s="14">
        <f t="shared" si="13"/>
        <v>0.3333333333</v>
      </c>
      <c r="AC17" s="14">
        <f t="shared" si="13"/>
        <v>0.2</v>
      </c>
      <c r="AD17" s="14">
        <f t="shared" si="13"/>
        <v>0.3333333333</v>
      </c>
      <c r="AE17" s="14">
        <f t="shared" si="13"/>
        <v>1</v>
      </c>
      <c r="AF17" s="5"/>
      <c r="AG17" s="13">
        <f t="shared" ref="AG17:AK17" si="14">IF((AA17)&gt;=50%, 2, (IF((AA17)&lt;25%, 0, 1)))</f>
        <v>1</v>
      </c>
      <c r="AH17" s="13">
        <f t="shared" si="14"/>
        <v>1</v>
      </c>
      <c r="AI17" s="13">
        <f t="shared" si="14"/>
        <v>0</v>
      </c>
      <c r="AJ17" s="99">
        <f t="shared" si="14"/>
        <v>1</v>
      </c>
      <c r="AK17" s="13">
        <f t="shared" si="14"/>
        <v>2</v>
      </c>
      <c r="AL17" s="5"/>
      <c r="AM17" s="13" t="str">
        <f t="shared" ref="AM17:AQ17" si="15">IF(AG17=2,"Att", (IF(AG17=0,"Not","Weak")))</f>
        <v>Weak</v>
      </c>
      <c r="AN17" s="13" t="str">
        <f t="shared" si="15"/>
        <v>Weak</v>
      </c>
      <c r="AO17" s="13" t="str">
        <f t="shared" si="15"/>
        <v>Not</v>
      </c>
      <c r="AP17" s="14" t="str">
        <f t="shared" si="15"/>
        <v>Weak</v>
      </c>
      <c r="AQ17" s="13" t="str">
        <f t="shared" si="15"/>
        <v>Att</v>
      </c>
      <c r="AR17" s="100"/>
      <c r="AS17" s="101">
        <f t="shared" si="16"/>
        <v>1</v>
      </c>
      <c r="AT17" s="102">
        <f t="shared" si="17"/>
        <v>1</v>
      </c>
      <c r="AU17" s="103">
        <f t="shared" ref="AU17:AV17" si="18">AJ17</f>
        <v>1</v>
      </c>
      <c r="AV17" s="102">
        <f t="shared" si="18"/>
        <v>2</v>
      </c>
      <c r="AW17" s="100"/>
      <c r="AX17" s="100"/>
    </row>
    <row r="18" ht="15.75" customHeight="1">
      <c r="A18" s="88">
        <v>2.22310005101005E14</v>
      </c>
      <c r="B18" s="89" t="s">
        <v>55</v>
      </c>
      <c r="C18" s="90">
        <v>2.0</v>
      </c>
      <c r="D18" s="90">
        <v>2.0</v>
      </c>
      <c r="E18" s="90">
        <v>1.0</v>
      </c>
      <c r="F18" s="90" t="s">
        <v>53</v>
      </c>
      <c r="G18" s="90" t="s">
        <v>53</v>
      </c>
      <c r="H18" s="90" t="s">
        <v>53</v>
      </c>
      <c r="I18" s="91">
        <v>5.0</v>
      </c>
      <c r="J18" s="92" t="s">
        <v>53</v>
      </c>
      <c r="K18" s="104" t="s">
        <v>53</v>
      </c>
      <c r="L18" s="104" t="s">
        <v>53</v>
      </c>
      <c r="M18" s="92" t="s">
        <v>53</v>
      </c>
      <c r="N18" s="104" t="s">
        <v>53</v>
      </c>
      <c r="O18" s="104" t="s">
        <v>53</v>
      </c>
      <c r="P18" s="93" t="s">
        <v>53</v>
      </c>
      <c r="Q18" s="94">
        <v>6.0</v>
      </c>
      <c r="R18" s="95">
        <v>6.0</v>
      </c>
      <c r="S18" s="94">
        <v>5.0</v>
      </c>
      <c r="T18" s="96">
        <f t="shared" si="2"/>
        <v>22</v>
      </c>
      <c r="U18" s="97">
        <f t="shared" si="3"/>
        <v>8</v>
      </c>
      <c r="V18" s="97">
        <f t="shared" si="4"/>
        <v>2</v>
      </c>
      <c r="W18" s="97">
        <f t="shared" si="5"/>
        <v>6</v>
      </c>
      <c r="X18" s="97">
        <f t="shared" si="6"/>
        <v>1</v>
      </c>
      <c r="Y18" s="97">
        <f t="shared" si="7"/>
        <v>0</v>
      </c>
      <c r="Z18" s="98">
        <f t="shared" si="8"/>
        <v>17</v>
      </c>
      <c r="AA18" s="14">
        <f t="shared" ref="AA18:AE18" si="19">U18/U$15</f>
        <v>0.2857142857</v>
      </c>
      <c r="AB18" s="14">
        <f t="shared" si="19"/>
        <v>0.3333333333</v>
      </c>
      <c r="AC18" s="14">
        <f t="shared" si="19"/>
        <v>0.2</v>
      </c>
      <c r="AD18" s="14">
        <f t="shared" si="19"/>
        <v>0.1666666667</v>
      </c>
      <c r="AE18" s="14">
        <f t="shared" si="19"/>
        <v>0</v>
      </c>
      <c r="AF18" s="5"/>
      <c r="AG18" s="13">
        <f t="shared" ref="AG18:AK18" si="20">IF((AA18)&gt;=50%, 2, (IF((AA18)&lt;25%, 0, 1)))</f>
        <v>1</v>
      </c>
      <c r="AH18" s="13">
        <f t="shared" si="20"/>
        <v>1</v>
      </c>
      <c r="AI18" s="13">
        <f t="shared" si="20"/>
        <v>0</v>
      </c>
      <c r="AJ18" s="99">
        <f t="shared" si="20"/>
        <v>0</v>
      </c>
      <c r="AK18" s="13">
        <f t="shared" si="20"/>
        <v>0</v>
      </c>
      <c r="AL18" s="5"/>
      <c r="AM18" s="13" t="str">
        <f t="shared" ref="AM18:AQ18" si="21">IF(AG18=2,"Att", (IF(AG18=0,"Not","Weak")))</f>
        <v>Weak</v>
      </c>
      <c r="AN18" s="13" t="str">
        <f t="shared" si="21"/>
        <v>Weak</v>
      </c>
      <c r="AO18" s="13" t="str">
        <f t="shared" si="21"/>
        <v>Not</v>
      </c>
      <c r="AP18" s="14" t="str">
        <f t="shared" si="21"/>
        <v>Not</v>
      </c>
      <c r="AQ18" s="13" t="str">
        <f t="shared" si="21"/>
        <v>Not</v>
      </c>
      <c r="AR18" s="100"/>
      <c r="AS18" s="101">
        <f t="shared" si="16"/>
        <v>1</v>
      </c>
      <c r="AT18" s="102">
        <f t="shared" si="17"/>
        <v>1</v>
      </c>
      <c r="AU18" s="103">
        <f t="shared" ref="AU18:AV18" si="22">AJ18</f>
        <v>0</v>
      </c>
      <c r="AV18" s="102">
        <f t="shared" si="22"/>
        <v>0</v>
      </c>
      <c r="AW18" s="100"/>
      <c r="AX18" s="100"/>
    </row>
    <row r="19" ht="15.75" customHeight="1">
      <c r="A19" s="88">
        <v>2.22320005101201E14</v>
      </c>
      <c r="B19" s="89" t="s">
        <v>56</v>
      </c>
      <c r="C19" s="90">
        <v>1.0</v>
      </c>
      <c r="D19" s="90">
        <v>1.0</v>
      </c>
      <c r="E19" s="90">
        <v>1.0</v>
      </c>
      <c r="F19" s="90">
        <v>0.0</v>
      </c>
      <c r="G19" s="90">
        <v>0.0</v>
      </c>
      <c r="H19" s="90">
        <v>0.0</v>
      </c>
      <c r="I19" s="91">
        <v>3.0</v>
      </c>
      <c r="J19" s="92">
        <v>6.0</v>
      </c>
      <c r="K19" s="104">
        <v>2.0</v>
      </c>
      <c r="L19" s="104">
        <v>2.0</v>
      </c>
      <c r="M19" s="92">
        <v>6.0</v>
      </c>
      <c r="N19" s="104">
        <v>2.0</v>
      </c>
      <c r="O19" s="104">
        <v>2.0</v>
      </c>
      <c r="P19" s="93">
        <v>10.0</v>
      </c>
      <c r="Q19" s="94"/>
      <c r="R19" s="95"/>
      <c r="S19" s="94"/>
      <c r="T19" s="96">
        <f t="shared" si="2"/>
        <v>13</v>
      </c>
      <c r="U19" s="97">
        <f t="shared" si="3"/>
        <v>1</v>
      </c>
      <c r="V19" s="97">
        <f t="shared" si="4"/>
        <v>1</v>
      </c>
      <c r="W19" s="97">
        <f t="shared" si="5"/>
        <v>0</v>
      </c>
      <c r="X19" s="97">
        <f t="shared" si="6"/>
        <v>1</v>
      </c>
      <c r="Y19" s="97">
        <f t="shared" si="7"/>
        <v>20</v>
      </c>
      <c r="Z19" s="98">
        <f t="shared" si="8"/>
        <v>23</v>
      </c>
      <c r="AA19" s="14">
        <f t="shared" ref="AA19:AE19" si="23">U19/U$15</f>
        <v>0.03571428571</v>
      </c>
      <c r="AB19" s="14">
        <f t="shared" si="23"/>
        <v>0.1666666667</v>
      </c>
      <c r="AC19" s="14">
        <f t="shared" si="23"/>
        <v>0</v>
      </c>
      <c r="AD19" s="14">
        <f t="shared" si="23"/>
        <v>0.1666666667</v>
      </c>
      <c r="AE19" s="14">
        <f t="shared" si="23"/>
        <v>1</v>
      </c>
      <c r="AF19" s="5"/>
      <c r="AG19" s="13">
        <f t="shared" ref="AG19:AK19" si="24">IF((AA19)&gt;=50%, 2, (IF((AA19)&lt;25%, 0, 1)))</f>
        <v>0</v>
      </c>
      <c r="AH19" s="13">
        <f t="shared" si="24"/>
        <v>0</v>
      </c>
      <c r="AI19" s="13">
        <f t="shared" si="24"/>
        <v>0</v>
      </c>
      <c r="AJ19" s="99">
        <f t="shared" si="24"/>
        <v>0</v>
      </c>
      <c r="AK19" s="13">
        <f t="shared" si="24"/>
        <v>2</v>
      </c>
      <c r="AL19" s="5"/>
      <c r="AM19" s="13" t="str">
        <f t="shared" ref="AM19:AQ19" si="25">IF(AG19=2,"Att", (IF(AG19=0,"Not","Weak")))</f>
        <v>Not</v>
      </c>
      <c r="AN19" s="13" t="str">
        <f t="shared" si="25"/>
        <v>Not</v>
      </c>
      <c r="AO19" s="13" t="str">
        <f t="shared" si="25"/>
        <v>Not</v>
      </c>
      <c r="AP19" s="14" t="str">
        <f t="shared" si="25"/>
        <v>Not</v>
      </c>
      <c r="AQ19" s="13" t="str">
        <f t="shared" si="25"/>
        <v>Att</v>
      </c>
      <c r="AR19" s="100"/>
      <c r="AS19" s="101">
        <f t="shared" si="16"/>
        <v>0</v>
      </c>
      <c r="AT19" s="102">
        <f t="shared" si="17"/>
        <v>0</v>
      </c>
      <c r="AU19" s="103">
        <f t="shared" ref="AU19:AV19" si="26">AJ19</f>
        <v>0</v>
      </c>
      <c r="AV19" s="102">
        <f t="shared" si="26"/>
        <v>2</v>
      </c>
      <c r="AW19" s="100"/>
      <c r="AX19" s="100"/>
    </row>
    <row r="20" ht="15.75" customHeight="1">
      <c r="A20" s="88">
        <v>2.22320005101202E14</v>
      </c>
      <c r="B20" s="89" t="s">
        <v>57</v>
      </c>
      <c r="C20" s="90">
        <v>2.0</v>
      </c>
      <c r="D20" s="90">
        <v>2.0</v>
      </c>
      <c r="E20" s="90">
        <v>1.0</v>
      </c>
      <c r="F20" s="90">
        <v>1.0</v>
      </c>
      <c r="G20" s="90">
        <v>1.0</v>
      </c>
      <c r="H20" s="90">
        <v>1.0</v>
      </c>
      <c r="I20" s="91">
        <v>8.0</v>
      </c>
      <c r="J20" s="92">
        <v>6.0</v>
      </c>
      <c r="K20" s="104">
        <v>2.0</v>
      </c>
      <c r="L20" s="104">
        <v>2.0</v>
      </c>
      <c r="M20" s="92">
        <v>6.0</v>
      </c>
      <c r="N20" s="104">
        <v>2.0</v>
      </c>
      <c r="O20" s="104">
        <v>2.0</v>
      </c>
      <c r="P20" s="93">
        <v>10.0</v>
      </c>
      <c r="Q20" s="94">
        <v>7.0</v>
      </c>
      <c r="R20" s="95">
        <v>7.0</v>
      </c>
      <c r="S20" s="94">
        <v>4.0</v>
      </c>
      <c r="T20" s="96">
        <f t="shared" si="2"/>
        <v>36</v>
      </c>
      <c r="U20" s="97">
        <f t="shared" si="3"/>
        <v>10</v>
      </c>
      <c r="V20" s="97">
        <f t="shared" si="4"/>
        <v>3</v>
      </c>
      <c r="W20" s="97">
        <f t="shared" si="5"/>
        <v>7</v>
      </c>
      <c r="X20" s="97">
        <f t="shared" si="6"/>
        <v>2</v>
      </c>
      <c r="Y20" s="97">
        <f t="shared" si="7"/>
        <v>20</v>
      </c>
      <c r="Z20" s="98">
        <f t="shared" si="8"/>
        <v>42</v>
      </c>
      <c r="AA20" s="14">
        <f t="shared" ref="AA20:AE20" si="27">U20/U$15</f>
        <v>0.3571428571</v>
      </c>
      <c r="AB20" s="14">
        <f t="shared" si="27"/>
        <v>0.5</v>
      </c>
      <c r="AC20" s="14">
        <f t="shared" si="27"/>
        <v>0.2333333333</v>
      </c>
      <c r="AD20" s="14">
        <f t="shared" si="27"/>
        <v>0.3333333333</v>
      </c>
      <c r="AE20" s="14">
        <f t="shared" si="27"/>
        <v>1</v>
      </c>
      <c r="AF20" s="5"/>
      <c r="AG20" s="13">
        <f t="shared" ref="AG20:AK20" si="28">IF((AA20)&gt;=50%, 2, (IF((AA20)&lt;25%, 0, 1)))</f>
        <v>1</v>
      </c>
      <c r="AH20" s="13">
        <f t="shared" si="28"/>
        <v>2</v>
      </c>
      <c r="AI20" s="13">
        <f t="shared" si="28"/>
        <v>0</v>
      </c>
      <c r="AJ20" s="99">
        <f t="shared" si="28"/>
        <v>1</v>
      </c>
      <c r="AK20" s="13">
        <f t="shared" si="28"/>
        <v>2</v>
      </c>
      <c r="AL20" s="5"/>
      <c r="AM20" s="13" t="str">
        <f t="shared" ref="AM20:AQ20" si="29">IF(AG20=2,"Att", (IF(AG20=0,"Not","Weak")))</f>
        <v>Weak</v>
      </c>
      <c r="AN20" s="13" t="str">
        <f t="shared" si="29"/>
        <v>Att</v>
      </c>
      <c r="AO20" s="13" t="str">
        <f t="shared" si="29"/>
        <v>Not</v>
      </c>
      <c r="AP20" s="14" t="str">
        <f t="shared" si="29"/>
        <v>Weak</v>
      </c>
      <c r="AQ20" s="13" t="str">
        <f t="shared" si="29"/>
        <v>Att</v>
      </c>
      <c r="AR20" s="100"/>
      <c r="AS20" s="101">
        <f t="shared" si="16"/>
        <v>1</v>
      </c>
      <c r="AT20" s="102">
        <f t="shared" si="17"/>
        <v>2</v>
      </c>
      <c r="AU20" s="103">
        <f t="shared" ref="AU20:AV20" si="30">AJ20</f>
        <v>1</v>
      </c>
      <c r="AV20" s="102">
        <f t="shared" si="30"/>
        <v>2</v>
      </c>
      <c r="AW20" s="100"/>
      <c r="AX20" s="100"/>
    </row>
    <row r="21" ht="15.75" customHeight="1">
      <c r="A21" s="88">
        <v>2.22320005101203E14</v>
      </c>
      <c r="B21" s="89" t="s">
        <v>58</v>
      </c>
      <c r="C21" s="90">
        <v>2.0</v>
      </c>
      <c r="D21" s="90">
        <v>1.0</v>
      </c>
      <c r="E21" s="90">
        <v>1.0</v>
      </c>
      <c r="F21" s="90">
        <v>1.0</v>
      </c>
      <c r="G21" s="90">
        <v>1.0</v>
      </c>
      <c r="H21" s="90">
        <v>1.0</v>
      </c>
      <c r="I21" s="91">
        <v>7.0</v>
      </c>
      <c r="J21" s="92">
        <v>6.0</v>
      </c>
      <c r="K21" s="104">
        <v>2.0</v>
      </c>
      <c r="L21" s="104">
        <v>2.0</v>
      </c>
      <c r="M21" s="92">
        <v>6.0</v>
      </c>
      <c r="N21" s="104">
        <v>2.0</v>
      </c>
      <c r="O21" s="104">
        <v>2.0</v>
      </c>
      <c r="P21" s="93">
        <v>10.0</v>
      </c>
      <c r="Q21" s="94">
        <v>7.0</v>
      </c>
      <c r="R21" s="95">
        <v>8.0</v>
      </c>
      <c r="S21" s="94">
        <v>4.0</v>
      </c>
      <c r="T21" s="96">
        <f t="shared" si="2"/>
        <v>36</v>
      </c>
      <c r="U21" s="97">
        <f t="shared" si="3"/>
        <v>11</v>
      </c>
      <c r="V21" s="97">
        <f t="shared" si="4"/>
        <v>2</v>
      </c>
      <c r="W21" s="97">
        <f t="shared" si="5"/>
        <v>7</v>
      </c>
      <c r="X21" s="97">
        <f t="shared" si="6"/>
        <v>2</v>
      </c>
      <c r="Y21" s="97">
        <f t="shared" si="7"/>
        <v>20</v>
      </c>
      <c r="Z21" s="98">
        <f t="shared" si="8"/>
        <v>42</v>
      </c>
      <c r="AA21" s="14">
        <f t="shared" ref="AA21:AE21" si="31">U21/U$15</f>
        <v>0.3928571429</v>
      </c>
      <c r="AB21" s="14">
        <f t="shared" si="31"/>
        <v>0.3333333333</v>
      </c>
      <c r="AC21" s="14">
        <f t="shared" si="31"/>
        <v>0.2333333333</v>
      </c>
      <c r="AD21" s="14">
        <f t="shared" si="31"/>
        <v>0.3333333333</v>
      </c>
      <c r="AE21" s="14">
        <f t="shared" si="31"/>
        <v>1</v>
      </c>
      <c r="AF21" s="5"/>
      <c r="AG21" s="13">
        <f t="shared" ref="AG21:AK21" si="32">IF((AA21)&gt;=50%, 2, (IF((AA21)&lt;25%, 0, 1)))</f>
        <v>1</v>
      </c>
      <c r="AH21" s="13">
        <f t="shared" si="32"/>
        <v>1</v>
      </c>
      <c r="AI21" s="13">
        <f t="shared" si="32"/>
        <v>0</v>
      </c>
      <c r="AJ21" s="99">
        <f t="shared" si="32"/>
        <v>1</v>
      </c>
      <c r="AK21" s="13">
        <f t="shared" si="32"/>
        <v>2</v>
      </c>
      <c r="AL21" s="5"/>
      <c r="AM21" s="13" t="str">
        <f t="shared" ref="AM21:AQ21" si="33">IF(AG21=2,"Att", (IF(AG21=0,"Not","Weak")))</f>
        <v>Weak</v>
      </c>
      <c r="AN21" s="13" t="str">
        <f t="shared" si="33"/>
        <v>Weak</v>
      </c>
      <c r="AO21" s="13" t="str">
        <f t="shared" si="33"/>
        <v>Not</v>
      </c>
      <c r="AP21" s="14" t="str">
        <f t="shared" si="33"/>
        <v>Weak</v>
      </c>
      <c r="AQ21" s="13" t="str">
        <f t="shared" si="33"/>
        <v>Att</v>
      </c>
      <c r="AR21" s="100"/>
      <c r="AS21" s="101">
        <f t="shared" si="16"/>
        <v>1</v>
      </c>
      <c r="AT21" s="102">
        <f t="shared" si="17"/>
        <v>1</v>
      </c>
      <c r="AU21" s="103">
        <f t="shared" ref="AU21:AV21" si="34">AJ21</f>
        <v>1</v>
      </c>
      <c r="AV21" s="102">
        <f t="shared" si="34"/>
        <v>2</v>
      </c>
      <c r="AW21" s="100"/>
      <c r="AX21" s="100"/>
    </row>
    <row r="22" ht="15.75" customHeight="1">
      <c r="A22" s="88">
        <v>2.22320005101204E14</v>
      </c>
      <c r="B22" s="89" t="s">
        <v>59</v>
      </c>
      <c r="C22" s="90">
        <v>2.0</v>
      </c>
      <c r="D22" s="90">
        <v>2.0</v>
      </c>
      <c r="E22" s="90">
        <v>1.0</v>
      </c>
      <c r="F22" s="90">
        <v>2.0</v>
      </c>
      <c r="G22" s="90">
        <v>1.0</v>
      </c>
      <c r="H22" s="90">
        <v>1.0</v>
      </c>
      <c r="I22" s="91">
        <v>9.0</v>
      </c>
      <c r="J22" s="92">
        <v>6.0</v>
      </c>
      <c r="K22" s="104">
        <v>2.0</v>
      </c>
      <c r="L22" s="104">
        <v>2.0</v>
      </c>
      <c r="M22" s="92">
        <v>6.0</v>
      </c>
      <c r="N22" s="104">
        <v>2.0</v>
      </c>
      <c r="O22" s="104">
        <v>2.0</v>
      </c>
      <c r="P22" s="93">
        <v>10.0</v>
      </c>
      <c r="Q22" s="94">
        <v>9.0</v>
      </c>
      <c r="R22" s="95">
        <v>8.0</v>
      </c>
      <c r="S22" s="94">
        <v>4.0</v>
      </c>
      <c r="T22" s="96">
        <f t="shared" si="2"/>
        <v>40</v>
      </c>
      <c r="U22" s="97">
        <f t="shared" si="3"/>
        <v>12</v>
      </c>
      <c r="V22" s="97">
        <f t="shared" si="4"/>
        <v>3</v>
      </c>
      <c r="W22" s="97">
        <f t="shared" si="5"/>
        <v>9</v>
      </c>
      <c r="X22" s="97">
        <f t="shared" si="6"/>
        <v>2</v>
      </c>
      <c r="Y22" s="97">
        <f t="shared" si="7"/>
        <v>20</v>
      </c>
      <c r="Z22" s="98">
        <f t="shared" si="8"/>
        <v>46</v>
      </c>
      <c r="AA22" s="14">
        <f t="shared" ref="AA22:AE22" si="35">U22/U$15</f>
        <v>0.4285714286</v>
      </c>
      <c r="AB22" s="14">
        <f t="shared" si="35"/>
        <v>0.5</v>
      </c>
      <c r="AC22" s="14">
        <f t="shared" si="35"/>
        <v>0.3</v>
      </c>
      <c r="AD22" s="14">
        <f t="shared" si="35"/>
        <v>0.3333333333</v>
      </c>
      <c r="AE22" s="14">
        <f t="shared" si="35"/>
        <v>1</v>
      </c>
      <c r="AF22" s="5"/>
      <c r="AG22" s="13">
        <f t="shared" ref="AG22:AK22" si="36">IF((AA22)&gt;=50%, 2, (IF((AA22)&lt;25%, 0, 1)))</f>
        <v>1</v>
      </c>
      <c r="AH22" s="13">
        <f t="shared" si="36"/>
        <v>2</v>
      </c>
      <c r="AI22" s="13">
        <f t="shared" si="36"/>
        <v>1</v>
      </c>
      <c r="AJ22" s="99">
        <f t="shared" si="36"/>
        <v>1</v>
      </c>
      <c r="AK22" s="13">
        <f t="shared" si="36"/>
        <v>2</v>
      </c>
      <c r="AL22" s="5"/>
      <c r="AM22" s="13" t="str">
        <f t="shared" ref="AM22:AQ22" si="37">IF(AG22=2,"Att", (IF(AG22=0,"Not","Weak")))</f>
        <v>Weak</v>
      </c>
      <c r="AN22" s="13" t="str">
        <f t="shared" si="37"/>
        <v>Att</v>
      </c>
      <c r="AO22" s="13" t="str">
        <f t="shared" si="37"/>
        <v>Weak</v>
      </c>
      <c r="AP22" s="14" t="str">
        <f t="shared" si="37"/>
        <v>Weak</v>
      </c>
      <c r="AQ22" s="13" t="str">
        <f t="shared" si="37"/>
        <v>Att</v>
      </c>
      <c r="AR22" s="100"/>
      <c r="AS22" s="101">
        <f t="shared" si="16"/>
        <v>2</v>
      </c>
      <c r="AT22" s="102">
        <f t="shared" si="17"/>
        <v>2</v>
      </c>
      <c r="AU22" s="103">
        <f t="shared" ref="AU22:AV22" si="38">AJ22</f>
        <v>1</v>
      </c>
      <c r="AV22" s="102">
        <f t="shared" si="38"/>
        <v>2</v>
      </c>
      <c r="AW22" s="100"/>
      <c r="AX22" s="100"/>
    </row>
    <row r="23" ht="15.75" customHeight="1">
      <c r="A23" s="88">
        <v>2.22320005101205E14</v>
      </c>
      <c r="B23" s="89" t="s">
        <v>60</v>
      </c>
      <c r="C23" s="90">
        <v>2.0</v>
      </c>
      <c r="D23" s="90">
        <v>2.0</v>
      </c>
      <c r="E23" s="90">
        <v>1.0</v>
      </c>
      <c r="F23" s="90">
        <v>1.0</v>
      </c>
      <c r="G23" s="90">
        <v>1.0</v>
      </c>
      <c r="H23" s="90">
        <v>1.0</v>
      </c>
      <c r="I23" s="91">
        <v>8.0</v>
      </c>
      <c r="J23" s="92">
        <v>6.0</v>
      </c>
      <c r="K23" s="104">
        <v>2.0</v>
      </c>
      <c r="L23" s="104">
        <v>2.0</v>
      </c>
      <c r="M23" s="92">
        <v>6.0</v>
      </c>
      <c r="N23" s="104">
        <v>2.0</v>
      </c>
      <c r="O23" s="104">
        <v>2.0</v>
      </c>
      <c r="P23" s="93">
        <v>10.0</v>
      </c>
      <c r="Q23" s="94">
        <v>7.0</v>
      </c>
      <c r="R23" s="95">
        <v>9.0</v>
      </c>
      <c r="S23" s="94">
        <v>4.0</v>
      </c>
      <c r="T23" s="96">
        <f t="shared" si="2"/>
        <v>38</v>
      </c>
      <c r="U23" s="97">
        <f t="shared" si="3"/>
        <v>12</v>
      </c>
      <c r="V23" s="97">
        <f t="shared" si="4"/>
        <v>3</v>
      </c>
      <c r="W23" s="97">
        <f t="shared" si="5"/>
        <v>7</v>
      </c>
      <c r="X23" s="97">
        <f t="shared" si="6"/>
        <v>2</v>
      </c>
      <c r="Y23" s="97">
        <f t="shared" si="7"/>
        <v>20</v>
      </c>
      <c r="Z23" s="98">
        <f t="shared" si="8"/>
        <v>44</v>
      </c>
      <c r="AA23" s="14">
        <f t="shared" ref="AA23:AE23" si="39">U23/U$15</f>
        <v>0.4285714286</v>
      </c>
      <c r="AB23" s="14">
        <f t="shared" si="39"/>
        <v>0.5</v>
      </c>
      <c r="AC23" s="14">
        <f t="shared" si="39"/>
        <v>0.2333333333</v>
      </c>
      <c r="AD23" s="14">
        <f t="shared" si="39"/>
        <v>0.3333333333</v>
      </c>
      <c r="AE23" s="14">
        <f t="shared" si="39"/>
        <v>1</v>
      </c>
      <c r="AF23" s="5"/>
      <c r="AG23" s="13">
        <f t="shared" ref="AG23:AK23" si="40">IF((AA23)&gt;=50%, 2, (IF((AA23)&lt;25%, 0, 1)))</f>
        <v>1</v>
      </c>
      <c r="AH23" s="13">
        <f t="shared" si="40"/>
        <v>2</v>
      </c>
      <c r="AI23" s="13">
        <f t="shared" si="40"/>
        <v>0</v>
      </c>
      <c r="AJ23" s="99">
        <f t="shared" si="40"/>
        <v>1</v>
      </c>
      <c r="AK23" s="13">
        <f t="shared" si="40"/>
        <v>2</v>
      </c>
      <c r="AL23" s="5"/>
      <c r="AM23" s="13" t="str">
        <f t="shared" ref="AM23:AQ23" si="41">IF(AG23=2,"Att", (IF(AG23=0,"Not","Weak")))</f>
        <v>Weak</v>
      </c>
      <c r="AN23" s="13" t="str">
        <f t="shared" si="41"/>
        <v>Att</v>
      </c>
      <c r="AO23" s="13" t="str">
        <f t="shared" si="41"/>
        <v>Not</v>
      </c>
      <c r="AP23" s="14" t="str">
        <f t="shared" si="41"/>
        <v>Weak</v>
      </c>
      <c r="AQ23" s="13" t="str">
        <f t="shared" si="41"/>
        <v>Att</v>
      </c>
      <c r="AR23" s="100"/>
      <c r="AS23" s="101">
        <f t="shared" si="16"/>
        <v>1</v>
      </c>
      <c r="AT23" s="102">
        <f t="shared" si="17"/>
        <v>2</v>
      </c>
      <c r="AU23" s="103">
        <f t="shared" ref="AU23:AV23" si="42">AJ23</f>
        <v>1</v>
      </c>
      <c r="AV23" s="102">
        <f t="shared" si="42"/>
        <v>2</v>
      </c>
      <c r="AW23" s="100"/>
      <c r="AX23" s="100"/>
    </row>
    <row r="24" ht="15.75" customHeight="1">
      <c r="A24" s="88">
        <v>2.22320005101206E14</v>
      </c>
      <c r="B24" s="89" t="s">
        <v>61</v>
      </c>
      <c r="C24" s="90">
        <v>2.0</v>
      </c>
      <c r="D24" s="90">
        <v>2.0</v>
      </c>
      <c r="E24" s="90">
        <v>1.0</v>
      </c>
      <c r="F24" s="90">
        <v>1.0</v>
      </c>
      <c r="G24" s="90">
        <v>1.0</v>
      </c>
      <c r="H24" s="90">
        <v>0.0</v>
      </c>
      <c r="I24" s="91">
        <v>7.0</v>
      </c>
      <c r="J24" s="92">
        <v>6.0</v>
      </c>
      <c r="K24" s="104">
        <v>2.0</v>
      </c>
      <c r="L24" s="104">
        <v>2.0</v>
      </c>
      <c r="M24" s="92">
        <v>6.0</v>
      </c>
      <c r="N24" s="104">
        <v>2.0</v>
      </c>
      <c r="O24" s="104">
        <v>2.0</v>
      </c>
      <c r="P24" s="93">
        <v>10.0</v>
      </c>
      <c r="Q24" s="94">
        <v>8.0</v>
      </c>
      <c r="R24" s="95">
        <v>3.0</v>
      </c>
      <c r="S24" s="94">
        <v>4.0</v>
      </c>
      <c r="T24" s="96">
        <f t="shared" si="2"/>
        <v>32</v>
      </c>
      <c r="U24" s="97">
        <f t="shared" si="3"/>
        <v>6</v>
      </c>
      <c r="V24" s="97">
        <f t="shared" si="4"/>
        <v>3</v>
      </c>
      <c r="W24" s="97">
        <f t="shared" si="5"/>
        <v>8</v>
      </c>
      <c r="X24" s="97">
        <f t="shared" si="6"/>
        <v>1</v>
      </c>
      <c r="Y24" s="97">
        <f t="shared" si="7"/>
        <v>20</v>
      </c>
      <c r="Z24" s="98">
        <f t="shared" si="8"/>
        <v>38</v>
      </c>
      <c r="AA24" s="14">
        <f t="shared" ref="AA24:AE24" si="43">U24/U$15</f>
        <v>0.2142857143</v>
      </c>
      <c r="AB24" s="14">
        <f t="shared" si="43"/>
        <v>0.5</v>
      </c>
      <c r="AC24" s="14">
        <f t="shared" si="43"/>
        <v>0.2666666667</v>
      </c>
      <c r="AD24" s="14">
        <f t="shared" si="43"/>
        <v>0.1666666667</v>
      </c>
      <c r="AE24" s="14">
        <f t="shared" si="43"/>
        <v>1</v>
      </c>
      <c r="AF24" s="5"/>
      <c r="AG24" s="13">
        <f t="shared" ref="AG24:AK24" si="44">IF((AA24)&gt;=50%, 2, (IF((AA24)&lt;25%, 0, 1)))</f>
        <v>0</v>
      </c>
      <c r="AH24" s="13">
        <f t="shared" si="44"/>
        <v>2</v>
      </c>
      <c r="AI24" s="13">
        <f t="shared" si="44"/>
        <v>1</v>
      </c>
      <c r="AJ24" s="99">
        <f t="shared" si="44"/>
        <v>0</v>
      </c>
      <c r="AK24" s="13">
        <f t="shared" si="44"/>
        <v>2</v>
      </c>
      <c r="AL24" s="5"/>
      <c r="AM24" s="13" t="str">
        <f t="shared" ref="AM24:AQ24" si="45">IF(AG24=2,"Att", (IF(AG24=0,"Not","Weak")))</f>
        <v>Not</v>
      </c>
      <c r="AN24" s="13" t="str">
        <f t="shared" si="45"/>
        <v>Att</v>
      </c>
      <c r="AO24" s="13" t="str">
        <f t="shared" si="45"/>
        <v>Weak</v>
      </c>
      <c r="AP24" s="14" t="str">
        <f t="shared" si="45"/>
        <v>Not</v>
      </c>
      <c r="AQ24" s="13" t="str">
        <f t="shared" si="45"/>
        <v>Att</v>
      </c>
      <c r="AR24" s="100"/>
      <c r="AS24" s="101">
        <f t="shared" si="16"/>
        <v>1</v>
      </c>
      <c r="AT24" s="102">
        <f t="shared" si="17"/>
        <v>2</v>
      </c>
      <c r="AU24" s="103">
        <f t="shared" ref="AU24:AV24" si="46">AJ24</f>
        <v>0</v>
      </c>
      <c r="AV24" s="102">
        <f t="shared" si="46"/>
        <v>2</v>
      </c>
      <c r="AW24" s="100"/>
      <c r="AX24" s="100"/>
    </row>
    <row r="25" ht="15.75" customHeight="1">
      <c r="A25" s="88">
        <v>2.22320005101207E14</v>
      </c>
      <c r="B25" s="89" t="s">
        <v>62</v>
      </c>
      <c r="C25" s="90">
        <v>2.0</v>
      </c>
      <c r="D25" s="90">
        <v>2.0</v>
      </c>
      <c r="E25" s="90">
        <v>1.0</v>
      </c>
      <c r="F25" s="90">
        <v>1.0</v>
      </c>
      <c r="G25" s="90">
        <v>1.0</v>
      </c>
      <c r="H25" s="90">
        <v>1.0</v>
      </c>
      <c r="I25" s="91">
        <v>8.0</v>
      </c>
      <c r="J25" s="92">
        <v>6.0</v>
      </c>
      <c r="K25" s="104">
        <v>2.0</v>
      </c>
      <c r="L25" s="104">
        <v>2.0</v>
      </c>
      <c r="M25" s="92">
        <v>6.0</v>
      </c>
      <c r="N25" s="104">
        <v>2.0</v>
      </c>
      <c r="O25" s="104">
        <v>2.0</v>
      </c>
      <c r="P25" s="93">
        <v>10.0</v>
      </c>
      <c r="Q25" s="94">
        <v>8.0</v>
      </c>
      <c r="R25" s="95">
        <v>5.0</v>
      </c>
      <c r="S25" s="94">
        <v>4.0</v>
      </c>
      <c r="T25" s="96">
        <f t="shared" si="2"/>
        <v>35</v>
      </c>
      <c r="U25" s="97">
        <f t="shared" si="3"/>
        <v>8</v>
      </c>
      <c r="V25" s="97">
        <f t="shared" si="4"/>
        <v>3</v>
      </c>
      <c r="W25" s="97">
        <f t="shared" si="5"/>
        <v>8</v>
      </c>
      <c r="X25" s="97">
        <f t="shared" si="6"/>
        <v>2</v>
      </c>
      <c r="Y25" s="97">
        <f t="shared" si="7"/>
        <v>20</v>
      </c>
      <c r="Z25" s="98">
        <f t="shared" si="8"/>
        <v>41</v>
      </c>
      <c r="AA25" s="14">
        <f t="shared" ref="AA25:AE25" si="47">U25/U$15</f>
        <v>0.2857142857</v>
      </c>
      <c r="AB25" s="14">
        <f t="shared" si="47"/>
        <v>0.5</v>
      </c>
      <c r="AC25" s="14">
        <f t="shared" si="47"/>
        <v>0.2666666667</v>
      </c>
      <c r="AD25" s="14">
        <f t="shared" si="47"/>
        <v>0.3333333333</v>
      </c>
      <c r="AE25" s="14">
        <f t="shared" si="47"/>
        <v>1</v>
      </c>
      <c r="AF25" s="5"/>
      <c r="AG25" s="13">
        <f t="shared" ref="AG25:AK25" si="48">IF((AA25)&gt;=50%, 2, (IF((AA25)&lt;25%, 0, 1)))</f>
        <v>1</v>
      </c>
      <c r="AH25" s="13">
        <f t="shared" si="48"/>
        <v>2</v>
      </c>
      <c r="AI25" s="13">
        <f t="shared" si="48"/>
        <v>1</v>
      </c>
      <c r="AJ25" s="99">
        <f t="shared" si="48"/>
        <v>1</v>
      </c>
      <c r="AK25" s="13">
        <f t="shared" si="48"/>
        <v>2</v>
      </c>
      <c r="AL25" s="5"/>
      <c r="AM25" s="13" t="str">
        <f t="shared" ref="AM25:AQ25" si="49">IF(AG25=2,"Att", (IF(AG25=0,"Not","Weak")))</f>
        <v>Weak</v>
      </c>
      <c r="AN25" s="13" t="str">
        <f t="shared" si="49"/>
        <v>Att</v>
      </c>
      <c r="AO25" s="13" t="str">
        <f t="shared" si="49"/>
        <v>Weak</v>
      </c>
      <c r="AP25" s="14" t="str">
        <f t="shared" si="49"/>
        <v>Weak</v>
      </c>
      <c r="AQ25" s="13" t="str">
        <f t="shared" si="49"/>
        <v>Att</v>
      </c>
      <c r="AR25" s="100"/>
      <c r="AS25" s="101">
        <f t="shared" si="16"/>
        <v>2</v>
      </c>
      <c r="AT25" s="102">
        <f t="shared" si="17"/>
        <v>2</v>
      </c>
      <c r="AU25" s="103">
        <f t="shared" ref="AU25:AV25" si="50">AJ25</f>
        <v>1</v>
      </c>
      <c r="AV25" s="102">
        <f t="shared" si="50"/>
        <v>2</v>
      </c>
      <c r="AW25" s="100"/>
      <c r="AX25" s="100"/>
    </row>
    <row r="26" ht="15.75" customHeight="1">
      <c r="A26" s="88">
        <v>2.22320005101208E14</v>
      </c>
      <c r="B26" s="89" t="s">
        <v>63</v>
      </c>
      <c r="C26" s="90">
        <v>2.0</v>
      </c>
      <c r="D26" s="90">
        <v>2.0</v>
      </c>
      <c r="E26" s="90">
        <v>2.0</v>
      </c>
      <c r="F26" s="90">
        <v>1.0</v>
      </c>
      <c r="G26" s="90">
        <v>1.0</v>
      </c>
      <c r="H26" s="90">
        <v>1.5</v>
      </c>
      <c r="I26" s="91">
        <v>9.5</v>
      </c>
      <c r="J26" s="92">
        <v>6.0</v>
      </c>
      <c r="K26" s="104">
        <v>2.0</v>
      </c>
      <c r="L26" s="104">
        <v>2.0</v>
      </c>
      <c r="M26" s="92">
        <v>6.0</v>
      </c>
      <c r="N26" s="104">
        <v>2.0</v>
      </c>
      <c r="O26" s="104">
        <v>2.0</v>
      </c>
      <c r="P26" s="93">
        <v>10.0</v>
      </c>
      <c r="Q26" s="94">
        <v>7.0</v>
      </c>
      <c r="R26" s="95">
        <v>5.0</v>
      </c>
      <c r="S26" s="94">
        <v>4.0</v>
      </c>
      <c r="T26" s="96">
        <f t="shared" si="2"/>
        <v>35.5</v>
      </c>
      <c r="U26" s="97">
        <f t="shared" si="3"/>
        <v>8</v>
      </c>
      <c r="V26" s="97">
        <f t="shared" si="4"/>
        <v>3</v>
      </c>
      <c r="W26" s="97">
        <f t="shared" si="5"/>
        <v>7</v>
      </c>
      <c r="X26" s="97">
        <f t="shared" si="6"/>
        <v>3.5</v>
      </c>
      <c r="Y26" s="97">
        <f t="shared" si="7"/>
        <v>20</v>
      </c>
      <c r="Z26" s="98">
        <f t="shared" si="8"/>
        <v>41.5</v>
      </c>
      <c r="AA26" s="14">
        <f t="shared" ref="AA26:AE26" si="51">U26/U$15</f>
        <v>0.2857142857</v>
      </c>
      <c r="AB26" s="14">
        <f t="shared" si="51"/>
        <v>0.5</v>
      </c>
      <c r="AC26" s="14">
        <f t="shared" si="51"/>
        <v>0.2333333333</v>
      </c>
      <c r="AD26" s="14">
        <f t="shared" si="51"/>
        <v>0.5833333333</v>
      </c>
      <c r="AE26" s="14">
        <f t="shared" si="51"/>
        <v>1</v>
      </c>
      <c r="AF26" s="5"/>
      <c r="AG26" s="13">
        <f t="shared" ref="AG26:AK26" si="52">IF((AA26)&gt;=50%, 2, (IF((AA26)&lt;25%, 0, 1)))</f>
        <v>1</v>
      </c>
      <c r="AH26" s="13">
        <f t="shared" si="52"/>
        <v>2</v>
      </c>
      <c r="AI26" s="13">
        <f t="shared" si="52"/>
        <v>0</v>
      </c>
      <c r="AJ26" s="99">
        <f t="shared" si="52"/>
        <v>2</v>
      </c>
      <c r="AK26" s="13">
        <f t="shared" si="52"/>
        <v>2</v>
      </c>
      <c r="AL26" s="5"/>
      <c r="AM26" s="13" t="str">
        <f t="shared" ref="AM26:AQ26" si="53">IF(AG26=2,"Att", (IF(AG26=0,"Not","Weak")))</f>
        <v>Weak</v>
      </c>
      <c r="AN26" s="13" t="str">
        <f t="shared" si="53"/>
        <v>Att</v>
      </c>
      <c r="AO26" s="13" t="str">
        <f t="shared" si="53"/>
        <v>Not</v>
      </c>
      <c r="AP26" s="14" t="str">
        <f t="shared" si="53"/>
        <v>Att</v>
      </c>
      <c r="AQ26" s="13" t="str">
        <f t="shared" si="53"/>
        <v>Att</v>
      </c>
      <c r="AR26" s="100"/>
      <c r="AS26" s="101">
        <f t="shared" si="16"/>
        <v>1</v>
      </c>
      <c r="AT26" s="102">
        <f t="shared" si="17"/>
        <v>2</v>
      </c>
      <c r="AU26" s="103">
        <f t="shared" ref="AU26:AV26" si="54">AJ26</f>
        <v>2</v>
      </c>
      <c r="AV26" s="102">
        <f t="shared" si="54"/>
        <v>2</v>
      </c>
      <c r="AW26" s="100"/>
      <c r="AX26" s="100"/>
    </row>
    <row r="27" ht="15.75" customHeight="1">
      <c r="A27" s="88">
        <v>2.22320005101209E14</v>
      </c>
      <c r="B27" s="89" t="s">
        <v>64</v>
      </c>
      <c r="C27" s="90">
        <v>2.0</v>
      </c>
      <c r="D27" s="90">
        <v>2.0</v>
      </c>
      <c r="E27" s="90">
        <v>1.0</v>
      </c>
      <c r="F27" s="90">
        <v>0.0</v>
      </c>
      <c r="G27" s="90">
        <v>0.0</v>
      </c>
      <c r="H27" s="90">
        <v>0.0</v>
      </c>
      <c r="I27" s="91">
        <v>5.0</v>
      </c>
      <c r="J27" s="92">
        <v>6.0</v>
      </c>
      <c r="K27" s="92">
        <v>2.0</v>
      </c>
      <c r="L27" s="92">
        <v>2.0</v>
      </c>
      <c r="M27" s="92">
        <v>6.0</v>
      </c>
      <c r="N27" s="92">
        <v>2.0</v>
      </c>
      <c r="O27" s="92">
        <v>2.0</v>
      </c>
      <c r="P27" s="93">
        <v>10.0</v>
      </c>
      <c r="Q27" s="94"/>
      <c r="R27" s="95"/>
      <c r="S27" s="94"/>
      <c r="T27" s="96">
        <f t="shared" si="2"/>
        <v>15</v>
      </c>
      <c r="U27" s="97">
        <f t="shared" si="3"/>
        <v>2</v>
      </c>
      <c r="V27" s="97">
        <f t="shared" si="4"/>
        <v>2</v>
      </c>
      <c r="W27" s="97">
        <f t="shared" si="5"/>
        <v>0</v>
      </c>
      <c r="X27" s="97">
        <f t="shared" si="6"/>
        <v>1</v>
      </c>
      <c r="Y27" s="97">
        <f t="shared" si="7"/>
        <v>20</v>
      </c>
      <c r="Z27" s="98">
        <f t="shared" si="8"/>
        <v>25</v>
      </c>
      <c r="AA27" s="14">
        <f t="shared" ref="AA27:AE27" si="55">U27/U$15</f>
        <v>0.07142857143</v>
      </c>
      <c r="AB27" s="14">
        <f t="shared" si="55"/>
        <v>0.3333333333</v>
      </c>
      <c r="AC27" s="14">
        <f t="shared" si="55"/>
        <v>0</v>
      </c>
      <c r="AD27" s="14">
        <f t="shared" si="55"/>
        <v>0.1666666667</v>
      </c>
      <c r="AE27" s="14">
        <f t="shared" si="55"/>
        <v>1</v>
      </c>
      <c r="AF27" s="5"/>
      <c r="AG27" s="13">
        <f t="shared" ref="AG27:AK27" si="56">IF((AA27)&gt;=50%, 2, (IF((AA27)&lt;25%, 0, 1)))</f>
        <v>0</v>
      </c>
      <c r="AH27" s="13">
        <f t="shared" si="56"/>
        <v>1</v>
      </c>
      <c r="AI27" s="13">
        <f t="shared" si="56"/>
        <v>0</v>
      </c>
      <c r="AJ27" s="99">
        <f t="shared" si="56"/>
        <v>0</v>
      </c>
      <c r="AK27" s="13">
        <f t="shared" si="56"/>
        <v>2</v>
      </c>
      <c r="AL27" s="5"/>
      <c r="AM27" s="13" t="str">
        <f t="shared" ref="AM27:AQ27" si="57">IF(AG27=2,"Att", (IF(AG27=0,"Not","Weak")))</f>
        <v>Not</v>
      </c>
      <c r="AN27" s="13" t="str">
        <f t="shared" si="57"/>
        <v>Weak</v>
      </c>
      <c r="AO27" s="13" t="str">
        <f t="shared" si="57"/>
        <v>Not</v>
      </c>
      <c r="AP27" s="14" t="str">
        <f t="shared" si="57"/>
        <v>Not</v>
      </c>
      <c r="AQ27" s="13" t="str">
        <f t="shared" si="57"/>
        <v>Att</v>
      </c>
      <c r="AR27" s="100"/>
      <c r="AS27" s="101">
        <f t="shared" si="16"/>
        <v>0</v>
      </c>
      <c r="AT27" s="102">
        <f t="shared" si="17"/>
        <v>1</v>
      </c>
      <c r="AU27" s="103">
        <f t="shared" ref="AU27:AV27" si="58">AJ27</f>
        <v>0</v>
      </c>
      <c r="AV27" s="102">
        <f t="shared" si="58"/>
        <v>2</v>
      </c>
      <c r="AW27" s="100"/>
      <c r="AX27" s="100"/>
    </row>
    <row r="28" ht="15.75" customHeight="1">
      <c r="A28" s="88">
        <v>2.2232000510121E14</v>
      </c>
      <c r="B28" s="89" t="s">
        <v>65</v>
      </c>
      <c r="C28" s="90">
        <v>2.0</v>
      </c>
      <c r="D28" s="90">
        <v>2.0</v>
      </c>
      <c r="E28" s="90">
        <v>1.0</v>
      </c>
      <c r="F28" s="90">
        <v>1.0</v>
      </c>
      <c r="G28" s="90">
        <v>1.0</v>
      </c>
      <c r="H28" s="90">
        <v>1.0</v>
      </c>
      <c r="I28" s="91">
        <v>8.0</v>
      </c>
      <c r="J28" s="92">
        <v>6.0</v>
      </c>
      <c r="K28" s="104">
        <v>2.0</v>
      </c>
      <c r="L28" s="104">
        <v>2.0</v>
      </c>
      <c r="M28" s="92">
        <v>6.0</v>
      </c>
      <c r="N28" s="104">
        <v>2.0</v>
      </c>
      <c r="O28" s="104">
        <v>2.0</v>
      </c>
      <c r="P28" s="93">
        <v>10.0</v>
      </c>
      <c r="Q28" s="94">
        <v>8.0</v>
      </c>
      <c r="R28" s="95">
        <v>10.0</v>
      </c>
      <c r="S28" s="94">
        <v>4.0</v>
      </c>
      <c r="T28" s="96">
        <f t="shared" si="2"/>
        <v>40</v>
      </c>
      <c r="U28" s="97">
        <f t="shared" si="3"/>
        <v>13</v>
      </c>
      <c r="V28" s="97">
        <f t="shared" si="4"/>
        <v>3</v>
      </c>
      <c r="W28" s="97">
        <f t="shared" si="5"/>
        <v>8</v>
      </c>
      <c r="X28" s="97">
        <f t="shared" si="6"/>
        <v>2</v>
      </c>
      <c r="Y28" s="97">
        <f t="shared" si="7"/>
        <v>20</v>
      </c>
      <c r="Z28" s="98">
        <f t="shared" si="8"/>
        <v>46</v>
      </c>
      <c r="AA28" s="14">
        <f t="shared" ref="AA28:AE28" si="59">U28/U$15</f>
        <v>0.4642857143</v>
      </c>
      <c r="AB28" s="14">
        <f t="shared" si="59"/>
        <v>0.5</v>
      </c>
      <c r="AC28" s="14">
        <f t="shared" si="59"/>
        <v>0.2666666667</v>
      </c>
      <c r="AD28" s="14">
        <f t="shared" si="59"/>
        <v>0.3333333333</v>
      </c>
      <c r="AE28" s="14">
        <f t="shared" si="59"/>
        <v>1</v>
      </c>
      <c r="AF28" s="5"/>
      <c r="AG28" s="13">
        <f t="shared" ref="AG28:AK28" si="60">IF((AA28)&gt;=50%, 2, (IF((AA28)&lt;25%, 0, 1)))</f>
        <v>1</v>
      </c>
      <c r="AH28" s="13">
        <f t="shared" si="60"/>
        <v>2</v>
      </c>
      <c r="AI28" s="13">
        <f t="shared" si="60"/>
        <v>1</v>
      </c>
      <c r="AJ28" s="99">
        <f t="shared" si="60"/>
        <v>1</v>
      </c>
      <c r="AK28" s="13">
        <f t="shared" si="60"/>
        <v>2</v>
      </c>
      <c r="AL28" s="5"/>
      <c r="AM28" s="13" t="str">
        <f t="shared" ref="AM28:AQ28" si="61">IF(AG28=2,"Att", (IF(AG28=0,"Not","Weak")))</f>
        <v>Weak</v>
      </c>
      <c r="AN28" s="13" t="str">
        <f t="shared" si="61"/>
        <v>Att</v>
      </c>
      <c r="AO28" s="13" t="str">
        <f t="shared" si="61"/>
        <v>Weak</v>
      </c>
      <c r="AP28" s="14" t="str">
        <f t="shared" si="61"/>
        <v>Weak</v>
      </c>
      <c r="AQ28" s="13" t="str">
        <f t="shared" si="61"/>
        <v>Att</v>
      </c>
      <c r="AR28" s="100"/>
      <c r="AS28" s="101">
        <f t="shared" si="16"/>
        <v>2</v>
      </c>
      <c r="AT28" s="102">
        <f t="shared" si="17"/>
        <v>2</v>
      </c>
      <c r="AU28" s="103">
        <f t="shared" ref="AU28:AV28" si="62">AJ28</f>
        <v>1</v>
      </c>
      <c r="AV28" s="102">
        <f t="shared" si="62"/>
        <v>2</v>
      </c>
      <c r="AW28" s="100"/>
      <c r="AX28" s="100"/>
    </row>
    <row r="29" ht="15.75" customHeight="1">
      <c r="A29" s="88">
        <v>2.22320005101211E14</v>
      </c>
      <c r="B29" s="89" t="s">
        <v>66</v>
      </c>
      <c r="C29" s="90">
        <v>1.0</v>
      </c>
      <c r="D29" s="90">
        <v>1.0</v>
      </c>
      <c r="E29" s="90">
        <v>1.0</v>
      </c>
      <c r="F29" s="90">
        <v>0.0</v>
      </c>
      <c r="G29" s="90">
        <v>0.0</v>
      </c>
      <c r="H29" s="90">
        <v>0.0</v>
      </c>
      <c r="I29" s="91">
        <v>3.0</v>
      </c>
      <c r="J29" s="92">
        <v>6.0</v>
      </c>
      <c r="K29" s="104">
        <v>2.0</v>
      </c>
      <c r="L29" s="104">
        <v>2.0</v>
      </c>
      <c r="M29" s="92">
        <v>6.0</v>
      </c>
      <c r="N29" s="104">
        <v>2.0</v>
      </c>
      <c r="O29" s="104">
        <v>2.0</v>
      </c>
      <c r="P29" s="93">
        <v>10.0</v>
      </c>
      <c r="Q29" s="94"/>
      <c r="R29" s="95"/>
      <c r="S29" s="94"/>
      <c r="T29" s="96">
        <f t="shared" si="2"/>
        <v>13</v>
      </c>
      <c r="U29" s="97">
        <f t="shared" si="3"/>
        <v>1</v>
      </c>
      <c r="V29" s="97">
        <f t="shared" si="4"/>
        <v>1</v>
      </c>
      <c r="W29" s="97">
        <f t="shared" si="5"/>
        <v>0</v>
      </c>
      <c r="X29" s="97">
        <f t="shared" si="6"/>
        <v>1</v>
      </c>
      <c r="Y29" s="97">
        <f t="shared" si="7"/>
        <v>20</v>
      </c>
      <c r="Z29" s="98">
        <f t="shared" si="8"/>
        <v>23</v>
      </c>
      <c r="AA29" s="14">
        <f t="shared" ref="AA29:AE29" si="63">U29/U$15</f>
        <v>0.03571428571</v>
      </c>
      <c r="AB29" s="14">
        <f t="shared" si="63"/>
        <v>0.1666666667</v>
      </c>
      <c r="AC29" s="14">
        <f t="shared" si="63"/>
        <v>0</v>
      </c>
      <c r="AD29" s="14">
        <f t="shared" si="63"/>
        <v>0.1666666667</v>
      </c>
      <c r="AE29" s="14">
        <f t="shared" si="63"/>
        <v>1</v>
      </c>
      <c r="AF29" s="5"/>
      <c r="AG29" s="13">
        <f t="shared" ref="AG29:AK29" si="64">IF((AA29)&gt;=50%, 2, (IF((AA29)&lt;25%, 0, 1)))</f>
        <v>0</v>
      </c>
      <c r="AH29" s="13">
        <f t="shared" si="64"/>
        <v>0</v>
      </c>
      <c r="AI29" s="13">
        <f t="shared" si="64"/>
        <v>0</v>
      </c>
      <c r="AJ29" s="99">
        <f t="shared" si="64"/>
        <v>0</v>
      </c>
      <c r="AK29" s="13">
        <f t="shared" si="64"/>
        <v>2</v>
      </c>
      <c r="AL29" s="5"/>
      <c r="AM29" s="13" t="str">
        <f t="shared" ref="AM29:AQ29" si="65">IF(AG29=2,"Att", (IF(AG29=0,"Not","Weak")))</f>
        <v>Not</v>
      </c>
      <c r="AN29" s="13" t="str">
        <f t="shared" si="65"/>
        <v>Not</v>
      </c>
      <c r="AO29" s="13" t="str">
        <f t="shared" si="65"/>
        <v>Not</v>
      </c>
      <c r="AP29" s="14" t="str">
        <f t="shared" si="65"/>
        <v>Not</v>
      </c>
      <c r="AQ29" s="13" t="str">
        <f t="shared" si="65"/>
        <v>Att</v>
      </c>
      <c r="AR29" s="100"/>
      <c r="AS29" s="101">
        <f t="shared" si="16"/>
        <v>0</v>
      </c>
      <c r="AT29" s="102">
        <f t="shared" si="17"/>
        <v>0</v>
      </c>
      <c r="AU29" s="103">
        <f t="shared" ref="AU29:AV29" si="66">AJ29</f>
        <v>0</v>
      </c>
      <c r="AV29" s="102">
        <f t="shared" si="66"/>
        <v>2</v>
      </c>
      <c r="AW29" s="100"/>
      <c r="AX29" s="100"/>
    </row>
    <row r="30" ht="15.75" customHeight="1">
      <c r="A30" s="88">
        <v>2.22320005101212E14</v>
      </c>
      <c r="B30" s="89" t="s">
        <v>67</v>
      </c>
      <c r="C30" s="90">
        <v>2.0</v>
      </c>
      <c r="D30" s="90">
        <v>2.0</v>
      </c>
      <c r="E30" s="90">
        <v>1.0</v>
      </c>
      <c r="F30" s="90">
        <v>1.0</v>
      </c>
      <c r="G30" s="90">
        <v>1.0</v>
      </c>
      <c r="H30" s="90">
        <v>1.0</v>
      </c>
      <c r="I30" s="91">
        <v>8.0</v>
      </c>
      <c r="J30" s="92">
        <v>6.0</v>
      </c>
      <c r="K30" s="104">
        <v>2.0</v>
      </c>
      <c r="L30" s="104">
        <v>2.0</v>
      </c>
      <c r="M30" s="92">
        <v>6.0</v>
      </c>
      <c r="N30" s="104">
        <v>2.0</v>
      </c>
      <c r="O30" s="104">
        <v>2.0</v>
      </c>
      <c r="P30" s="93">
        <v>10.0</v>
      </c>
      <c r="Q30" s="94">
        <v>7.0</v>
      </c>
      <c r="R30" s="95">
        <v>7.0</v>
      </c>
      <c r="S30" s="94">
        <v>4.0</v>
      </c>
      <c r="T30" s="96">
        <f t="shared" si="2"/>
        <v>36</v>
      </c>
      <c r="U30" s="97">
        <f t="shared" si="3"/>
        <v>10</v>
      </c>
      <c r="V30" s="97">
        <f t="shared" si="4"/>
        <v>3</v>
      </c>
      <c r="W30" s="97">
        <f t="shared" si="5"/>
        <v>7</v>
      </c>
      <c r="X30" s="97">
        <f t="shared" si="6"/>
        <v>2</v>
      </c>
      <c r="Y30" s="97">
        <f t="shared" si="7"/>
        <v>20</v>
      </c>
      <c r="Z30" s="98">
        <f t="shared" si="8"/>
        <v>42</v>
      </c>
      <c r="AA30" s="14">
        <f t="shared" ref="AA30:AE30" si="67">U30/U$15</f>
        <v>0.3571428571</v>
      </c>
      <c r="AB30" s="14">
        <f t="shared" si="67"/>
        <v>0.5</v>
      </c>
      <c r="AC30" s="14">
        <f t="shared" si="67"/>
        <v>0.2333333333</v>
      </c>
      <c r="AD30" s="14">
        <f t="shared" si="67"/>
        <v>0.3333333333</v>
      </c>
      <c r="AE30" s="14">
        <f t="shared" si="67"/>
        <v>1</v>
      </c>
      <c r="AF30" s="5"/>
      <c r="AG30" s="13">
        <f t="shared" ref="AG30:AK30" si="68">IF((AA30)&gt;=50%, 2, (IF((AA30)&lt;25%, 0, 1)))</f>
        <v>1</v>
      </c>
      <c r="AH30" s="13">
        <f t="shared" si="68"/>
        <v>2</v>
      </c>
      <c r="AI30" s="13">
        <f t="shared" si="68"/>
        <v>0</v>
      </c>
      <c r="AJ30" s="99">
        <f t="shared" si="68"/>
        <v>1</v>
      </c>
      <c r="AK30" s="13">
        <f t="shared" si="68"/>
        <v>2</v>
      </c>
      <c r="AL30" s="5"/>
      <c r="AM30" s="13" t="str">
        <f t="shared" ref="AM30:AQ30" si="69">IF(AG30=2,"Att", (IF(AG30=0,"Not","Weak")))</f>
        <v>Weak</v>
      </c>
      <c r="AN30" s="13" t="str">
        <f t="shared" si="69"/>
        <v>Att</v>
      </c>
      <c r="AO30" s="13" t="str">
        <f t="shared" si="69"/>
        <v>Not</v>
      </c>
      <c r="AP30" s="14" t="str">
        <f t="shared" si="69"/>
        <v>Weak</v>
      </c>
      <c r="AQ30" s="13" t="str">
        <f t="shared" si="69"/>
        <v>Att</v>
      </c>
      <c r="AR30" s="100"/>
      <c r="AS30" s="101">
        <f t="shared" si="16"/>
        <v>1</v>
      </c>
      <c r="AT30" s="102">
        <f t="shared" si="17"/>
        <v>2</v>
      </c>
      <c r="AU30" s="103">
        <f t="shared" ref="AU30:AV30" si="70">AJ30</f>
        <v>1</v>
      </c>
      <c r="AV30" s="102">
        <f t="shared" si="70"/>
        <v>2</v>
      </c>
      <c r="AW30" s="100"/>
      <c r="AX30" s="100"/>
    </row>
    <row r="31" ht="15.75" customHeight="1">
      <c r="A31" s="88">
        <v>2.22320005101213E14</v>
      </c>
      <c r="B31" s="89" t="s">
        <v>68</v>
      </c>
      <c r="C31" s="90">
        <v>3.0</v>
      </c>
      <c r="D31" s="90">
        <v>2.0</v>
      </c>
      <c r="E31" s="90">
        <v>3.0</v>
      </c>
      <c r="F31" s="90">
        <v>2.0</v>
      </c>
      <c r="G31" s="90">
        <v>2.0</v>
      </c>
      <c r="H31" s="90">
        <v>1.0</v>
      </c>
      <c r="I31" s="91">
        <v>13.0</v>
      </c>
      <c r="J31" s="92">
        <v>6.0</v>
      </c>
      <c r="K31" s="104">
        <v>2.0</v>
      </c>
      <c r="L31" s="104">
        <v>2.0</v>
      </c>
      <c r="M31" s="92">
        <v>6.0</v>
      </c>
      <c r="N31" s="104">
        <v>2.0</v>
      </c>
      <c r="O31" s="104">
        <v>2.0</v>
      </c>
      <c r="P31" s="93">
        <v>10.0</v>
      </c>
      <c r="Q31" s="94">
        <v>23.0</v>
      </c>
      <c r="R31" s="95">
        <v>16.0</v>
      </c>
      <c r="S31" s="94">
        <v>8.0</v>
      </c>
      <c r="T31" s="96">
        <f t="shared" si="2"/>
        <v>70</v>
      </c>
      <c r="U31" s="97">
        <f t="shared" si="3"/>
        <v>21</v>
      </c>
      <c r="V31" s="97">
        <f t="shared" si="4"/>
        <v>4</v>
      </c>
      <c r="W31" s="97">
        <f t="shared" si="5"/>
        <v>23</v>
      </c>
      <c r="X31" s="97">
        <f t="shared" si="6"/>
        <v>4</v>
      </c>
      <c r="Y31" s="97">
        <f t="shared" si="7"/>
        <v>20</v>
      </c>
      <c r="Z31" s="98">
        <f t="shared" si="8"/>
        <v>72</v>
      </c>
      <c r="AA31" s="14">
        <f t="shared" ref="AA31:AE31" si="71">U31/U$15</f>
        <v>0.75</v>
      </c>
      <c r="AB31" s="14">
        <f t="shared" si="71"/>
        <v>0.6666666667</v>
      </c>
      <c r="AC31" s="14">
        <f t="shared" si="71"/>
        <v>0.7666666667</v>
      </c>
      <c r="AD31" s="14">
        <f t="shared" si="71"/>
        <v>0.6666666667</v>
      </c>
      <c r="AE31" s="14">
        <f t="shared" si="71"/>
        <v>1</v>
      </c>
      <c r="AF31" s="5"/>
      <c r="AG31" s="13">
        <f t="shared" ref="AG31:AK31" si="72">IF((AA31)&gt;=50%, 2, (IF((AA31)&lt;25%, 0, 1)))</f>
        <v>2</v>
      </c>
      <c r="AH31" s="13">
        <f t="shared" si="72"/>
        <v>2</v>
      </c>
      <c r="AI31" s="13">
        <f t="shared" si="72"/>
        <v>2</v>
      </c>
      <c r="AJ31" s="99">
        <f t="shared" si="72"/>
        <v>2</v>
      </c>
      <c r="AK31" s="13">
        <f t="shared" si="72"/>
        <v>2</v>
      </c>
      <c r="AL31" s="5"/>
      <c r="AM31" s="13" t="str">
        <f t="shared" ref="AM31:AQ31" si="73">IF(AG31=2,"Att", (IF(AG31=0,"Not","Weak")))</f>
        <v>Att</v>
      </c>
      <c r="AN31" s="13" t="str">
        <f t="shared" si="73"/>
        <v>Att</v>
      </c>
      <c r="AO31" s="13" t="str">
        <f t="shared" si="73"/>
        <v>Att</v>
      </c>
      <c r="AP31" s="14" t="str">
        <f t="shared" si="73"/>
        <v>Att</v>
      </c>
      <c r="AQ31" s="13" t="str">
        <f t="shared" si="73"/>
        <v>Att</v>
      </c>
      <c r="AR31" s="100"/>
      <c r="AS31" s="101">
        <f t="shared" si="16"/>
        <v>4</v>
      </c>
      <c r="AT31" s="102">
        <f t="shared" si="17"/>
        <v>2</v>
      </c>
      <c r="AU31" s="103">
        <f t="shared" ref="AU31:AV31" si="74">AJ31</f>
        <v>2</v>
      </c>
      <c r="AV31" s="102">
        <f t="shared" si="74"/>
        <v>2</v>
      </c>
      <c r="AW31" s="100"/>
      <c r="AX31" s="100"/>
    </row>
    <row r="32" ht="15.75" customHeight="1">
      <c r="A32" s="88">
        <v>2.22320005101214E14</v>
      </c>
      <c r="B32" s="89" t="s">
        <v>69</v>
      </c>
      <c r="C32" s="90">
        <v>2.0</v>
      </c>
      <c r="D32" s="90">
        <v>2.0</v>
      </c>
      <c r="E32" s="90">
        <v>1.0</v>
      </c>
      <c r="F32" s="90">
        <v>1.0</v>
      </c>
      <c r="G32" s="90">
        <v>1.0</v>
      </c>
      <c r="H32" s="90">
        <v>1.0</v>
      </c>
      <c r="I32" s="91">
        <v>8.0</v>
      </c>
      <c r="J32" s="92">
        <v>6.0</v>
      </c>
      <c r="K32" s="92">
        <v>2.0</v>
      </c>
      <c r="L32" s="92">
        <v>2.0</v>
      </c>
      <c r="M32" s="92">
        <v>6.0</v>
      </c>
      <c r="N32" s="92">
        <v>2.0</v>
      </c>
      <c r="O32" s="92">
        <v>2.0</v>
      </c>
      <c r="P32" s="93">
        <v>10.0</v>
      </c>
      <c r="Q32" s="94">
        <v>7.0</v>
      </c>
      <c r="R32" s="95">
        <v>10.0</v>
      </c>
      <c r="S32" s="94">
        <v>4.0</v>
      </c>
      <c r="T32" s="96">
        <f t="shared" si="2"/>
        <v>39</v>
      </c>
      <c r="U32" s="97">
        <f t="shared" si="3"/>
        <v>13</v>
      </c>
      <c r="V32" s="97">
        <f t="shared" si="4"/>
        <v>3</v>
      </c>
      <c r="W32" s="97">
        <f t="shared" si="5"/>
        <v>7</v>
      </c>
      <c r="X32" s="97">
        <f t="shared" si="6"/>
        <v>2</v>
      </c>
      <c r="Y32" s="97">
        <f t="shared" si="7"/>
        <v>20</v>
      </c>
      <c r="Z32" s="98">
        <f t="shared" si="8"/>
        <v>45</v>
      </c>
      <c r="AA32" s="14">
        <f t="shared" ref="AA32:AE32" si="75">U32/U$15</f>
        <v>0.4642857143</v>
      </c>
      <c r="AB32" s="14">
        <f t="shared" si="75"/>
        <v>0.5</v>
      </c>
      <c r="AC32" s="14">
        <f t="shared" si="75"/>
        <v>0.2333333333</v>
      </c>
      <c r="AD32" s="14">
        <f t="shared" si="75"/>
        <v>0.3333333333</v>
      </c>
      <c r="AE32" s="14">
        <f t="shared" si="75"/>
        <v>1</v>
      </c>
      <c r="AF32" s="5"/>
      <c r="AG32" s="13">
        <f t="shared" ref="AG32:AK32" si="76">IF((AA32)&gt;=50%, 2, (IF((AA32)&lt;25%, 0, 1)))</f>
        <v>1</v>
      </c>
      <c r="AH32" s="13">
        <f t="shared" si="76"/>
        <v>2</v>
      </c>
      <c r="AI32" s="13">
        <f t="shared" si="76"/>
        <v>0</v>
      </c>
      <c r="AJ32" s="99">
        <f t="shared" si="76"/>
        <v>1</v>
      </c>
      <c r="AK32" s="13">
        <f t="shared" si="76"/>
        <v>2</v>
      </c>
      <c r="AL32" s="5"/>
      <c r="AM32" s="13" t="str">
        <f t="shared" ref="AM32:AQ32" si="77">IF(AG32=2,"Att", (IF(AG32=0,"Not","Weak")))</f>
        <v>Weak</v>
      </c>
      <c r="AN32" s="13" t="str">
        <f t="shared" si="77"/>
        <v>Att</v>
      </c>
      <c r="AO32" s="13" t="str">
        <f t="shared" si="77"/>
        <v>Not</v>
      </c>
      <c r="AP32" s="14" t="str">
        <f t="shared" si="77"/>
        <v>Weak</v>
      </c>
      <c r="AQ32" s="13" t="str">
        <f t="shared" si="77"/>
        <v>Att</v>
      </c>
      <c r="AR32" s="100"/>
      <c r="AS32" s="101">
        <f t="shared" si="16"/>
        <v>1</v>
      </c>
      <c r="AT32" s="102">
        <f t="shared" si="17"/>
        <v>2</v>
      </c>
      <c r="AU32" s="103">
        <f t="shared" ref="AU32:AV32" si="78">AJ32</f>
        <v>1</v>
      </c>
      <c r="AV32" s="102">
        <f t="shared" si="78"/>
        <v>2</v>
      </c>
      <c r="AW32" s="100"/>
      <c r="AX32" s="100"/>
    </row>
    <row r="33" ht="15.75" customHeight="1">
      <c r="A33" s="88">
        <v>2.22320005101215E14</v>
      </c>
      <c r="B33" s="89" t="s">
        <v>70</v>
      </c>
      <c r="C33" s="90">
        <v>2.0</v>
      </c>
      <c r="D33" s="90">
        <v>2.0</v>
      </c>
      <c r="E33" s="90">
        <v>1.0</v>
      </c>
      <c r="F33" s="90">
        <v>1.0</v>
      </c>
      <c r="G33" s="90">
        <v>1.0</v>
      </c>
      <c r="H33" s="90">
        <v>1.0</v>
      </c>
      <c r="I33" s="91">
        <v>8.0</v>
      </c>
      <c r="J33" s="92">
        <v>6.0</v>
      </c>
      <c r="K33" s="104">
        <v>2.0</v>
      </c>
      <c r="L33" s="104">
        <v>2.0</v>
      </c>
      <c r="M33" s="92">
        <v>6.0</v>
      </c>
      <c r="N33" s="104">
        <v>2.0</v>
      </c>
      <c r="O33" s="104">
        <v>2.0</v>
      </c>
      <c r="P33" s="93">
        <v>10.0</v>
      </c>
      <c r="Q33" s="94">
        <v>9.0</v>
      </c>
      <c r="R33" s="95">
        <v>9.0</v>
      </c>
      <c r="S33" s="94">
        <v>4.0</v>
      </c>
      <c r="T33" s="96">
        <f t="shared" si="2"/>
        <v>40</v>
      </c>
      <c r="U33" s="97">
        <f t="shared" si="3"/>
        <v>12</v>
      </c>
      <c r="V33" s="97">
        <f t="shared" si="4"/>
        <v>3</v>
      </c>
      <c r="W33" s="97">
        <f t="shared" si="5"/>
        <v>9</v>
      </c>
      <c r="X33" s="97">
        <f t="shared" si="6"/>
        <v>2</v>
      </c>
      <c r="Y33" s="97">
        <f t="shared" si="7"/>
        <v>20</v>
      </c>
      <c r="Z33" s="98">
        <f t="shared" si="8"/>
        <v>46</v>
      </c>
      <c r="AA33" s="14">
        <f t="shared" ref="AA33:AE33" si="79">U33/U$15</f>
        <v>0.4285714286</v>
      </c>
      <c r="AB33" s="14">
        <f t="shared" si="79"/>
        <v>0.5</v>
      </c>
      <c r="AC33" s="14">
        <f t="shared" si="79"/>
        <v>0.3</v>
      </c>
      <c r="AD33" s="14">
        <f t="shared" si="79"/>
        <v>0.3333333333</v>
      </c>
      <c r="AE33" s="14">
        <f t="shared" si="79"/>
        <v>1</v>
      </c>
      <c r="AF33" s="5"/>
      <c r="AG33" s="13">
        <f t="shared" ref="AG33:AK33" si="80">IF((AA33)&gt;=50%, 2, (IF((AA33)&lt;25%, 0, 1)))</f>
        <v>1</v>
      </c>
      <c r="AH33" s="13">
        <f t="shared" si="80"/>
        <v>2</v>
      </c>
      <c r="AI33" s="13">
        <f t="shared" si="80"/>
        <v>1</v>
      </c>
      <c r="AJ33" s="99">
        <f t="shared" si="80"/>
        <v>1</v>
      </c>
      <c r="AK33" s="13">
        <f t="shared" si="80"/>
        <v>2</v>
      </c>
      <c r="AL33" s="5"/>
      <c r="AM33" s="13" t="str">
        <f t="shared" ref="AM33:AQ33" si="81">IF(AG33=2,"Att", (IF(AG33=0,"Not","Weak")))</f>
        <v>Weak</v>
      </c>
      <c r="AN33" s="13" t="str">
        <f t="shared" si="81"/>
        <v>Att</v>
      </c>
      <c r="AO33" s="13" t="str">
        <f t="shared" si="81"/>
        <v>Weak</v>
      </c>
      <c r="AP33" s="14" t="str">
        <f t="shared" si="81"/>
        <v>Weak</v>
      </c>
      <c r="AQ33" s="13" t="str">
        <f t="shared" si="81"/>
        <v>Att</v>
      </c>
      <c r="AR33" s="100"/>
      <c r="AS33" s="101">
        <f t="shared" si="16"/>
        <v>2</v>
      </c>
      <c r="AT33" s="102">
        <f t="shared" si="17"/>
        <v>2</v>
      </c>
      <c r="AU33" s="103">
        <f t="shared" ref="AU33:AV33" si="82">AJ33</f>
        <v>1</v>
      </c>
      <c r="AV33" s="102">
        <f t="shared" si="82"/>
        <v>2</v>
      </c>
      <c r="AW33" s="100"/>
      <c r="AX33" s="100"/>
    </row>
    <row r="34" ht="15.75" customHeight="1">
      <c r="A34" s="88">
        <v>2.22320005101216E14</v>
      </c>
      <c r="B34" s="89" t="s">
        <v>71</v>
      </c>
      <c r="C34" s="90">
        <v>2.0</v>
      </c>
      <c r="D34" s="90">
        <v>1.0</v>
      </c>
      <c r="E34" s="90">
        <v>1.0</v>
      </c>
      <c r="F34" s="90">
        <v>1.0</v>
      </c>
      <c r="G34" s="90">
        <v>1.0</v>
      </c>
      <c r="H34" s="90">
        <v>1.0</v>
      </c>
      <c r="I34" s="91">
        <v>7.0</v>
      </c>
      <c r="J34" s="92">
        <v>6.0</v>
      </c>
      <c r="K34" s="104">
        <v>2.0</v>
      </c>
      <c r="L34" s="104">
        <v>2.0</v>
      </c>
      <c r="M34" s="92">
        <v>6.0</v>
      </c>
      <c r="N34" s="104">
        <v>2.0</v>
      </c>
      <c r="O34" s="104">
        <v>2.0</v>
      </c>
      <c r="P34" s="93">
        <v>10.0</v>
      </c>
      <c r="Q34" s="94">
        <v>8.0</v>
      </c>
      <c r="R34" s="95">
        <v>7.0</v>
      </c>
      <c r="S34" s="94">
        <v>4.0</v>
      </c>
      <c r="T34" s="96">
        <f t="shared" si="2"/>
        <v>36</v>
      </c>
      <c r="U34" s="97">
        <f t="shared" si="3"/>
        <v>10</v>
      </c>
      <c r="V34" s="97">
        <f t="shared" si="4"/>
        <v>2</v>
      </c>
      <c r="W34" s="97">
        <f t="shared" si="5"/>
        <v>8</v>
      </c>
      <c r="X34" s="97">
        <f t="shared" si="6"/>
        <v>2</v>
      </c>
      <c r="Y34" s="97">
        <f t="shared" si="7"/>
        <v>20</v>
      </c>
      <c r="Z34" s="98">
        <f t="shared" si="8"/>
        <v>42</v>
      </c>
      <c r="AA34" s="14">
        <f t="shared" ref="AA34:AE34" si="83">U34/U$15</f>
        <v>0.3571428571</v>
      </c>
      <c r="AB34" s="14">
        <f t="shared" si="83"/>
        <v>0.3333333333</v>
      </c>
      <c r="AC34" s="14">
        <f t="shared" si="83"/>
        <v>0.2666666667</v>
      </c>
      <c r="AD34" s="14">
        <f t="shared" si="83"/>
        <v>0.3333333333</v>
      </c>
      <c r="AE34" s="14">
        <f t="shared" si="83"/>
        <v>1</v>
      </c>
      <c r="AF34" s="5"/>
      <c r="AG34" s="13">
        <f t="shared" ref="AG34:AK34" si="84">IF((AA34)&gt;=50%, 2, (IF((AA34)&lt;25%, 0, 1)))</f>
        <v>1</v>
      </c>
      <c r="AH34" s="13">
        <f t="shared" si="84"/>
        <v>1</v>
      </c>
      <c r="AI34" s="13">
        <f t="shared" si="84"/>
        <v>1</v>
      </c>
      <c r="AJ34" s="99">
        <f t="shared" si="84"/>
        <v>1</v>
      </c>
      <c r="AK34" s="13">
        <f t="shared" si="84"/>
        <v>2</v>
      </c>
      <c r="AL34" s="5"/>
      <c r="AM34" s="13" t="str">
        <f t="shared" ref="AM34:AQ34" si="85">IF(AG34=2,"Att", (IF(AG34=0,"Not","Weak")))</f>
        <v>Weak</v>
      </c>
      <c r="AN34" s="13" t="str">
        <f t="shared" si="85"/>
        <v>Weak</v>
      </c>
      <c r="AO34" s="13" t="str">
        <f t="shared" si="85"/>
        <v>Weak</v>
      </c>
      <c r="AP34" s="14" t="str">
        <f t="shared" si="85"/>
        <v>Weak</v>
      </c>
      <c r="AQ34" s="13" t="str">
        <f t="shared" si="85"/>
        <v>Att</v>
      </c>
      <c r="AR34" s="100"/>
      <c r="AS34" s="101">
        <f t="shared" si="16"/>
        <v>2</v>
      </c>
      <c r="AT34" s="102">
        <f t="shared" si="17"/>
        <v>1</v>
      </c>
      <c r="AU34" s="103">
        <f t="shared" ref="AU34:AV34" si="86">AJ34</f>
        <v>1</v>
      </c>
      <c r="AV34" s="102">
        <f t="shared" si="86"/>
        <v>2</v>
      </c>
      <c r="AW34" s="100"/>
      <c r="AX34" s="100"/>
    </row>
    <row r="35" ht="15.75" customHeight="1">
      <c r="A35" s="88">
        <v>2.22320005101217E14</v>
      </c>
      <c r="B35" s="89" t="s">
        <v>72</v>
      </c>
      <c r="C35" s="90">
        <v>2.0</v>
      </c>
      <c r="D35" s="90">
        <v>2.0</v>
      </c>
      <c r="E35" s="90">
        <v>1.0</v>
      </c>
      <c r="F35" s="90">
        <v>1.0</v>
      </c>
      <c r="G35" s="90">
        <v>1.0</v>
      </c>
      <c r="H35" s="90">
        <v>1.0</v>
      </c>
      <c r="I35" s="91">
        <v>8.0</v>
      </c>
      <c r="J35" s="92">
        <v>6.0</v>
      </c>
      <c r="K35" s="104">
        <v>2.0</v>
      </c>
      <c r="L35" s="104">
        <v>2.0</v>
      </c>
      <c r="M35" s="92">
        <v>6.0</v>
      </c>
      <c r="N35" s="104">
        <v>2.0</v>
      </c>
      <c r="O35" s="104">
        <v>2.0</v>
      </c>
      <c r="P35" s="93">
        <v>10.0</v>
      </c>
      <c r="Q35" s="94">
        <v>7.0</v>
      </c>
      <c r="R35" s="95">
        <v>4.0</v>
      </c>
      <c r="S35" s="94">
        <v>4.0</v>
      </c>
      <c r="T35" s="96">
        <f t="shared" si="2"/>
        <v>33</v>
      </c>
      <c r="U35" s="97">
        <f t="shared" si="3"/>
        <v>7</v>
      </c>
      <c r="V35" s="97">
        <f t="shared" si="4"/>
        <v>3</v>
      </c>
      <c r="W35" s="97">
        <f t="shared" si="5"/>
        <v>7</v>
      </c>
      <c r="X35" s="97">
        <f t="shared" si="6"/>
        <v>2</v>
      </c>
      <c r="Y35" s="97">
        <f t="shared" si="7"/>
        <v>20</v>
      </c>
      <c r="Z35" s="98">
        <f t="shared" si="8"/>
        <v>39</v>
      </c>
      <c r="AA35" s="14">
        <f t="shared" ref="AA35:AE35" si="87">U35/U$15</f>
        <v>0.25</v>
      </c>
      <c r="AB35" s="14">
        <f t="shared" si="87"/>
        <v>0.5</v>
      </c>
      <c r="AC35" s="14">
        <f t="shared" si="87"/>
        <v>0.2333333333</v>
      </c>
      <c r="AD35" s="14">
        <f t="shared" si="87"/>
        <v>0.3333333333</v>
      </c>
      <c r="AE35" s="14">
        <f t="shared" si="87"/>
        <v>1</v>
      </c>
      <c r="AF35" s="5"/>
      <c r="AG35" s="13">
        <f t="shared" ref="AG35:AK35" si="88">IF((AA35)&gt;=50%, 2, (IF((AA35)&lt;25%, 0, 1)))</f>
        <v>1</v>
      </c>
      <c r="AH35" s="13">
        <f t="shared" si="88"/>
        <v>2</v>
      </c>
      <c r="AI35" s="13">
        <f t="shared" si="88"/>
        <v>0</v>
      </c>
      <c r="AJ35" s="99">
        <f t="shared" si="88"/>
        <v>1</v>
      </c>
      <c r="AK35" s="13">
        <f t="shared" si="88"/>
        <v>2</v>
      </c>
      <c r="AL35" s="5"/>
      <c r="AM35" s="13" t="str">
        <f t="shared" ref="AM35:AQ35" si="89">IF(AG35=2,"Att", (IF(AG35=0,"Not","Weak")))</f>
        <v>Weak</v>
      </c>
      <c r="AN35" s="13" t="str">
        <f t="shared" si="89"/>
        <v>Att</v>
      </c>
      <c r="AO35" s="13" t="str">
        <f t="shared" si="89"/>
        <v>Not</v>
      </c>
      <c r="AP35" s="14" t="str">
        <f t="shared" si="89"/>
        <v>Weak</v>
      </c>
      <c r="AQ35" s="13" t="str">
        <f t="shared" si="89"/>
        <v>Att</v>
      </c>
      <c r="AR35" s="100"/>
      <c r="AS35" s="101">
        <f t="shared" si="16"/>
        <v>1</v>
      </c>
      <c r="AT35" s="102">
        <f t="shared" si="17"/>
        <v>2</v>
      </c>
      <c r="AU35" s="103">
        <f t="shared" ref="AU35:AV35" si="90">AJ35</f>
        <v>1</v>
      </c>
      <c r="AV35" s="102">
        <f t="shared" si="90"/>
        <v>2</v>
      </c>
      <c r="AW35" s="100"/>
      <c r="AX35" s="100"/>
    </row>
    <row r="36" ht="15.75" customHeight="1">
      <c r="A36" s="88">
        <v>2.22320005101218E14</v>
      </c>
      <c r="B36" s="89" t="s">
        <v>73</v>
      </c>
      <c r="C36" s="90">
        <v>2.0</v>
      </c>
      <c r="D36" s="90">
        <v>2.0</v>
      </c>
      <c r="E36" s="90">
        <v>2.0</v>
      </c>
      <c r="F36" s="90">
        <v>1.0</v>
      </c>
      <c r="G36" s="90">
        <v>1.0</v>
      </c>
      <c r="H36" s="90">
        <v>1.0</v>
      </c>
      <c r="I36" s="91">
        <v>9.0</v>
      </c>
      <c r="J36" s="92">
        <v>6.0</v>
      </c>
      <c r="K36" s="104">
        <v>2.0</v>
      </c>
      <c r="L36" s="104">
        <v>2.0</v>
      </c>
      <c r="M36" s="92">
        <v>6.0</v>
      </c>
      <c r="N36" s="104">
        <v>2.0</v>
      </c>
      <c r="O36" s="104">
        <v>2.0</v>
      </c>
      <c r="P36" s="93">
        <v>10.0</v>
      </c>
      <c r="Q36" s="94">
        <v>7.0</v>
      </c>
      <c r="R36" s="95">
        <v>12.0</v>
      </c>
      <c r="S36" s="94">
        <v>4.0</v>
      </c>
      <c r="T36" s="96">
        <f t="shared" si="2"/>
        <v>42</v>
      </c>
      <c r="U36" s="97">
        <f t="shared" si="3"/>
        <v>15</v>
      </c>
      <c r="V36" s="97">
        <f t="shared" si="4"/>
        <v>3</v>
      </c>
      <c r="W36" s="97">
        <f t="shared" si="5"/>
        <v>7</v>
      </c>
      <c r="X36" s="97">
        <f t="shared" si="6"/>
        <v>3</v>
      </c>
      <c r="Y36" s="97">
        <f t="shared" si="7"/>
        <v>20</v>
      </c>
      <c r="Z36" s="98">
        <f t="shared" si="8"/>
        <v>48</v>
      </c>
      <c r="AA36" s="14">
        <f t="shared" ref="AA36:AE36" si="91">U36/U$15</f>
        <v>0.5357142857</v>
      </c>
      <c r="AB36" s="14">
        <f t="shared" si="91"/>
        <v>0.5</v>
      </c>
      <c r="AC36" s="14">
        <f t="shared" si="91"/>
        <v>0.2333333333</v>
      </c>
      <c r="AD36" s="14">
        <f t="shared" si="91"/>
        <v>0.5</v>
      </c>
      <c r="AE36" s="14">
        <f t="shared" si="91"/>
        <v>1</v>
      </c>
      <c r="AF36" s="5"/>
      <c r="AG36" s="13">
        <f t="shared" ref="AG36:AK36" si="92">IF((AA36)&gt;=50%, 2, (IF((AA36)&lt;25%, 0, 1)))</f>
        <v>2</v>
      </c>
      <c r="AH36" s="13">
        <f t="shared" si="92"/>
        <v>2</v>
      </c>
      <c r="AI36" s="13">
        <f t="shared" si="92"/>
        <v>0</v>
      </c>
      <c r="AJ36" s="99">
        <f t="shared" si="92"/>
        <v>2</v>
      </c>
      <c r="AK36" s="13">
        <f t="shared" si="92"/>
        <v>2</v>
      </c>
      <c r="AL36" s="5"/>
      <c r="AM36" s="13" t="str">
        <f t="shared" ref="AM36:AQ36" si="93">IF(AG36=2,"Att", (IF(AG36=0,"Not","Weak")))</f>
        <v>Att</v>
      </c>
      <c r="AN36" s="13" t="str">
        <f t="shared" si="93"/>
        <v>Att</v>
      </c>
      <c r="AO36" s="13" t="str">
        <f t="shared" si="93"/>
        <v>Not</v>
      </c>
      <c r="AP36" s="14" t="str">
        <f t="shared" si="93"/>
        <v>Att</v>
      </c>
      <c r="AQ36" s="13" t="str">
        <f t="shared" si="93"/>
        <v>Att</v>
      </c>
      <c r="AR36" s="100"/>
      <c r="AS36" s="101">
        <f t="shared" si="16"/>
        <v>2</v>
      </c>
      <c r="AT36" s="102">
        <f t="shared" si="17"/>
        <v>2</v>
      </c>
      <c r="AU36" s="103">
        <f t="shared" ref="AU36:AV36" si="94">AJ36</f>
        <v>2</v>
      </c>
      <c r="AV36" s="102">
        <f t="shared" si="94"/>
        <v>2</v>
      </c>
      <c r="AW36" s="100"/>
      <c r="AX36" s="100"/>
    </row>
    <row r="37" ht="15.75" customHeight="1">
      <c r="A37" s="88">
        <v>2.22320005101219E14</v>
      </c>
      <c r="B37" s="89" t="s">
        <v>74</v>
      </c>
      <c r="C37" s="90">
        <v>3.0</v>
      </c>
      <c r="D37" s="90">
        <v>2.0</v>
      </c>
      <c r="E37" s="90">
        <v>3.0</v>
      </c>
      <c r="F37" s="90">
        <v>3.0</v>
      </c>
      <c r="G37" s="90">
        <v>2.0</v>
      </c>
      <c r="H37" s="90">
        <v>3.0</v>
      </c>
      <c r="I37" s="91">
        <v>16.0</v>
      </c>
      <c r="J37" s="92">
        <v>6.0</v>
      </c>
      <c r="K37" s="104">
        <v>2.0</v>
      </c>
      <c r="L37" s="104">
        <v>2.0</v>
      </c>
      <c r="M37" s="92">
        <v>6.0</v>
      </c>
      <c r="N37" s="104">
        <v>2.0</v>
      </c>
      <c r="O37" s="104">
        <v>2.0</v>
      </c>
      <c r="P37" s="93">
        <v>10.0</v>
      </c>
      <c r="Q37" s="94">
        <v>25.0</v>
      </c>
      <c r="R37" s="95">
        <v>11.0</v>
      </c>
      <c r="S37" s="94">
        <v>9.0</v>
      </c>
      <c r="T37" s="96">
        <f t="shared" si="2"/>
        <v>71</v>
      </c>
      <c r="U37" s="97">
        <f t="shared" si="3"/>
        <v>17</v>
      </c>
      <c r="V37" s="97">
        <f t="shared" si="4"/>
        <v>4</v>
      </c>
      <c r="W37" s="97">
        <f t="shared" si="5"/>
        <v>25</v>
      </c>
      <c r="X37" s="97">
        <f t="shared" si="6"/>
        <v>6</v>
      </c>
      <c r="Y37" s="97">
        <f t="shared" si="7"/>
        <v>20</v>
      </c>
      <c r="Z37" s="98">
        <f t="shared" si="8"/>
        <v>72</v>
      </c>
      <c r="AA37" s="14">
        <f t="shared" ref="AA37:AE37" si="95">U37/U$15</f>
        <v>0.6071428571</v>
      </c>
      <c r="AB37" s="14">
        <f t="shared" si="95"/>
        <v>0.6666666667</v>
      </c>
      <c r="AC37" s="14">
        <f t="shared" si="95"/>
        <v>0.8333333333</v>
      </c>
      <c r="AD37" s="14">
        <f t="shared" si="95"/>
        <v>1</v>
      </c>
      <c r="AE37" s="14">
        <f t="shared" si="95"/>
        <v>1</v>
      </c>
      <c r="AF37" s="5"/>
      <c r="AG37" s="13">
        <f t="shared" ref="AG37:AK37" si="96">IF((AA37)&gt;=50%, 2, (IF((AA37)&lt;25%, 0, 1)))</f>
        <v>2</v>
      </c>
      <c r="AH37" s="13">
        <f t="shared" si="96"/>
        <v>2</v>
      </c>
      <c r="AI37" s="13">
        <f t="shared" si="96"/>
        <v>2</v>
      </c>
      <c r="AJ37" s="99">
        <f t="shared" si="96"/>
        <v>2</v>
      </c>
      <c r="AK37" s="13">
        <f t="shared" si="96"/>
        <v>2</v>
      </c>
      <c r="AL37" s="5"/>
      <c r="AM37" s="13" t="str">
        <f t="shared" ref="AM37:AQ37" si="97">IF(AG37=2,"Att", (IF(AG37=0,"Not","Weak")))</f>
        <v>Att</v>
      </c>
      <c r="AN37" s="13" t="str">
        <f t="shared" si="97"/>
        <v>Att</v>
      </c>
      <c r="AO37" s="13" t="str">
        <f t="shared" si="97"/>
        <v>Att</v>
      </c>
      <c r="AP37" s="14" t="str">
        <f t="shared" si="97"/>
        <v>Att</v>
      </c>
      <c r="AQ37" s="13" t="str">
        <f t="shared" si="97"/>
        <v>Att</v>
      </c>
      <c r="AR37" s="100"/>
      <c r="AS37" s="101">
        <f t="shared" si="16"/>
        <v>4</v>
      </c>
      <c r="AT37" s="102">
        <f t="shared" si="17"/>
        <v>2</v>
      </c>
      <c r="AU37" s="103">
        <f t="shared" ref="AU37:AV37" si="98">AJ37</f>
        <v>2</v>
      </c>
      <c r="AV37" s="102">
        <f t="shared" si="98"/>
        <v>2</v>
      </c>
      <c r="AW37" s="100"/>
      <c r="AX37" s="100"/>
    </row>
    <row r="38" ht="15.75" customHeight="1">
      <c r="A38" s="88">
        <v>2.2232000510122E14</v>
      </c>
      <c r="B38" s="89" t="s">
        <v>75</v>
      </c>
      <c r="C38" s="90">
        <v>2.0</v>
      </c>
      <c r="D38" s="90">
        <v>2.0</v>
      </c>
      <c r="E38" s="90">
        <v>1.0</v>
      </c>
      <c r="F38" s="90">
        <v>0.0</v>
      </c>
      <c r="G38" s="90">
        <v>0.0</v>
      </c>
      <c r="H38" s="90">
        <v>1.0</v>
      </c>
      <c r="I38" s="91">
        <v>6.0</v>
      </c>
      <c r="J38" s="92">
        <v>6.0</v>
      </c>
      <c r="K38" s="104">
        <v>2.0</v>
      </c>
      <c r="L38" s="104">
        <v>2.0</v>
      </c>
      <c r="M38" s="92">
        <v>6.0</v>
      </c>
      <c r="N38" s="104">
        <v>2.0</v>
      </c>
      <c r="O38" s="104">
        <v>2.0</v>
      </c>
      <c r="P38" s="93">
        <v>10.0</v>
      </c>
      <c r="Q38" s="94">
        <v>8.0</v>
      </c>
      <c r="R38" s="95">
        <v>7.0</v>
      </c>
      <c r="S38" s="94">
        <v>4.0</v>
      </c>
      <c r="T38" s="96">
        <f t="shared" si="2"/>
        <v>35</v>
      </c>
      <c r="U38" s="97">
        <f t="shared" si="3"/>
        <v>9</v>
      </c>
      <c r="V38" s="97">
        <f t="shared" si="4"/>
        <v>2</v>
      </c>
      <c r="W38" s="97">
        <f t="shared" si="5"/>
        <v>8</v>
      </c>
      <c r="X38" s="97">
        <f t="shared" si="6"/>
        <v>2</v>
      </c>
      <c r="Y38" s="97">
        <f t="shared" si="7"/>
        <v>20</v>
      </c>
      <c r="Z38" s="98">
        <f t="shared" si="8"/>
        <v>41</v>
      </c>
      <c r="AA38" s="14">
        <f t="shared" ref="AA38:AE38" si="99">U38/U$15</f>
        <v>0.3214285714</v>
      </c>
      <c r="AB38" s="14">
        <f t="shared" si="99"/>
        <v>0.3333333333</v>
      </c>
      <c r="AC38" s="14">
        <f t="shared" si="99"/>
        <v>0.2666666667</v>
      </c>
      <c r="AD38" s="14">
        <f t="shared" si="99"/>
        <v>0.3333333333</v>
      </c>
      <c r="AE38" s="14">
        <f t="shared" si="99"/>
        <v>1</v>
      </c>
      <c r="AF38" s="5"/>
      <c r="AG38" s="13">
        <f t="shared" ref="AG38:AK38" si="100">IF((AA38)&gt;=50%, 2, (IF((AA38)&lt;25%, 0, 1)))</f>
        <v>1</v>
      </c>
      <c r="AH38" s="13">
        <f t="shared" si="100"/>
        <v>1</v>
      </c>
      <c r="AI38" s="13">
        <f t="shared" si="100"/>
        <v>1</v>
      </c>
      <c r="AJ38" s="99">
        <f t="shared" si="100"/>
        <v>1</v>
      </c>
      <c r="AK38" s="13">
        <f t="shared" si="100"/>
        <v>2</v>
      </c>
      <c r="AL38" s="5"/>
      <c r="AM38" s="13" t="str">
        <f t="shared" ref="AM38:AQ38" si="101">IF(AG38=2,"Att", (IF(AG38=0,"Not","Weak")))</f>
        <v>Weak</v>
      </c>
      <c r="AN38" s="13" t="str">
        <f t="shared" si="101"/>
        <v>Weak</v>
      </c>
      <c r="AO38" s="13" t="str">
        <f t="shared" si="101"/>
        <v>Weak</v>
      </c>
      <c r="AP38" s="14" t="str">
        <f t="shared" si="101"/>
        <v>Weak</v>
      </c>
      <c r="AQ38" s="13" t="str">
        <f t="shared" si="101"/>
        <v>Att</v>
      </c>
      <c r="AR38" s="100"/>
      <c r="AS38" s="101">
        <f t="shared" si="16"/>
        <v>2</v>
      </c>
      <c r="AT38" s="102">
        <f t="shared" si="17"/>
        <v>1</v>
      </c>
      <c r="AU38" s="103">
        <f t="shared" ref="AU38:AV38" si="102">AJ38</f>
        <v>1</v>
      </c>
      <c r="AV38" s="102">
        <f t="shared" si="102"/>
        <v>2</v>
      </c>
      <c r="AW38" s="100"/>
      <c r="AX38" s="100"/>
    </row>
    <row r="39" ht="15.75" customHeight="1">
      <c r="A39" s="88">
        <v>2.22320005101221E14</v>
      </c>
      <c r="B39" s="89" t="s">
        <v>76</v>
      </c>
      <c r="C39" s="90">
        <v>2.0</v>
      </c>
      <c r="D39" s="90">
        <v>1.0</v>
      </c>
      <c r="E39" s="90">
        <v>1.0</v>
      </c>
      <c r="F39" s="90">
        <v>1.0</v>
      </c>
      <c r="G39" s="90">
        <v>1.0</v>
      </c>
      <c r="H39" s="90">
        <v>1.0</v>
      </c>
      <c r="I39" s="91">
        <v>7.0</v>
      </c>
      <c r="J39" s="105">
        <v>6.0</v>
      </c>
      <c r="K39" s="105">
        <v>2.0</v>
      </c>
      <c r="L39" s="105">
        <v>2.0</v>
      </c>
      <c r="M39" s="105">
        <v>6.0</v>
      </c>
      <c r="N39" s="105">
        <v>2.0</v>
      </c>
      <c r="O39" s="105">
        <v>2.0</v>
      </c>
      <c r="P39" s="93">
        <v>10.0</v>
      </c>
      <c r="Q39" s="94">
        <v>9.0</v>
      </c>
      <c r="R39" s="95">
        <v>10.0</v>
      </c>
      <c r="S39" s="94">
        <v>4.0</v>
      </c>
      <c r="T39" s="96">
        <f t="shared" si="2"/>
        <v>40</v>
      </c>
      <c r="U39" s="97">
        <f t="shared" si="3"/>
        <v>13</v>
      </c>
      <c r="V39" s="97">
        <f t="shared" si="4"/>
        <v>2</v>
      </c>
      <c r="W39" s="97">
        <f t="shared" si="5"/>
        <v>9</v>
      </c>
      <c r="X39" s="97">
        <f t="shared" si="6"/>
        <v>2</v>
      </c>
      <c r="Y39" s="97">
        <f t="shared" si="7"/>
        <v>20</v>
      </c>
      <c r="Z39" s="98">
        <f t="shared" si="8"/>
        <v>46</v>
      </c>
      <c r="AA39" s="14">
        <f t="shared" ref="AA39:AE39" si="103">U39/U$15</f>
        <v>0.4642857143</v>
      </c>
      <c r="AB39" s="14">
        <f t="shared" si="103"/>
        <v>0.3333333333</v>
      </c>
      <c r="AC39" s="14">
        <f t="shared" si="103"/>
        <v>0.3</v>
      </c>
      <c r="AD39" s="14">
        <f t="shared" si="103"/>
        <v>0.3333333333</v>
      </c>
      <c r="AE39" s="14">
        <f t="shared" si="103"/>
        <v>1</v>
      </c>
      <c r="AF39" s="5"/>
      <c r="AG39" s="13">
        <f t="shared" ref="AG39:AK39" si="104">IF((AA39)&gt;=50%, 2, (IF((AA39)&lt;25%, 0, 1)))</f>
        <v>1</v>
      </c>
      <c r="AH39" s="13">
        <f t="shared" si="104"/>
        <v>1</v>
      </c>
      <c r="AI39" s="13">
        <f t="shared" si="104"/>
        <v>1</v>
      </c>
      <c r="AJ39" s="99">
        <f t="shared" si="104"/>
        <v>1</v>
      </c>
      <c r="AK39" s="13">
        <f t="shared" si="104"/>
        <v>2</v>
      </c>
      <c r="AL39" s="5"/>
      <c r="AM39" s="13" t="str">
        <f t="shared" ref="AM39:AQ39" si="105">IF(AG39=2,"Att", (IF(AG39=0,"Not","Weak")))</f>
        <v>Weak</v>
      </c>
      <c r="AN39" s="13" t="str">
        <f t="shared" si="105"/>
        <v>Weak</v>
      </c>
      <c r="AO39" s="13" t="str">
        <f t="shared" si="105"/>
        <v>Weak</v>
      </c>
      <c r="AP39" s="14" t="str">
        <f t="shared" si="105"/>
        <v>Weak</v>
      </c>
      <c r="AQ39" s="13" t="str">
        <f t="shared" si="105"/>
        <v>Att</v>
      </c>
      <c r="AR39" s="100"/>
      <c r="AS39" s="101">
        <f t="shared" si="16"/>
        <v>2</v>
      </c>
      <c r="AT39" s="102">
        <f t="shared" si="17"/>
        <v>1</v>
      </c>
      <c r="AU39" s="103">
        <f t="shared" ref="AU39:AV39" si="106">AJ39</f>
        <v>1</v>
      </c>
      <c r="AV39" s="102">
        <f t="shared" si="106"/>
        <v>2</v>
      </c>
      <c r="AW39" s="100"/>
      <c r="AX39" s="100"/>
    </row>
    <row r="40" ht="15.75" customHeight="1">
      <c r="A40" s="88">
        <v>2.22320005101222E14</v>
      </c>
      <c r="B40" s="89" t="s">
        <v>77</v>
      </c>
      <c r="C40" s="90">
        <v>2.0</v>
      </c>
      <c r="D40" s="90">
        <v>1.0</v>
      </c>
      <c r="E40" s="90">
        <v>1.0</v>
      </c>
      <c r="F40" s="90">
        <v>1.0</v>
      </c>
      <c r="G40" s="90">
        <v>1.0</v>
      </c>
      <c r="H40" s="90">
        <v>1.0</v>
      </c>
      <c r="I40" s="91">
        <v>7.0</v>
      </c>
      <c r="J40" s="92">
        <v>6.0</v>
      </c>
      <c r="K40" s="104">
        <v>2.0</v>
      </c>
      <c r="L40" s="104">
        <v>2.0</v>
      </c>
      <c r="M40" s="92">
        <v>6.0</v>
      </c>
      <c r="N40" s="104">
        <v>2.0</v>
      </c>
      <c r="O40" s="104">
        <v>2.0</v>
      </c>
      <c r="P40" s="93">
        <v>10.0</v>
      </c>
      <c r="Q40" s="94">
        <v>10.0</v>
      </c>
      <c r="R40" s="95">
        <v>7.0</v>
      </c>
      <c r="S40" s="94">
        <v>6.0</v>
      </c>
      <c r="T40" s="96">
        <f t="shared" si="2"/>
        <v>40</v>
      </c>
      <c r="U40" s="97">
        <f t="shared" si="3"/>
        <v>10</v>
      </c>
      <c r="V40" s="97">
        <f t="shared" si="4"/>
        <v>2</v>
      </c>
      <c r="W40" s="97">
        <f t="shared" si="5"/>
        <v>10</v>
      </c>
      <c r="X40" s="97">
        <f t="shared" si="6"/>
        <v>2</v>
      </c>
      <c r="Y40" s="97">
        <f t="shared" si="7"/>
        <v>20</v>
      </c>
      <c r="Z40" s="98">
        <f t="shared" si="8"/>
        <v>44</v>
      </c>
      <c r="AA40" s="14">
        <f t="shared" ref="AA40:AE40" si="107">U40/U$15</f>
        <v>0.3571428571</v>
      </c>
      <c r="AB40" s="14">
        <f t="shared" si="107"/>
        <v>0.3333333333</v>
      </c>
      <c r="AC40" s="14">
        <f t="shared" si="107"/>
        <v>0.3333333333</v>
      </c>
      <c r="AD40" s="14">
        <f t="shared" si="107"/>
        <v>0.3333333333</v>
      </c>
      <c r="AE40" s="14">
        <f t="shared" si="107"/>
        <v>1</v>
      </c>
      <c r="AF40" s="5"/>
      <c r="AG40" s="13">
        <f t="shared" ref="AG40:AK40" si="108">IF((AA40)&gt;=50%, 2, (IF((AA40)&lt;25%, 0, 1)))</f>
        <v>1</v>
      </c>
      <c r="AH40" s="13">
        <f t="shared" si="108"/>
        <v>1</v>
      </c>
      <c r="AI40" s="13">
        <f t="shared" si="108"/>
        <v>1</v>
      </c>
      <c r="AJ40" s="99">
        <f t="shared" si="108"/>
        <v>1</v>
      </c>
      <c r="AK40" s="13">
        <f t="shared" si="108"/>
        <v>2</v>
      </c>
      <c r="AL40" s="5"/>
      <c r="AM40" s="13" t="str">
        <f t="shared" ref="AM40:AQ40" si="109">IF(AG40=2,"Att", (IF(AG40=0,"Not","Weak")))</f>
        <v>Weak</v>
      </c>
      <c r="AN40" s="13" t="str">
        <f t="shared" si="109"/>
        <v>Weak</v>
      </c>
      <c r="AO40" s="13" t="str">
        <f t="shared" si="109"/>
        <v>Weak</v>
      </c>
      <c r="AP40" s="14" t="str">
        <f t="shared" si="109"/>
        <v>Weak</v>
      </c>
      <c r="AQ40" s="13" t="str">
        <f t="shared" si="109"/>
        <v>Att</v>
      </c>
      <c r="AR40" s="100"/>
      <c r="AS40" s="101">
        <f t="shared" si="16"/>
        <v>2</v>
      </c>
      <c r="AT40" s="102">
        <f t="shared" si="17"/>
        <v>1</v>
      </c>
      <c r="AU40" s="103">
        <f t="shared" ref="AU40:AV40" si="110">AJ40</f>
        <v>1</v>
      </c>
      <c r="AV40" s="102">
        <f t="shared" si="110"/>
        <v>2</v>
      </c>
      <c r="AW40" s="100"/>
      <c r="AX40" s="100"/>
    </row>
    <row r="41" ht="15.75" customHeight="1">
      <c r="A41" s="88">
        <v>2.22320005101223E14</v>
      </c>
      <c r="B41" s="89" t="s">
        <v>78</v>
      </c>
      <c r="C41" s="90">
        <v>2.0</v>
      </c>
      <c r="D41" s="90">
        <v>2.0</v>
      </c>
      <c r="E41" s="90">
        <v>1.0</v>
      </c>
      <c r="F41" s="90">
        <v>1.0</v>
      </c>
      <c r="G41" s="90">
        <v>1.0</v>
      </c>
      <c r="H41" s="90">
        <v>1.0</v>
      </c>
      <c r="I41" s="91">
        <v>8.0</v>
      </c>
      <c r="J41" s="92">
        <v>6.0</v>
      </c>
      <c r="K41" s="92">
        <v>2.0</v>
      </c>
      <c r="L41" s="92">
        <v>2.0</v>
      </c>
      <c r="M41" s="92">
        <v>6.0</v>
      </c>
      <c r="N41" s="92">
        <v>2.0</v>
      </c>
      <c r="O41" s="92">
        <v>2.0</v>
      </c>
      <c r="P41" s="93">
        <v>10.0</v>
      </c>
      <c r="Q41" s="94">
        <v>7.0</v>
      </c>
      <c r="R41" s="95">
        <v>10.0</v>
      </c>
      <c r="S41" s="94">
        <v>5.0</v>
      </c>
      <c r="T41" s="96">
        <f t="shared" si="2"/>
        <v>40</v>
      </c>
      <c r="U41" s="97">
        <f t="shared" si="3"/>
        <v>13</v>
      </c>
      <c r="V41" s="97">
        <f t="shared" si="4"/>
        <v>3</v>
      </c>
      <c r="W41" s="97">
        <f t="shared" si="5"/>
        <v>7</v>
      </c>
      <c r="X41" s="97">
        <f t="shared" si="6"/>
        <v>2</v>
      </c>
      <c r="Y41" s="97">
        <f t="shared" si="7"/>
        <v>20</v>
      </c>
      <c r="Z41" s="98">
        <f t="shared" si="8"/>
        <v>45</v>
      </c>
      <c r="AA41" s="14">
        <f t="shared" ref="AA41:AE41" si="111">U41/U$15</f>
        <v>0.4642857143</v>
      </c>
      <c r="AB41" s="14">
        <f t="shared" si="111"/>
        <v>0.5</v>
      </c>
      <c r="AC41" s="14">
        <f t="shared" si="111"/>
        <v>0.2333333333</v>
      </c>
      <c r="AD41" s="14">
        <f t="shared" si="111"/>
        <v>0.3333333333</v>
      </c>
      <c r="AE41" s="14">
        <f t="shared" si="111"/>
        <v>1</v>
      </c>
      <c r="AF41" s="5"/>
      <c r="AG41" s="13">
        <f t="shared" ref="AG41:AK41" si="112">IF((AA41)&gt;=50%, 2, (IF((AA41)&lt;25%, 0, 1)))</f>
        <v>1</v>
      </c>
      <c r="AH41" s="13">
        <f t="shared" si="112"/>
        <v>2</v>
      </c>
      <c r="AI41" s="13">
        <f t="shared" si="112"/>
        <v>0</v>
      </c>
      <c r="AJ41" s="99">
        <f t="shared" si="112"/>
        <v>1</v>
      </c>
      <c r="AK41" s="13">
        <f t="shared" si="112"/>
        <v>2</v>
      </c>
      <c r="AL41" s="5"/>
      <c r="AM41" s="13" t="str">
        <f t="shared" ref="AM41:AQ41" si="113">IF(AG41=2,"Att", (IF(AG41=0,"Not","Weak")))</f>
        <v>Weak</v>
      </c>
      <c r="AN41" s="13" t="str">
        <f t="shared" si="113"/>
        <v>Att</v>
      </c>
      <c r="AO41" s="13" t="str">
        <f t="shared" si="113"/>
        <v>Not</v>
      </c>
      <c r="AP41" s="14" t="str">
        <f t="shared" si="113"/>
        <v>Weak</v>
      </c>
      <c r="AQ41" s="13" t="str">
        <f t="shared" si="113"/>
        <v>Att</v>
      </c>
      <c r="AR41" s="100"/>
      <c r="AS41" s="101">
        <f t="shared" si="16"/>
        <v>1</v>
      </c>
      <c r="AT41" s="102">
        <f t="shared" si="17"/>
        <v>2</v>
      </c>
      <c r="AU41" s="103">
        <f t="shared" ref="AU41:AV41" si="114">AJ41</f>
        <v>1</v>
      </c>
      <c r="AV41" s="102">
        <f t="shared" si="114"/>
        <v>2</v>
      </c>
      <c r="AW41" s="100"/>
      <c r="AX41" s="100"/>
    </row>
    <row r="42" ht="15.75" customHeight="1">
      <c r="A42" s="88">
        <v>2.22320005101224E14</v>
      </c>
      <c r="B42" s="89" t="s">
        <v>79</v>
      </c>
      <c r="C42" s="90">
        <v>2.0</v>
      </c>
      <c r="D42" s="90">
        <v>2.0</v>
      </c>
      <c r="E42" s="90">
        <v>1.0</v>
      </c>
      <c r="F42" s="90">
        <v>1.0</v>
      </c>
      <c r="G42" s="90">
        <v>1.0</v>
      </c>
      <c r="H42" s="90">
        <v>1.0</v>
      </c>
      <c r="I42" s="91">
        <v>8.0</v>
      </c>
      <c r="J42" s="105">
        <v>6.0</v>
      </c>
      <c r="K42" s="105">
        <v>2.0</v>
      </c>
      <c r="L42" s="105">
        <v>2.0</v>
      </c>
      <c r="M42" s="105">
        <v>6.0</v>
      </c>
      <c r="N42" s="105">
        <v>2.0</v>
      </c>
      <c r="O42" s="105">
        <v>2.0</v>
      </c>
      <c r="P42" s="93">
        <v>10.0</v>
      </c>
      <c r="Q42" s="94">
        <v>7.0</v>
      </c>
      <c r="R42" s="95">
        <v>7.0</v>
      </c>
      <c r="S42" s="94">
        <v>4.0</v>
      </c>
      <c r="T42" s="96">
        <f t="shared" si="2"/>
        <v>36</v>
      </c>
      <c r="U42" s="97">
        <f t="shared" si="3"/>
        <v>10</v>
      </c>
      <c r="V42" s="97">
        <f t="shared" si="4"/>
        <v>3</v>
      </c>
      <c r="W42" s="97">
        <f t="shared" si="5"/>
        <v>7</v>
      </c>
      <c r="X42" s="97">
        <f t="shared" si="6"/>
        <v>2</v>
      </c>
      <c r="Y42" s="97">
        <f t="shared" si="7"/>
        <v>20</v>
      </c>
      <c r="Z42" s="98">
        <f t="shared" si="8"/>
        <v>42</v>
      </c>
      <c r="AA42" s="14">
        <f t="shared" ref="AA42:AE42" si="115">U42/U$15</f>
        <v>0.3571428571</v>
      </c>
      <c r="AB42" s="14">
        <f t="shared" si="115"/>
        <v>0.5</v>
      </c>
      <c r="AC42" s="14">
        <f t="shared" si="115"/>
        <v>0.2333333333</v>
      </c>
      <c r="AD42" s="14">
        <f t="shared" si="115"/>
        <v>0.3333333333</v>
      </c>
      <c r="AE42" s="14">
        <f t="shared" si="115"/>
        <v>1</v>
      </c>
      <c r="AF42" s="5"/>
      <c r="AG42" s="13">
        <f t="shared" ref="AG42:AK42" si="116">IF((AA42)&gt;=50%, 2, (IF((AA42)&lt;25%, 0, 1)))</f>
        <v>1</v>
      </c>
      <c r="AH42" s="13">
        <f t="shared" si="116"/>
        <v>2</v>
      </c>
      <c r="AI42" s="13">
        <f t="shared" si="116"/>
        <v>0</v>
      </c>
      <c r="AJ42" s="99">
        <f t="shared" si="116"/>
        <v>1</v>
      </c>
      <c r="AK42" s="13">
        <f t="shared" si="116"/>
        <v>2</v>
      </c>
      <c r="AL42" s="5"/>
      <c r="AM42" s="13" t="str">
        <f t="shared" ref="AM42:AQ42" si="117">IF(AG42=2,"Att", (IF(AG42=0,"Not","Weak")))</f>
        <v>Weak</v>
      </c>
      <c r="AN42" s="13" t="str">
        <f t="shared" si="117"/>
        <v>Att</v>
      </c>
      <c r="AO42" s="13" t="str">
        <f t="shared" si="117"/>
        <v>Not</v>
      </c>
      <c r="AP42" s="14" t="str">
        <f t="shared" si="117"/>
        <v>Weak</v>
      </c>
      <c r="AQ42" s="13" t="str">
        <f t="shared" si="117"/>
        <v>Att</v>
      </c>
      <c r="AR42" s="100"/>
      <c r="AS42" s="101">
        <f t="shared" si="16"/>
        <v>1</v>
      </c>
      <c r="AT42" s="102">
        <f t="shared" si="17"/>
        <v>2</v>
      </c>
      <c r="AU42" s="103">
        <f t="shared" ref="AU42:AV42" si="118">AJ42</f>
        <v>1</v>
      </c>
      <c r="AV42" s="102">
        <f t="shared" si="118"/>
        <v>2</v>
      </c>
      <c r="AW42" s="100"/>
      <c r="AX42" s="100"/>
    </row>
    <row r="43" ht="15.75" customHeight="1">
      <c r="A43" s="88">
        <v>2.22320005101225E14</v>
      </c>
      <c r="B43" s="89" t="s">
        <v>80</v>
      </c>
      <c r="C43" s="90">
        <v>2.0</v>
      </c>
      <c r="D43" s="90">
        <v>2.0</v>
      </c>
      <c r="E43" s="90">
        <v>2.0</v>
      </c>
      <c r="F43" s="90">
        <v>1.0</v>
      </c>
      <c r="G43" s="90">
        <v>1.0</v>
      </c>
      <c r="H43" s="90">
        <v>1.0</v>
      </c>
      <c r="I43" s="91">
        <v>9.0</v>
      </c>
      <c r="J43" s="92">
        <v>6.0</v>
      </c>
      <c r="K43" s="104">
        <v>2.0</v>
      </c>
      <c r="L43" s="104">
        <v>2.0</v>
      </c>
      <c r="M43" s="92">
        <v>6.0</v>
      </c>
      <c r="N43" s="105">
        <v>2.0</v>
      </c>
      <c r="O43" s="105">
        <v>2.0</v>
      </c>
      <c r="P43" s="93">
        <v>10.0</v>
      </c>
      <c r="Q43" s="94">
        <v>7.0</v>
      </c>
      <c r="R43" s="95">
        <v>6.0</v>
      </c>
      <c r="S43" s="94">
        <v>5.0</v>
      </c>
      <c r="T43" s="96">
        <f t="shared" si="2"/>
        <v>37</v>
      </c>
      <c r="U43" s="97">
        <f t="shared" si="3"/>
        <v>9</v>
      </c>
      <c r="V43" s="97">
        <f t="shared" si="4"/>
        <v>3</v>
      </c>
      <c r="W43" s="97">
        <f t="shared" si="5"/>
        <v>7</v>
      </c>
      <c r="X43" s="97">
        <f t="shared" si="6"/>
        <v>3</v>
      </c>
      <c r="Y43" s="97">
        <f t="shared" si="7"/>
        <v>20</v>
      </c>
      <c r="Z43" s="98">
        <f t="shared" si="8"/>
        <v>42</v>
      </c>
      <c r="AA43" s="14">
        <f t="shared" ref="AA43:AE43" si="119">U43/U$15</f>
        <v>0.3214285714</v>
      </c>
      <c r="AB43" s="14">
        <f t="shared" si="119"/>
        <v>0.5</v>
      </c>
      <c r="AC43" s="14">
        <f t="shared" si="119"/>
        <v>0.2333333333</v>
      </c>
      <c r="AD43" s="14">
        <f t="shared" si="119"/>
        <v>0.5</v>
      </c>
      <c r="AE43" s="14">
        <f t="shared" si="119"/>
        <v>1</v>
      </c>
      <c r="AF43" s="5"/>
      <c r="AG43" s="13">
        <f t="shared" ref="AG43:AK43" si="120">IF((AA43)&gt;=50%, 2, (IF((AA43)&lt;25%, 0, 1)))</f>
        <v>1</v>
      </c>
      <c r="AH43" s="13">
        <f t="shared" si="120"/>
        <v>2</v>
      </c>
      <c r="AI43" s="13">
        <f t="shared" si="120"/>
        <v>0</v>
      </c>
      <c r="AJ43" s="99">
        <f t="shared" si="120"/>
        <v>2</v>
      </c>
      <c r="AK43" s="13">
        <f t="shared" si="120"/>
        <v>2</v>
      </c>
      <c r="AL43" s="5"/>
      <c r="AM43" s="13" t="str">
        <f t="shared" ref="AM43:AQ43" si="121">IF(AG43=2,"Att", (IF(AG43=0,"Not","Weak")))</f>
        <v>Weak</v>
      </c>
      <c r="AN43" s="13" t="str">
        <f t="shared" si="121"/>
        <v>Att</v>
      </c>
      <c r="AO43" s="13" t="str">
        <f t="shared" si="121"/>
        <v>Not</v>
      </c>
      <c r="AP43" s="14" t="str">
        <f t="shared" si="121"/>
        <v>Att</v>
      </c>
      <c r="AQ43" s="13" t="str">
        <f t="shared" si="121"/>
        <v>Att</v>
      </c>
      <c r="AR43" s="100"/>
      <c r="AS43" s="101">
        <f t="shared" si="16"/>
        <v>1</v>
      </c>
      <c r="AT43" s="102">
        <f t="shared" si="17"/>
        <v>2</v>
      </c>
      <c r="AU43" s="103">
        <f t="shared" ref="AU43:AV43" si="122">AJ43</f>
        <v>2</v>
      </c>
      <c r="AV43" s="102">
        <f t="shared" si="122"/>
        <v>2</v>
      </c>
      <c r="AW43" s="100"/>
      <c r="AX43" s="100"/>
    </row>
    <row r="44" ht="15.75" customHeight="1">
      <c r="A44" s="88">
        <v>2.22320005101226E14</v>
      </c>
      <c r="B44" s="89" t="s">
        <v>81</v>
      </c>
      <c r="C44" s="90">
        <v>2.0</v>
      </c>
      <c r="D44" s="90">
        <v>2.0</v>
      </c>
      <c r="E44" s="90">
        <v>1.0</v>
      </c>
      <c r="F44" s="90">
        <v>1.0</v>
      </c>
      <c r="G44" s="90">
        <v>1.0</v>
      </c>
      <c r="H44" s="90">
        <v>1.0</v>
      </c>
      <c r="I44" s="91">
        <v>8.0</v>
      </c>
      <c r="J44" s="92">
        <v>6.0</v>
      </c>
      <c r="K44" s="104">
        <v>2.0</v>
      </c>
      <c r="L44" s="104">
        <v>2.0</v>
      </c>
      <c r="M44" s="92">
        <v>6.0</v>
      </c>
      <c r="N44" s="104">
        <v>2.0</v>
      </c>
      <c r="O44" s="104">
        <v>2.0</v>
      </c>
      <c r="P44" s="93">
        <v>10.0</v>
      </c>
      <c r="Q44" s="94">
        <v>3.0</v>
      </c>
      <c r="R44" s="95">
        <v>8.0</v>
      </c>
      <c r="S44" s="94">
        <v>1.0</v>
      </c>
      <c r="T44" s="96">
        <f t="shared" si="2"/>
        <v>30</v>
      </c>
      <c r="U44" s="97">
        <f t="shared" si="3"/>
        <v>11</v>
      </c>
      <c r="V44" s="97">
        <f t="shared" si="4"/>
        <v>3</v>
      </c>
      <c r="W44" s="97">
        <f t="shared" si="5"/>
        <v>3</v>
      </c>
      <c r="X44" s="97">
        <f t="shared" si="6"/>
        <v>2</v>
      </c>
      <c r="Y44" s="97">
        <f t="shared" si="7"/>
        <v>20</v>
      </c>
      <c r="Z44" s="98">
        <f t="shared" si="8"/>
        <v>39</v>
      </c>
      <c r="AA44" s="14">
        <f t="shared" ref="AA44:AE44" si="123">U44/U$15</f>
        <v>0.3928571429</v>
      </c>
      <c r="AB44" s="14">
        <f t="shared" si="123"/>
        <v>0.5</v>
      </c>
      <c r="AC44" s="14">
        <f t="shared" si="123"/>
        <v>0.1</v>
      </c>
      <c r="AD44" s="14">
        <f t="shared" si="123"/>
        <v>0.3333333333</v>
      </c>
      <c r="AE44" s="14">
        <f t="shared" si="123"/>
        <v>1</v>
      </c>
      <c r="AF44" s="5"/>
      <c r="AG44" s="13">
        <f t="shared" ref="AG44:AK44" si="124">IF((AA44)&gt;=50%, 2, (IF((AA44)&lt;25%, 0, 1)))</f>
        <v>1</v>
      </c>
      <c r="AH44" s="13">
        <f t="shared" si="124"/>
        <v>2</v>
      </c>
      <c r="AI44" s="13">
        <f t="shared" si="124"/>
        <v>0</v>
      </c>
      <c r="AJ44" s="99">
        <f t="shared" si="124"/>
        <v>1</v>
      </c>
      <c r="AK44" s="13">
        <f t="shared" si="124"/>
        <v>2</v>
      </c>
      <c r="AL44" s="5"/>
      <c r="AM44" s="13" t="str">
        <f t="shared" ref="AM44:AQ44" si="125">IF(AG44=2,"Att", (IF(AG44=0,"Not","Weak")))</f>
        <v>Weak</v>
      </c>
      <c r="AN44" s="13" t="str">
        <f t="shared" si="125"/>
        <v>Att</v>
      </c>
      <c r="AO44" s="13" t="str">
        <f t="shared" si="125"/>
        <v>Not</v>
      </c>
      <c r="AP44" s="14" t="str">
        <f t="shared" si="125"/>
        <v>Weak</v>
      </c>
      <c r="AQ44" s="13" t="str">
        <f t="shared" si="125"/>
        <v>Att</v>
      </c>
      <c r="AR44" s="100"/>
      <c r="AS44" s="101">
        <f t="shared" si="16"/>
        <v>1</v>
      </c>
      <c r="AT44" s="102">
        <f t="shared" si="17"/>
        <v>2</v>
      </c>
      <c r="AU44" s="103">
        <f t="shared" ref="AU44:AV44" si="126">AJ44</f>
        <v>1</v>
      </c>
      <c r="AV44" s="102">
        <f t="shared" si="126"/>
        <v>2</v>
      </c>
      <c r="AW44" s="100"/>
      <c r="AX44" s="100"/>
    </row>
    <row r="45" ht="15.75" customHeight="1">
      <c r="A45" s="88">
        <v>2.22320005101227E14</v>
      </c>
      <c r="B45" s="89" t="s">
        <v>82</v>
      </c>
      <c r="C45" s="90">
        <v>2.0</v>
      </c>
      <c r="D45" s="90">
        <v>2.0</v>
      </c>
      <c r="E45" s="90">
        <v>2.0</v>
      </c>
      <c r="F45" s="90">
        <v>1.0</v>
      </c>
      <c r="G45" s="90">
        <v>1.0</v>
      </c>
      <c r="H45" s="90">
        <v>1.0</v>
      </c>
      <c r="I45" s="91">
        <v>9.0</v>
      </c>
      <c r="J45" s="92">
        <v>6.0</v>
      </c>
      <c r="K45" s="104">
        <v>2.0</v>
      </c>
      <c r="L45" s="104">
        <v>2.0</v>
      </c>
      <c r="M45" s="92">
        <v>6.0</v>
      </c>
      <c r="N45" s="104">
        <v>2.0</v>
      </c>
      <c r="O45" s="104">
        <v>2.0</v>
      </c>
      <c r="P45" s="93">
        <v>10.0</v>
      </c>
      <c r="Q45" s="94">
        <v>13.0</v>
      </c>
      <c r="R45" s="95">
        <v>6.0</v>
      </c>
      <c r="S45" s="94">
        <v>5.0</v>
      </c>
      <c r="T45" s="96">
        <f t="shared" si="2"/>
        <v>43</v>
      </c>
      <c r="U45" s="97">
        <f t="shared" si="3"/>
        <v>9</v>
      </c>
      <c r="V45" s="97">
        <f t="shared" si="4"/>
        <v>3</v>
      </c>
      <c r="W45" s="97">
        <f t="shared" si="5"/>
        <v>13</v>
      </c>
      <c r="X45" s="97">
        <f t="shared" si="6"/>
        <v>3</v>
      </c>
      <c r="Y45" s="97">
        <f t="shared" si="7"/>
        <v>20</v>
      </c>
      <c r="Z45" s="98">
        <f t="shared" si="8"/>
        <v>48</v>
      </c>
      <c r="AA45" s="14">
        <f t="shared" ref="AA45:AE45" si="127">U45/U$15</f>
        <v>0.3214285714</v>
      </c>
      <c r="AB45" s="14">
        <f t="shared" si="127"/>
        <v>0.5</v>
      </c>
      <c r="AC45" s="14">
        <f t="shared" si="127"/>
        <v>0.4333333333</v>
      </c>
      <c r="AD45" s="14">
        <f t="shared" si="127"/>
        <v>0.5</v>
      </c>
      <c r="AE45" s="14">
        <f t="shared" si="127"/>
        <v>1</v>
      </c>
      <c r="AF45" s="5"/>
      <c r="AG45" s="13">
        <f t="shared" ref="AG45:AK45" si="128">IF((AA45)&gt;=50%, 2, (IF((AA45)&lt;25%, 0, 1)))</f>
        <v>1</v>
      </c>
      <c r="AH45" s="13">
        <f t="shared" si="128"/>
        <v>2</v>
      </c>
      <c r="AI45" s="13">
        <f t="shared" si="128"/>
        <v>1</v>
      </c>
      <c r="AJ45" s="99">
        <f t="shared" si="128"/>
        <v>2</v>
      </c>
      <c r="AK45" s="13">
        <f t="shared" si="128"/>
        <v>2</v>
      </c>
      <c r="AL45" s="5"/>
      <c r="AM45" s="13" t="str">
        <f t="shared" ref="AM45:AQ45" si="129">IF(AG45=2,"Att", (IF(AG45=0,"Not","Weak")))</f>
        <v>Weak</v>
      </c>
      <c r="AN45" s="13" t="str">
        <f t="shared" si="129"/>
        <v>Att</v>
      </c>
      <c r="AO45" s="13" t="str">
        <f t="shared" si="129"/>
        <v>Weak</v>
      </c>
      <c r="AP45" s="14" t="str">
        <f t="shared" si="129"/>
        <v>Att</v>
      </c>
      <c r="AQ45" s="13" t="str">
        <f t="shared" si="129"/>
        <v>Att</v>
      </c>
      <c r="AR45" s="100"/>
      <c r="AS45" s="101">
        <f t="shared" si="16"/>
        <v>2</v>
      </c>
      <c r="AT45" s="102">
        <f t="shared" si="17"/>
        <v>2</v>
      </c>
      <c r="AU45" s="103">
        <f t="shared" ref="AU45:AV45" si="130">AJ45</f>
        <v>2</v>
      </c>
      <c r="AV45" s="102">
        <f t="shared" si="130"/>
        <v>2</v>
      </c>
      <c r="AW45" s="100"/>
      <c r="AX45" s="100"/>
    </row>
    <row r="46" ht="15.75" customHeight="1">
      <c r="A46" s="88">
        <v>2.22320005101228E14</v>
      </c>
      <c r="B46" s="89" t="s">
        <v>83</v>
      </c>
      <c r="C46" s="90">
        <v>2.0</v>
      </c>
      <c r="D46" s="90">
        <v>1.0</v>
      </c>
      <c r="E46" s="90">
        <v>1.0</v>
      </c>
      <c r="F46" s="90">
        <v>1.0</v>
      </c>
      <c r="G46" s="90">
        <v>1.0</v>
      </c>
      <c r="H46" s="90">
        <v>0.0</v>
      </c>
      <c r="I46" s="91">
        <v>6.0</v>
      </c>
      <c r="J46" s="92">
        <v>6.0</v>
      </c>
      <c r="K46" s="104">
        <v>2.0</v>
      </c>
      <c r="L46" s="104">
        <v>2.0</v>
      </c>
      <c r="M46" s="92">
        <v>6.0</v>
      </c>
      <c r="N46" s="104">
        <v>2.0</v>
      </c>
      <c r="O46" s="104">
        <v>2.0</v>
      </c>
      <c r="P46" s="93">
        <v>10.0</v>
      </c>
      <c r="Q46" s="94">
        <v>7.0</v>
      </c>
      <c r="R46" s="95">
        <v>7.0</v>
      </c>
      <c r="S46" s="94">
        <v>4.0</v>
      </c>
      <c r="T46" s="96">
        <f t="shared" si="2"/>
        <v>34</v>
      </c>
      <c r="U46" s="97">
        <f t="shared" si="3"/>
        <v>10</v>
      </c>
      <c r="V46" s="97">
        <f t="shared" si="4"/>
        <v>2</v>
      </c>
      <c r="W46" s="97">
        <f t="shared" si="5"/>
        <v>7</v>
      </c>
      <c r="X46" s="97">
        <f t="shared" si="6"/>
        <v>1</v>
      </c>
      <c r="Y46" s="97">
        <f t="shared" si="7"/>
        <v>20</v>
      </c>
      <c r="Z46" s="98">
        <f t="shared" si="8"/>
        <v>40</v>
      </c>
      <c r="AA46" s="14">
        <f t="shared" ref="AA46:AE46" si="131">U46/U$15</f>
        <v>0.3571428571</v>
      </c>
      <c r="AB46" s="14">
        <f t="shared" si="131"/>
        <v>0.3333333333</v>
      </c>
      <c r="AC46" s="14">
        <f t="shared" si="131"/>
        <v>0.2333333333</v>
      </c>
      <c r="AD46" s="14">
        <f t="shared" si="131"/>
        <v>0.1666666667</v>
      </c>
      <c r="AE46" s="14">
        <f t="shared" si="131"/>
        <v>1</v>
      </c>
      <c r="AF46" s="5"/>
      <c r="AG46" s="13">
        <f t="shared" ref="AG46:AK46" si="132">IF((AA46)&gt;=50%, 2, (IF((AA46)&lt;25%, 0, 1)))</f>
        <v>1</v>
      </c>
      <c r="AH46" s="13">
        <f t="shared" si="132"/>
        <v>1</v>
      </c>
      <c r="AI46" s="13">
        <f t="shared" si="132"/>
        <v>0</v>
      </c>
      <c r="AJ46" s="99">
        <f t="shared" si="132"/>
        <v>0</v>
      </c>
      <c r="AK46" s="13">
        <f t="shared" si="132"/>
        <v>2</v>
      </c>
      <c r="AL46" s="5"/>
      <c r="AM46" s="13" t="str">
        <f t="shared" ref="AM46:AQ46" si="133">IF(AG46=2,"Att", (IF(AG46=0,"Not","Weak")))</f>
        <v>Weak</v>
      </c>
      <c r="AN46" s="13" t="str">
        <f t="shared" si="133"/>
        <v>Weak</v>
      </c>
      <c r="AO46" s="13" t="str">
        <f t="shared" si="133"/>
        <v>Not</v>
      </c>
      <c r="AP46" s="14" t="str">
        <f t="shared" si="133"/>
        <v>Not</v>
      </c>
      <c r="AQ46" s="13" t="str">
        <f t="shared" si="133"/>
        <v>Att</v>
      </c>
      <c r="AR46" s="100"/>
      <c r="AS46" s="101">
        <f t="shared" si="16"/>
        <v>1</v>
      </c>
      <c r="AT46" s="102">
        <f t="shared" si="17"/>
        <v>1</v>
      </c>
      <c r="AU46" s="103">
        <f t="shared" ref="AU46:AV46" si="134">AJ46</f>
        <v>0</v>
      </c>
      <c r="AV46" s="102">
        <f t="shared" si="134"/>
        <v>2</v>
      </c>
      <c r="AW46" s="100"/>
      <c r="AX46" s="100"/>
    </row>
    <row r="47" ht="15.75" customHeight="1">
      <c r="A47" s="88">
        <v>2.22320005101229E14</v>
      </c>
      <c r="B47" s="89" t="s">
        <v>84</v>
      </c>
      <c r="C47" s="90">
        <v>1.0</v>
      </c>
      <c r="D47" s="90">
        <v>1.0</v>
      </c>
      <c r="E47" s="90">
        <v>0.0</v>
      </c>
      <c r="F47" s="90">
        <v>1.0</v>
      </c>
      <c r="G47" s="90">
        <v>1.0</v>
      </c>
      <c r="H47" s="90">
        <v>1.0</v>
      </c>
      <c r="I47" s="91">
        <v>5.0</v>
      </c>
      <c r="J47" s="92">
        <v>6.0</v>
      </c>
      <c r="K47" s="104">
        <v>2.0</v>
      </c>
      <c r="L47" s="104">
        <v>2.0</v>
      </c>
      <c r="M47" s="92">
        <v>6.0</v>
      </c>
      <c r="N47" s="104">
        <v>2.0</v>
      </c>
      <c r="O47" s="104">
        <v>2.0</v>
      </c>
      <c r="P47" s="93">
        <v>10.0</v>
      </c>
      <c r="Q47" s="94"/>
      <c r="R47" s="95"/>
      <c r="S47" s="94"/>
      <c r="T47" s="96">
        <f t="shared" si="2"/>
        <v>15</v>
      </c>
      <c r="U47" s="97">
        <f t="shared" si="3"/>
        <v>2</v>
      </c>
      <c r="V47" s="97">
        <f t="shared" si="4"/>
        <v>2</v>
      </c>
      <c r="W47" s="97">
        <f t="shared" si="5"/>
        <v>0</v>
      </c>
      <c r="X47" s="97">
        <f t="shared" si="6"/>
        <v>1</v>
      </c>
      <c r="Y47" s="97">
        <f t="shared" si="7"/>
        <v>20</v>
      </c>
      <c r="Z47" s="98">
        <f t="shared" si="8"/>
        <v>25</v>
      </c>
      <c r="AA47" s="14">
        <f t="shared" ref="AA47:AE47" si="135">U47/U$15</f>
        <v>0.07142857143</v>
      </c>
      <c r="AB47" s="14">
        <f t="shared" si="135"/>
        <v>0.3333333333</v>
      </c>
      <c r="AC47" s="14">
        <f t="shared" si="135"/>
        <v>0</v>
      </c>
      <c r="AD47" s="14">
        <f t="shared" si="135"/>
        <v>0.1666666667</v>
      </c>
      <c r="AE47" s="14">
        <f t="shared" si="135"/>
        <v>1</v>
      </c>
      <c r="AF47" s="5"/>
      <c r="AG47" s="13">
        <f t="shared" ref="AG47:AK47" si="136">IF((AA47)&gt;=50%, 2, (IF((AA47)&lt;25%, 0, 1)))</f>
        <v>0</v>
      </c>
      <c r="AH47" s="13">
        <f t="shared" si="136"/>
        <v>1</v>
      </c>
      <c r="AI47" s="13">
        <f t="shared" si="136"/>
        <v>0</v>
      </c>
      <c r="AJ47" s="99">
        <f t="shared" si="136"/>
        <v>0</v>
      </c>
      <c r="AK47" s="13">
        <f t="shared" si="136"/>
        <v>2</v>
      </c>
      <c r="AL47" s="5"/>
      <c r="AM47" s="13" t="str">
        <f t="shared" ref="AM47:AQ47" si="137">IF(AG47=2,"Att", (IF(AG47=0,"Not","Weak")))</f>
        <v>Not</v>
      </c>
      <c r="AN47" s="13" t="str">
        <f t="shared" si="137"/>
        <v>Weak</v>
      </c>
      <c r="AO47" s="13" t="str">
        <f t="shared" si="137"/>
        <v>Not</v>
      </c>
      <c r="AP47" s="14" t="str">
        <f t="shared" si="137"/>
        <v>Not</v>
      </c>
      <c r="AQ47" s="13" t="str">
        <f t="shared" si="137"/>
        <v>Att</v>
      </c>
      <c r="AR47" s="100"/>
      <c r="AS47" s="101">
        <f t="shared" si="16"/>
        <v>0</v>
      </c>
      <c r="AT47" s="102">
        <f t="shared" si="17"/>
        <v>1</v>
      </c>
      <c r="AU47" s="103">
        <f t="shared" ref="AU47:AV47" si="138">AJ47</f>
        <v>0</v>
      </c>
      <c r="AV47" s="102">
        <f t="shared" si="138"/>
        <v>2</v>
      </c>
      <c r="AW47" s="100"/>
      <c r="AX47" s="100"/>
    </row>
    <row r="48" ht="15.75" customHeight="1">
      <c r="A48" s="88">
        <v>2.2232000510123E14</v>
      </c>
      <c r="B48" s="89" t="s">
        <v>85</v>
      </c>
      <c r="C48" s="90">
        <v>2.0</v>
      </c>
      <c r="D48" s="90">
        <v>2.0</v>
      </c>
      <c r="E48" s="90">
        <v>1.0</v>
      </c>
      <c r="F48" s="90">
        <v>1.0</v>
      </c>
      <c r="G48" s="90">
        <v>1.0</v>
      </c>
      <c r="H48" s="90">
        <v>1.0</v>
      </c>
      <c r="I48" s="91">
        <v>8.0</v>
      </c>
      <c r="J48" s="92">
        <v>6.0</v>
      </c>
      <c r="K48" s="104">
        <v>2.0</v>
      </c>
      <c r="L48" s="104">
        <v>2.0</v>
      </c>
      <c r="M48" s="92">
        <v>6.0</v>
      </c>
      <c r="N48" s="104">
        <v>2.0</v>
      </c>
      <c r="O48" s="104">
        <v>2.0</v>
      </c>
      <c r="P48" s="93">
        <v>10.0</v>
      </c>
      <c r="Q48" s="94">
        <v>7.0</v>
      </c>
      <c r="R48" s="95">
        <v>7.0</v>
      </c>
      <c r="S48" s="94">
        <v>4.0</v>
      </c>
      <c r="T48" s="96">
        <f t="shared" si="2"/>
        <v>36</v>
      </c>
      <c r="U48" s="97">
        <f t="shared" si="3"/>
        <v>10</v>
      </c>
      <c r="V48" s="97">
        <f t="shared" si="4"/>
        <v>3</v>
      </c>
      <c r="W48" s="97">
        <f t="shared" si="5"/>
        <v>7</v>
      </c>
      <c r="X48" s="97">
        <f t="shared" si="6"/>
        <v>2</v>
      </c>
      <c r="Y48" s="97">
        <f t="shared" si="7"/>
        <v>20</v>
      </c>
      <c r="Z48" s="98">
        <f t="shared" si="8"/>
        <v>42</v>
      </c>
      <c r="AA48" s="14">
        <f t="shared" ref="AA48:AE48" si="139">U48/U$15</f>
        <v>0.3571428571</v>
      </c>
      <c r="AB48" s="14">
        <f t="shared" si="139"/>
        <v>0.5</v>
      </c>
      <c r="AC48" s="14">
        <f t="shared" si="139"/>
        <v>0.2333333333</v>
      </c>
      <c r="AD48" s="14">
        <f t="shared" si="139"/>
        <v>0.3333333333</v>
      </c>
      <c r="AE48" s="14">
        <f t="shared" si="139"/>
        <v>1</v>
      </c>
      <c r="AF48" s="5"/>
      <c r="AG48" s="13">
        <f t="shared" ref="AG48:AK48" si="140">IF((AA48)&gt;=50%, 2, (IF((AA48)&lt;25%, 0, 1)))</f>
        <v>1</v>
      </c>
      <c r="AH48" s="13">
        <f t="shared" si="140"/>
        <v>2</v>
      </c>
      <c r="AI48" s="13">
        <f t="shared" si="140"/>
        <v>0</v>
      </c>
      <c r="AJ48" s="99">
        <f t="shared" si="140"/>
        <v>1</v>
      </c>
      <c r="AK48" s="13">
        <f t="shared" si="140"/>
        <v>2</v>
      </c>
      <c r="AL48" s="5"/>
      <c r="AM48" s="13" t="str">
        <f t="shared" ref="AM48:AQ48" si="141">IF(AG48=2,"Att", (IF(AG48=0,"Not","Weak")))</f>
        <v>Weak</v>
      </c>
      <c r="AN48" s="13" t="str">
        <f t="shared" si="141"/>
        <v>Att</v>
      </c>
      <c r="AO48" s="13" t="str">
        <f t="shared" si="141"/>
        <v>Not</v>
      </c>
      <c r="AP48" s="14" t="str">
        <f t="shared" si="141"/>
        <v>Weak</v>
      </c>
      <c r="AQ48" s="13" t="str">
        <f t="shared" si="141"/>
        <v>Att</v>
      </c>
      <c r="AR48" s="100"/>
      <c r="AS48" s="101">
        <f t="shared" si="16"/>
        <v>1</v>
      </c>
      <c r="AT48" s="102">
        <f t="shared" si="17"/>
        <v>2</v>
      </c>
      <c r="AU48" s="103">
        <f t="shared" ref="AU48:AV48" si="142">AJ48</f>
        <v>1</v>
      </c>
      <c r="AV48" s="102">
        <f t="shared" si="142"/>
        <v>2</v>
      </c>
      <c r="AW48" s="100"/>
      <c r="AX48" s="100"/>
    </row>
    <row r="49" ht="15.75" customHeight="1">
      <c r="A49" s="88">
        <v>2.22320005101231E14</v>
      </c>
      <c r="B49" s="89" t="s">
        <v>86</v>
      </c>
      <c r="C49" s="90">
        <v>2.0</v>
      </c>
      <c r="D49" s="90">
        <v>2.0</v>
      </c>
      <c r="E49" s="90">
        <v>2.0</v>
      </c>
      <c r="F49" s="90">
        <v>1.0</v>
      </c>
      <c r="G49" s="90">
        <v>1.0</v>
      </c>
      <c r="H49" s="90">
        <v>1.0</v>
      </c>
      <c r="I49" s="91">
        <v>9.0</v>
      </c>
      <c r="J49" s="92">
        <v>6.0</v>
      </c>
      <c r="K49" s="104">
        <v>2.0</v>
      </c>
      <c r="L49" s="104">
        <v>2.0</v>
      </c>
      <c r="M49" s="92">
        <v>6.0</v>
      </c>
      <c r="N49" s="104">
        <v>2.0</v>
      </c>
      <c r="O49" s="104">
        <v>2.0</v>
      </c>
      <c r="P49" s="93">
        <v>10.0</v>
      </c>
      <c r="Q49" s="94">
        <v>9.0</v>
      </c>
      <c r="R49" s="95">
        <v>8.0</v>
      </c>
      <c r="S49" s="94">
        <v>4.0</v>
      </c>
      <c r="T49" s="96">
        <f t="shared" si="2"/>
        <v>40</v>
      </c>
      <c r="U49" s="97">
        <f t="shared" si="3"/>
        <v>11</v>
      </c>
      <c r="V49" s="97">
        <f t="shared" si="4"/>
        <v>3</v>
      </c>
      <c r="W49" s="97">
        <f t="shared" si="5"/>
        <v>9</v>
      </c>
      <c r="X49" s="97">
        <f t="shared" si="6"/>
        <v>3</v>
      </c>
      <c r="Y49" s="97">
        <f t="shared" si="7"/>
        <v>20</v>
      </c>
      <c r="Z49" s="98">
        <f t="shared" si="8"/>
        <v>46</v>
      </c>
      <c r="AA49" s="14">
        <f t="shared" ref="AA49:AE49" si="143">U49/U$15</f>
        <v>0.3928571429</v>
      </c>
      <c r="AB49" s="14">
        <f t="shared" si="143"/>
        <v>0.5</v>
      </c>
      <c r="AC49" s="14">
        <f t="shared" si="143"/>
        <v>0.3</v>
      </c>
      <c r="AD49" s="14">
        <f t="shared" si="143"/>
        <v>0.5</v>
      </c>
      <c r="AE49" s="14">
        <f t="shared" si="143"/>
        <v>1</v>
      </c>
      <c r="AF49" s="5"/>
      <c r="AG49" s="13">
        <f t="shared" ref="AG49:AK49" si="144">IF((AA49)&gt;=50%, 2, (IF((AA49)&lt;25%, 0, 1)))</f>
        <v>1</v>
      </c>
      <c r="AH49" s="13">
        <f t="shared" si="144"/>
        <v>2</v>
      </c>
      <c r="AI49" s="13">
        <f t="shared" si="144"/>
        <v>1</v>
      </c>
      <c r="AJ49" s="99">
        <f t="shared" si="144"/>
        <v>2</v>
      </c>
      <c r="AK49" s="13">
        <f t="shared" si="144"/>
        <v>2</v>
      </c>
      <c r="AL49" s="5"/>
      <c r="AM49" s="13" t="str">
        <f t="shared" ref="AM49:AQ49" si="145">IF(AG49=2,"Att", (IF(AG49=0,"Not","Weak")))</f>
        <v>Weak</v>
      </c>
      <c r="AN49" s="13" t="str">
        <f t="shared" si="145"/>
        <v>Att</v>
      </c>
      <c r="AO49" s="13" t="str">
        <f t="shared" si="145"/>
        <v>Weak</v>
      </c>
      <c r="AP49" s="14" t="str">
        <f t="shared" si="145"/>
        <v>Att</v>
      </c>
      <c r="AQ49" s="13" t="str">
        <f t="shared" si="145"/>
        <v>Att</v>
      </c>
      <c r="AR49" s="100"/>
      <c r="AS49" s="101">
        <f t="shared" si="16"/>
        <v>2</v>
      </c>
      <c r="AT49" s="102">
        <f t="shared" si="17"/>
        <v>2</v>
      </c>
      <c r="AU49" s="103">
        <f t="shared" ref="AU49:AV49" si="146">AJ49</f>
        <v>2</v>
      </c>
      <c r="AV49" s="102">
        <f t="shared" si="146"/>
        <v>2</v>
      </c>
      <c r="AW49" s="100"/>
      <c r="AX49" s="100"/>
    </row>
    <row r="50" ht="15.75" customHeight="1">
      <c r="A50" s="88">
        <v>2.22320005101233E14</v>
      </c>
      <c r="B50" s="89" t="s">
        <v>87</v>
      </c>
      <c r="C50" s="90">
        <v>2.0</v>
      </c>
      <c r="D50" s="90">
        <v>2.0</v>
      </c>
      <c r="E50" s="90">
        <v>1.0</v>
      </c>
      <c r="F50" s="90">
        <v>1.0</v>
      </c>
      <c r="G50" s="90">
        <v>1.0</v>
      </c>
      <c r="H50" s="90">
        <v>1.0</v>
      </c>
      <c r="I50" s="106">
        <v>8.0</v>
      </c>
      <c r="J50" s="105">
        <v>6.0</v>
      </c>
      <c r="K50" s="105">
        <v>2.0</v>
      </c>
      <c r="L50" s="105">
        <v>2.0</v>
      </c>
      <c r="M50" s="105">
        <v>6.0</v>
      </c>
      <c r="N50" s="105">
        <v>2.0</v>
      </c>
      <c r="O50" s="105">
        <v>2.0</v>
      </c>
      <c r="P50" s="93">
        <v>10.0</v>
      </c>
      <c r="Q50" s="94">
        <v>7.0</v>
      </c>
      <c r="R50" s="95">
        <v>6.0</v>
      </c>
      <c r="S50" s="94">
        <v>4.0</v>
      </c>
      <c r="T50" s="96">
        <f t="shared" si="2"/>
        <v>35</v>
      </c>
      <c r="U50" s="97">
        <f t="shared" si="3"/>
        <v>9</v>
      </c>
      <c r="V50" s="97">
        <f t="shared" si="4"/>
        <v>3</v>
      </c>
      <c r="W50" s="97">
        <f t="shared" si="5"/>
        <v>7</v>
      </c>
      <c r="X50" s="97">
        <f t="shared" si="6"/>
        <v>2</v>
      </c>
      <c r="Y50" s="97">
        <f t="shared" si="7"/>
        <v>20</v>
      </c>
      <c r="Z50" s="98">
        <f t="shared" si="8"/>
        <v>41</v>
      </c>
      <c r="AA50" s="14">
        <f t="shared" ref="AA50:AE50" si="147">U50/U$15</f>
        <v>0.3214285714</v>
      </c>
      <c r="AB50" s="14">
        <f t="shared" si="147"/>
        <v>0.5</v>
      </c>
      <c r="AC50" s="14">
        <f t="shared" si="147"/>
        <v>0.2333333333</v>
      </c>
      <c r="AD50" s="14">
        <f t="shared" si="147"/>
        <v>0.3333333333</v>
      </c>
      <c r="AE50" s="14">
        <f t="shared" si="147"/>
        <v>1</v>
      </c>
      <c r="AF50" s="5"/>
      <c r="AG50" s="13">
        <f t="shared" ref="AG50:AK50" si="148">IF((AA50)&gt;=50%, 2, (IF((AA50)&lt;25%, 0, 1)))</f>
        <v>1</v>
      </c>
      <c r="AH50" s="13">
        <f t="shared" si="148"/>
        <v>2</v>
      </c>
      <c r="AI50" s="13">
        <f t="shared" si="148"/>
        <v>0</v>
      </c>
      <c r="AJ50" s="99">
        <f t="shared" si="148"/>
        <v>1</v>
      </c>
      <c r="AK50" s="13">
        <f t="shared" si="148"/>
        <v>2</v>
      </c>
      <c r="AL50" s="5"/>
      <c r="AM50" s="13" t="str">
        <f t="shared" ref="AM50:AQ50" si="149">IF(AG50=2,"Att", (IF(AG50=0,"Not","Weak")))</f>
        <v>Weak</v>
      </c>
      <c r="AN50" s="13" t="str">
        <f t="shared" si="149"/>
        <v>Att</v>
      </c>
      <c r="AO50" s="13" t="str">
        <f t="shared" si="149"/>
        <v>Not</v>
      </c>
      <c r="AP50" s="14" t="str">
        <f t="shared" si="149"/>
        <v>Weak</v>
      </c>
      <c r="AQ50" s="13" t="str">
        <f t="shared" si="149"/>
        <v>Att</v>
      </c>
      <c r="AR50" s="100"/>
      <c r="AS50" s="101">
        <f t="shared" si="16"/>
        <v>1</v>
      </c>
      <c r="AT50" s="102">
        <f t="shared" si="17"/>
        <v>2</v>
      </c>
      <c r="AU50" s="103">
        <f t="shared" ref="AU50:AV50" si="150">AJ50</f>
        <v>1</v>
      </c>
      <c r="AV50" s="102">
        <f t="shared" si="150"/>
        <v>2</v>
      </c>
      <c r="AW50" s="100"/>
      <c r="AX50" s="100"/>
    </row>
    <row r="51" ht="15.75" customHeight="1">
      <c r="A51" s="88">
        <v>2.22320005101234E14</v>
      </c>
      <c r="B51" s="89" t="s">
        <v>88</v>
      </c>
      <c r="C51" s="90">
        <v>2.0</v>
      </c>
      <c r="D51" s="90">
        <v>1.0</v>
      </c>
      <c r="E51" s="90">
        <v>1.0</v>
      </c>
      <c r="F51" s="90">
        <v>1.0</v>
      </c>
      <c r="G51" s="90">
        <v>1.0</v>
      </c>
      <c r="H51" s="90">
        <v>0.0</v>
      </c>
      <c r="I51" s="106">
        <v>6.0</v>
      </c>
      <c r="J51" s="92">
        <v>6.0</v>
      </c>
      <c r="K51" s="104">
        <v>2.0</v>
      </c>
      <c r="L51" s="104">
        <v>2.0</v>
      </c>
      <c r="M51" s="92">
        <v>6.0</v>
      </c>
      <c r="N51" s="104">
        <v>2.0</v>
      </c>
      <c r="O51" s="104">
        <v>2.0</v>
      </c>
      <c r="P51" s="93">
        <v>10.0</v>
      </c>
      <c r="Q51" s="94">
        <v>6.0</v>
      </c>
      <c r="R51" s="95">
        <v>9.0</v>
      </c>
      <c r="S51" s="94">
        <v>4.0</v>
      </c>
      <c r="T51" s="96">
        <f t="shared" si="2"/>
        <v>35</v>
      </c>
      <c r="U51" s="97">
        <f t="shared" si="3"/>
        <v>12</v>
      </c>
      <c r="V51" s="97">
        <f t="shared" si="4"/>
        <v>2</v>
      </c>
      <c r="W51" s="97">
        <f t="shared" si="5"/>
        <v>6</v>
      </c>
      <c r="X51" s="97">
        <f t="shared" si="6"/>
        <v>1</v>
      </c>
      <c r="Y51" s="97">
        <f t="shared" si="7"/>
        <v>20</v>
      </c>
      <c r="Z51" s="98">
        <f t="shared" si="8"/>
        <v>41</v>
      </c>
      <c r="AA51" s="14">
        <f t="shared" ref="AA51:AE51" si="151">U51/U$15</f>
        <v>0.4285714286</v>
      </c>
      <c r="AB51" s="14">
        <f t="shared" si="151"/>
        <v>0.3333333333</v>
      </c>
      <c r="AC51" s="14">
        <f t="shared" si="151"/>
        <v>0.2</v>
      </c>
      <c r="AD51" s="14">
        <f t="shared" si="151"/>
        <v>0.1666666667</v>
      </c>
      <c r="AE51" s="14">
        <f t="shared" si="151"/>
        <v>1</v>
      </c>
      <c r="AF51" s="5"/>
      <c r="AG51" s="13">
        <f t="shared" ref="AG51:AK51" si="152">IF((AA51)&gt;=50%, 2, (IF((AA51)&lt;25%, 0, 1)))</f>
        <v>1</v>
      </c>
      <c r="AH51" s="13">
        <f t="shared" si="152"/>
        <v>1</v>
      </c>
      <c r="AI51" s="13">
        <f t="shared" si="152"/>
        <v>0</v>
      </c>
      <c r="AJ51" s="99">
        <f t="shared" si="152"/>
        <v>0</v>
      </c>
      <c r="AK51" s="13">
        <f t="shared" si="152"/>
        <v>2</v>
      </c>
      <c r="AL51" s="5"/>
      <c r="AM51" s="13" t="str">
        <f t="shared" ref="AM51:AQ51" si="153">IF(AG51=2,"Att", (IF(AG51=0,"Not","Weak")))</f>
        <v>Weak</v>
      </c>
      <c r="AN51" s="13" t="str">
        <f t="shared" si="153"/>
        <v>Weak</v>
      </c>
      <c r="AO51" s="13" t="str">
        <f t="shared" si="153"/>
        <v>Not</v>
      </c>
      <c r="AP51" s="14" t="str">
        <f t="shared" si="153"/>
        <v>Not</v>
      </c>
      <c r="AQ51" s="13" t="str">
        <f t="shared" si="153"/>
        <v>Att</v>
      </c>
      <c r="AR51" s="100"/>
      <c r="AS51" s="101">
        <f t="shared" si="16"/>
        <v>1</v>
      </c>
      <c r="AT51" s="102">
        <f t="shared" si="17"/>
        <v>1</v>
      </c>
      <c r="AU51" s="103">
        <f t="shared" ref="AU51:AV51" si="154">AJ51</f>
        <v>0</v>
      </c>
      <c r="AV51" s="102">
        <f t="shared" si="154"/>
        <v>2</v>
      </c>
      <c r="AW51" s="100"/>
      <c r="AX51" s="100"/>
    </row>
    <row r="52" ht="15.75" customHeight="1">
      <c r="A52" s="88">
        <v>2.22320005101235E14</v>
      </c>
      <c r="B52" s="89" t="s">
        <v>89</v>
      </c>
      <c r="C52" s="90" t="s">
        <v>53</v>
      </c>
      <c r="D52" s="90" t="s">
        <v>53</v>
      </c>
      <c r="E52" s="90" t="s">
        <v>53</v>
      </c>
      <c r="F52" s="90" t="s">
        <v>53</v>
      </c>
      <c r="G52" s="90" t="s">
        <v>53</v>
      </c>
      <c r="H52" s="90" t="s">
        <v>53</v>
      </c>
      <c r="I52" s="106" t="s">
        <v>53</v>
      </c>
      <c r="J52" s="92" t="s">
        <v>53</v>
      </c>
      <c r="K52" s="104" t="s">
        <v>53</v>
      </c>
      <c r="L52" s="104" t="s">
        <v>53</v>
      </c>
      <c r="M52" s="92" t="s">
        <v>53</v>
      </c>
      <c r="N52" s="104" t="s">
        <v>53</v>
      </c>
      <c r="O52" s="104" t="s">
        <v>53</v>
      </c>
      <c r="P52" s="93" t="s">
        <v>53</v>
      </c>
      <c r="Q52" s="94"/>
      <c r="R52" s="95"/>
      <c r="S52" s="94"/>
      <c r="T52" s="96">
        <f t="shared" si="2"/>
        <v>0</v>
      </c>
      <c r="U52" s="97">
        <f t="shared" si="3"/>
        <v>0</v>
      </c>
      <c r="V52" s="97">
        <f t="shared" si="4"/>
        <v>0</v>
      </c>
      <c r="W52" s="97">
        <f t="shared" si="5"/>
        <v>0</v>
      </c>
      <c r="X52" s="97">
        <f t="shared" si="6"/>
        <v>0</v>
      </c>
      <c r="Y52" s="97">
        <f t="shared" si="7"/>
        <v>0</v>
      </c>
      <c r="Z52" s="98">
        <f t="shared" si="8"/>
        <v>0</v>
      </c>
      <c r="AA52" s="14">
        <f t="shared" ref="AA52:AE52" si="155">U52/U$15</f>
        <v>0</v>
      </c>
      <c r="AB52" s="14">
        <f t="shared" si="155"/>
        <v>0</v>
      </c>
      <c r="AC52" s="14">
        <f t="shared" si="155"/>
        <v>0</v>
      </c>
      <c r="AD52" s="14">
        <f t="shared" si="155"/>
        <v>0</v>
      </c>
      <c r="AE52" s="14">
        <f t="shared" si="155"/>
        <v>0</v>
      </c>
      <c r="AF52" s="5"/>
      <c r="AG52" s="13">
        <f t="shared" ref="AG52:AK52" si="156">IF((AA52)&gt;=50%, 2, (IF((AA52)&lt;25%, 0, 1)))</f>
        <v>0</v>
      </c>
      <c r="AH52" s="13">
        <f t="shared" si="156"/>
        <v>0</v>
      </c>
      <c r="AI52" s="13">
        <f t="shared" si="156"/>
        <v>0</v>
      </c>
      <c r="AJ52" s="99">
        <f t="shared" si="156"/>
        <v>0</v>
      </c>
      <c r="AK52" s="13">
        <f t="shared" si="156"/>
        <v>0</v>
      </c>
      <c r="AL52" s="5"/>
      <c r="AM52" s="13" t="str">
        <f t="shared" ref="AM52:AQ52" si="157">IF(AG52=2,"Att", (IF(AG52=0,"Not","Weak")))</f>
        <v>Not</v>
      </c>
      <c r="AN52" s="13" t="str">
        <f t="shared" si="157"/>
        <v>Not</v>
      </c>
      <c r="AO52" s="13" t="str">
        <f t="shared" si="157"/>
        <v>Not</v>
      </c>
      <c r="AP52" s="14" t="str">
        <f t="shared" si="157"/>
        <v>Not</v>
      </c>
      <c r="AQ52" s="13" t="str">
        <f t="shared" si="157"/>
        <v>Not</v>
      </c>
      <c r="AR52" s="100"/>
      <c r="AS52" s="101">
        <f t="shared" si="16"/>
        <v>0</v>
      </c>
      <c r="AT52" s="102">
        <f t="shared" si="17"/>
        <v>0</v>
      </c>
      <c r="AU52" s="103">
        <f t="shared" ref="AU52:AV52" si="158">AJ52</f>
        <v>0</v>
      </c>
      <c r="AV52" s="102">
        <f t="shared" si="158"/>
        <v>0</v>
      </c>
      <c r="AW52" s="100"/>
      <c r="AX52" s="100"/>
    </row>
    <row r="53" ht="15.75" customHeight="1">
      <c r="A53" s="88">
        <v>2.22320005101236E14</v>
      </c>
      <c r="B53" s="89" t="s">
        <v>90</v>
      </c>
      <c r="C53" s="90">
        <v>2.0</v>
      </c>
      <c r="D53" s="90">
        <v>2.0</v>
      </c>
      <c r="E53" s="90">
        <v>1.0</v>
      </c>
      <c r="F53" s="90">
        <v>1.0</v>
      </c>
      <c r="G53" s="90">
        <v>1.0</v>
      </c>
      <c r="H53" s="90">
        <v>1.0</v>
      </c>
      <c r="I53" s="106">
        <v>8.0</v>
      </c>
      <c r="J53" s="92">
        <v>6.0</v>
      </c>
      <c r="K53" s="104">
        <v>2.0</v>
      </c>
      <c r="L53" s="104">
        <v>2.0</v>
      </c>
      <c r="M53" s="92">
        <v>6.0</v>
      </c>
      <c r="N53" s="104">
        <v>2.0</v>
      </c>
      <c r="O53" s="104">
        <v>2.0</v>
      </c>
      <c r="P53" s="93">
        <v>10.0</v>
      </c>
      <c r="Q53" s="94">
        <v>7.0</v>
      </c>
      <c r="R53" s="95">
        <v>8.0</v>
      </c>
      <c r="S53" s="94">
        <v>4.0</v>
      </c>
      <c r="T53" s="96">
        <f t="shared" si="2"/>
        <v>37</v>
      </c>
      <c r="U53" s="97">
        <f t="shared" si="3"/>
        <v>11</v>
      </c>
      <c r="V53" s="97">
        <f t="shared" si="4"/>
        <v>3</v>
      </c>
      <c r="W53" s="97">
        <f t="shared" si="5"/>
        <v>7</v>
      </c>
      <c r="X53" s="97">
        <f t="shared" si="6"/>
        <v>2</v>
      </c>
      <c r="Y53" s="97">
        <f t="shared" si="7"/>
        <v>20</v>
      </c>
      <c r="Z53" s="98">
        <f t="shared" si="8"/>
        <v>43</v>
      </c>
      <c r="AA53" s="14">
        <f t="shared" ref="AA53:AE53" si="159">U53/U$15</f>
        <v>0.3928571429</v>
      </c>
      <c r="AB53" s="14">
        <f t="shared" si="159"/>
        <v>0.5</v>
      </c>
      <c r="AC53" s="14">
        <f t="shared" si="159"/>
        <v>0.2333333333</v>
      </c>
      <c r="AD53" s="14">
        <f t="shared" si="159"/>
        <v>0.3333333333</v>
      </c>
      <c r="AE53" s="14">
        <f t="shared" si="159"/>
        <v>1</v>
      </c>
      <c r="AF53" s="5"/>
      <c r="AG53" s="13">
        <f t="shared" ref="AG53:AK53" si="160">IF((AA53)&gt;=50%, 2, (IF((AA53)&lt;25%, 0, 1)))</f>
        <v>1</v>
      </c>
      <c r="AH53" s="13">
        <f t="shared" si="160"/>
        <v>2</v>
      </c>
      <c r="AI53" s="13">
        <f t="shared" si="160"/>
        <v>0</v>
      </c>
      <c r="AJ53" s="99">
        <f t="shared" si="160"/>
        <v>1</v>
      </c>
      <c r="AK53" s="13">
        <f t="shared" si="160"/>
        <v>2</v>
      </c>
      <c r="AL53" s="5"/>
      <c r="AM53" s="13" t="str">
        <f t="shared" ref="AM53:AQ53" si="161">IF(AG53=2,"Att", (IF(AG53=0,"Not","Weak")))</f>
        <v>Weak</v>
      </c>
      <c r="AN53" s="13" t="str">
        <f t="shared" si="161"/>
        <v>Att</v>
      </c>
      <c r="AO53" s="13" t="str">
        <f t="shared" si="161"/>
        <v>Not</v>
      </c>
      <c r="AP53" s="14" t="str">
        <f t="shared" si="161"/>
        <v>Weak</v>
      </c>
      <c r="AQ53" s="13" t="str">
        <f t="shared" si="161"/>
        <v>Att</v>
      </c>
      <c r="AR53" s="100"/>
      <c r="AS53" s="101">
        <f t="shared" si="16"/>
        <v>1</v>
      </c>
      <c r="AT53" s="102">
        <f t="shared" si="17"/>
        <v>2</v>
      </c>
      <c r="AU53" s="103">
        <f t="shared" ref="AU53:AV53" si="162">AJ53</f>
        <v>1</v>
      </c>
      <c r="AV53" s="102">
        <f t="shared" si="162"/>
        <v>2</v>
      </c>
      <c r="AW53" s="100"/>
      <c r="AX53" s="100"/>
    </row>
    <row r="54" ht="15.75" customHeight="1">
      <c r="A54" s="88">
        <v>2.22320005101237E14</v>
      </c>
      <c r="B54" s="89" t="s">
        <v>91</v>
      </c>
      <c r="C54" s="90">
        <v>3.0</v>
      </c>
      <c r="D54" s="90">
        <v>2.0</v>
      </c>
      <c r="E54" s="90">
        <v>1.5</v>
      </c>
      <c r="F54" s="90">
        <v>1.0</v>
      </c>
      <c r="G54" s="90">
        <v>1.0</v>
      </c>
      <c r="H54" s="90">
        <v>1.0</v>
      </c>
      <c r="I54" s="106">
        <v>9.5</v>
      </c>
      <c r="J54" s="92">
        <v>6.0</v>
      </c>
      <c r="K54" s="104">
        <v>2.0</v>
      </c>
      <c r="L54" s="104">
        <v>2.0</v>
      </c>
      <c r="M54" s="92">
        <v>6.0</v>
      </c>
      <c r="N54" s="104">
        <v>2.0</v>
      </c>
      <c r="O54" s="104">
        <v>2.0</v>
      </c>
      <c r="P54" s="93">
        <v>10.0</v>
      </c>
      <c r="Q54" s="94">
        <v>9.0</v>
      </c>
      <c r="R54" s="95">
        <v>8.0</v>
      </c>
      <c r="S54" s="94">
        <v>4.0</v>
      </c>
      <c r="T54" s="96">
        <f t="shared" si="2"/>
        <v>40.5</v>
      </c>
      <c r="U54" s="97">
        <f t="shared" si="3"/>
        <v>12</v>
      </c>
      <c r="V54" s="97">
        <f t="shared" si="4"/>
        <v>3</v>
      </c>
      <c r="W54" s="97">
        <f t="shared" si="5"/>
        <v>9</v>
      </c>
      <c r="X54" s="97">
        <f t="shared" si="6"/>
        <v>2.5</v>
      </c>
      <c r="Y54" s="97">
        <f t="shared" si="7"/>
        <v>20</v>
      </c>
      <c r="Z54" s="98">
        <f t="shared" si="8"/>
        <v>46.5</v>
      </c>
      <c r="AA54" s="14">
        <f t="shared" ref="AA54:AE54" si="163">U54/U$15</f>
        <v>0.4285714286</v>
      </c>
      <c r="AB54" s="14">
        <f t="shared" si="163"/>
        <v>0.5</v>
      </c>
      <c r="AC54" s="14">
        <f t="shared" si="163"/>
        <v>0.3</v>
      </c>
      <c r="AD54" s="14">
        <f t="shared" si="163"/>
        <v>0.4166666667</v>
      </c>
      <c r="AE54" s="14">
        <f t="shared" si="163"/>
        <v>1</v>
      </c>
      <c r="AF54" s="5"/>
      <c r="AG54" s="13">
        <f t="shared" ref="AG54:AK54" si="164">IF((AA54)&gt;=50%, 2, (IF((AA54)&lt;25%, 0, 1)))</f>
        <v>1</v>
      </c>
      <c r="AH54" s="13">
        <f t="shared" si="164"/>
        <v>2</v>
      </c>
      <c r="AI54" s="13">
        <f t="shared" si="164"/>
        <v>1</v>
      </c>
      <c r="AJ54" s="99">
        <f t="shared" si="164"/>
        <v>1</v>
      </c>
      <c r="AK54" s="13">
        <f t="shared" si="164"/>
        <v>2</v>
      </c>
      <c r="AL54" s="5"/>
      <c r="AM54" s="13" t="str">
        <f t="shared" ref="AM54:AQ54" si="165">IF(AG54=2,"Att", (IF(AG54=0,"Not","Weak")))</f>
        <v>Weak</v>
      </c>
      <c r="AN54" s="13" t="str">
        <f t="shared" si="165"/>
        <v>Att</v>
      </c>
      <c r="AO54" s="13" t="str">
        <f t="shared" si="165"/>
        <v>Weak</v>
      </c>
      <c r="AP54" s="14" t="str">
        <f t="shared" si="165"/>
        <v>Weak</v>
      </c>
      <c r="AQ54" s="13" t="str">
        <f t="shared" si="165"/>
        <v>Att</v>
      </c>
      <c r="AR54" s="100"/>
      <c r="AS54" s="101">
        <f t="shared" si="16"/>
        <v>2</v>
      </c>
      <c r="AT54" s="102">
        <f t="shared" si="17"/>
        <v>2</v>
      </c>
      <c r="AU54" s="103">
        <f t="shared" ref="AU54:AV54" si="166">AJ54</f>
        <v>1</v>
      </c>
      <c r="AV54" s="102">
        <f t="shared" si="166"/>
        <v>2</v>
      </c>
      <c r="AW54" s="100"/>
      <c r="AX54" s="100"/>
    </row>
    <row r="55" ht="15.75" customHeight="1">
      <c r="A55" s="88">
        <v>2.22320005101238E14</v>
      </c>
      <c r="B55" s="89" t="s">
        <v>92</v>
      </c>
      <c r="C55" s="90">
        <v>3.0</v>
      </c>
      <c r="D55" s="90">
        <v>2.0</v>
      </c>
      <c r="E55" s="90">
        <v>2.0</v>
      </c>
      <c r="F55" s="90">
        <v>1.0</v>
      </c>
      <c r="G55" s="90">
        <v>1.0</v>
      </c>
      <c r="H55" s="90">
        <v>1.0</v>
      </c>
      <c r="I55" s="106">
        <v>10.0</v>
      </c>
      <c r="J55" s="92">
        <v>6.0</v>
      </c>
      <c r="K55" s="104">
        <v>2.0</v>
      </c>
      <c r="L55" s="104">
        <v>2.0</v>
      </c>
      <c r="M55" s="92">
        <v>6.0</v>
      </c>
      <c r="N55" s="104">
        <v>2.0</v>
      </c>
      <c r="O55" s="104">
        <v>2.0</v>
      </c>
      <c r="P55" s="93">
        <v>10.0</v>
      </c>
      <c r="Q55" s="94">
        <v>1.0</v>
      </c>
      <c r="R55" s="95">
        <v>8.0</v>
      </c>
      <c r="S55" s="94">
        <v>1.0</v>
      </c>
      <c r="T55" s="96">
        <f t="shared" si="2"/>
        <v>30</v>
      </c>
      <c r="U55" s="97">
        <f t="shared" si="3"/>
        <v>12</v>
      </c>
      <c r="V55" s="97">
        <f t="shared" si="4"/>
        <v>3</v>
      </c>
      <c r="W55" s="97">
        <f t="shared" si="5"/>
        <v>1</v>
      </c>
      <c r="X55" s="97">
        <f t="shared" si="6"/>
        <v>3</v>
      </c>
      <c r="Y55" s="97">
        <f t="shared" si="7"/>
        <v>20</v>
      </c>
      <c r="Z55" s="98">
        <f t="shared" si="8"/>
        <v>39</v>
      </c>
      <c r="AA55" s="14">
        <f t="shared" ref="AA55:AE55" si="167">U55/U$15</f>
        <v>0.4285714286</v>
      </c>
      <c r="AB55" s="14">
        <f t="shared" si="167"/>
        <v>0.5</v>
      </c>
      <c r="AC55" s="14">
        <f t="shared" si="167"/>
        <v>0.03333333333</v>
      </c>
      <c r="AD55" s="14">
        <f t="shared" si="167"/>
        <v>0.5</v>
      </c>
      <c r="AE55" s="14">
        <f t="shared" si="167"/>
        <v>1</v>
      </c>
      <c r="AF55" s="5"/>
      <c r="AG55" s="13">
        <f t="shared" ref="AG55:AK55" si="168">IF((AA55)&gt;=50%, 2, (IF((AA55)&lt;25%, 0, 1)))</f>
        <v>1</v>
      </c>
      <c r="AH55" s="13">
        <f t="shared" si="168"/>
        <v>2</v>
      </c>
      <c r="AI55" s="13">
        <f t="shared" si="168"/>
        <v>0</v>
      </c>
      <c r="AJ55" s="99">
        <f t="shared" si="168"/>
        <v>2</v>
      </c>
      <c r="AK55" s="13">
        <f t="shared" si="168"/>
        <v>2</v>
      </c>
      <c r="AL55" s="5"/>
      <c r="AM55" s="13" t="str">
        <f t="shared" ref="AM55:AQ55" si="169">IF(AG55=2,"Att", (IF(AG55=0,"Not","Weak")))</f>
        <v>Weak</v>
      </c>
      <c r="AN55" s="13" t="str">
        <f t="shared" si="169"/>
        <v>Att</v>
      </c>
      <c r="AO55" s="13" t="str">
        <f t="shared" si="169"/>
        <v>Not</v>
      </c>
      <c r="AP55" s="14" t="str">
        <f t="shared" si="169"/>
        <v>Att</v>
      </c>
      <c r="AQ55" s="13" t="str">
        <f t="shared" si="169"/>
        <v>Att</v>
      </c>
      <c r="AR55" s="100"/>
      <c r="AS55" s="101">
        <f t="shared" si="16"/>
        <v>1</v>
      </c>
      <c r="AT55" s="102">
        <f t="shared" si="17"/>
        <v>2</v>
      </c>
      <c r="AU55" s="103">
        <f t="shared" ref="AU55:AV55" si="170">AJ55</f>
        <v>2</v>
      </c>
      <c r="AV55" s="102">
        <f t="shared" si="170"/>
        <v>2</v>
      </c>
      <c r="AW55" s="100"/>
      <c r="AX55" s="100"/>
    </row>
    <row r="56" ht="15.75" customHeight="1">
      <c r="A56" s="88">
        <v>2.22320005101239E14</v>
      </c>
      <c r="B56" s="89" t="s">
        <v>93</v>
      </c>
      <c r="C56" s="90">
        <v>2.0</v>
      </c>
      <c r="D56" s="90">
        <v>2.0</v>
      </c>
      <c r="E56" s="90">
        <v>1.0</v>
      </c>
      <c r="F56" s="90">
        <v>1.0</v>
      </c>
      <c r="G56" s="90">
        <v>1.0</v>
      </c>
      <c r="H56" s="90">
        <v>1.0</v>
      </c>
      <c r="I56" s="106">
        <v>8.0</v>
      </c>
      <c r="J56" s="92">
        <v>6.0</v>
      </c>
      <c r="K56" s="104">
        <v>2.0</v>
      </c>
      <c r="L56" s="104">
        <v>2.0</v>
      </c>
      <c r="M56" s="92">
        <v>6.0</v>
      </c>
      <c r="N56" s="104">
        <v>2.0</v>
      </c>
      <c r="O56" s="104">
        <v>2.0</v>
      </c>
      <c r="P56" s="93">
        <v>10.0</v>
      </c>
      <c r="Q56" s="94">
        <v>5.0</v>
      </c>
      <c r="R56" s="95">
        <v>5.0</v>
      </c>
      <c r="S56" s="94">
        <v>2.0</v>
      </c>
      <c r="T56" s="96">
        <f t="shared" si="2"/>
        <v>30</v>
      </c>
      <c r="U56" s="97">
        <f t="shared" si="3"/>
        <v>8</v>
      </c>
      <c r="V56" s="97">
        <f t="shared" si="4"/>
        <v>3</v>
      </c>
      <c r="W56" s="97">
        <f t="shared" si="5"/>
        <v>5</v>
      </c>
      <c r="X56" s="97">
        <f t="shared" si="6"/>
        <v>2</v>
      </c>
      <c r="Y56" s="97">
        <f t="shared" si="7"/>
        <v>20</v>
      </c>
      <c r="Z56" s="98">
        <f t="shared" si="8"/>
        <v>38</v>
      </c>
      <c r="AA56" s="14">
        <f t="shared" ref="AA56:AE56" si="171">U56/U$15</f>
        <v>0.2857142857</v>
      </c>
      <c r="AB56" s="14">
        <f t="shared" si="171"/>
        <v>0.5</v>
      </c>
      <c r="AC56" s="14">
        <f t="shared" si="171"/>
        <v>0.1666666667</v>
      </c>
      <c r="AD56" s="14">
        <f t="shared" si="171"/>
        <v>0.3333333333</v>
      </c>
      <c r="AE56" s="14">
        <f t="shared" si="171"/>
        <v>1</v>
      </c>
      <c r="AF56" s="5"/>
      <c r="AG56" s="13">
        <f t="shared" ref="AG56:AK56" si="172">IF((AA56)&gt;=50%, 2, (IF((AA56)&lt;25%, 0, 1)))</f>
        <v>1</v>
      </c>
      <c r="AH56" s="13">
        <f t="shared" si="172"/>
        <v>2</v>
      </c>
      <c r="AI56" s="13">
        <f t="shared" si="172"/>
        <v>0</v>
      </c>
      <c r="AJ56" s="99">
        <f t="shared" si="172"/>
        <v>1</v>
      </c>
      <c r="AK56" s="13">
        <f t="shared" si="172"/>
        <v>2</v>
      </c>
      <c r="AL56" s="5"/>
      <c r="AM56" s="13" t="str">
        <f t="shared" ref="AM56:AQ56" si="173">IF(AG56=2,"Att", (IF(AG56=0,"Not","Weak")))</f>
        <v>Weak</v>
      </c>
      <c r="AN56" s="13" t="str">
        <f t="shared" si="173"/>
        <v>Att</v>
      </c>
      <c r="AO56" s="13" t="str">
        <f t="shared" si="173"/>
        <v>Not</v>
      </c>
      <c r="AP56" s="14" t="str">
        <f t="shared" si="173"/>
        <v>Weak</v>
      </c>
      <c r="AQ56" s="13" t="str">
        <f t="shared" si="173"/>
        <v>Att</v>
      </c>
      <c r="AR56" s="100"/>
      <c r="AS56" s="101">
        <f t="shared" si="16"/>
        <v>1</v>
      </c>
      <c r="AT56" s="102">
        <f t="shared" si="17"/>
        <v>2</v>
      </c>
      <c r="AU56" s="103">
        <f t="shared" ref="AU56:AV56" si="174">AJ56</f>
        <v>1</v>
      </c>
      <c r="AV56" s="102">
        <f t="shared" si="174"/>
        <v>2</v>
      </c>
      <c r="AW56" s="100"/>
      <c r="AX56" s="100"/>
    </row>
    <row r="57" ht="15.75" customHeight="1">
      <c r="A57" s="88">
        <v>2.2232000510124E14</v>
      </c>
      <c r="B57" s="89" t="s">
        <v>94</v>
      </c>
      <c r="C57" s="90">
        <v>2.0</v>
      </c>
      <c r="D57" s="90">
        <v>1.0</v>
      </c>
      <c r="E57" s="90">
        <v>1.0</v>
      </c>
      <c r="F57" s="90">
        <v>1.0</v>
      </c>
      <c r="G57" s="90">
        <v>1.0</v>
      </c>
      <c r="H57" s="90">
        <v>0.0</v>
      </c>
      <c r="I57" s="106">
        <v>6.0</v>
      </c>
      <c r="J57" s="92">
        <v>6.0</v>
      </c>
      <c r="K57" s="104">
        <v>2.0</v>
      </c>
      <c r="L57" s="104">
        <v>2.0</v>
      </c>
      <c r="M57" s="92">
        <v>6.0</v>
      </c>
      <c r="N57" s="104">
        <v>2.0</v>
      </c>
      <c r="O57" s="104">
        <v>2.0</v>
      </c>
      <c r="P57" s="93">
        <v>10.0</v>
      </c>
      <c r="Q57" s="94">
        <v>11.0</v>
      </c>
      <c r="R57" s="95">
        <v>7.0</v>
      </c>
      <c r="S57" s="94">
        <v>6.0</v>
      </c>
      <c r="T57" s="96">
        <f t="shared" si="2"/>
        <v>40</v>
      </c>
      <c r="U57" s="97">
        <f t="shared" si="3"/>
        <v>10</v>
      </c>
      <c r="V57" s="97">
        <f t="shared" si="4"/>
        <v>2</v>
      </c>
      <c r="W57" s="97">
        <f t="shared" si="5"/>
        <v>11</v>
      </c>
      <c r="X57" s="97">
        <f t="shared" si="6"/>
        <v>1</v>
      </c>
      <c r="Y57" s="97">
        <f t="shared" si="7"/>
        <v>20</v>
      </c>
      <c r="Z57" s="98">
        <f t="shared" si="8"/>
        <v>44</v>
      </c>
      <c r="AA57" s="14">
        <f t="shared" ref="AA57:AE57" si="175">U57/U$15</f>
        <v>0.3571428571</v>
      </c>
      <c r="AB57" s="14">
        <f t="shared" si="175"/>
        <v>0.3333333333</v>
      </c>
      <c r="AC57" s="14">
        <f t="shared" si="175"/>
        <v>0.3666666667</v>
      </c>
      <c r="AD57" s="14">
        <f t="shared" si="175"/>
        <v>0.1666666667</v>
      </c>
      <c r="AE57" s="14">
        <f t="shared" si="175"/>
        <v>1</v>
      </c>
      <c r="AF57" s="5"/>
      <c r="AG57" s="13">
        <f t="shared" ref="AG57:AK57" si="176">IF((AA57)&gt;=50%, 2, (IF((AA57)&lt;25%, 0, 1)))</f>
        <v>1</v>
      </c>
      <c r="AH57" s="13">
        <f t="shared" si="176"/>
        <v>1</v>
      </c>
      <c r="AI57" s="13">
        <f t="shared" si="176"/>
        <v>1</v>
      </c>
      <c r="AJ57" s="99">
        <f t="shared" si="176"/>
        <v>0</v>
      </c>
      <c r="AK57" s="13">
        <f t="shared" si="176"/>
        <v>2</v>
      </c>
      <c r="AL57" s="5"/>
      <c r="AM57" s="13" t="str">
        <f t="shared" ref="AM57:AQ57" si="177">IF(AG57=2,"Att", (IF(AG57=0,"Not","Weak")))</f>
        <v>Weak</v>
      </c>
      <c r="AN57" s="13" t="str">
        <f t="shared" si="177"/>
        <v>Weak</v>
      </c>
      <c r="AO57" s="13" t="str">
        <f t="shared" si="177"/>
        <v>Weak</v>
      </c>
      <c r="AP57" s="14" t="str">
        <f t="shared" si="177"/>
        <v>Not</v>
      </c>
      <c r="AQ57" s="13" t="str">
        <f t="shared" si="177"/>
        <v>Att</v>
      </c>
      <c r="AR57" s="100"/>
      <c r="AS57" s="101">
        <f t="shared" si="16"/>
        <v>2</v>
      </c>
      <c r="AT57" s="102">
        <f t="shared" si="17"/>
        <v>1</v>
      </c>
      <c r="AU57" s="103">
        <f t="shared" ref="AU57:AV57" si="178">AJ57</f>
        <v>0</v>
      </c>
      <c r="AV57" s="102">
        <f t="shared" si="178"/>
        <v>2</v>
      </c>
      <c r="AW57" s="100"/>
      <c r="AX57" s="100"/>
    </row>
    <row r="58" ht="15.75" customHeight="1">
      <c r="A58" s="88">
        <v>2.22320005101241E14</v>
      </c>
      <c r="B58" s="89" t="s">
        <v>95</v>
      </c>
      <c r="C58" s="90">
        <v>3.0</v>
      </c>
      <c r="D58" s="90">
        <v>2.0</v>
      </c>
      <c r="E58" s="90">
        <v>2.0</v>
      </c>
      <c r="F58" s="90">
        <v>2.0</v>
      </c>
      <c r="G58" s="90">
        <v>2.0</v>
      </c>
      <c r="H58" s="90">
        <v>1.0</v>
      </c>
      <c r="I58" s="106">
        <v>12.0</v>
      </c>
      <c r="J58" s="105">
        <v>6.0</v>
      </c>
      <c r="K58" s="105">
        <v>2.0</v>
      </c>
      <c r="L58" s="105">
        <v>2.0</v>
      </c>
      <c r="M58" s="105">
        <v>6.0</v>
      </c>
      <c r="N58" s="105">
        <v>2.0</v>
      </c>
      <c r="O58" s="105">
        <v>2.0</v>
      </c>
      <c r="P58" s="93">
        <v>10.0</v>
      </c>
      <c r="Q58" s="94">
        <v>9.0</v>
      </c>
      <c r="R58" s="95">
        <v>9.0</v>
      </c>
      <c r="S58" s="94">
        <v>6.0</v>
      </c>
      <c r="T58" s="96">
        <f t="shared" si="2"/>
        <v>46</v>
      </c>
      <c r="U58" s="97">
        <f t="shared" si="3"/>
        <v>14</v>
      </c>
      <c r="V58" s="97">
        <f t="shared" si="4"/>
        <v>4</v>
      </c>
      <c r="W58" s="97">
        <f t="shared" si="5"/>
        <v>9</v>
      </c>
      <c r="X58" s="97">
        <f t="shared" si="6"/>
        <v>3</v>
      </c>
      <c r="Y58" s="97">
        <f t="shared" si="7"/>
        <v>20</v>
      </c>
      <c r="Z58" s="98">
        <f t="shared" si="8"/>
        <v>50</v>
      </c>
      <c r="AA58" s="14">
        <f t="shared" ref="AA58:AE58" si="179">U58/U$15</f>
        <v>0.5</v>
      </c>
      <c r="AB58" s="14">
        <f t="shared" si="179"/>
        <v>0.6666666667</v>
      </c>
      <c r="AC58" s="14">
        <f t="shared" si="179"/>
        <v>0.3</v>
      </c>
      <c r="AD58" s="14">
        <f t="shared" si="179"/>
        <v>0.5</v>
      </c>
      <c r="AE58" s="14">
        <f t="shared" si="179"/>
        <v>1</v>
      </c>
      <c r="AF58" s="5"/>
      <c r="AG58" s="13">
        <f t="shared" ref="AG58:AK58" si="180">IF((AA58)&gt;=50%, 2, (IF((AA58)&lt;25%, 0, 1)))</f>
        <v>2</v>
      </c>
      <c r="AH58" s="13">
        <f t="shared" si="180"/>
        <v>2</v>
      </c>
      <c r="AI58" s="13">
        <f t="shared" si="180"/>
        <v>1</v>
      </c>
      <c r="AJ58" s="99">
        <f t="shared" si="180"/>
        <v>2</v>
      </c>
      <c r="AK58" s="13">
        <f t="shared" si="180"/>
        <v>2</v>
      </c>
      <c r="AL58" s="5"/>
      <c r="AM58" s="13" t="str">
        <f t="shared" ref="AM58:AQ58" si="181">IF(AG58=2,"Att", (IF(AG58=0,"Not","Weak")))</f>
        <v>Att</v>
      </c>
      <c r="AN58" s="13" t="str">
        <f t="shared" si="181"/>
        <v>Att</v>
      </c>
      <c r="AO58" s="13" t="str">
        <f t="shared" si="181"/>
        <v>Weak</v>
      </c>
      <c r="AP58" s="14" t="str">
        <f t="shared" si="181"/>
        <v>Att</v>
      </c>
      <c r="AQ58" s="13" t="str">
        <f t="shared" si="181"/>
        <v>Att</v>
      </c>
      <c r="AR58" s="100"/>
      <c r="AS58" s="101">
        <f t="shared" si="16"/>
        <v>3</v>
      </c>
      <c r="AT58" s="102">
        <f t="shared" si="17"/>
        <v>2</v>
      </c>
      <c r="AU58" s="103">
        <f t="shared" ref="AU58:AV58" si="182">AJ58</f>
        <v>2</v>
      </c>
      <c r="AV58" s="102">
        <f t="shared" si="182"/>
        <v>2</v>
      </c>
      <c r="AW58" s="100"/>
      <c r="AX58" s="100"/>
    </row>
    <row r="59" ht="15.75" customHeight="1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2"/>
      <c r="R59" s="22"/>
      <c r="S59" s="22"/>
      <c r="T59" s="1"/>
      <c r="U59" s="23"/>
      <c r="V59" s="23"/>
      <c r="W59" s="23"/>
      <c r="X59" s="23"/>
      <c r="Y59" s="23"/>
      <c r="Z59" s="23"/>
      <c r="AA59" s="1"/>
      <c r="AB59" s="23"/>
      <c r="AC59" s="23"/>
      <c r="AD59" s="23"/>
      <c r="AE59" s="23"/>
      <c r="AF59" s="1"/>
      <c r="AG59" s="1"/>
      <c r="AH59" s="1"/>
      <c r="AI59" s="1"/>
      <c r="AJ59" s="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ht="15.75" customHeight="1">
      <c r="A60" s="107"/>
      <c r="B60" s="10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2"/>
      <c r="R60" s="22"/>
      <c r="S60" s="22"/>
      <c r="T60" s="5"/>
      <c r="U60" s="108" t="s">
        <v>96</v>
      </c>
      <c r="V60" s="30"/>
      <c r="W60" s="30"/>
      <c r="X60" s="30"/>
      <c r="Y60" s="30"/>
      <c r="Z60" s="31"/>
      <c r="AA60" s="109">
        <f>COUNT(AA16:AA58)</f>
        <v>43</v>
      </c>
      <c r="AB60" s="99">
        <f>COUNT(AA16:AA58)</f>
        <v>43</v>
      </c>
      <c r="AC60" s="99">
        <f t="shared" ref="AC60:AE60" si="183">COUNT(AC16:AC58)</f>
        <v>43</v>
      </c>
      <c r="AD60" s="99">
        <f t="shared" si="183"/>
        <v>43</v>
      </c>
      <c r="AE60" s="99">
        <f t="shared" si="183"/>
        <v>43</v>
      </c>
      <c r="AF60" s="1"/>
      <c r="AG60" s="1"/>
      <c r="AH60" s="1"/>
      <c r="AI60" s="1"/>
      <c r="AJ60" s="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ht="15.75" customHeight="1">
      <c r="A61" s="107"/>
      <c r="B61" s="10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2"/>
      <c r="R61" s="22"/>
      <c r="S61" s="22"/>
      <c r="T61" s="5"/>
      <c r="U61" s="108" t="s">
        <v>97</v>
      </c>
      <c r="V61" s="30"/>
      <c r="W61" s="30"/>
      <c r="X61" s="30"/>
      <c r="Y61" s="30"/>
      <c r="Z61" s="31"/>
      <c r="AA61" s="110">
        <f>COUNTIF(AA16:AA58,"&gt;=25%")</f>
        <v>36</v>
      </c>
      <c r="AB61" s="110">
        <f>COUNTIF(AA16:AA58,"&gt;=25%")</f>
        <v>36</v>
      </c>
      <c r="AC61" s="110">
        <f t="shared" ref="AC61:AE61" si="184">COUNTIF(AC16:AC58,"&gt;=25%")</f>
        <v>16</v>
      </c>
      <c r="AD61" s="99">
        <f t="shared" si="184"/>
        <v>32</v>
      </c>
      <c r="AE61" s="13">
        <f t="shared" si="184"/>
        <v>40</v>
      </c>
      <c r="AF61" s="1"/>
      <c r="AG61" s="1"/>
      <c r="AH61" s="1"/>
      <c r="AI61" s="1"/>
      <c r="AJ61" s="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ht="15.75" customHeight="1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/>
      <c r="R62" s="22"/>
      <c r="S62" s="22"/>
      <c r="T62" s="5"/>
      <c r="U62" s="111" t="s">
        <v>98</v>
      </c>
      <c r="V62" s="30"/>
      <c r="W62" s="30"/>
      <c r="X62" s="30"/>
      <c r="Y62" s="30"/>
      <c r="Z62" s="31"/>
      <c r="AA62" s="21">
        <f t="shared" ref="AA62:AE62" si="185">AA61/AA60</f>
        <v>0.8372093023</v>
      </c>
      <c r="AB62" s="21">
        <f t="shared" si="185"/>
        <v>0.8372093023</v>
      </c>
      <c r="AC62" s="21">
        <f t="shared" si="185"/>
        <v>0.3720930233</v>
      </c>
      <c r="AD62" s="14">
        <f t="shared" si="185"/>
        <v>0.7441860465</v>
      </c>
      <c r="AE62" s="14">
        <f t="shared" si="185"/>
        <v>0.9302325581</v>
      </c>
      <c r="AF62" s="1"/>
      <c r="AG62" s="1"/>
      <c r="AH62" s="1"/>
      <c r="AI62" s="1"/>
      <c r="AJ62" s="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ht="15.75" customHeight="1">
      <c r="A63" s="107"/>
      <c r="B63" s="10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2"/>
      <c r="R63" s="22"/>
      <c r="S63" s="2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ht="15.75" customHeight="1">
      <c r="A64" s="107"/>
      <c r="B64" s="10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2"/>
      <c r="R64" s="22"/>
      <c r="S64" s="2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ht="15.75" customHeight="1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2"/>
      <c r="R65" s="22"/>
      <c r="S65" s="2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ht="15.75" customHeight="1">
      <c r="A66" s="107"/>
      <c r="B66" s="10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2"/>
      <c r="R66" s="22"/>
      <c r="S66" s="2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ht="15.75" customHeight="1">
      <c r="A67" s="107"/>
      <c r="B67" s="10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2"/>
      <c r="R67" s="22"/>
      <c r="S67" s="2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ht="15.75" customHeight="1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2"/>
      <c r="R68" s="22"/>
      <c r="S68" s="2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ht="15.75" customHeight="1">
      <c r="A69" s="107"/>
      <c r="B69" s="10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2"/>
      <c r="R69" s="22"/>
      <c r="S69" s="2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ht="15.75" customHeight="1">
      <c r="A70" s="107"/>
      <c r="B70" s="10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2"/>
      <c r="R70" s="22"/>
      <c r="S70" s="2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ht="15.75" customHeight="1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2"/>
      <c r="R71" s="22"/>
      <c r="S71" s="2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ht="15.75" customHeight="1">
      <c r="A72" s="107"/>
      <c r="B72" s="10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2"/>
      <c r="R72" s="22"/>
      <c r="S72" s="2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ht="15.75" customHeight="1">
      <c r="A73" s="107"/>
      <c r="B73" s="10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2"/>
      <c r="R73" s="22"/>
      <c r="S73" s="2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ht="15.75" customHeight="1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2"/>
      <c r="R74" s="22"/>
      <c r="S74" s="2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ht="15.75" customHeight="1">
      <c r="A75" s="107"/>
      <c r="B75" s="10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2"/>
      <c r="R75" s="22"/>
      <c r="S75" s="2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ht="15.75" customHeight="1">
      <c r="A76" s="107"/>
      <c r="B76" s="10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2"/>
      <c r="R76" s="22"/>
      <c r="S76" s="2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ht="15.75" customHeight="1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2"/>
      <c r="R77" s="22"/>
      <c r="S77" s="2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ht="15.75" customHeight="1">
      <c r="A78" s="107"/>
      <c r="B78" s="10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2"/>
      <c r="R78" s="22"/>
      <c r="S78" s="2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ht="15.75" customHeight="1">
      <c r="A79" s="107"/>
      <c r="B79" s="10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2"/>
      <c r="R79" s="22"/>
      <c r="S79" s="2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ht="15.75" customHeight="1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2"/>
      <c r="R80" s="22"/>
      <c r="S80" s="2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ht="15.75" customHeight="1">
      <c r="A81" s="107"/>
      <c r="B81" s="10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2"/>
      <c r="R81" s="22"/>
      <c r="S81" s="22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ht="15.75" customHeight="1">
      <c r="A82" s="107"/>
      <c r="B82" s="10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2"/>
      <c r="R82" s="22"/>
      <c r="S82" s="2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ht="15.75" customHeight="1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2"/>
      <c r="R83" s="22"/>
      <c r="S83" s="22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ht="15.75" customHeight="1">
      <c r="A84" s="107"/>
      <c r="B84" s="10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2"/>
      <c r="R84" s="22"/>
      <c r="S84" s="22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ht="15.75" customHeight="1">
      <c r="A85" s="107"/>
      <c r="B85" s="10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2"/>
      <c r="R85" s="22"/>
      <c r="S85" s="22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ht="15.75" customHeight="1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2"/>
      <c r="R86" s="22"/>
      <c r="S86" s="2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ht="15.75" customHeight="1">
      <c r="A87" s="107"/>
      <c r="B87" s="10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2"/>
      <c r="R87" s="22"/>
      <c r="S87" s="2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ht="15.75" customHeight="1">
      <c r="A88" s="107"/>
      <c r="B88" s="10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2"/>
      <c r="R88" s="22"/>
      <c r="S88" s="2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ht="15.75" customHeight="1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2"/>
      <c r="R89" s="22"/>
      <c r="S89" s="2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ht="15.75" customHeight="1">
      <c r="A90" s="107"/>
      <c r="B90" s="10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2"/>
      <c r="R90" s="22"/>
      <c r="S90" s="2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ht="15.75" customHeight="1">
      <c r="A91" s="107"/>
      <c r="B91" s="10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2"/>
      <c r="R91" s="22"/>
      <c r="S91" s="2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ht="15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2"/>
      <c r="R92" s="22"/>
      <c r="S92" s="2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2"/>
      <c r="R93" s="22"/>
      <c r="S93" s="2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/>
      <c r="R94" s="22"/>
      <c r="S94" s="2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2"/>
      <c r="R95" s="22"/>
      <c r="S95" s="2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2"/>
      <c r="R96" s="22"/>
      <c r="S96" s="2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2"/>
      <c r="R97" s="22"/>
      <c r="S97" s="2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2"/>
      <c r="R98" s="22"/>
      <c r="S98" s="2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2"/>
      <c r="R99" s="22"/>
      <c r="S99" s="2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2"/>
      <c r="R100" s="22"/>
      <c r="S100" s="2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2"/>
      <c r="R101" s="22"/>
      <c r="S101" s="2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2"/>
      <c r="R102" s="22"/>
      <c r="S102" s="2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2"/>
      <c r="R103" s="22"/>
      <c r="S103" s="2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2"/>
      <c r="R104" s="22"/>
      <c r="S104" s="2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2"/>
      <c r="R105" s="22"/>
      <c r="S105" s="2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2"/>
      <c r="R106" s="22"/>
      <c r="S106" s="2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2"/>
      <c r="R107" s="22"/>
      <c r="S107" s="2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2"/>
      <c r="R108" s="22"/>
      <c r="S108" s="2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2"/>
      <c r="R109" s="22"/>
      <c r="S109" s="2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2"/>
      <c r="R110" s="22"/>
      <c r="S110" s="2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2"/>
      <c r="R111" s="22"/>
      <c r="S111" s="2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2"/>
      <c r="R112" s="22"/>
      <c r="S112" s="2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2"/>
      <c r="R113" s="22"/>
      <c r="S113" s="2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2"/>
      <c r="R114" s="22"/>
      <c r="S114" s="2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2"/>
      <c r="R115" s="22"/>
      <c r="S115" s="2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2"/>
      <c r="R116" s="22"/>
      <c r="S116" s="2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2"/>
      <c r="R117" s="22"/>
      <c r="S117" s="2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2"/>
      <c r="R118" s="22"/>
      <c r="S118" s="2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2"/>
      <c r="R119" s="22"/>
      <c r="S119" s="2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2"/>
      <c r="R120" s="22"/>
      <c r="S120" s="2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2"/>
      <c r="R121" s="22"/>
      <c r="S121" s="2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2"/>
      <c r="R122" s="22"/>
      <c r="S122" s="2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2"/>
      <c r="R123" s="22"/>
      <c r="S123" s="2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2"/>
      <c r="R124" s="22"/>
      <c r="S124" s="2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2"/>
      <c r="R125" s="22"/>
      <c r="S125" s="2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/>
      <c r="R126" s="22"/>
      <c r="S126" s="2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2"/>
      <c r="R127" s="22"/>
      <c r="S127" s="2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2"/>
      <c r="R128" s="22"/>
      <c r="S128" s="2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2"/>
      <c r="R129" s="22"/>
      <c r="S129" s="2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2"/>
      <c r="R130" s="22"/>
      <c r="S130" s="2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2"/>
      <c r="R131" s="22"/>
      <c r="S131" s="2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2"/>
      <c r="R132" s="22"/>
      <c r="S132" s="2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2"/>
      <c r="R133" s="22"/>
      <c r="S133" s="2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2"/>
      <c r="R134" s="22"/>
      <c r="S134" s="2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2"/>
      <c r="R135" s="22"/>
      <c r="S135" s="2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2"/>
      <c r="R136" s="22"/>
      <c r="S136" s="2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2"/>
      <c r="R137" s="22"/>
      <c r="S137" s="2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2"/>
      <c r="R138" s="22"/>
      <c r="S138" s="2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2"/>
      <c r="R139" s="22"/>
      <c r="S139" s="2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2"/>
      <c r="R140" s="22"/>
      <c r="S140" s="2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2"/>
      <c r="R141" s="22"/>
      <c r="S141" s="2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2"/>
      <c r="R142" s="22"/>
      <c r="S142" s="2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2"/>
      <c r="R143" s="22"/>
      <c r="S143" s="2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2"/>
      <c r="R144" s="22"/>
      <c r="S144" s="2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2"/>
      <c r="R145" s="22"/>
      <c r="S145" s="2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2"/>
      <c r="R146" s="22"/>
      <c r="S146" s="2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2"/>
      <c r="R147" s="22"/>
      <c r="S147" s="2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2"/>
      <c r="R148" s="22"/>
      <c r="S148" s="2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2"/>
      <c r="R149" s="22"/>
      <c r="S149" s="2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2"/>
      <c r="R150" s="22"/>
      <c r="S150" s="2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2"/>
      <c r="R151" s="22"/>
      <c r="S151" s="2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2"/>
      <c r="R152" s="22"/>
      <c r="S152" s="2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2"/>
      <c r="R153" s="22"/>
      <c r="S153" s="2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2"/>
      <c r="R154" s="22"/>
      <c r="S154" s="2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2"/>
      <c r="R155" s="22"/>
      <c r="S155" s="2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2"/>
      <c r="R156" s="22"/>
      <c r="S156" s="2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2"/>
      <c r="R157" s="22"/>
      <c r="S157" s="2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/>
      <c r="R158" s="22"/>
      <c r="S158" s="2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2"/>
      <c r="R159" s="22"/>
      <c r="S159" s="2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2"/>
      <c r="R160" s="22"/>
      <c r="S160" s="2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2"/>
      <c r="R161" s="22"/>
      <c r="S161" s="2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2"/>
      <c r="R162" s="22"/>
      <c r="S162" s="2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2"/>
      <c r="R163" s="22"/>
      <c r="S163" s="2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2"/>
      <c r="R164" s="22"/>
      <c r="S164" s="2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2"/>
      <c r="R165" s="22"/>
      <c r="S165" s="2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2"/>
      <c r="R166" s="22"/>
      <c r="S166" s="2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2"/>
      <c r="R167" s="22"/>
      <c r="S167" s="2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2"/>
      <c r="R168" s="22"/>
      <c r="S168" s="2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2"/>
      <c r="R169" s="22"/>
      <c r="S169" s="2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2"/>
      <c r="R170" s="22"/>
      <c r="S170" s="2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2"/>
      <c r="R171" s="22"/>
      <c r="S171" s="2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2"/>
      <c r="R172" s="22"/>
      <c r="S172" s="2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2"/>
      <c r="R173" s="22"/>
      <c r="S173" s="2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2"/>
      <c r="R174" s="22"/>
      <c r="S174" s="2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2"/>
      <c r="R175" s="22"/>
      <c r="S175" s="2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2"/>
      <c r="R176" s="22"/>
      <c r="S176" s="2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2"/>
      <c r="R177" s="22"/>
      <c r="S177" s="2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2"/>
      <c r="R178" s="22"/>
      <c r="S178" s="2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2"/>
      <c r="R179" s="22"/>
      <c r="S179" s="2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2"/>
      <c r="R180" s="22"/>
      <c r="S180" s="2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2"/>
      <c r="R181" s="22"/>
      <c r="S181" s="2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2"/>
      <c r="R182" s="22"/>
      <c r="S182" s="2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2"/>
      <c r="R183" s="22"/>
      <c r="S183" s="2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2"/>
      <c r="R184" s="22"/>
      <c r="S184" s="2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2"/>
      <c r="R185" s="22"/>
      <c r="S185" s="2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2"/>
      <c r="R186" s="22"/>
      <c r="S186" s="2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2"/>
      <c r="R187" s="22"/>
      <c r="S187" s="2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2"/>
      <c r="R188" s="22"/>
      <c r="S188" s="2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2"/>
      <c r="R189" s="22"/>
      <c r="S189" s="2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2"/>
      <c r="R190" s="22"/>
      <c r="S190" s="2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2"/>
      <c r="R191" s="22"/>
      <c r="S191" s="2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2"/>
      <c r="R192" s="22"/>
      <c r="S192" s="2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2"/>
      <c r="R193" s="22"/>
      <c r="S193" s="2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2"/>
      <c r="R194" s="22"/>
      <c r="S194" s="2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2"/>
      <c r="R195" s="22"/>
      <c r="S195" s="2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2"/>
      <c r="R196" s="22"/>
      <c r="S196" s="2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2"/>
      <c r="R197" s="22"/>
      <c r="S197" s="2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2"/>
      <c r="R198" s="22"/>
      <c r="S198" s="2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2"/>
      <c r="R199" s="22"/>
      <c r="S199" s="2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2"/>
      <c r="R200" s="22"/>
      <c r="S200" s="2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2"/>
      <c r="R201" s="22"/>
      <c r="S201" s="2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2"/>
      <c r="R202" s="22"/>
      <c r="S202" s="2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2"/>
      <c r="R203" s="22"/>
      <c r="S203" s="2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2"/>
      <c r="R204" s="22"/>
      <c r="S204" s="2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2"/>
      <c r="R205" s="22"/>
      <c r="S205" s="2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2"/>
      <c r="R206" s="22"/>
      <c r="S206" s="2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2"/>
      <c r="R207" s="22"/>
      <c r="S207" s="2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2"/>
      <c r="R208" s="22"/>
      <c r="S208" s="2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2"/>
      <c r="R209" s="22"/>
      <c r="S209" s="2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2"/>
      <c r="R210" s="22"/>
      <c r="S210" s="2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2"/>
      <c r="R211" s="22"/>
      <c r="S211" s="2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2"/>
      <c r="R212" s="22"/>
      <c r="S212" s="2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2"/>
      <c r="R213" s="22"/>
      <c r="S213" s="2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2"/>
      <c r="R214" s="22"/>
      <c r="S214" s="2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2"/>
      <c r="R215" s="22"/>
      <c r="S215" s="2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2"/>
      <c r="R216" s="22"/>
      <c r="S216" s="2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2"/>
      <c r="R217" s="22"/>
      <c r="S217" s="2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2"/>
      <c r="R218" s="22"/>
      <c r="S218" s="2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2"/>
      <c r="R219" s="22"/>
      <c r="S219" s="2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2"/>
      <c r="R220" s="22"/>
      <c r="S220" s="2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2"/>
      <c r="R221" s="22"/>
      <c r="S221" s="2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2"/>
      <c r="R222" s="22"/>
      <c r="S222" s="2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2"/>
      <c r="R223" s="22"/>
      <c r="S223" s="2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2"/>
      <c r="R224" s="22"/>
      <c r="S224" s="2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2"/>
      <c r="R225" s="22"/>
      <c r="S225" s="2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2"/>
      <c r="R226" s="22"/>
      <c r="S226" s="2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2"/>
      <c r="R227" s="22"/>
      <c r="S227" s="2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2"/>
      <c r="R228" s="22"/>
      <c r="S228" s="2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2"/>
      <c r="R229" s="22"/>
      <c r="S229" s="2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2"/>
      <c r="R230" s="22"/>
      <c r="S230" s="2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2"/>
      <c r="R231" s="22"/>
      <c r="S231" s="2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2"/>
      <c r="R232" s="22"/>
      <c r="S232" s="2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2"/>
      <c r="R233" s="22"/>
      <c r="S233" s="2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2"/>
      <c r="R234" s="22"/>
      <c r="S234" s="2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2"/>
      <c r="R235" s="22"/>
      <c r="S235" s="2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2"/>
      <c r="R236" s="22"/>
      <c r="S236" s="2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2"/>
      <c r="R237" s="22"/>
      <c r="S237" s="2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2"/>
      <c r="R238" s="22"/>
      <c r="S238" s="2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2"/>
      <c r="R239" s="22"/>
      <c r="S239" s="2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2"/>
      <c r="R240" s="22"/>
      <c r="S240" s="2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2"/>
      <c r="R241" s="22"/>
      <c r="S241" s="2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2"/>
      <c r="R242" s="22"/>
      <c r="S242" s="2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2"/>
      <c r="R243" s="22"/>
      <c r="S243" s="2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2"/>
      <c r="R244" s="22"/>
      <c r="S244" s="2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2"/>
      <c r="R245" s="22"/>
      <c r="S245" s="2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2"/>
      <c r="R246" s="22"/>
      <c r="S246" s="2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2"/>
      <c r="R247" s="22"/>
      <c r="S247" s="2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2"/>
      <c r="R248" s="22"/>
      <c r="S248" s="2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2"/>
      <c r="R249" s="22"/>
      <c r="S249" s="2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2"/>
      <c r="R250" s="22"/>
      <c r="S250" s="2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2"/>
      <c r="R251" s="22"/>
      <c r="S251" s="2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2"/>
      <c r="R252" s="22"/>
      <c r="S252" s="2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2"/>
      <c r="R253" s="22"/>
      <c r="S253" s="2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2"/>
      <c r="R254" s="22"/>
      <c r="S254" s="2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2"/>
      <c r="R255" s="22"/>
      <c r="S255" s="2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2"/>
      <c r="R256" s="22"/>
      <c r="S256" s="2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2"/>
      <c r="R257" s="22"/>
      <c r="S257" s="2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2"/>
      <c r="R258" s="22"/>
      <c r="S258" s="2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2"/>
      <c r="R259" s="22"/>
      <c r="S259" s="2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2"/>
      <c r="R260" s="22"/>
      <c r="S260" s="2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2"/>
      <c r="R261" s="22"/>
      <c r="S261" s="2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2"/>
      <c r="R262" s="22"/>
      <c r="S262" s="2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P11:P13"/>
    <mergeCell ref="Q11:Q13"/>
    <mergeCell ref="R11:R13"/>
    <mergeCell ref="S11:S13"/>
    <mergeCell ref="U60:Z60"/>
    <mergeCell ref="U61:Z61"/>
    <mergeCell ref="U62:Z62"/>
    <mergeCell ref="U11:Y13"/>
    <mergeCell ref="AA11:AE13"/>
    <mergeCell ref="AG11:AK13"/>
    <mergeCell ref="AM11:AQ13"/>
    <mergeCell ref="AS11:AV13"/>
    <mergeCell ref="J12:L12"/>
    <mergeCell ref="M12:O12"/>
    <mergeCell ref="G1:S1"/>
    <mergeCell ref="U1:AG1"/>
    <mergeCell ref="A11:A15"/>
    <mergeCell ref="B11:B15"/>
    <mergeCell ref="C11:H11"/>
    <mergeCell ref="I11:I13"/>
    <mergeCell ref="J11:O11"/>
    <mergeCell ref="T12:T14"/>
    <mergeCell ref="A74:B74"/>
    <mergeCell ref="A77:B77"/>
    <mergeCell ref="A80:B80"/>
    <mergeCell ref="A83:B83"/>
    <mergeCell ref="A86:B86"/>
    <mergeCell ref="A89:B89"/>
    <mergeCell ref="A92:B92"/>
    <mergeCell ref="C12:E12"/>
    <mergeCell ref="F12:H12"/>
    <mergeCell ref="A59:B59"/>
    <mergeCell ref="A62:B62"/>
    <mergeCell ref="A65:B65"/>
    <mergeCell ref="A68:B68"/>
    <mergeCell ref="A71:B71"/>
  </mergeCells>
  <drawing r:id="rId1"/>
</worksheet>
</file>