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AL-B-FALL23" sheetId="1" r:id="rId4"/>
  </sheets>
  <definedNames/>
  <calcPr/>
</workbook>
</file>

<file path=xl/sharedStrings.xml><?xml version="1.0" encoding="utf-8"?>
<sst xmlns="http://schemas.openxmlformats.org/spreadsheetml/2006/main" count="156" uniqueCount="125">
  <si>
    <t>Course Code</t>
  </si>
  <si>
    <t>CSE 226</t>
  </si>
  <si>
    <t xml:space="preserve">        CO-Question Matrix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</si>
  <si>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</si>
  <si>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</si>
  <si>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</si>
  <si>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</si>
  <si>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</si>
  <si>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</si>
  <si>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</si>
  <si>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</si>
  <si>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</si>
  <si>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</si>
  <si>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</si>
  <si>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</si>
  <si>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Course Title</t>
  </si>
  <si>
    <t xml:space="preserve">Algorithm Design and Analysis Laboratory(ADAL) </t>
  </si>
  <si>
    <t>Perf</t>
  </si>
  <si>
    <t>Exam</t>
  </si>
  <si>
    <t>quiz,viva</t>
  </si>
  <si>
    <t>Report</t>
  </si>
  <si>
    <t>Total</t>
  </si>
  <si>
    <t>%</t>
  </si>
  <si>
    <t>CO1</t>
  </si>
  <si>
    <t>√</t>
  </si>
  <si>
    <t>Section</t>
  </si>
  <si>
    <t>B</t>
  </si>
  <si>
    <t>CO2</t>
  </si>
  <si>
    <t>Session</t>
  </si>
  <si>
    <t>Fall 2023</t>
  </si>
  <si>
    <t>CO3</t>
  </si>
  <si>
    <t>No of students</t>
  </si>
  <si>
    <t>Roll</t>
  </si>
  <si>
    <t>Students' Name</t>
  </si>
  <si>
    <t>Attendance</t>
  </si>
  <si>
    <t>Class Performance</t>
  </si>
  <si>
    <t>Sub-
 Total (Best Two)</t>
  </si>
  <si>
    <t>Sub-
Total</t>
  </si>
  <si>
    <t>Quiz</t>
  </si>
  <si>
    <t>Viva</t>
  </si>
  <si>
    <t>Sub-Total</t>
  </si>
  <si>
    <t>CO Attainment</t>
  </si>
  <si>
    <t>CO Attainment (%)</t>
  </si>
  <si>
    <t>QUICK SORT
KNAPSACK
MATRIX CHAIN
N-QUEEN</t>
  </si>
  <si>
    <t>QUES1</t>
  </si>
  <si>
    <t>QUES2</t>
  </si>
  <si>
    <t>Content (50%)</t>
  </si>
  <si>
    <t>Writing skill (50%)</t>
  </si>
  <si>
    <t>1903610201815</t>
  </si>
  <si>
    <t>Nura Nusrat Aleza</t>
  </si>
  <si>
    <t>2104010202191</t>
  </si>
  <si>
    <t>TAMIM RAHMAN KHAN</t>
  </si>
  <si>
    <t>2104010202198</t>
  </si>
  <si>
    <t>MOSAMMAD TASKIA AKTER</t>
  </si>
  <si>
    <t>2104010202201</t>
  </si>
  <si>
    <t>Minhaj Uddin Akif</t>
  </si>
  <si>
    <t>0222210005101044</t>
  </si>
  <si>
    <t>Md. Nurul Kabir</t>
  </si>
  <si>
    <t>0222210005101046</t>
  </si>
  <si>
    <t>Md. Ayman Khan Ahad</t>
  </si>
  <si>
    <t>0222210005101047</t>
  </si>
  <si>
    <t>Jaheda Ferdous Sammi</t>
  </si>
  <si>
    <t>0222210005101049</t>
  </si>
  <si>
    <t>Shatabdi Barua</t>
  </si>
  <si>
    <t>0222210005101050</t>
  </si>
  <si>
    <t>Agomoni Sen</t>
  </si>
  <si>
    <t>0222210005101051</t>
  </si>
  <si>
    <t>Srikanta Sen</t>
  </si>
  <si>
    <t>0222210005101053</t>
  </si>
  <si>
    <t>Muradul Islam</t>
  </si>
  <si>
    <t>0222210005101055</t>
  </si>
  <si>
    <t>Puja Mazumder</t>
  </si>
  <si>
    <t>0222210005101056</t>
  </si>
  <si>
    <t>Arnab Das</t>
  </si>
  <si>
    <t>0222210005101057</t>
  </si>
  <si>
    <t>Reaz Uddin</t>
  </si>
  <si>
    <t>0222210005101059</t>
  </si>
  <si>
    <t>Arnab Paul John</t>
  </si>
  <si>
    <t>0222210005101060</t>
  </si>
  <si>
    <t>Hilon Dhamai Tripura</t>
  </si>
  <si>
    <t>0222210005101062</t>
  </si>
  <si>
    <t>Md. Saifur Rhaman</t>
  </si>
  <si>
    <t>0222210005101064</t>
  </si>
  <si>
    <t>Mohammad Baharain Habib</t>
  </si>
  <si>
    <t>0222210005101066</t>
  </si>
  <si>
    <t>SOHANUR RAHMAN SOHAN</t>
  </si>
  <si>
    <t>0222210005101071</t>
  </si>
  <si>
    <t>Israt Jahan Ramim</t>
  </si>
  <si>
    <t>0222210005101072</t>
  </si>
  <si>
    <t>Baizid Hasan</t>
  </si>
  <si>
    <t>0222210005101073</t>
  </si>
  <si>
    <t>Antu Das</t>
  </si>
  <si>
    <t>0222210005101074</t>
  </si>
  <si>
    <t>Md. Tarek Hossain</t>
  </si>
  <si>
    <t>0222210005101075</t>
  </si>
  <si>
    <t>Md. Rakib Hasan</t>
  </si>
  <si>
    <t>0222210005101076</t>
  </si>
  <si>
    <t>Mowmita Roy Nisha</t>
  </si>
  <si>
    <t>0222210005101077</t>
  </si>
  <si>
    <t>Hammy Haricha Himu</t>
  </si>
  <si>
    <t>0222210005101078</t>
  </si>
  <si>
    <t>Nur Alam Joy</t>
  </si>
  <si>
    <t>0222210005101080</t>
  </si>
  <si>
    <t>Mohammed Raihan</t>
  </si>
  <si>
    <t>0222210005101082</t>
  </si>
  <si>
    <t>Niharika Mallick</t>
  </si>
  <si>
    <t>0222210005101083</t>
  </si>
  <si>
    <t>Md. Arman Siddique</t>
  </si>
  <si>
    <t>0222210005101084</t>
  </si>
  <si>
    <t>Md. Iqbal</t>
  </si>
  <si>
    <t>0222210005101086</t>
  </si>
  <si>
    <t>Sharmin Akter Ripa</t>
  </si>
  <si>
    <t>0222210005101087</t>
  </si>
  <si>
    <t>Umme Homaira</t>
  </si>
  <si>
    <t>0222210005101088</t>
  </si>
  <si>
    <t>Trisha Datta</t>
  </si>
  <si>
    <t>0222210005101089</t>
  </si>
  <si>
    <t>Md. Ataul Karim</t>
  </si>
  <si>
    <t>0222210005101090</t>
  </si>
  <si>
    <t>Farhan Iqbal Chowdhury</t>
  </si>
  <si>
    <t>0222210005101092</t>
  </si>
  <si>
    <t>Mashuqa Anjum Hoque</t>
  </si>
  <si>
    <t># Students Attempted CO</t>
  </si>
  <si>
    <t># Students Achieved CO</t>
  </si>
  <si>
    <t>% Students Achieved 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</si>
</sst>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_ "/>
  </numFmts>
  <fonts count="23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Times New Roman"/>
    </font>
    <font>
      <sz val="11.0"/>
      <color theme="1"/>
      <name val="Times New Roman"/>
    </font>
    <font>
      <sz val="11.0"/>
      <color rgb="FF000000"/>
      <name val="Times New Roman"/>
    </font>
    <font/>
    <font>
      <sz val="10.0"/>
      <color theme="1"/>
      <name val="Arial"/>
    </font>
    <font>
      <sz val="12.0"/>
      <color theme="1"/>
      <name val="Times New Roman"/>
    </font>
    <font>
      <b/>
      <sz val="11.0"/>
      <color rgb="FF000000"/>
      <name val="Times New Roman"/>
    </font>
    <font>
      <sz val="10.0"/>
      <color rgb="FF000000"/>
      <name val="Times New Roman"/>
    </font>
    <font>
      <sz val="10.0"/>
      <color rgb="FF000000"/>
      <name val="Arial"/>
    </font>
    <font>
      <b/>
      <sz val="14.0"/>
      <color theme="1"/>
      <name val="Times New Roman"/>
    </font>
    <font>
      <sz val="14.0"/>
      <color rgb="FF000000"/>
      <name val="Times New Roman"/>
    </font>
    <font>
      <b/>
      <sz val="11.0"/>
      <color rgb="FFFF0000"/>
      <name val="Times New Roman"/>
    </font>
    <font>
      <sz val="14.0"/>
      <color theme="1"/>
      <name val="Times New Roman"/>
    </font>
    <font>
      <b/>
      <sz val="14.0"/>
      <color rgb="FF000000"/>
      <name val="Times New Roman"/>
    </font>
    <font>
      <b/>
      <i/>
      <sz val="14.0"/>
      <color theme="1"/>
      <name val="Times New Roman"/>
    </font>
    <font>
      <b/>
      <i/>
      <sz val="14.0"/>
      <color rgb="FF000000"/>
      <name val="Times New Roman"/>
    </font>
    <font>
      <b/>
      <i/>
      <sz val="11.0"/>
      <color rgb="FF000000"/>
      <name val="Times New Roman"/>
    </font>
    <font>
      <i/>
      <sz val="11.0"/>
      <color rgb="FF000000"/>
      <name val="Times New Roman"/>
    </font>
    <font>
      <sz val="14.0"/>
      <color rgb="FFFF0000"/>
      <name val="Times New Roman"/>
    </font>
    <font>
      <i/>
      <sz val="14.0"/>
      <color rgb="FF000000"/>
      <name val="Times New Roman"/>
    </font>
    <font>
      <b/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0" fillId="0" fontId="4" numFmtId="0" xfId="0" applyAlignment="1" applyFont="1">
      <alignment horizontal="center"/>
    </xf>
    <xf borderId="0" fillId="0" fontId="6" numFmtId="0" xfId="0" applyFont="1"/>
    <xf borderId="4" fillId="0" fontId="6" numFmtId="0" xfId="0" applyBorder="1" applyFont="1"/>
    <xf borderId="3" fillId="0" fontId="7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0" fillId="0" fontId="4" numFmtId="164" xfId="0" applyAlignment="1" applyFont="1" applyNumberFormat="1">
      <alignment horizontal="center"/>
    </xf>
    <xf borderId="4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6" fillId="0" fontId="2" numFmtId="0" xfId="0" applyAlignment="1" applyBorder="1" applyFont="1">
      <alignment horizontal="center"/>
    </xf>
    <xf borderId="7" fillId="0" fontId="9" numFmtId="0" xfId="0" applyAlignment="1" applyBorder="1" applyFont="1">
      <alignment horizontal="center"/>
    </xf>
    <xf borderId="4" fillId="0" fontId="9" numFmtId="0" xfId="0" applyAlignment="1" applyBorder="1" applyFont="1">
      <alignment horizontal="center"/>
    </xf>
    <xf borderId="7" fillId="0" fontId="6" numFmtId="0" xfId="0" applyBorder="1" applyFont="1"/>
    <xf borderId="8" fillId="0" fontId="6" numFmtId="0" xfId="0" applyBorder="1" applyFont="1"/>
    <xf borderId="9" fillId="0" fontId="9" numFmtId="0" xfId="0" applyAlignment="1" applyBorder="1" applyFont="1">
      <alignment horizontal="center"/>
    </xf>
    <xf borderId="7" fillId="0" fontId="6" numFmtId="9" xfId="0" applyBorder="1" applyFont="1" applyNumberFormat="1"/>
    <xf borderId="4" fillId="0" fontId="8" numFmtId="9" xfId="0" applyAlignment="1" applyBorder="1" applyFont="1" applyNumberFormat="1">
      <alignment horizontal="center" vertical="center"/>
    </xf>
    <xf borderId="10" fillId="0" fontId="2" numFmtId="0" xfId="0" applyAlignment="1" applyBorder="1" applyFont="1">
      <alignment horizontal="center"/>
    </xf>
    <xf borderId="11" fillId="0" fontId="9" numFmtId="0" xfId="0" applyAlignment="1" applyBorder="1" applyFont="1">
      <alignment horizontal="center"/>
    </xf>
    <xf borderId="11" fillId="0" fontId="6" numFmtId="0" xfId="0" applyBorder="1" applyFont="1"/>
    <xf borderId="5" fillId="0" fontId="9" numFmtId="0" xfId="0" applyAlignment="1" applyBorder="1" applyFont="1">
      <alignment horizontal="center"/>
    </xf>
    <xf borderId="11" fillId="0" fontId="6" numFmtId="9" xfId="0" applyBorder="1" applyFont="1" applyNumberFormat="1"/>
    <xf borderId="4" fillId="0" fontId="2" numFmtId="0" xfId="0" applyAlignment="1" applyBorder="1" applyFont="1">
      <alignment horizontal="center"/>
    </xf>
    <xf borderId="1" fillId="0" fontId="6" numFmtId="0" xfId="0" applyBorder="1" applyFont="1"/>
    <xf borderId="5" fillId="0" fontId="10" numFmtId="0" xfId="0" applyBorder="1" applyFont="1"/>
    <xf borderId="3" fillId="0" fontId="6" numFmtId="9" xfId="0" applyBorder="1" applyFont="1" applyNumberFormat="1"/>
    <xf borderId="4" fillId="0" fontId="6" numFmtId="9" xfId="0" applyBorder="1" applyFont="1" applyNumberFormat="1"/>
    <xf borderId="0" fillId="0" fontId="1" numFmtId="0" xfId="0" applyAlignment="1" applyFont="1">
      <alignment horizontal="left"/>
    </xf>
    <xf borderId="4" fillId="0" fontId="4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9" fillId="0" fontId="6" numFmtId="9" xfId="0" applyBorder="1" applyFont="1" applyNumberFormat="1"/>
    <xf borderId="0" fillId="0" fontId="6" numFmtId="9" xfId="0" applyFont="1" applyNumberFormat="1"/>
    <xf borderId="9" fillId="0" fontId="4" numFmtId="0" xfId="0" applyAlignment="1" applyBorder="1" applyFont="1">
      <alignment horizontal="center"/>
    </xf>
    <xf borderId="0" fillId="0" fontId="10" numFmtId="164" xfId="0" applyFont="1" applyNumberFormat="1"/>
    <xf borderId="0" fillId="0" fontId="3" numFmtId="9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8" fillId="0" fontId="3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12" fillId="0" fontId="11" numFmtId="0" xfId="0" applyAlignment="1" applyBorder="1" applyFont="1">
      <alignment horizontal="center" shrinkToFit="0" textRotation="90" vertical="center" wrapText="1"/>
    </xf>
    <xf borderId="13" fillId="0" fontId="11" numFmtId="0" xfId="0" applyAlignment="1" applyBorder="1" applyFont="1">
      <alignment horizontal="center" shrinkToFit="0" textRotation="90" vertical="center" wrapText="1"/>
    </xf>
    <xf borderId="2" fillId="0" fontId="11" numFmtId="0" xfId="0" applyAlignment="1" applyBorder="1" applyFont="1">
      <alignment horizontal="center" vertical="center"/>
    </xf>
    <xf borderId="12" fillId="0" fontId="11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shrinkToFit="0" vertical="center" wrapText="1"/>
    </xf>
    <xf borderId="13" fillId="0" fontId="11" numFmtId="0" xfId="0" applyAlignment="1" applyBorder="1" applyFont="1">
      <alignment horizontal="center" shrinkToFit="0" vertical="center" wrapText="1"/>
    </xf>
    <xf borderId="14" fillId="0" fontId="12" numFmtId="0" xfId="0" applyAlignment="1" applyBorder="1" applyFont="1">
      <alignment horizontal="center" vertical="center"/>
    </xf>
    <xf borderId="15" fillId="0" fontId="11" numFmtId="9" xfId="0" applyAlignment="1" applyBorder="1" applyFont="1" applyNumberFormat="1">
      <alignment horizontal="center" vertical="center"/>
    </xf>
    <xf borderId="15" fillId="0" fontId="5" numFmtId="0" xfId="0" applyBorder="1" applyFont="1"/>
    <xf borderId="16" fillId="0" fontId="5" numFmtId="0" xfId="0" applyBorder="1" applyFont="1"/>
    <xf borderId="0" fillId="0" fontId="13" numFmtId="9" xfId="0" applyAlignment="1" applyFont="1" applyNumberFormat="1">
      <alignment horizontal="center" vertical="center"/>
    </xf>
    <xf borderId="13" fillId="0" fontId="2" numFmtId="9" xfId="0" applyAlignment="1" applyBorder="1" applyFont="1" applyNumberFormat="1">
      <alignment horizontal="center" vertical="center"/>
    </xf>
    <xf borderId="10" fillId="0" fontId="5" numFmtId="0" xfId="0" applyBorder="1" applyFont="1"/>
    <xf borderId="17" fillId="0" fontId="5" numFmtId="0" xfId="0" applyBorder="1" applyFont="1"/>
    <xf borderId="16" fillId="0" fontId="14" numFmtId="0" xfId="0" applyAlignment="1" applyBorder="1" applyFont="1">
      <alignment horizontal="center" textRotation="90" vertical="center"/>
    </xf>
    <xf borderId="12" fillId="0" fontId="14" numFmtId="0" xfId="0" applyAlignment="1" applyBorder="1" applyFont="1">
      <alignment horizontal="center" textRotation="90" vertical="center"/>
    </xf>
    <xf borderId="4" fillId="0" fontId="14" numFmtId="0" xfId="0" applyAlignment="1" applyBorder="1" applyFont="1">
      <alignment horizontal="center" textRotation="90" vertical="center"/>
    </xf>
    <xf borderId="4" fillId="0" fontId="14" numFmtId="0" xfId="0" applyAlignment="1" applyBorder="1" applyFont="1">
      <alignment horizontal="center" vertical="center"/>
    </xf>
    <xf borderId="3" fillId="0" fontId="14" numFmtId="0" xfId="0" applyAlignment="1" applyBorder="1" applyFont="1">
      <alignment horizontal="center" vertical="center"/>
    </xf>
    <xf borderId="2" fillId="0" fontId="14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 vertical="center"/>
    </xf>
    <xf borderId="9" fillId="0" fontId="5" numFmtId="0" xfId="0" applyBorder="1" applyFont="1"/>
    <xf borderId="8" fillId="0" fontId="5" numFmtId="0" xfId="0" applyBorder="1" applyFont="1"/>
    <xf borderId="7" fillId="0" fontId="5" numFmtId="0" xfId="0" applyBorder="1" applyFont="1"/>
    <xf borderId="18" fillId="0" fontId="5" numFmtId="0" xfId="0" applyBorder="1" applyFont="1"/>
    <xf borderId="6" fillId="0" fontId="5" numFmtId="0" xfId="0" applyBorder="1" applyFont="1"/>
    <xf borderId="1" fillId="0" fontId="12" numFmtId="0" xfId="0" applyAlignment="1" applyBorder="1" applyFont="1">
      <alignment horizontal="center" shrinkToFit="0" textRotation="90" vertical="center" wrapText="1"/>
    </xf>
    <xf borderId="11" fillId="0" fontId="12" numFmtId="0" xfId="0" applyAlignment="1" applyBorder="1" applyFont="1">
      <alignment horizontal="center" textRotation="90" vertical="center"/>
    </xf>
    <xf borderId="10" fillId="0" fontId="12" numFmtId="0" xfId="0" applyAlignment="1" applyBorder="1" applyFont="1">
      <alignment horizontal="center" textRotation="90" vertical="center"/>
    </xf>
    <xf borderId="4" fillId="0" fontId="14" numFmtId="0" xfId="0" applyAlignment="1" applyBorder="1" applyFont="1">
      <alignment horizontal="center" shrinkToFit="0" textRotation="90" vertical="center" wrapText="1"/>
    </xf>
    <xf borderId="0" fillId="0" fontId="12" numFmtId="0" xfId="0" applyAlignment="1" applyFont="1">
      <alignment horizontal="center" textRotation="90" vertical="center"/>
    </xf>
    <xf borderId="17" fillId="0" fontId="12" numFmtId="0" xfId="0" applyAlignment="1" applyBorder="1" applyFont="1">
      <alignment horizontal="center" textRotation="90" vertical="center"/>
    </xf>
    <xf borderId="11" fillId="0" fontId="5" numFmtId="0" xfId="0" applyBorder="1" applyFont="1"/>
    <xf borderId="10" fillId="0" fontId="15" numFmtId="0" xfId="0" applyAlignment="1" applyBorder="1" applyFont="1">
      <alignment horizontal="center" textRotation="90" vertical="center"/>
    </xf>
    <xf borderId="19" fillId="0" fontId="5" numFmtId="0" xfId="0" applyBorder="1" applyFont="1"/>
    <xf borderId="7" fillId="0" fontId="12" numFmtId="9" xfId="0" applyAlignment="1" applyBorder="1" applyFont="1" applyNumberFormat="1">
      <alignment horizontal="center" shrinkToFit="0" vertical="center" wrapText="1"/>
    </xf>
    <xf borderId="6" fillId="0" fontId="12" numFmtId="9" xfId="0" applyAlignment="1" applyBorder="1" applyFont="1" applyNumberFormat="1">
      <alignment horizontal="center" shrinkToFit="0" vertical="center" wrapText="1"/>
    </xf>
    <xf borderId="4" fillId="0" fontId="12" numFmtId="9" xfId="0" applyAlignment="1" applyBorder="1" applyFont="1" applyNumberFormat="1">
      <alignment horizontal="center" shrinkToFit="0" vertical="center" wrapText="1"/>
    </xf>
    <xf borderId="0" fillId="0" fontId="4" numFmtId="9" xfId="0" applyAlignment="1" applyFont="1" applyNumberFormat="1">
      <alignment horizontal="center" shrinkToFit="0" vertical="center" wrapText="1"/>
    </xf>
    <xf borderId="4" fillId="0" fontId="4" numFmtId="9" xfId="0" applyAlignment="1" applyBorder="1" applyFont="1" applyNumberFormat="1">
      <alignment horizontal="center" shrinkToFit="0" vertical="center" wrapText="1"/>
    </xf>
    <xf borderId="4" fillId="0" fontId="4" numFmtId="164" xfId="0" applyAlignment="1" applyBorder="1" applyFont="1" applyNumberFormat="1">
      <alignment horizontal="center" shrinkToFit="0" vertical="center" wrapText="1"/>
    </xf>
    <xf borderId="6" fillId="0" fontId="4" numFmtId="9" xfId="0" applyAlignment="1" applyBorder="1" applyFont="1" applyNumberFormat="1">
      <alignment horizontal="center" shrinkToFit="0" vertical="center" wrapText="1"/>
    </xf>
    <xf borderId="1" fillId="0" fontId="11" numFmtId="0" xfId="0" applyAlignment="1" applyBorder="1" applyFont="1">
      <alignment horizontal="center"/>
    </xf>
    <xf borderId="3" fillId="0" fontId="11" numFmtId="0" xfId="0" applyAlignment="1" applyBorder="1" applyFont="1">
      <alignment horizontal="center"/>
    </xf>
    <xf borderId="4" fillId="0" fontId="11" numFmtId="0" xfId="0" applyAlignment="1" applyBorder="1" applyFont="1">
      <alignment horizontal="center"/>
    </xf>
    <xf borderId="6" fillId="0" fontId="14" numFmtId="0" xfId="0" applyAlignment="1" applyBorder="1" applyFont="1">
      <alignment horizontal="center" vertical="center"/>
    </xf>
    <xf borderId="10" fillId="0" fontId="14" numFmtId="0" xfId="0" applyAlignment="1" applyBorder="1" applyFont="1">
      <alignment horizontal="center" vertical="center"/>
    </xf>
    <xf borderId="12" fillId="0" fontId="14" numFmtId="0" xfId="0" applyAlignment="1" applyBorder="1" applyFont="1">
      <alignment horizontal="center" vertical="center"/>
    </xf>
    <xf borderId="16" fillId="0" fontId="14" numFmtId="0" xfId="0" applyAlignment="1" applyBorder="1" applyFont="1">
      <alignment horizontal="center" vertical="center"/>
    </xf>
    <xf borderId="15" fillId="0" fontId="14" numFmtId="0" xfId="0" applyAlignment="1" applyBorder="1" applyFont="1">
      <alignment horizontal="center" vertical="center"/>
    </xf>
    <xf borderId="9" fillId="0" fontId="12" numFmtId="0" xfId="0" applyAlignment="1" applyBorder="1" applyFont="1">
      <alignment horizontal="center"/>
    </xf>
    <xf borderId="3" fillId="0" fontId="12" numFmtId="9" xfId="0" applyAlignment="1" applyBorder="1" applyFont="1" applyNumberFormat="1">
      <alignment horizontal="center" vertical="center"/>
    </xf>
    <xf borderId="4" fillId="0" fontId="12" numFmtId="9" xfId="0" applyAlignment="1" applyBorder="1" applyFont="1" applyNumberFormat="1">
      <alignment horizontal="center" vertical="center"/>
    </xf>
    <xf borderId="0" fillId="0" fontId="4" numFmtId="9" xfId="0" applyAlignment="1" applyFont="1" applyNumberForma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13" fillId="0" fontId="16" numFmtId="0" xfId="0" applyAlignment="1" applyBorder="1" applyFont="1">
      <alignment horizontal="center" vertical="center"/>
    </xf>
    <xf borderId="16" fillId="0" fontId="16" numFmtId="0" xfId="0" applyAlignment="1" applyBorder="1" applyFont="1">
      <alignment horizontal="center" vertical="center"/>
    </xf>
    <xf borderId="20" fillId="2" fontId="16" numFmtId="0" xfId="0" applyAlignment="1" applyBorder="1" applyFill="1" applyFont="1">
      <alignment horizontal="center" vertical="center"/>
    </xf>
    <xf borderId="21" fillId="2" fontId="16" numFmtId="0" xfId="0" applyAlignment="1" applyBorder="1" applyFont="1">
      <alignment horizontal="center" vertical="center"/>
    </xf>
    <xf borderId="21" fillId="2" fontId="17" numFmtId="0" xfId="0" applyAlignment="1" applyBorder="1" applyFont="1">
      <alignment horizontal="center" vertical="center"/>
    </xf>
    <xf borderId="22" fillId="2" fontId="17" numFmtId="0" xfId="0" applyAlignment="1" applyBorder="1" applyFont="1">
      <alignment horizontal="center" vertical="center"/>
    </xf>
    <xf borderId="23" fillId="2" fontId="17" numFmtId="0" xfId="0" applyAlignment="1" applyBorder="1" applyFont="1">
      <alignment horizontal="center" vertical="center"/>
    </xf>
    <xf borderId="24" fillId="0" fontId="5" numFmtId="0" xfId="0" applyBorder="1" applyFont="1"/>
    <xf borderId="22" fillId="2" fontId="16" numFmtId="0" xfId="0" applyAlignment="1" applyBorder="1" applyFont="1">
      <alignment horizontal="center" vertical="center"/>
    </xf>
    <xf borderId="25" fillId="2" fontId="17" numFmtId="0" xfId="0" applyAlignment="1" applyBorder="1" applyFont="1">
      <alignment horizontal="center" vertical="center"/>
    </xf>
    <xf borderId="4" fillId="2" fontId="17" numFmtId="0" xfId="0" applyAlignment="1" applyBorder="1" applyFont="1">
      <alignment horizontal="center" vertical="center"/>
    </xf>
    <xf borderId="0" fillId="0" fontId="18" numFmtId="0" xfId="0" applyAlignment="1" applyFont="1">
      <alignment horizontal="center" vertical="center"/>
    </xf>
    <xf borderId="4" fillId="2" fontId="18" numFmtId="0" xfId="0" applyAlignment="1" applyBorder="1" applyFont="1">
      <alignment horizontal="center" vertical="center"/>
    </xf>
    <xf borderId="0" fillId="0" fontId="18" numFmtId="0" xfId="0" applyAlignment="1" applyFont="1">
      <alignment horizontal="center"/>
    </xf>
    <xf borderId="4" fillId="2" fontId="18" numFmtId="0" xfId="0" applyAlignment="1" applyBorder="1" applyFont="1">
      <alignment horizontal="center"/>
    </xf>
    <xf borderId="0" fillId="0" fontId="19" numFmtId="0" xfId="0" applyAlignment="1" applyFont="1">
      <alignment horizontal="center"/>
    </xf>
    <xf borderId="4" fillId="0" fontId="12" numFmtId="0" xfId="0" applyAlignment="1" applyBorder="1" applyFont="1">
      <alignment horizontal="center" vertical="top"/>
    </xf>
    <xf borderId="4" fillId="0" fontId="15" numFmtId="0" xfId="0" applyAlignment="1" applyBorder="1" applyFont="1">
      <alignment horizontal="center" vertical="top"/>
    </xf>
    <xf borderId="4" fillId="0" fontId="14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/>
    </xf>
    <xf borderId="4" fillId="0" fontId="12" numFmtId="0" xfId="0" applyAlignment="1" applyBorder="1" applyFont="1">
      <alignment horizontal="center"/>
    </xf>
    <xf borderId="4" fillId="0" fontId="20" numFmtId="0" xfId="0" applyAlignment="1" applyBorder="1" applyFont="1">
      <alignment horizontal="center" vertical="center"/>
    </xf>
    <xf borderId="4" fillId="0" fontId="15" numFmtId="0" xfId="0" applyAlignment="1" applyBorder="1" applyFont="1">
      <alignment horizontal="center" shrinkToFit="0" wrapText="1"/>
    </xf>
    <xf borderId="4" fillId="3" fontId="21" numFmtId="0" xfId="0" applyAlignment="1" applyBorder="1" applyFill="1" applyFont="1">
      <alignment horizontal="center" vertical="center"/>
    </xf>
    <xf borderId="4" fillId="4" fontId="17" numFmtId="0" xfId="0" applyAlignment="1" applyBorder="1" applyFill="1" applyFont="1">
      <alignment horizontal="center" vertical="center"/>
    </xf>
    <xf borderId="23" fillId="0" fontId="17" numFmtId="0" xfId="0" applyAlignment="1" applyBorder="1" applyFont="1">
      <alignment horizontal="center" vertical="center"/>
    </xf>
    <xf borderId="12" fillId="0" fontId="17" numFmtId="0" xfId="0" applyAlignment="1" applyBorder="1" applyFont="1">
      <alignment horizontal="center" vertical="center"/>
    </xf>
    <xf borderId="4" fillId="2" fontId="21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center"/>
    </xf>
    <xf borderId="3" fillId="0" fontId="12" numFmtId="0" xfId="0" applyAlignment="1" applyBorder="1" applyFont="1">
      <alignment horizontal="center" vertical="center"/>
    </xf>
    <xf borderId="4" fillId="0" fontId="12" numFmtId="0" xfId="0" applyAlignment="1" applyBorder="1" applyFont="1">
      <alignment horizontal="center" vertical="center"/>
    </xf>
    <xf borderId="0" fillId="0" fontId="12" numFmtId="9" xfId="0" applyAlignment="1" applyFont="1" applyNumberFormat="1">
      <alignment horizontal="center" vertical="center"/>
    </xf>
    <xf borderId="4" fillId="0" fontId="12" numFmtId="164" xfId="0" applyAlignment="1" applyBorder="1" applyFont="1" applyNumberFormat="1">
      <alignment horizontal="center" vertical="center"/>
    </xf>
    <xf borderId="0" fillId="0" fontId="21" numFmtId="0" xfId="0" applyAlignment="1" applyFont="1">
      <alignment horizontal="center"/>
    </xf>
    <xf borderId="4" fillId="0" fontId="15" numFmtId="0" xfId="0" applyAlignment="1" applyBorder="1" applyFont="1">
      <alignment horizontal="center" vertical="center"/>
    </xf>
    <xf borderId="4" fillId="0" fontId="12" numFmtId="0" xfId="0" applyAlignment="1" applyBorder="1" applyFont="1">
      <alignment horizontal="center" shrinkToFit="0" wrapText="1"/>
    </xf>
    <xf borderId="4" fillId="4" fontId="14" numFmtId="0" xfId="0" applyAlignment="1" applyBorder="1" applyFont="1">
      <alignment horizontal="center" shrinkToFit="0" vertical="center" wrapText="1"/>
    </xf>
    <xf borderId="4" fillId="4" fontId="14" numFmtId="0" xfId="0" applyAlignment="1" applyBorder="1" applyFont="1">
      <alignment horizontal="center" vertical="center"/>
    </xf>
    <xf borderId="4" fillId="4" fontId="12" numFmtId="0" xfId="0" applyAlignment="1" applyBorder="1" applyFont="1">
      <alignment horizontal="center" vertical="center"/>
    </xf>
    <xf borderId="26" fillId="4" fontId="12" numFmtId="9" xfId="0" applyAlignment="1" applyBorder="1" applyFont="1" applyNumberFormat="1">
      <alignment horizontal="center" vertical="center"/>
    </xf>
    <xf borderId="4" fillId="4" fontId="12" numFmtId="9" xfId="0" applyAlignment="1" applyBorder="1" applyFont="1" applyNumberFormat="1">
      <alignment horizontal="center" vertical="center"/>
    </xf>
    <xf borderId="26" fillId="4" fontId="12" numFmtId="0" xfId="0" applyAlignment="1" applyBorder="1" applyFont="1">
      <alignment horizontal="center"/>
    </xf>
    <xf borderId="26" fillId="4" fontId="21" numFmtId="0" xfId="0" applyAlignment="1" applyBorder="1" applyFont="1">
      <alignment horizontal="center"/>
    </xf>
    <xf borderId="4" fillId="4" fontId="12" numFmtId="0" xfId="0" applyAlignment="1" applyBorder="1" applyFont="1">
      <alignment horizontal="center"/>
    </xf>
    <xf borderId="4" fillId="0" fontId="16" numFmtId="0" xfId="0" applyAlignment="1" applyBorder="1" applyFont="1">
      <alignment horizontal="center" vertical="center"/>
    </xf>
    <xf borderId="4" fillId="0" fontId="15" numFmtId="0" xfId="0" applyAlignment="1" applyBorder="1" applyFont="1">
      <alignment horizontal="center"/>
    </xf>
    <xf borderId="4" fillId="2" fontId="12" numFmtId="0" xfId="0" applyAlignment="1" applyBorder="1" applyFont="1">
      <alignment horizontal="center"/>
    </xf>
    <xf borderId="9" fillId="0" fontId="10" numFmtId="0" xfId="0" applyBorder="1" applyFont="1"/>
    <xf borderId="4" fillId="0" fontId="4" numFmtId="164" xfId="0" applyAlignment="1" applyBorder="1" applyFont="1" applyNumberFormat="1">
      <alignment horizontal="center" vertical="center"/>
    </xf>
    <xf borderId="4" fillId="0" fontId="4" numFmtId="9" xfId="0" applyAlignment="1" applyBorder="1" applyFont="1" applyNumberFormat="1">
      <alignment horizontal="center" vertical="center"/>
    </xf>
    <xf borderId="0" fillId="0" fontId="22" numFmtId="0" xfId="0" applyFont="1"/>
    <xf borderId="0" fillId="0" fontId="10" numFmtId="0" xfId="0" applyAlignment="1" applyFont="1">
      <alignment horizontal="center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Students Achieved CO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'ADAL-B-FALL23'!$AE$57:$AG$57</c:f>
            </c:strRef>
          </c:cat>
          <c:val>
            <c:numRef>
              <c:f>'ADAL-B-FALL23'!$AE$57:$AG$57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22.png"/><Relationship Id="rId22" Type="http://schemas.openxmlformats.org/officeDocument/2006/relationships/image" Target="../media/image19.png"/><Relationship Id="rId21" Type="http://schemas.openxmlformats.org/officeDocument/2006/relationships/image" Target="../media/image15.png"/><Relationship Id="rId24" Type="http://schemas.openxmlformats.org/officeDocument/2006/relationships/image" Target="../media/image18.png"/><Relationship Id="rId23" Type="http://schemas.openxmlformats.org/officeDocument/2006/relationships/image" Target="../media/image26.png"/><Relationship Id="rId1" Type="http://schemas.openxmlformats.org/officeDocument/2006/relationships/chart" Target="../charts/chart1.xml"/><Relationship Id="rId2" Type="http://schemas.openxmlformats.org/officeDocument/2006/relationships/image" Target="../media/image10.png"/><Relationship Id="rId3" Type="http://schemas.openxmlformats.org/officeDocument/2006/relationships/image" Target="../media/image4.png"/><Relationship Id="rId4" Type="http://schemas.openxmlformats.org/officeDocument/2006/relationships/image" Target="../media/image13.png"/><Relationship Id="rId9" Type="http://schemas.openxmlformats.org/officeDocument/2006/relationships/image" Target="../media/image7.png"/><Relationship Id="rId26" Type="http://schemas.openxmlformats.org/officeDocument/2006/relationships/image" Target="../media/image25.png"/><Relationship Id="rId25" Type="http://schemas.openxmlformats.org/officeDocument/2006/relationships/image" Target="../media/image23.png"/><Relationship Id="rId28" Type="http://schemas.openxmlformats.org/officeDocument/2006/relationships/image" Target="../media/image24.png"/><Relationship Id="rId27" Type="http://schemas.openxmlformats.org/officeDocument/2006/relationships/image" Target="../media/image27.png"/><Relationship Id="rId5" Type="http://schemas.openxmlformats.org/officeDocument/2006/relationships/image" Target="../media/image11.png"/><Relationship Id="rId6" Type="http://schemas.openxmlformats.org/officeDocument/2006/relationships/image" Target="../media/image2.png"/><Relationship Id="rId7" Type="http://schemas.openxmlformats.org/officeDocument/2006/relationships/image" Target="../media/image3.png"/><Relationship Id="rId8" Type="http://schemas.openxmlformats.org/officeDocument/2006/relationships/image" Target="../media/image9.png"/><Relationship Id="rId11" Type="http://schemas.openxmlformats.org/officeDocument/2006/relationships/image" Target="../media/image1.png"/><Relationship Id="rId10" Type="http://schemas.openxmlformats.org/officeDocument/2006/relationships/image" Target="../media/image12.png"/><Relationship Id="rId13" Type="http://schemas.openxmlformats.org/officeDocument/2006/relationships/image" Target="../media/image5.png"/><Relationship Id="rId12" Type="http://schemas.openxmlformats.org/officeDocument/2006/relationships/image" Target="../media/image8.png"/><Relationship Id="rId15" Type="http://schemas.openxmlformats.org/officeDocument/2006/relationships/image" Target="../media/image14.png"/><Relationship Id="rId14" Type="http://schemas.openxmlformats.org/officeDocument/2006/relationships/image" Target="../media/image6.png"/><Relationship Id="rId17" Type="http://schemas.openxmlformats.org/officeDocument/2006/relationships/image" Target="../media/image20.png"/><Relationship Id="rId16" Type="http://schemas.openxmlformats.org/officeDocument/2006/relationships/image" Target="../media/image16.png"/><Relationship Id="rId19" Type="http://schemas.openxmlformats.org/officeDocument/2006/relationships/image" Target="../media/image21.png"/><Relationship Id="rId18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9525</xdr:colOff>
      <xdr:row>57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8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5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6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8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4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6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20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7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21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22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5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5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9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26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8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23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25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20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5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20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5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8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8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27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24.pn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142875</xdr:rowOff>
    </xdr:from>
    <xdr:ext cx="209550" cy="200025"/>
    <xdr:pic>
      <xdr:nvPicPr>
        <xdr:cNvPr id="0" name="image19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8.63"/>
    <col customWidth="1" min="2" max="2" width="32.13"/>
    <col customWidth="1" min="3" max="3" width="5.13"/>
    <col customWidth="1" min="4" max="4" width="7.38"/>
    <col customWidth="1" min="5" max="5" width="7.13"/>
    <col customWidth="1" min="6" max="6" width="5.38"/>
    <col customWidth="1" min="7" max="10" width="4.38"/>
    <col customWidth="1" min="11" max="11" width="4.88"/>
    <col customWidth="1" min="12" max="12" width="8.13"/>
    <col customWidth="1" min="13" max="13" width="9.13"/>
    <col customWidth="1" min="14" max="16" width="6.75"/>
    <col customWidth="1" min="17" max="17" width="14.5"/>
    <col customWidth="1" min="18" max="19" width="4.88"/>
    <col customWidth="1" min="20" max="20" width="6.13"/>
    <col customWidth="1" min="21" max="22" width="6.63"/>
    <col customWidth="1" min="23" max="23" width="6.38"/>
    <col customWidth="1" min="24" max="24" width="8.0"/>
    <col customWidth="1" min="25" max="25" width="6.75"/>
    <col customWidth="1" min="26" max="27" width="5.63"/>
    <col customWidth="1" min="28" max="29" width="4.63"/>
    <col customWidth="1" min="30" max="31" width="5.75"/>
    <col customWidth="1" min="32" max="32" width="5.63"/>
    <col customWidth="1" min="33" max="33" width="6.75"/>
    <col customWidth="1" min="34" max="37" width="5.63"/>
    <col customWidth="1" min="38" max="38" width="5.38"/>
    <col customWidth="1" min="39" max="39" width="5.13"/>
    <col customWidth="1" min="40" max="42" width="5.63"/>
    <col customWidth="1" min="43" max="43" width="5.38"/>
  </cols>
  <sheetData>
    <row r="1" ht="15.75" customHeight="1">
      <c r="A1" s="1" t="s">
        <v>0</v>
      </c>
      <c r="B1" s="1" t="s">
        <v>1</v>
      </c>
      <c r="C1" s="2"/>
      <c r="D1" s="3"/>
      <c r="E1" s="3"/>
      <c r="F1" s="3"/>
      <c r="G1" s="3"/>
      <c r="H1" s="3"/>
      <c r="I1" s="3"/>
      <c r="J1" s="4" t="s">
        <v>2</v>
      </c>
      <c r="K1" s="5"/>
      <c r="L1" s="5"/>
      <c r="M1" s="5"/>
      <c r="N1" s="5"/>
      <c r="O1" s="5"/>
      <c r="P1" s="6"/>
      <c r="Q1" s="7"/>
      <c r="R1" s="8"/>
      <c r="S1" s="9"/>
      <c r="T1" s="10" t="s">
        <v>3</v>
      </c>
      <c r="U1" s="10" t="s">
        <v>4</v>
      </c>
      <c r="V1" s="10" t="s">
        <v>5</v>
      </c>
      <c r="W1" s="11" t="s">
        <v>6</v>
      </c>
      <c r="X1" s="12" t="s">
        <v>7</v>
      </c>
      <c r="Y1" s="10" t="s">
        <v>8</v>
      </c>
      <c r="Z1" s="10" t="s">
        <v>9</v>
      </c>
      <c r="AA1" s="10" t="s">
        <v>10</v>
      </c>
      <c r="AB1" s="10" t="s">
        <v>11</v>
      </c>
      <c r="AC1" s="10" t="s">
        <v>12</v>
      </c>
      <c r="AD1" s="10" t="s">
        <v>13</v>
      </c>
      <c r="AE1" s="10" t="s">
        <v>14</v>
      </c>
      <c r="AF1" s="13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ht="15.75" customHeight="1">
      <c r="A2" s="1" t="s">
        <v>15</v>
      </c>
      <c r="B2" s="1" t="s">
        <v>16</v>
      </c>
      <c r="C2" s="2"/>
      <c r="D2" s="3"/>
      <c r="E2" s="3"/>
      <c r="F2" s="3"/>
      <c r="G2" s="3"/>
      <c r="H2" s="3"/>
      <c r="I2" s="3"/>
      <c r="J2" s="14"/>
      <c r="K2" s="14" t="s">
        <v>17</v>
      </c>
      <c r="L2" s="15" t="s">
        <v>18</v>
      </c>
      <c r="M2" s="16" t="s">
        <v>19</v>
      </c>
      <c r="N2" s="14" t="s">
        <v>20</v>
      </c>
      <c r="O2" s="14" t="s">
        <v>21</v>
      </c>
      <c r="P2" s="16" t="s">
        <v>22</v>
      </c>
      <c r="Q2" s="7"/>
      <c r="R2" s="17"/>
      <c r="S2" s="18" t="s">
        <v>23</v>
      </c>
      <c r="T2" s="19"/>
      <c r="U2" s="20" t="s">
        <v>24</v>
      </c>
      <c r="V2" s="21"/>
      <c r="W2" s="22"/>
      <c r="X2" s="23"/>
      <c r="Y2" s="24"/>
      <c r="Z2" s="24"/>
      <c r="AA2" s="21"/>
      <c r="AB2" s="21"/>
      <c r="AC2" s="21"/>
      <c r="AD2" s="21"/>
      <c r="AE2" s="21"/>
      <c r="AF2" s="13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ht="15.75" customHeight="1">
      <c r="A3" s="1" t="s">
        <v>25</v>
      </c>
      <c r="B3" s="1" t="s">
        <v>26</v>
      </c>
      <c r="C3" s="2"/>
      <c r="D3" s="3"/>
      <c r="E3" s="3"/>
      <c r="F3" s="3"/>
      <c r="G3" s="3"/>
      <c r="H3" s="3"/>
      <c r="I3" s="3"/>
      <c r="J3" s="14" t="s">
        <v>23</v>
      </c>
      <c r="K3" s="14">
        <v>20.0</v>
      </c>
      <c r="L3" s="14">
        <v>15.0</v>
      </c>
      <c r="M3" s="16">
        <v>20.0</v>
      </c>
      <c r="N3" s="14"/>
      <c r="O3" s="14">
        <f t="shared" ref="O3:O5" si="1">SUM(K3:N3)</f>
        <v>55</v>
      </c>
      <c r="P3" s="25">
        <f>O3/O8</f>
        <v>0.5</v>
      </c>
      <c r="Q3" s="7"/>
      <c r="R3" s="17"/>
      <c r="S3" s="26" t="s">
        <v>27</v>
      </c>
      <c r="T3" s="27"/>
      <c r="U3" s="27" t="s">
        <v>24</v>
      </c>
      <c r="V3" s="28"/>
      <c r="W3" s="8"/>
      <c r="X3" s="29"/>
      <c r="Y3" s="30"/>
      <c r="Z3" s="30"/>
      <c r="AA3" s="28"/>
      <c r="AB3" s="28"/>
      <c r="AC3" s="28"/>
      <c r="AD3" s="28"/>
      <c r="AE3" s="28"/>
      <c r="AF3" s="13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ht="15.75" customHeight="1">
      <c r="A4" s="1" t="s">
        <v>28</v>
      </c>
      <c r="B4" s="1" t="s">
        <v>29</v>
      </c>
      <c r="C4" s="2"/>
      <c r="D4" s="3"/>
      <c r="E4" s="3"/>
      <c r="F4" s="3"/>
      <c r="G4" s="3"/>
      <c r="H4" s="3"/>
      <c r="I4" s="3"/>
      <c r="J4" s="14" t="s">
        <v>27</v>
      </c>
      <c r="K4" s="14">
        <v>20.0</v>
      </c>
      <c r="L4" s="14">
        <v>15.0</v>
      </c>
      <c r="M4" s="16"/>
      <c r="N4" s="14"/>
      <c r="O4" s="14">
        <f t="shared" si="1"/>
        <v>35</v>
      </c>
      <c r="P4" s="25">
        <f>O4/O8</f>
        <v>0.3181818182</v>
      </c>
      <c r="Q4" s="7"/>
      <c r="R4" s="17"/>
      <c r="S4" s="31" t="s">
        <v>30</v>
      </c>
      <c r="T4" s="20"/>
      <c r="U4" s="20"/>
      <c r="V4" s="9"/>
      <c r="W4" s="32"/>
      <c r="X4" s="33"/>
      <c r="Y4" s="34"/>
      <c r="Z4" s="35"/>
      <c r="AA4" s="9"/>
      <c r="AB4" s="9"/>
      <c r="AC4" s="20" t="s">
        <v>24</v>
      </c>
      <c r="AD4" s="9"/>
      <c r="AE4" s="9"/>
      <c r="AF4" s="13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ht="15.75" customHeight="1">
      <c r="A5" s="1" t="s">
        <v>31</v>
      </c>
      <c r="B5" s="36">
        <f>COUNTA(A15:A51)</f>
        <v>37</v>
      </c>
      <c r="C5" s="2"/>
      <c r="D5" s="3"/>
      <c r="E5" s="3"/>
      <c r="F5" s="3"/>
      <c r="G5" s="3"/>
      <c r="H5" s="3"/>
      <c r="I5" s="3"/>
      <c r="J5" s="14" t="s">
        <v>30</v>
      </c>
      <c r="K5" s="14"/>
      <c r="L5" s="37"/>
      <c r="M5" s="38"/>
      <c r="N5" s="37">
        <v>10.0</v>
      </c>
      <c r="O5" s="14">
        <f t="shared" si="1"/>
        <v>10</v>
      </c>
      <c r="P5" s="25">
        <f>O5/O8</f>
        <v>0.09090909091</v>
      </c>
      <c r="Q5" s="7"/>
      <c r="R5" s="17"/>
      <c r="S5" s="17"/>
      <c r="T5" s="39"/>
      <c r="U5" s="39"/>
      <c r="V5" s="8"/>
      <c r="W5" s="39"/>
      <c r="X5" s="23"/>
      <c r="Y5" s="8"/>
      <c r="Z5" s="8"/>
      <c r="AA5" s="8"/>
      <c r="AB5" s="8"/>
      <c r="AC5" s="8"/>
      <c r="AD5" s="8"/>
      <c r="AE5" s="8"/>
      <c r="AF5" s="13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ht="15.75" customHeight="1">
      <c r="A6" s="3"/>
      <c r="B6" s="3"/>
      <c r="C6" s="17"/>
      <c r="D6" s="3"/>
      <c r="E6" s="3"/>
      <c r="F6" s="3"/>
      <c r="G6" s="3"/>
      <c r="H6" s="3"/>
      <c r="I6" s="3"/>
      <c r="J6" s="14"/>
      <c r="K6" s="14"/>
      <c r="L6" s="14"/>
      <c r="M6" s="16">
        <v>10.0</v>
      </c>
      <c r="O6" s="14">
        <f>M6</f>
        <v>10</v>
      </c>
      <c r="P6" s="25">
        <f>O6/O8</f>
        <v>0.09090909091</v>
      </c>
      <c r="Q6" s="7"/>
      <c r="R6" s="17"/>
      <c r="S6" s="17"/>
      <c r="T6" s="8"/>
      <c r="U6" s="8"/>
      <c r="V6" s="8"/>
      <c r="W6" s="8"/>
      <c r="X6" s="40"/>
      <c r="Y6" s="41"/>
      <c r="Z6" s="41"/>
      <c r="AA6" s="8"/>
      <c r="AB6" s="8"/>
      <c r="AC6" s="39"/>
      <c r="AD6" s="8"/>
      <c r="AE6" s="8"/>
      <c r="AF6" s="13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ht="15.75" customHeight="1">
      <c r="A7" s="3"/>
      <c r="B7" s="3"/>
      <c r="C7" s="17"/>
      <c r="D7" s="3"/>
      <c r="E7" s="3"/>
      <c r="F7" s="3"/>
      <c r="G7" s="3"/>
      <c r="H7" s="3"/>
      <c r="I7" s="3"/>
      <c r="J7" s="14"/>
      <c r="K7" s="14"/>
      <c r="L7" s="14"/>
      <c r="M7" s="16"/>
      <c r="N7" s="14"/>
      <c r="O7" s="14"/>
      <c r="P7" s="25"/>
      <c r="Q7" s="7"/>
      <c r="R7" s="7"/>
      <c r="S7" s="7"/>
      <c r="T7" s="7"/>
      <c r="U7" s="7"/>
      <c r="V7" s="7"/>
      <c r="W7" s="7"/>
      <c r="X7" s="42"/>
      <c r="Y7" s="7"/>
      <c r="Z7" s="7"/>
      <c r="AA7" s="7"/>
      <c r="AB7" s="7"/>
      <c r="AC7" s="7"/>
      <c r="AD7" s="7"/>
      <c r="AE7" s="7"/>
      <c r="AF7" s="43"/>
    </row>
    <row r="8" ht="15.75" customHeight="1">
      <c r="A8" s="3"/>
      <c r="B8" s="44"/>
      <c r="C8" s="45"/>
      <c r="D8" s="3"/>
      <c r="E8" s="3"/>
      <c r="F8" s="3"/>
      <c r="G8" s="3"/>
      <c r="H8" s="3"/>
      <c r="I8" s="3"/>
      <c r="J8" s="14"/>
      <c r="K8" s="14"/>
      <c r="L8" s="14"/>
      <c r="M8" s="16"/>
      <c r="N8" s="14"/>
      <c r="O8" s="14">
        <f t="shared" ref="O8:P8" si="2">SUM(O3:O7)</f>
        <v>110</v>
      </c>
      <c r="P8" s="25">
        <f t="shared" si="2"/>
        <v>1</v>
      </c>
      <c r="Q8" s="7"/>
      <c r="R8" s="7"/>
      <c r="S8" s="7"/>
      <c r="T8" s="7"/>
      <c r="U8" s="7"/>
      <c r="V8" s="7"/>
      <c r="W8" s="7"/>
      <c r="X8" s="42"/>
      <c r="Y8" s="7"/>
      <c r="Z8" s="7"/>
      <c r="AA8" s="7"/>
      <c r="AB8" s="7"/>
      <c r="AC8" s="7"/>
      <c r="AD8" s="7"/>
      <c r="AE8" s="7"/>
      <c r="AF8" s="13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ht="15.75" customHeight="1">
      <c r="A9" s="46"/>
      <c r="B9" s="46"/>
      <c r="C9" s="17"/>
      <c r="D9" s="3"/>
      <c r="E9" s="3"/>
      <c r="F9" s="3"/>
      <c r="G9" s="3"/>
      <c r="H9" s="3"/>
      <c r="I9" s="3"/>
      <c r="J9" s="3"/>
      <c r="K9" s="3"/>
      <c r="L9" s="3"/>
      <c r="M9" s="47"/>
      <c r="N9" s="3"/>
      <c r="O9" s="7"/>
      <c r="P9" s="48"/>
      <c r="Q9" s="7"/>
      <c r="R9" s="7"/>
      <c r="S9" s="7"/>
      <c r="T9" s="7"/>
      <c r="U9" s="7"/>
      <c r="V9" s="7"/>
      <c r="W9" s="7"/>
      <c r="X9" s="42"/>
      <c r="Y9" s="7"/>
      <c r="Z9" s="7"/>
      <c r="AA9" s="7"/>
      <c r="AB9" s="7"/>
      <c r="AC9" s="7"/>
      <c r="AD9" s="7"/>
      <c r="AE9" s="7"/>
      <c r="AF9" s="13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ht="15.75" customHeight="1">
      <c r="A10" s="49" t="s">
        <v>32</v>
      </c>
      <c r="B10" s="50" t="s">
        <v>33</v>
      </c>
      <c r="C10" s="49" t="s">
        <v>34</v>
      </c>
      <c r="D10" s="51" t="s">
        <v>35</v>
      </c>
      <c r="E10" s="5"/>
      <c r="F10" s="5"/>
      <c r="G10" s="5"/>
      <c r="H10" s="5"/>
      <c r="I10" s="5"/>
      <c r="J10" s="5"/>
      <c r="K10" s="5"/>
      <c r="L10" s="5"/>
      <c r="M10" s="52" t="s">
        <v>36</v>
      </c>
      <c r="N10" s="53" t="s">
        <v>18</v>
      </c>
      <c r="O10" s="6"/>
      <c r="P10" s="52" t="s">
        <v>37</v>
      </c>
      <c r="Q10" s="54" t="s">
        <v>38</v>
      </c>
      <c r="R10" s="53" t="s">
        <v>39</v>
      </c>
      <c r="S10" s="53" t="s">
        <v>20</v>
      </c>
      <c r="T10" s="5"/>
      <c r="U10" s="5"/>
      <c r="V10" s="6"/>
      <c r="W10" s="55" t="s">
        <v>40</v>
      </c>
      <c r="X10" s="56"/>
      <c r="Y10" s="57" t="s">
        <v>41</v>
      </c>
      <c r="Z10" s="58"/>
      <c r="AA10" s="58"/>
      <c r="AB10" s="59"/>
      <c r="AC10" s="60"/>
      <c r="AD10" s="61" t="s">
        <v>42</v>
      </c>
      <c r="AE10" s="58"/>
      <c r="AF10" s="58"/>
      <c r="AG10" s="59"/>
      <c r="AH10" s="7"/>
      <c r="AI10" s="61" t="s">
        <v>41</v>
      </c>
      <c r="AJ10" s="58"/>
      <c r="AK10" s="58"/>
      <c r="AL10" s="59"/>
      <c r="AM10" s="7"/>
      <c r="AN10" s="61" t="s">
        <v>41</v>
      </c>
      <c r="AO10" s="58"/>
      <c r="AP10" s="58"/>
      <c r="AQ10" s="59"/>
      <c r="AR10" s="7"/>
      <c r="AS10" s="7"/>
    </row>
    <row r="11" ht="25.5" customHeight="1">
      <c r="A11" s="62"/>
      <c r="B11" s="63"/>
      <c r="C11" s="62"/>
      <c r="D11" s="64"/>
      <c r="E11" s="65"/>
      <c r="F11" s="65"/>
      <c r="G11" s="65"/>
      <c r="H11" s="66"/>
      <c r="I11" s="66"/>
      <c r="J11" s="66"/>
      <c r="K11" s="66"/>
      <c r="L11" s="66"/>
      <c r="M11" s="62"/>
      <c r="N11" s="67"/>
      <c r="O11" s="67"/>
      <c r="P11" s="62"/>
      <c r="Q11" s="68"/>
      <c r="R11" s="69"/>
      <c r="S11" s="70"/>
      <c r="T11" s="5"/>
      <c r="U11" s="5"/>
      <c r="V11" s="6"/>
      <c r="W11" s="63"/>
      <c r="X11" s="71"/>
      <c r="Y11" s="72"/>
      <c r="Z11" s="72"/>
      <c r="AA11" s="72"/>
      <c r="AB11" s="73"/>
      <c r="AC11" s="60"/>
      <c r="AD11" s="74"/>
      <c r="AE11" s="72"/>
      <c r="AF11" s="72"/>
      <c r="AG11" s="73"/>
      <c r="AH11" s="7"/>
      <c r="AI11" s="74"/>
      <c r="AJ11" s="72"/>
      <c r="AK11" s="72"/>
      <c r="AL11" s="73"/>
      <c r="AM11" s="7"/>
      <c r="AN11" s="74"/>
      <c r="AO11" s="72"/>
      <c r="AP11" s="72"/>
      <c r="AQ11" s="73"/>
      <c r="AR11" s="7"/>
      <c r="AS11" s="7"/>
    </row>
    <row r="12" ht="115.5" customHeight="1">
      <c r="A12" s="62"/>
      <c r="B12" s="63"/>
      <c r="C12" s="75"/>
      <c r="D12" s="76" t="s">
        <v>43</v>
      </c>
      <c r="E12" s="5"/>
      <c r="F12" s="5"/>
      <c r="G12" s="6"/>
      <c r="H12" s="77"/>
      <c r="I12" s="78"/>
      <c r="J12" s="78"/>
      <c r="K12" s="78"/>
      <c r="L12" s="78"/>
      <c r="M12" s="62"/>
      <c r="N12" s="79" t="s">
        <v>44</v>
      </c>
      <c r="O12" s="79" t="s">
        <v>45</v>
      </c>
      <c r="P12" s="62"/>
      <c r="Q12" s="77"/>
      <c r="R12" s="80"/>
      <c r="S12" s="81" t="s">
        <v>46</v>
      </c>
      <c r="T12" s="82"/>
      <c r="U12" s="78" t="s">
        <v>47</v>
      </c>
      <c r="V12" s="83" t="s">
        <v>21</v>
      </c>
      <c r="W12" s="63"/>
      <c r="X12" s="84"/>
      <c r="Y12" s="85" t="s">
        <v>23</v>
      </c>
      <c r="Z12" s="86" t="s">
        <v>27</v>
      </c>
      <c r="AA12" s="86" t="s">
        <v>30</v>
      </c>
      <c r="AB12" s="87"/>
      <c r="AC12" s="88"/>
      <c r="AD12" s="89" t="s">
        <v>23</v>
      </c>
      <c r="AE12" s="89" t="s">
        <v>27</v>
      </c>
      <c r="AF12" s="90" t="s">
        <v>30</v>
      </c>
      <c r="AG12" s="89"/>
      <c r="AH12" s="7"/>
      <c r="AI12" s="91" t="s">
        <v>23</v>
      </c>
      <c r="AJ12" s="91" t="s">
        <v>27</v>
      </c>
      <c r="AK12" s="91" t="s">
        <v>30</v>
      </c>
      <c r="AL12" s="89"/>
      <c r="AM12" s="7"/>
      <c r="AN12" s="89" t="s">
        <v>23</v>
      </c>
      <c r="AO12" s="89" t="s">
        <v>27</v>
      </c>
      <c r="AP12" s="89" t="s">
        <v>30</v>
      </c>
      <c r="AQ12" s="89"/>
      <c r="AR12" s="7"/>
      <c r="AS12" s="7"/>
    </row>
    <row r="13" ht="14.25" customHeight="1">
      <c r="A13" s="92"/>
      <c r="B13" s="93"/>
      <c r="C13" s="94"/>
      <c r="D13" s="95" t="s">
        <v>23</v>
      </c>
      <c r="E13" s="95" t="s">
        <v>27</v>
      </c>
      <c r="F13" s="95" t="s">
        <v>23</v>
      </c>
      <c r="G13" s="96" t="s">
        <v>27</v>
      </c>
      <c r="H13" s="97"/>
      <c r="I13" s="97"/>
      <c r="J13" s="97"/>
      <c r="K13" s="97"/>
      <c r="L13" s="97"/>
      <c r="M13" s="62"/>
      <c r="N13" s="97" t="s">
        <v>23</v>
      </c>
      <c r="O13" s="97" t="s">
        <v>27</v>
      </c>
      <c r="P13" s="75"/>
      <c r="Q13" s="98" t="s">
        <v>23</v>
      </c>
      <c r="R13" s="99"/>
      <c r="S13" s="99" t="s">
        <v>30</v>
      </c>
      <c r="T13" s="59"/>
      <c r="U13" s="98" t="s">
        <v>30</v>
      </c>
      <c r="V13" s="98"/>
      <c r="W13" s="63"/>
      <c r="X13" s="100"/>
      <c r="Y13" s="101"/>
      <c r="Z13" s="102"/>
      <c r="AA13" s="102"/>
      <c r="AB13" s="102"/>
      <c r="AC13" s="103"/>
      <c r="AD13" s="103"/>
      <c r="AE13" s="103"/>
      <c r="AF13" s="104"/>
      <c r="AG13" s="103"/>
      <c r="AH13" s="7"/>
      <c r="AI13" s="103"/>
      <c r="AJ13" s="103"/>
      <c r="AK13" s="103"/>
      <c r="AL13" s="103"/>
      <c r="AM13" s="7"/>
      <c r="AN13" s="103"/>
      <c r="AO13" s="103"/>
      <c r="AP13" s="103"/>
      <c r="AQ13" s="7"/>
      <c r="AR13" s="7"/>
      <c r="AS13" s="7"/>
    </row>
    <row r="14" ht="18.0" customHeight="1">
      <c r="A14" s="105"/>
      <c r="B14" s="106"/>
      <c r="C14" s="107">
        <v>10.0</v>
      </c>
      <c r="D14" s="108">
        <v>10.0</v>
      </c>
      <c r="E14" s="109">
        <v>10.0</v>
      </c>
      <c r="F14" s="108">
        <v>10.0</v>
      </c>
      <c r="G14" s="108">
        <v>10.0</v>
      </c>
      <c r="H14" s="108"/>
      <c r="I14" s="108"/>
      <c r="J14" s="108"/>
      <c r="K14" s="108"/>
      <c r="L14" s="108"/>
      <c r="M14" s="108">
        <f>LARGE(D14:L14,1)+LARGE(D14:L14,2)</f>
        <v>20</v>
      </c>
      <c r="N14" s="108">
        <v>15.0</v>
      </c>
      <c r="O14" s="109">
        <v>15.0</v>
      </c>
      <c r="P14" s="109">
        <f>SUM(N14:O14)</f>
        <v>30</v>
      </c>
      <c r="Q14" s="109">
        <v>20.0</v>
      </c>
      <c r="R14" s="110">
        <v>10.0</v>
      </c>
      <c r="S14" s="111">
        <f t="shared" ref="S14:S51" si="3">(V14-U14)</f>
        <v>5</v>
      </c>
      <c r="T14" s="112"/>
      <c r="U14" s="109">
        <v>5.0</v>
      </c>
      <c r="V14" s="109">
        <v>10.0</v>
      </c>
      <c r="W14" s="113">
        <v>100.0</v>
      </c>
      <c r="X14" s="100"/>
      <c r="Y14" s="114">
        <f>SUMIF($D$13:$U$13,J$3,$D14:$U14)</f>
        <v>55</v>
      </c>
      <c r="Z14" s="115">
        <f>SUMIF($D$13:$U$13,J$4,$D14:$U14)</f>
        <v>35</v>
      </c>
      <c r="AA14" s="115">
        <f>SUMIF($D$13:$U$13,J$5,$D14:$U14)</f>
        <v>10</v>
      </c>
      <c r="AB14" s="115"/>
      <c r="AC14" s="116"/>
      <c r="AD14" s="117">
        <f>SUMIF($D$13:$U$13,J$3,$D14:$U14)</f>
        <v>55</v>
      </c>
      <c r="AE14" s="117">
        <f>SUMIF($D$13:$U$13,J$4,$D14:$U14)</f>
        <v>35</v>
      </c>
      <c r="AF14" s="117">
        <v>10.0</v>
      </c>
      <c r="AG14" s="117"/>
      <c r="AH14" s="118"/>
      <c r="AI14" s="117">
        <f>SUMIF($D$13:$U$13,J$3,$D14:$U14)</f>
        <v>55</v>
      </c>
      <c r="AJ14" s="117">
        <f>SUMIF($D$13:$U$13,J$4,$D14:$U14)</f>
        <v>35</v>
      </c>
      <c r="AK14" s="117">
        <f>SUMIF($D$13:$U$13,J$5,$D14:$U14)</f>
        <v>10</v>
      </c>
      <c r="AL14" s="117"/>
      <c r="AM14" s="118"/>
      <c r="AN14" s="117">
        <f>SUMIF($D$13:$U$13,J$3,$D14:$U14)</f>
        <v>55</v>
      </c>
      <c r="AO14" s="117">
        <f>SUMIF($D$13:$U$13,J$4,$D14:$U14)</f>
        <v>35</v>
      </c>
      <c r="AP14" s="117">
        <f>SUMIF($D$13:$U$13,J$5,$D14:$U14)</f>
        <v>10</v>
      </c>
      <c r="AQ14" s="119"/>
      <c r="AR14" s="120"/>
      <c r="AS14" s="120"/>
    </row>
    <row r="15" ht="15.75" customHeight="1">
      <c r="A15" s="121" t="s">
        <v>48</v>
      </c>
      <c r="B15" s="121" t="s">
        <v>49</v>
      </c>
      <c r="C15" s="122">
        <v>9.0</v>
      </c>
      <c r="D15" s="123">
        <v>4.0</v>
      </c>
      <c r="E15" s="123">
        <v>0.0</v>
      </c>
      <c r="F15" s="124">
        <v>5.0</v>
      </c>
      <c r="G15" s="125">
        <v>3.0</v>
      </c>
      <c r="H15" s="125"/>
      <c r="I15" s="67"/>
      <c r="J15" s="126"/>
      <c r="K15" s="126"/>
      <c r="L15" s="67"/>
      <c r="M15" s="127">
        <v>9.0</v>
      </c>
      <c r="N15" s="125">
        <v>7.5</v>
      </c>
      <c r="O15" s="128">
        <v>6.0</v>
      </c>
      <c r="P15" s="129">
        <v>13.5</v>
      </c>
      <c r="Q15" s="125">
        <v>11.0</v>
      </c>
      <c r="R15" s="128">
        <v>4.0</v>
      </c>
      <c r="S15" s="130">
        <f t="shared" si="3"/>
        <v>4</v>
      </c>
      <c r="T15" s="112"/>
      <c r="U15" s="131">
        <v>5.0</v>
      </c>
      <c r="V15" s="132">
        <v>9.0</v>
      </c>
      <c r="W15" s="70">
        <f t="shared" ref="W15:W51" si="7">SUM(C15,M15,P15,Q15,R15,V15)</f>
        <v>55.5</v>
      </c>
      <c r="X15" s="133"/>
      <c r="Y15" s="134">
        <f t="shared" ref="Y15:AA15" si="4">MIN(SUMIF($D$13:$U$13,Y$12,$D15:$U15),100)</f>
        <v>27.5</v>
      </c>
      <c r="Z15" s="135">
        <f t="shared" si="4"/>
        <v>9</v>
      </c>
      <c r="AA15" s="135">
        <f t="shared" si="4"/>
        <v>9</v>
      </c>
      <c r="AB15" s="135"/>
      <c r="AC15" s="136"/>
      <c r="AD15" s="102">
        <f t="shared" ref="AD15:AD51" si="9">MIN(SUMIF($D$13:$U$13,J$3,$D15:$U15)/O$3,100%)</f>
        <v>0.5</v>
      </c>
      <c r="AE15" s="102">
        <f t="shared" ref="AE15:AE51" si="10">MIN(SUMIF($D$13:$U$13,J$4,$D15:$U15)/O$4,100%)</f>
        <v>0.2571428571</v>
      </c>
      <c r="AF15" s="137">
        <f>MIN(SUMIF($D$13:$U$13,J$5,$D15:$U15)/O$5,100%)</f>
        <v>0.9</v>
      </c>
      <c r="AG15" s="102"/>
      <c r="AH15" s="124"/>
      <c r="AI15" s="135">
        <f t="shared" ref="AI15:AK15" si="5">IF((AD15)&gt;=50%,2,(IF((AD15)&lt;25%,0,1)))</f>
        <v>2</v>
      </c>
      <c r="AJ15" s="135">
        <f t="shared" si="5"/>
        <v>1</v>
      </c>
      <c r="AK15" s="135">
        <f t="shared" si="5"/>
        <v>2</v>
      </c>
      <c r="AL15" s="135"/>
      <c r="AM15" s="124"/>
      <c r="AN15" s="135" t="str">
        <f t="shared" ref="AN15:AP15" si="6">IF(AI15=2,"Att",(IF(AI15=0,"Not","Weak")))</f>
        <v>Att</v>
      </c>
      <c r="AO15" s="135" t="str">
        <f t="shared" si="6"/>
        <v>Weak</v>
      </c>
      <c r="AP15" s="135" t="str">
        <f t="shared" si="6"/>
        <v>Att</v>
      </c>
      <c r="AQ15" s="135"/>
      <c r="AR15" s="124"/>
      <c r="AS15" s="138"/>
    </row>
    <row r="16" ht="15.75" customHeight="1">
      <c r="A16" s="121" t="s">
        <v>50</v>
      </c>
      <c r="B16" s="121" t="s">
        <v>51</v>
      </c>
      <c r="C16" s="122">
        <v>2.0</v>
      </c>
      <c r="D16" s="123">
        <v>0.0</v>
      </c>
      <c r="E16" s="123">
        <v>0.0</v>
      </c>
      <c r="F16" s="124"/>
      <c r="G16" s="125">
        <v>3.0</v>
      </c>
      <c r="H16" s="125"/>
      <c r="I16" s="126"/>
      <c r="J16" s="126"/>
      <c r="K16" s="126"/>
      <c r="L16" s="126"/>
      <c r="M16" s="127">
        <v>0.0</v>
      </c>
      <c r="N16" s="125">
        <v>0.0</v>
      </c>
      <c r="O16" s="128">
        <v>0.0</v>
      </c>
      <c r="P16" s="139">
        <v>0.0</v>
      </c>
      <c r="Q16" s="125">
        <v>0.0</v>
      </c>
      <c r="R16" s="128">
        <v>0.0</v>
      </c>
      <c r="S16" s="130">
        <f t="shared" si="3"/>
        <v>4</v>
      </c>
      <c r="T16" s="112"/>
      <c r="U16" s="135">
        <v>5.0</v>
      </c>
      <c r="V16" s="132">
        <v>9.0</v>
      </c>
      <c r="W16" s="70">
        <f t="shared" si="7"/>
        <v>11</v>
      </c>
      <c r="X16" s="133"/>
      <c r="Y16" s="134">
        <f t="shared" ref="Y16:AA16" si="8">MIN(SUMIF($D$13:$U$13,Y$12,$D16:$U16),100)</f>
        <v>0</v>
      </c>
      <c r="Z16" s="135">
        <f t="shared" si="8"/>
        <v>3</v>
      </c>
      <c r="AA16" s="135">
        <f t="shared" si="8"/>
        <v>9</v>
      </c>
      <c r="AB16" s="135"/>
      <c r="AC16" s="136"/>
      <c r="AD16" s="102">
        <f t="shared" si="9"/>
        <v>0</v>
      </c>
      <c r="AE16" s="102">
        <f t="shared" si="10"/>
        <v>0.08571428571</v>
      </c>
      <c r="AF16" s="137">
        <f t="shared" ref="AF16:AF51" si="14">MIN(SUMIF($D$13:$U$13,J$5,$D16:$U16)/O$5,100%)</f>
        <v>0.9</v>
      </c>
      <c r="AG16" s="102"/>
      <c r="AH16" s="124"/>
      <c r="AI16" s="135">
        <f t="shared" ref="AI16:AK16" si="11">IF((AD16)&gt;=50%,2,(IF((AD16)&lt;25%,0,1)))</f>
        <v>0</v>
      </c>
      <c r="AJ16" s="135">
        <f t="shared" si="11"/>
        <v>0</v>
      </c>
      <c r="AK16" s="135">
        <f t="shared" si="11"/>
        <v>2</v>
      </c>
      <c r="AL16" s="135"/>
      <c r="AM16" s="124"/>
      <c r="AN16" s="135" t="str">
        <f t="shared" ref="AN16:AP16" si="12">IF(AI16=2,"Att",(IF(AI16=0,"Not","Weak")))</f>
        <v>Not</v>
      </c>
      <c r="AO16" s="135" t="str">
        <f t="shared" si="12"/>
        <v>Not</v>
      </c>
      <c r="AP16" s="135" t="str">
        <f t="shared" si="12"/>
        <v>Att</v>
      </c>
      <c r="AQ16" s="135"/>
      <c r="AR16" s="124"/>
      <c r="AS16" s="138"/>
    </row>
    <row r="17" ht="15.75" customHeight="1">
      <c r="A17" s="121" t="s">
        <v>52</v>
      </c>
      <c r="B17" s="121" t="s">
        <v>53</v>
      </c>
      <c r="C17" s="122">
        <v>8.0</v>
      </c>
      <c r="D17" s="123"/>
      <c r="E17" s="123">
        <v>0.0</v>
      </c>
      <c r="F17" s="124">
        <v>2.0</v>
      </c>
      <c r="G17" s="125">
        <v>3.0</v>
      </c>
      <c r="H17" s="125"/>
      <c r="I17" s="126"/>
      <c r="J17" s="126"/>
      <c r="K17" s="126"/>
      <c r="L17" s="126"/>
      <c r="M17" s="127">
        <v>5.0</v>
      </c>
      <c r="N17" s="125">
        <v>6.0</v>
      </c>
      <c r="O17" s="128">
        <v>6.0</v>
      </c>
      <c r="P17" s="139">
        <v>12.0</v>
      </c>
      <c r="Q17" s="125">
        <v>7.0</v>
      </c>
      <c r="R17" s="128">
        <v>2.0</v>
      </c>
      <c r="S17" s="130">
        <f t="shared" si="3"/>
        <v>4</v>
      </c>
      <c r="T17" s="112"/>
      <c r="U17" s="135">
        <v>5.0</v>
      </c>
      <c r="V17" s="132">
        <v>9.0</v>
      </c>
      <c r="W17" s="70">
        <f t="shared" si="7"/>
        <v>43</v>
      </c>
      <c r="X17" s="133"/>
      <c r="Y17" s="134">
        <f t="shared" ref="Y17:AA17" si="13">MIN(SUMIF($D$13:$U$13,Y$12,$D17:$U17),100)</f>
        <v>15</v>
      </c>
      <c r="Z17" s="135">
        <f t="shared" si="13"/>
        <v>9</v>
      </c>
      <c r="AA17" s="135">
        <f t="shared" si="13"/>
        <v>9</v>
      </c>
      <c r="AB17" s="135"/>
      <c r="AC17" s="136"/>
      <c r="AD17" s="102">
        <f t="shared" si="9"/>
        <v>0.2727272727</v>
      </c>
      <c r="AE17" s="102">
        <f t="shared" si="10"/>
        <v>0.2571428571</v>
      </c>
      <c r="AF17" s="137">
        <f t="shared" si="14"/>
        <v>0.9</v>
      </c>
      <c r="AG17" s="102"/>
      <c r="AH17" s="124"/>
      <c r="AI17" s="135">
        <f t="shared" ref="AI17:AK17" si="15">IF((AD17)&gt;=50%,2,(IF((AD17)&lt;25%,0,1)))</f>
        <v>1</v>
      </c>
      <c r="AJ17" s="135">
        <f t="shared" si="15"/>
        <v>1</v>
      </c>
      <c r="AK17" s="135">
        <f t="shared" si="15"/>
        <v>2</v>
      </c>
      <c r="AL17" s="135"/>
      <c r="AM17" s="124"/>
      <c r="AN17" s="135" t="str">
        <f t="shared" ref="AN17:AP17" si="16">IF(AI17=2,"Att",(IF(AI17=0,"Not","Weak")))</f>
        <v>Weak</v>
      </c>
      <c r="AO17" s="135" t="str">
        <f t="shared" si="16"/>
        <v>Weak</v>
      </c>
      <c r="AP17" s="135" t="str">
        <f t="shared" si="16"/>
        <v>Att</v>
      </c>
      <c r="AQ17" s="135"/>
      <c r="AR17" s="124"/>
      <c r="AS17" s="138"/>
    </row>
    <row r="18" ht="15.75" customHeight="1">
      <c r="A18" s="121" t="s">
        <v>54</v>
      </c>
      <c r="B18" s="121" t="s">
        <v>55</v>
      </c>
      <c r="C18" s="122">
        <v>2.0</v>
      </c>
      <c r="D18" s="123">
        <v>0.0</v>
      </c>
      <c r="E18" s="123">
        <v>0.0</v>
      </c>
      <c r="F18" s="124">
        <v>0.0</v>
      </c>
      <c r="G18" s="125">
        <v>0.0</v>
      </c>
      <c r="H18" s="125"/>
      <c r="I18" s="67"/>
      <c r="J18" s="67"/>
      <c r="K18" s="126"/>
      <c r="L18" s="126"/>
      <c r="M18" s="127">
        <v>0.0</v>
      </c>
      <c r="N18" s="140">
        <v>0.0</v>
      </c>
      <c r="O18" s="128">
        <v>0.0</v>
      </c>
      <c r="P18" s="139">
        <v>0.0</v>
      </c>
      <c r="Q18" s="140">
        <v>0.0</v>
      </c>
      <c r="R18" s="128">
        <v>0.0</v>
      </c>
      <c r="S18" s="130">
        <f t="shared" si="3"/>
        <v>4</v>
      </c>
      <c r="T18" s="112"/>
      <c r="U18" s="135">
        <v>5.0</v>
      </c>
      <c r="V18" s="132">
        <v>9.0</v>
      </c>
      <c r="W18" s="70">
        <f t="shared" si="7"/>
        <v>11</v>
      </c>
      <c r="X18" s="133"/>
      <c r="Y18" s="134">
        <f t="shared" ref="Y18:AA18" si="17">MIN(SUMIF($D$13:$U$13,Y$12,$D18:$U18),100)</f>
        <v>0</v>
      </c>
      <c r="Z18" s="135">
        <f t="shared" si="17"/>
        <v>0</v>
      </c>
      <c r="AA18" s="135">
        <f t="shared" si="17"/>
        <v>9</v>
      </c>
      <c r="AB18" s="135"/>
      <c r="AC18" s="136"/>
      <c r="AD18" s="102">
        <f t="shared" si="9"/>
        <v>0</v>
      </c>
      <c r="AE18" s="102">
        <f t="shared" si="10"/>
        <v>0</v>
      </c>
      <c r="AF18" s="137">
        <f t="shared" si="14"/>
        <v>0.9</v>
      </c>
      <c r="AG18" s="102"/>
      <c r="AH18" s="124"/>
      <c r="AI18" s="135">
        <f t="shared" ref="AI18:AK18" si="18">IF((AD18)&gt;=50%,2,(IF((AD18)&lt;25%,0,1)))</f>
        <v>0</v>
      </c>
      <c r="AJ18" s="135">
        <f t="shared" si="18"/>
        <v>0</v>
      </c>
      <c r="AK18" s="135">
        <f t="shared" si="18"/>
        <v>2</v>
      </c>
      <c r="AL18" s="135"/>
      <c r="AM18" s="124"/>
      <c r="AN18" s="135" t="str">
        <f t="shared" ref="AN18:AP18" si="19">IF(AI18=2,"Att",(IF(AI18=0,"Not","Weak")))</f>
        <v>Not</v>
      </c>
      <c r="AO18" s="135" t="str">
        <f t="shared" si="19"/>
        <v>Not</v>
      </c>
      <c r="AP18" s="135" t="str">
        <f t="shared" si="19"/>
        <v>Att</v>
      </c>
      <c r="AQ18" s="135"/>
      <c r="AR18" s="124"/>
      <c r="AS18" s="138"/>
    </row>
    <row r="19" ht="15.75" customHeight="1">
      <c r="A19" s="121" t="s">
        <v>56</v>
      </c>
      <c r="B19" s="121" t="s">
        <v>57</v>
      </c>
      <c r="C19" s="122">
        <v>10.0</v>
      </c>
      <c r="D19" s="123">
        <v>8.0</v>
      </c>
      <c r="E19" s="123">
        <v>0.0</v>
      </c>
      <c r="F19" s="124">
        <v>4.0</v>
      </c>
      <c r="G19" s="125">
        <v>3.0</v>
      </c>
      <c r="H19" s="125"/>
      <c r="I19" s="67"/>
      <c r="J19" s="67"/>
      <c r="K19" s="126"/>
      <c r="L19" s="126"/>
      <c r="M19" s="127">
        <v>12.0</v>
      </c>
      <c r="N19" s="140">
        <v>12.0</v>
      </c>
      <c r="O19" s="128">
        <v>15.0</v>
      </c>
      <c r="P19" s="139">
        <v>27.0</v>
      </c>
      <c r="Q19" s="140">
        <v>13.0</v>
      </c>
      <c r="R19" s="128">
        <v>6.0</v>
      </c>
      <c r="S19" s="130">
        <f t="shared" si="3"/>
        <v>4</v>
      </c>
      <c r="T19" s="112"/>
      <c r="U19" s="135">
        <v>5.0</v>
      </c>
      <c r="V19" s="132">
        <v>9.0</v>
      </c>
      <c r="W19" s="70">
        <f t="shared" si="7"/>
        <v>77</v>
      </c>
      <c r="X19" s="133"/>
      <c r="Y19" s="134">
        <f t="shared" ref="Y19:AA19" si="20">MIN(SUMIF($D$13:$U$13,Y$12,$D19:$U19),100)</f>
        <v>37</v>
      </c>
      <c r="Z19" s="135">
        <f t="shared" si="20"/>
        <v>18</v>
      </c>
      <c r="AA19" s="135">
        <f t="shared" si="20"/>
        <v>9</v>
      </c>
      <c r="AB19" s="135"/>
      <c r="AC19" s="136"/>
      <c r="AD19" s="102">
        <f t="shared" si="9"/>
        <v>0.6727272727</v>
      </c>
      <c r="AE19" s="102">
        <f t="shared" si="10"/>
        <v>0.5142857143</v>
      </c>
      <c r="AF19" s="137">
        <f t="shared" si="14"/>
        <v>0.9</v>
      </c>
      <c r="AG19" s="102"/>
      <c r="AH19" s="124"/>
      <c r="AI19" s="135">
        <f t="shared" ref="AI19:AK19" si="21">IF((AD19)&gt;=50%,2,(IF((AD19)&lt;25%,0,1)))</f>
        <v>2</v>
      </c>
      <c r="AJ19" s="135">
        <f t="shared" si="21"/>
        <v>2</v>
      </c>
      <c r="AK19" s="135">
        <f t="shared" si="21"/>
        <v>2</v>
      </c>
      <c r="AL19" s="135"/>
      <c r="AM19" s="124"/>
      <c r="AN19" s="135" t="str">
        <f t="shared" ref="AN19:AP19" si="22">IF(AI19=2,"Att",(IF(AI19=0,"Not","Weak")))</f>
        <v>Att</v>
      </c>
      <c r="AO19" s="135" t="str">
        <f t="shared" si="22"/>
        <v>Att</v>
      </c>
      <c r="AP19" s="135" t="str">
        <f t="shared" si="22"/>
        <v>Att</v>
      </c>
      <c r="AQ19" s="135"/>
      <c r="AR19" s="124"/>
      <c r="AS19" s="138"/>
    </row>
    <row r="20" ht="15.75" customHeight="1">
      <c r="A20" s="121" t="s">
        <v>58</v>
      </c>
      <c r="B20" s="121" t="s">
        <v>59</v>
      </c>
      <c r="C20" s="122">
        <v>10.0</v>
      </c>
      <c r="D20" s="123">
        <v>7.0</v>
      </c>
      <c r="E20" s="123">
        <v>9.0</v>
      </c>
      <c r="F20" s="124">
        <v>8.0</v>
      </c>
      <c r="G20" s="125">
        <v>8.0</v>
      </c>
      <c r="H20" s="125"/>
      <c r="I20" s="67"/>
      <c r="J20" s="67"/>
      <c r="K20" s="126"/>
      <c r="L20" s="126"/>
      <c r="M20" s="127">
        <v>17.0</v>
      </c>
      <c r="N20" s="140">
        <v>15.0</v>
      </c>
      <c r="O20" s="128">
        <v>15.0</v>
      </c>
      <c r="P20" s="139">
        <v>30.0</v>
      </c>
      <c r="Q20" s="140">
        <v>19.0</v>
      </c>
      <c r="R20" s="128">
        <v>10.0</v>
      </c>
      <c r="S20" s="130">
        <f t="shared" si="3"/>
        <v>5</v>
      </c>
      <c r="T20" s="112"/>
      <c r="U20" s="135">
        <v>5.0</v>
      </c>
      <c r="V20" s="132">
        <v>10.0</v>
      </c>
      <c r="W20" s="70">
        <f t="shared" si="7"/>
        <v>96</v>
      </c>
      <c r="X20" s="133"/>
      <c r="Y20" s="134">
        <f t="shared" ref="Y20:AA20" si="23">MIN(SUMIF($D$13:$U$13,Y$12,$D20:$U20),100)</f>
        <v>49</v>
      </c>
      <c r="Z20" s="135">
        <f t="shared" si="23"/>
        <v>32</v>
      </c>
      <c r="AA20" s="135">
        <f t="shared" si="23"/>
        <v>10</v>
      </c>
      <c r="AB20" s="135"/>
      <c r="AC20" s="136"/>
      <c r="AD20" s="102">
        <f t="shared" si="9"/>
        <v>0.8909090909</v>
      </c>
      <c r="AE20" s="102">
        <f t="shared" si="10"/>
        <v>0.9142857143</v>
      </c>
      <c r="AF20" s="137">
        <f t="shared" si="14"/>
        <v>1</v>
      </c>
      <c r="AG20" s="102"/>
      <c r="AH20" s="124"/>
      <c r="AI20" s="135">
        <f t="shared" ref="AI20:AK20" si="24">IF((AD20)&gt;=50%,2,(IF((AD20)&lt;25%,0,1)))</f>
        <v>2</v>
      </c>
      <c r="AJ20" s="135">
        <f t="shared" si="24"/>
        <v>2</v>
      </c>
      <c r="AK20" s="135">
        <f t="shared" si="24"/>
        <v>2</v>
      </c>
      <c r="AL20" s="135"/>
      <c r="AM20" s="124"/>
      <c r="AN20" s="135" t="str">
        <f t="shared" ref="AN20:AP20" si="25">IF(AI20=2,"Att",(IF(AI20=0,"Not","Weak")))</f>
        <v>Att</v>
      </c>
      <c r="AO20" s="135" t="str">
        <f t="shared" si="25"/>
        <v>Att</v>
      </c>
      <c r="AP20" s="135" t="str">
        <f t="shared" si="25"/>
        <v>Att</v>
      </c>
      <c r="AQ20" s="135"/>
      <c r="AR20" s="124"/>
      <c r="AS20" s="138"/>
    </row>
    <row r="21" ht="15.75" customHeight="1">
      <c r="A21" s="121" t="s">
        <v>60</v>
      </c>
      <c r="B21" s="121" t="s">
        <v>61</v>
      </c>
      <c r="C21" s="122">
        <v>9.0</v>
      </c>
      <c r="D21" s="123">
        <v>8.0</v>
      </c>
      <c r="E21" s="123">
        <v>0.0</v>
      </c>
      <c r="F21" s="124">
        <v>4.0</v>
      </c>
      <c r="G21" s="125">
        <v>3.0</v>
      </c>
      <c r="H21" s="125"/>
      <c r="I21" s="67"/>
      <c r="J21" s="67"/>
      <c r="K21" s="126"/>
      <c r="L21" s="126"/>
      <c r="M21" s="127">
        <v>12.0</v>
      </c>
      <c r="N21" s="140">
        <v>9.0</v>
      </c>
      <c r="O21" s="128">
        <v>6.0</v>
      </c>
      <c r="P21" s="139">
        <v>15.0</v>
      </c>
      <c r="Q21" s="140">
        <v>10.0</v>
      </c>
      <c r="R21" s="128">
        <v>5.0</v>
      </c>
      <c r="S21" s="130">
        <f t="shared" si="3"/>
        <v>4</v>
      </c>
      <c r="T21" s="112"/>
      <c r="U21" s="135">
        <v>5.0</v>
      </c>
      <c r="V21" s="132">
        <v>9.0</v>
      </c>
      <c r="W21" s="70">
        <f t="shared" si="7"/>
        <v>60</v>
      </c>
      <c r="X21" s="133"/>
      <c r="Y21" s="134">
        <f t="shared" ref="Y21:AA21" si="26">MIN(SUMIF($D$13:$U$13,Y$12,$D21:$U21),100)</f>
        <v>31</v>
      </c>
      <c r="Z21" s="135">
        <f t="shared" si="26"/>
        <v>9</v>
      </c>
      <c r="AA21" s="135">
        <f t="shared" si="26"/>
        <v>9</v>
      </c>
      <c r="AB21" s="135"/>
      <c r="AC21" s="136"/>
      <c r="AD21" s="102">
        <f t="shared" si="9"/>
        <v>0.5636363636</v>
      </c>
      <c r="AE21" s="102">
        <f t="shared" si="10"/>
        <v>0.2571428571</v>
      </c>
      <c r="AF21" s="137">
        <f t="shared" si="14"/>
        <v>0.9</v>
      </c>
      <c r="AG21" s="102"/>
      <c r="AH21" s="124"/>
      <c r="AI21" s="135">
        <f t="shared" ref="AI21:AK21" si="27">IF((AD21)&gt;=50%,2,(IF((AD21)&lt;25%,0,1)))</f>
        <v>2</v>
      </c>
      <c r="AJ21" s="135">
        <f t="shared" si="27"/>
        <v>1</v>
      </c>
      <c r="AK21" s="135">
        <f t="shared" si="27"/>
        <v>2</v>
      </c>
      <c r="AL21" s="135"/>
      <c r="AM21" s="124"/>
      <c r="AN21" s="135" t="str">
        <f t="shared" ref="AN21:AP21" si="28">IF(AI21=2,"Att",(IF(AI21=0,"Not","Weak")))</f>
        <v>Att</v>
      </c>
      <c r="AO21" s="135" t="str">
        <f t="shared" si="28"/>
        <v>Weak</v>
      </c>
      <c r="AP21" s="135" t="str">
        <f t="shared" si="28"/>
        <v>Att</v>
      </c>
      <c r="AQ21" s="135"/>
      <c r="AR21" s="124"/>
      <c r="AS21" s="138"/>
    </row>
    <row r="22" ht="15.75" customHeight="1">
      <c r="A22" s="121" t="s">
        <v>62</v>
      </c>
      <c r="B22" s="121" t="s">
        <v>63</v>
      </c>
      <c r="C22" s="122">
        <v>10.0</v>
      </c>
      <c r="D22" s="123">
        <v>0.0</v>
      </c>
      <c r="E22" s="123">
        <v>0.0</v>
      </c>
      <c r="F22" s="124">
        <v>4.0</v>
      </c>
      <c r="G22" s="125">
        <v>3.0</v>
      </c>
      <c r="H22" s="125"/>
      <c r="I22" s="67"/>
      <c r="J22" s="67"/>
      <c r="K22" s="126"/>
      <c r="L22" s="126"/>
      <c r="M22" s="127">
        <v>7.0</v>
      </c>
      <c r="N22" s="140">
        <v>7.5</v>
      </c>
      <c r="O22" s="128">
        <v>6.0</v>
      </c>
      <c r="P22" s="139">
        <v>13.5</v>
      </c>
      <c r="Q22" s="140">
        <v>12.0</v>
      </c>
      <c r="R22" s="128">
        <v>3.0</v>
      </c>
      <c r="S22" s="130">
        <f t="shared" si="3"/>
        <v>4</v>
      </c>
      <c r="T22" s="112"/>
      <c r="U22" s="135">
        <v>5.0</v>
      </c>
      <c r="V22" s="132">
        <v>9.0</v>
      </c>
      <c r="W22" s="70">
        <f t="shared" si="7"/>
        <v>54.5</v>
      </c>
      <c r="X22" s="133"/>
      <c r="Y22" s="134">
        <f t="shared" ref="Y22:AA22" si="29">MIN(SUMIF($D$13:$U$13,Y$12,$D22:$U22),100)</f>
        <v>23.5</v>
      </c>
      <c r="Z22" s="135">
        <f t="shared" si="29"/>
        <v>9</v>
      </c>
      <c r="AA22" s="135">
        <f t="shared" si="29"/>
        <v>9</v>
      </c>
      <c r="AB22" s="135"/>
      <c r="AC22" s="136"/>
      <c r="AD22" s="102">
        <f t="shared" si="9"/>
        <v>0.4272727273</v>
      </c>
      <c r="AE22" s="102">
        <f t="shared" si="10"/>
        <v>0.2571428571</v>
      </c>
      <c r="AF22" s="137">
        <f t="shared" si="14"/>
        <v>0.9</v>
      </c>
      <c r="AG22" s="102"/>
      <c r="AH22" s="124"/>
      <c r="AI22" s="135">
        <f t="shared" ref="AI22:AK22" si="30">IF((AD22)&gt;=50%,2,(IF((AD22)&lt;25%,0,1)))</f>
        <v>1</v>
      </c>
      <c r="AJ22" s="135">
        <f t="shared" si="30"/>
        <v>1</v>
      </c>
      <c r="AK22" s="135">
        <f t="shared" si="30"/>
        <v>2</v>
      </c>
      <c r="AL22" s="135"/>
      <c r="AM22" s="124"/>
      <c r="AN22" s="135" t="str">
        <f t="shared" ref="AN22:AP22" si="31">IF(AI22=2,"Att",(IF(AI22=0,"Not","Weak")))</f>
        <v>Weak</v>
      </c>
      <c r="AO22" s="135" t="str">
        <f t="shared" si="31"/>
        <v>Weak</v>
      </c>
      <c r="AP22" s="135" t="str">
        <f t="shared" si="31"/>
        <v>Att</v>
      </c>
      <c r="AQ22" s="135"/>
      <c r="AR22" s="124"/>
      <c r="AS22" s="138"/>
    </row>
    <row r="23" ht="15.75" customHeight="1">
      <c r="A23" s="121" t="s">
        <v>64</v>
      </c>
      <c r="B23" s="121" t="s">
        <v>65</v>
      </c>
      <c r="C23" s="122">
        <v>10.0</v>
      </c>
      <c r="D23" s="123">
        <v>2.0</v>
      </c>
      <c r="E23" s="123">
        <v>0.0</v>
      </c>
      <c r="F23" s="124">
        <v>5.0</v>
      </c>
      <c r="G23" s="125">
        <v>3.0</v>
      </c>
      <c r="H23" s="125"/>
      <c r="I23" s="67"/>
      <c r="J23" s="67"/>
      <c r="K23" s="126"/>
      <c r="L23" s="126"/>
      <c r="M23" s="127">
        <v>8.0</v>
      </c>
      <c r="N23" s="140">
        <v>6.0</v>
      </c>
      <c r="O23" s="128">
        <v>6.0</v>
      </c>
      <c r="P23" s="139">
        <v>12.0</v>
      </c>
      <c r="Q23" s="140">
        <v>8.0</v>
      </c>
      <c r="R23" s="128">
        <v>4.0</v>
      </c>
      <c r="S23" s="130">
        <f t="shared" si="3"/>
        <v>4</v>
      </c>
      <c r="T23" s="112"/>
      <c r="U23" s="135">
        <v>5.0</v>
      </c>
      <c r="V23" s="132">
        <v>9.0</v>
      </c>
      <c r="W23" s="70">
        <f t="shared" si="7"/>
        <v>51</v>
      </c>
      <c r="X23" s="133"/>
      <c r="Y23" s="134">
        <f t="shared" ref="Y23:AA23" si="32">MIN(SUMIF($D$13:$U$13,Y$12,$D23:$U23),100)</f>
        <v>21</v>
      </c>
      <c r="Z23" s="135">
        <f t="shared" si="32"/>
        <v>9</v>
      </c>
      <c r="AA23" s="135">
        <f t="shared" si="32"/>
        <v>9</v>
      </c>
      <c r="AB23" s="135"/>
      <c r="AC23" s="136"/>
      <c r="AD23" s="102">
        <f t="shared" si="9"/>
        <v>0.3818181818</v>
      </c>
      <c r="AE23" s="102">
        <f t="shared" si="10"/>
        <v>0.2571428571</v>
      </c>
      <c r="AF23" s="137">
        <f t="shared" si="14"/>
        <v>0.9</v>
      </c>
      <c r="AG23" s="102"/>
      <c r="AH23" s="124"/>
      <c r="AI23" s="135">
        <f t="shared" ref="AI23:AK23" si="33">IF((AD23)&gt;=50%,2,(IF((AD23)&lt;25%,0,1)))</f>
        <v>1</v>
      </c>
      <c r="AJ23" s="135">
        <f t="shared" si="33"/>
        <v>1</v>
      </c>
      <c r="AK23" s="135">
        <f t="shared" si="33"/>
        <v>2</v>
      </c>
      <c r="AL23" s="135"/>
      <c r="AM23" s="124"/>
      <c r="AN23" s="135" t="str">
        <f t="shared" ref="AN23:AP23" si="34">IF(AI23=2,"Att",(IF(AI23=0,"Not","Weak")))</f>
        <v>Weak</v>
      </c>
      <c r="AO23" s="135" t="str">
        <f t="shared" si="34"/>
        <v>Weak</v>
      </c>
      <c r="AP23" s="135" t="str">
        <f t="shared" si="34"/>
        <v>Att</v>
      </c>
      <c r="AQ23" s="135"/>
      <c r="AR23" s="124"/>
      <c r="AS23" s="138"/>
    </row>
    <row r="24" ht="15.75" customHeight="1">
      <c r="A24" s="121" t="s">
        <v>66</v>
      </c>
      <c r="B24" s="121" t="s">
        <v>67</v>
      </c>
      <c r="C24" s="122">
        <v>10.0</v>
      </c>
      <c r="D24" s="123">
        <v>0.0</v>
      </c>
      <c r="E24" s="123">
        <v>0.0</v>
      </c>
      <c r="F24" s="124">
        <v>3.0</v>
      </c>
      <c r="G24" s="125">
        <v>3.0</v>
      </c>
      <c r="H24" s="125"/>
      <c r="I24" s="67"/>
      <c r="J24" s="67"/>
      <c r="K24" s="126"/>
      <c r="L24" s="126"/>
      <c r="M24" s="127">
        <v>6.0</v>
      </c>
      <c r="N24" s="140">
        <v>6.0</v>
      </c>
      <c r="O24" s="128">
        <v>6.0</v>
      </c>
      <c r="P24" s="139">
        <v>12.0</v>
      </c>
      <c r="Q24" s="140">
        <v>10.0</v>
      </c>
      <c r="R24" s="128">
        <v>4.0</v>
      </c>
      <c r="S24" s="130">
        <f t="shared" si="3"/>
        <v>4</v>
      </c>
      <c r="T24" s="112"/>
      <c r="U24" s="135">
        <v>5.0</v>
      </c>
      <c r="V24" s="132">
        <v>9.0</v>
      </c>
      <c r="W24" s="70">
        <f t="shared" si="7"/>
        <v>51</v>
      </c>
      <c r="X24" s="133"/>
      <c r="Y24" s="134">
        <f t="shared" ref="Y24:AA24" si="35">MIN(SUMIF($D$13:$U$13,Y$12,$D24:$U24),100)</f>
        <v>19</v>
      </c>
      <c r="Z24" s="135">
        <f t="shared" si="35"/>
        <v>9</v>
      </c>
      <c r="AA24" s="135">
        <f t="shared" si="35"/>
        <v>9</v>
      </c>
      <c r="AB24" s="135"/>
      <c r="AC24" s="136"/>
      <c r="AD24" s="102">
        <f t="shared" si="9"/>
        <v>0.3454545455</v>
      </c>
      <c r="AE24" s="102">
        <f t="shared" si="10"/>
        <v>0.2571428571</v>
      </c>
      <c r="AF24" s="137">
        <f t="shared" si="14"/>
        <v>0.9</v>
      </c>
      <c r="AG24" s="102"/>
      <c r="AH24" s="124"/>
      <c r="AI24" s="135">
        <f t="shared" ref="AI24:AK24" si="36">IF((AD24)&gt;=50%,2,(IF((AD24)&lt;25%,0,1)))</f>
        <v>1</v>
      </c>
      <c r="AJ24" s="135">
        <f t="shared" si="36"/>
        <v>1</v>
      </c>
      <c r="AK24" s="135">
        <f t="shared" si="36"/>
        <v>2</v>
      </c>
      <c r="AL24" s="135"/>
      <c r="AM24" s="124"/>
      <c r="AN24" s="135" t="str">
        <f t="shared" ref="AN24:AP24" si="37">IF(AI24=2,"Att",(IF(AI24=0,"Not","Weak")))</f>
        <v>Weak</v>
      </c>
      <c r="AO24" s="135" t="str">
        <f t="shared" si="37"/>
        <v>Weak</v>
      </c>
      <c r="AP24" s="135" t="str">
        <f t="shared" si="37"/>
        <v>Att</v>
      </c>
      <c r="AQ24" s="135"/>
      <c r="AR24" s="124"/>
      <c r="AS24" s="138"/>
    </row>
    <row r="25" ht="15.75" customHeight="1">
      <c r="A25" s="121" t="s">
        <v>68</v>
      </c>
      <c r="B25" s="121" t="s">
        <v>69</v>
      </c>
      <c r="C25" s="122">
        <v>9.0</v>
      </c>
      <c r="D25" s="123">
        <v>3.0</v>
      </c>
      <c r="E25" s="123">
        <v>0.0</v>
      </c>
      <c r="F25" s="124">
        <v>6.0</v>
      </c>
      <c r="G25" s="125">
        <v>3.0</v>
      </c>
      <c r="H25" s="125"/>
      <c r="I25" s="67"/>
      <c r="J25" s="67"/>
      <c r="K25" s="126"/>
      <c r="L25" s="126"/>
      <c r="M25" s="127">
        <v>9.0</v>
      </c>
      <c r="N25" s="140">
        <v>6.0</v>
      </c>
      <c r="O25" s="128">
        <v>6.0</v>
      </c>
      <c r="P25" s="139">
        <v>12.0</v>
      </c>
      <c r="Q25" s="140">
        <v>12.0</v>
      </c>
      <c r="R25" s="128">
        <v>4.0</v>
      </c>
      <c r="S25" s="130">
        <f t="shared" si="3"/>
        <v>4</v>
      </c>
      <c r="T25" s="112"/>
      <c r="U25" s="135">
        <v>5.0</v>
      </c>
      <c r="V25" s="132">
        <v>9.0</v>
      </c>
      <c r="W25" s="70">
        <f t="shared" si="7"/>
        <v>55</v>
      </c>
      <c r="X25" s="133"/>
      <c r="Y25" s="134">
        <f t="shared" ref="Y25:AA25" si="38">MIN(SUMIF($D$13:$U$13,Y$12,$D25:$U25),100)</f>
        <v>27</v>
      </c>
      <c r="Z25" s="135">
        <f t="shared" si="38"/>
        <v>9</v>
      </c>
      <c r="AA25" s="135">
        <f t="shared" si="38"/>
        <v>9</v>
      </c>
      <c r="AB25" s="135"/>
      <c r="AC25" s="136"/>
      <c r="AD25" s="102">
        <f t="shared" si="9"/>
        <v>0.4909090909</v>
      </c>
      <c r="AE25" s="102">
        <f t="shared" si="10"/>
        <v>0.2571428571</v>
      </c>
      <c r="AF25" s="137">
        <f t="shared" si="14"/>
        <v>0.9</v>
      </c>
      <c r="AG25" s="102"/>
      <c r="AH25" s="124"/>
      <c r="AI25" s="135">
        <f t="shared" ref="AI25:AK25" si="39">IF((AD25)&gt;=50%,2,(IF((AD25)&lt;25%,0,1)))</f>
        <v>1</v>
      </c>
      <c r="AJ25" s="135">
        <f t="shared" si="39"/>
        <v>1</v>
      </c>
      <c r="AK25" s="135">
        <f t="shared" si="39"/>
        <v>2</v>
      </c>
      <c r="AL25" s="135"/>
      <c r="AM25" s="124"/>
      <c r="AN25" s="135" t="str">
        <f t="shared" ref="AN25:AP25" si="40">IF(AI25=2,"Att",(IF(AI25=0,"Not","Weak")))</f>
        <v>Weak</v>
      </c>
      <c r="AO25" s="135" t="str">
        <f t="shared" si="40"/>
        <v>Weak</v>
      </c>
      <c r="AP25" s="135" t="str">
        <f t="shared" si="40"/>
        <v>Att</v>
      </c>
      <c r="AQ25" s="135"/>
      <c r="AR25" s="124"/>
      <c r="AS25" s="138"/>
    </row>
    <row r="26" ht="15.75" customHeight="1">
      <c r="A26" s="121" t="s">
        <v>70</v>
      </c>
      <c r="B26" s="121" t="s">
        <v>71</v>
      </c>
      <c r="C26" s="122">
        <v>10.0</v>
      </c>
      <c r="D26" s="123">
        <v>2.0</v>
      </c>
      <c r="E26" s="123">
        <v>0.0</v>
      </c>
      <c r="F26" s="124">
        <v>5.0</v>
      </c>
      <c r="G26" s="67">
        <v>3.0</v>
      </c>
      <c r="H26" s="125"/>
      <c r="I26" s="67"/>
      <c r="J26" s="67"/>
      <c r="K26" s="126"/>
      <c r="L26" s="126"/>
      <c r="M26" s="127">
        <v>8.0</v>
      </c>
      <c r="N26" s="140">
        <v>6.0</v>
      </c>
      <c r="O26" s="128">
        <v>6.0</v>
      </c>
      <c r="P26" s="139">
        <v>12.0</v>
      </c>
      <c r="Q26" s="140">
        <v>14.0</v>
      </c>
      <c r="R26" s="128">
        <v>4.0</v>
      </c>
      <c r="S26" s="130">
        <f t="shared" si="3"/>
        <v>4</v>
      </c>
      <c r="T26" s="112"/>
      <c r="U26" s="135">
        <v>5.0</v>
      </c>
      <c r="V26" s="132">
        <v>9.0</v>
      </c>
      <c r="W26" s="70">
        <f t="shared" si="7"/>
        <v>57</v>
      </c>
      <c r="X26" s="133"/>
      <c r="Y26" s="134">
        <f t="shared" ref="Y26:AA26" si="41">MIN(SUMIF($D$13:$U$13,Y$12,$D26:$U26),100)</f>
        <v>27</v>
      </c>
      <c r="Z26" s="135">
        <f t="shared" si="41"/>
        <v>9</v>
      </c>
      <c r="AA26" s="135">
        <f t="shared" si="41"/>
        <v>9</v>
      </c>
      <c r="AB26" s="135"/>
      <c r="AC26" s="136"/>
      <c r="AD26" s="102">
        <f t="shared" si="9"/>
        <v>0.4909090909</v>
      </c>
      <c r="AE26" s="102">
        <f t="shared" si="10"/>
        <v>0.2571428571</v>
      </c>
      <c r="AF26" s="137">
        <f t="shared" si="14"/>
        <v>0.9</v>
      </c>
      <c r="AG26" s="102"/>
      <c r="AH26" s="124"/>
      <c r="AI26" s="135">
        <f t="shared" ref="AI26:AK26" si="42">IF((AD26)&gt;=50%,2,(IF((AD26)&lt;25%,0,1)))</f>
        <v>1</v>
      </c>
      <c r="AJ26" s="135">
        <f t="shared" si="42"/>
        <v>1</v>
      </c>
      <c r="AK26" s="135">
        <f t="shared" si="42"/>
        <v>2</v>
      </c>
      <c r="AL26" s="135"/>
      <c r="AM26" s="124"/>
      <c r="AN26" s="135" t="str">
        <f t="shared" ref="AN26:AP26" si="43">IF(AI26=2,"Att",(IF(AI26=0,"Not","Weak")))</f>
        <v>Weak</v>
      </c>
      <c r="AO26" s="135" t="str">
        <f t="shared" si="43"/>
        <v>Weak</v>
      </c>
      <c r="AP26" s="135" t="str">
        <f t="shared" si="43"/>
        <v>Att</v>
      </c>
      <c r="AQ26" s="135"/>
      <c r="AR26" s="124"/>
      <c r="AS26" s="138"/>
    </row>
    <row r="27" ht="15.75" customHeight="1">
      <c r="A27" s="121" t="s">
        <v>72</v>
      </c>
      <c r="B27" s="121" t="s">
        <v>73</v>
      </c>
      <c r="C27" s="122">
        <v>9.0</v>
      </c>
      <c r="D27" s="123">
        <v>8.0</v>
      </c>
      <c r="E27" s="123">
        <v>0.0</v>
      </c>
      <c r="F27" s="124">
        <v>3.0</v>
      </c>
      <c r="G27" s="67">
        <v>3.0</v>
      </c>
      <c r="H27" s="125"/>
      <c r="I27" s="126"/>
      <c r="J27" s="67"/>
      <c r="K27" s="126"/>
      <c r="L27" s="126"/>
      <c r="M27" s="127">
        <v>11.0</v>
      </c>
      <c r="N27" s="140">
        <v>6.0</v>
      </c>
      <c r="O27" s="128">
        <v>6.0</v>
      </c>
      <c r="P27" s="139">
        <v>12.0</v>
      </c>
      <c r="Q27" s="140">
        <v>11.0</v>
      </c>
      <c r="R27" s="128">
        <v>5.0</v>
      </c>
      <c r="S27" s="130">
        <f t="shared" si="3"/>
        <v>4</v>
      </c>
      <c r="T27" s="112"/>
      <c r="U27" s="135">
        <v>5.0</v>
      </c>
      <c r="V27" s="132">
        <v>9.0</v>
      </c>
      <c r="W27" s="70">
        <f t="shared" si="7"/>
        <v>57</v>
      </c>
      <c r="X27" s="133"/>
      <c r="Y27" s="134">
        <f t="shared" ref="Y27:AA27" si="44">MIN(SUMIF($D$13:$U$13,Y$12,$D27:$U27),100)</f>
        <v>28</v>
      </c>
      <c r="Z27" s="135">
        <f t="shared" si="44"/>
        <v>9</v>
      </c>
      <c r="AA27" s="135">
        <f t="shared" si="44"/>
        <v>9</v>
      </c>
      <c r="AB27" s="135"/>
      <c r="AC27" s="136"/>
      <c r="AD27" s="102">
        <f t="shared" si="9"/>
        <v>0.5090909091</v>
      </c>
      <c r="AE27" s="102">
        <f t="shared" si="10"/>
        <v>0.2571428571</v>
      </c>
      <c r="AF27" s="137">
        <f t="shared" si="14"/>
        <v>0.9</v>
      </c>
      <c r="AG27" s="102"/>
      <c r="AH27" s="124"/>
      <c r="AI27" s="135">
        <f t="shared" ref="AI27:AK27" si="45">IF((AD27)&gt;=50%,2,(IF((AD27)&lt;25%,0,1)))</f>
        <v>2</v>
      </c>
      <c r="AJ27" s="135">
        <f t="shared" si="45"/>
        <v>1</v>
      </c>
      <c r="AK27" s="135">
        <f t="shared" si="45"/>
        <v>2</v>
      </c>
      <c r="AL27" s="135"/>
      <c r="AM27" s="124"/>
      <c r="AN27" s="135" t="str">
        <f t="shared" ref="AN27:AP27" si="46">IF(AI27=2,"Att",(IF(AI27=0,"Not","Weak")))</f>
        <v>Att</v>
      </c>
      <c r="AO27" s="135" t="str">
        <f t="shared" si="46"/>
        <v>Weak</v>
      </c>
      <c r="AP27" s="135" t="str">
        <f t="shared" si="46"/>
        <v>Att</v>
      </c>
      <c r="AQ27" s="135"/>
      <c r="AR27" s="124"/>
      <c r="AS27" s="138"/>
    </row>
    <row r="28" ht="15.75" customHeight="1">
      <c r="A28" s="121" t="s">
        <v>74</v>
      </c>
      <c r="B28" s="121" t="s">
        <v>75</v>
      </c>
      <c r="C28" s="122">
        <v>10.0</v>
      </c>
      <c r="D28" s="123">
        <v>0.0</v>
      </c>
      <c r="E28" s="123">
        <v>0.0</v>
      </c>
      <c r="F28" s="124">
        <v>4.0</v>
      </c>
      <c r="G28" s="67">
        <v>3.0</v>
      </c>
      <c r="H28" s="125"/>
      <c r="I28" s="67"/>
      <c r="J28" s="67"/>
      <c r="K28" s="126"/>
      <c r="L28" s="126"/>
      <c r="M28" s="127">
        <v>7.0</v>
      </c>
      <c r="N28" s="140">
        <v>5.0</v>
      </c>
      <c r="O28" s="128">
        <v>5.5</v>
      </c>
      <c r="P28" s="139">
        <v>10.5</v>
      </c>
      <c r="Q28" s="140">
        <v>15.0</v>
      </c>
      <c r="R28" s="128">
        <v>3.0</v>
      </c>
      <c r="S28" s="130">
        <f t="shared" si="3"/>
        <v>4</v>
      </c>
      <c r="T28" s="112"/>
      <c r="U28" s="135">
        <v>5.0</v>
      </c>
      <c r="V28" s="132">
        <v>9.0</v>
      </c>
      <c r="W28" s="70">
        <f t="shared" si="7"/>
        <v>54.5</v>
      </c>
      <c r="X28" s="133"/>
      <c r="Y28" s="134">
        <f t="shared" ref="Y28:AA28" si="47">MIN(SUMIF($D$13:$U$13,Y$12,$D28:$U28),100)</f>
        <v>24</v>
      </c>
      <c r="Z28" s="135">
        <f t="shared" si="47"/>
        <v>8.5</v>
      </c>
      <c r="AA28" s="135">
        <f t="shared" si="47"/>
        <v>9</v>
      </c>
      <c r="AB28" s="135"/>
      <c r="AC28" s="136"/>
      <c r="AD28" s="102">
        <f t="shared" si="9"/>
        <v>0.4363636364</v>
      </c>
      <c r="AE28" s="102">
        <f t="shared" si="10"/>
        <v>0.2428571429</v>
      </c>
      <c r="AF28" s="137">
        <f t="shared" si="14"/>
        <v>0.9</v>
      </c>
      <c r="AG28" s="102"/>
      <c r="AH28" s="124"/>
      <c r="AI28" s="135">
        <f t="shared" ref="AI28:AK28" si="48">IF((AD28)&gt;=50%,2,(IF((AD28)&lt;25%,0,1)))</f>
        <v>1</v>
      </c>
      <c r="AJ28" s="135">
        <f t="shared" si="48"/>
        <v>0</v>
      </c>
      <c r="AK28" s="135">
        <f t="shared" si="48"/>
        <v>2</v>
      </c>
      <c r="AL28" s="135"/>
      <c r="AM28" s="124"/>
      <c r="AN28" s="135" t="str">
        <f t="shared" ref="AN28:AP28" si="49">IF(AI28=2,"Att",(IF(AI28=0,"Not","Weak")))</f>
        <v>Weak</v>
      </c>
      <c r="AO28" s="135" t="str">
        <f t="shared" si="49"/>
        <v>Not</v>
      </c>
      <c r="AP28" s="135" t="str">
        <f t="shared" si="49"/>
        <v>Att</v>
      </c>
      <c r="AQ28" s="135"/>
      <c r="AR28" s="124"/>
      <c r="AS28" s="138"/>
    </row>
    <row r="29" ht="15.75" customHeight="1">
      <c r="A29" s="121" t="s">
        <v>76</v>
      </c>
      <c r="B29" s="121" t="s">
        <v>77</v>
      </c>
      <c r="C29" s="122">
        <v>10.0</v>
      </c>
      <c r="D29" s="123">
        <v>3.0</v>
      </c>
      <c r="E29" s="123">
        <v>5.0</v>
      </c>
      <c r="F29" s="124">
        <v>8.0</v>
      </c>
      <c r="G29" s="67">
        <v>0.0</v>
      </c>
      <c r="H29" s="125"/>
      <c r="I29" s="67"/>
      <c r="J29" s="67"/>
      <c r="K29" s="126"/>
      <c r="L29" s="126"/>
      <c r="M29" s="127">
        <v>13.0</v>
      </c>
      <c r="N29" s="140">
        <v>7.5</v>
      </c>
      <c r="O29" s="128">
        <v>12.0</v>
      </c>
      <c r="P29" s="139">
        <v>19.5</v>
      </c>
      <c r="Q29" s="140">
        <v>18.0</v>
      </c>
      <c r="R29" s="128">
        <v>10.0</v>
      </c>
      <c r="S29" s="130">
        <f t="shared" si="3"/>
        <v>5</v>
      </c>
      <c r="T29" s="112"/>
      <c r="U29" s="135">
        <v>5.0</v>
      </c>
      <c r="V29" s="132">
        <v>10.0</v>
      </c>
      <c r="W29" s="70">
        <f t="shared" si="7"/>
        <v>80.5</v>
      </c>
      <c r="X29" s="133"/>
      <c r="Y29" s="134">
        <f t="shared" ref="Y29:AA29" si="50">MIN(SUMIF($D$13:$U$13,Y$12,$D29:$U29),100)</f>
        <v>36.5</v>
      </c>
      <c r="Z29" s="135">
        <f t="shared" si="50"/>
        <v>17</v>
      </c>
      <c r="AA29" s="135">
        <f t="shared" si="50"/>
        <v>10</v>
      </c>
      <c r="AB29" s="135"/>
      <c r="AC29" s="136"/>
      <c r="AD29" s="102">
        <f t="shared" si="9"/>
        <v>0.6636363636</v>
      </c>
      <c r="AE29" s="102">
        <f t="shared" si="10"/>
        <v>0.4857142857</v>
      </c>
      <c r="AF29" s="137">
        <f t="shared" si="14"/>
        <v>1</v>
      </c>
      <c r="AG29" s="102"/>
      <c r="AH29" s="124"/>
      <c r="AI29" s="135">
        <f t="shared" ref="AI29:AK29" si="51">IF((AD29)&gt;=50%,2,(IF((AD29)&lt;25%,0,1)))</f>
        <v>2</v>
      </c>
      <c r="AJ29" s="135">
        <f t="shared" si="51"/>
        <v>1</v>
      </c>
      <c r="AK29" s="135">
        <f t="shared" si="51"/>
        <v>2</v>
      </c>
      <c r="AL29" s="135"/>
      <c r="AM29" s="124"/>
      <c r="AN29" s="135" t="str">
        <f t="shared" ref="AN29:AP29" si="52">IF(AI29=2,"Att",(IF(AI29=0,"Not","Weak")))</f>
        <v>Att</v>
      </c>
      <c r="AO29" s="135" t="str">
        <f t="shared" si="52"/>
        <v>Weak</v>
      </c>
      <c r="AP29" s="135" t="str">
        <f t="shared" si="52"/>
        <v>Att</v>
      </c>
      <c r="AQ29" s="135"/>
      <c r="AR29" s="124"/>
      <c r="AS29" s="138"/>
    </row>
    <row r="30" ht="15.75" customHeight="1">
      <c r="A30" s="121" t="s">
        <v>78</v>
      </c>
      <c r="B30" s="121" t="s">
        <v>79</v>
      </c>
      <c r="C30" s="122">
        <v>10.0</v>
      </c>
      <c r="D30" s="123">
        <v>3.0</v>
      </c>
      <c r="E30" s="123">
        <v>0.0</v>
      </c>
      <c r="F30" s="124">
        <v>3.0</v>
      </c>
      <c r="G30" s="67">
        <v>3.0</v>
      </c>
      <c r="H30" s="125"/>
      <c r="I30" s="67"/>
      <c r="J30" s="67"/>
      <c r="K30" s="126"/>
      <c r="L30" s="126"/>
      <c r="M30" s="127">
        <v>6.0</v>
      </c>
      <c r="N30" s="140">
        <v>0.0</v>
      </c>
      <c r="O30" s="128">
        <v>0.0</v>
      </c>
      <c r="P30" s="139">
        <v>9.0</v>
      </c>
      <c r="Q30" s="140">
        <v>18.0</v>
      </c>
      <c r="R30" s="128">
        <v>3.0</v>
      </c>
      <c r="S30" s="130">
        <f t="shared" si="3"/>
        <v>4</v>
      </c>
      <c r="T30" s="112"/>
      <c r="U30" s="135">
        <v>5.0</v>
      </c>
      <c r="V30" s="132">
        <v>9.0</v>
      </c>
      <c r="W30" s="70">
        <f t="shared" si="7"/>
        <v>55</v>
      </c>
      <c r="X30" s="133"/>
      <c r="Y30" s="134">
        <f t="shared" ref="Y30:AA30" si="53">MIN(SUMIF($D$13:$U$13,Y$12,$D30:$U30),100)</f>
        <v>24</v>
      </c>
      <c r="Z30" s="135">
        <f t="shared" si="53"/>
        <v>3</v>
      </c>
      <c r="AA30" s="135">
        <f t="shared" si="53"/>
        <v>9</v>
      </c>
      <c r="AB30" s="135"/>
      <c r="AC30" s="136"/>
      <c r="AD30" s="102">
        <f t="shared" si="9"/>
        <v>0.4363636364</v>
      </c>
      <c r="AE30" s="102">
        <f t="shared" si="10"/>
        <v>0.08571428571</v>
      </c>
      <c r="AF30" s="137">
        <f t="shared" si="14"/>
        <v>0.9</v>
      </c>
      <c r="AG30" s="102"/>
      <c r="AH30" s="124"/>
      <c r="AI30" s="135">
        <f t="shared" ref="AI30:AK30" si="54">IF((AD30)&gt;=50%,2,(IF((AD30)&lt;25%,0,1)))</f>
        <v>1</v>
      </c>
      <c r="AJ30" s="135">
        <f t="shared" si="54"/>
        <v>0</v>
      </c>
      <c r="AK30" s="135">
        <f t="shared" si="54"/>
        <v>2</v>
      </c>
      <c r="AL30" s="135"/>
      <c r="AM30" s="124"/>
      <c r="AN30" s="135" t="str">
        <f t="shared" ref="AN30:AP30" si="55">IF(AI30=2,"Att",(IF(AI30=0,"Not","Weak")))</f>
        <v>Weak</v>
      </c>
      <c r="AO30" s="135" t="str">
        <f t="shared" si="55"/>
        <v>Not</v>
      </c>
      <c r="AP30" s="135" t="str">
        <f t="shared" si="55"/>
        <v>Att</v>
      </c>
      <c r="AQ30" s="135"/>
      <c r="AR30" s="124"/>
      <c r="AS30" s="138"/>
    </row>
    <row r="31" ht="15.75" customHeight="1">
      <c r="A31" s="121" t="s">
        <v>80</v>
      </c>
      <c r="B31" s="121" t="s">
        <v>81</v>
      </c>
      <c r="C31" s="122">
        <v>10.0</v>
      </c>
      <c r="D31" s="123">
        <v>8.0</v>
      </c>
      <c r="E31" s="123">
        <v>0.0</v>
      </c>
      <c r="F31" s="124">
        <v>3.0</v>
      </c>
      <c r="G31" s="67">
        <v>3.0</v>
      </c>
      <c r="H31" s="125"/>
      <c r="I31" s="67"/>
      <c r="J31" s="67"/>
      <c r="K31" s="126"/>
      <c r="L31" s="126"/>
      <c r="M31" s="127">
        <v>11.0</v>
      </c>
      <c r="N31" s="140">
        <v>8.0</v>
      </c>
      <c r="O31" s="128">
        <v>6.0</v>
      </c>
      <c r="P31" s="139">
        <v>21.0</v>
      </c>
      <c r="Q31" s="140">
        <v>12.0</v>
      </c>
      <c r="R31" s="128">
        <v>7.0</v>
      </c>
      <c r="S31" s="130">
        <f t="shared" si="3"/>
        <v>5</v>
      </c>
      <c r="T31" s="112"/>
      <c r="U31" s="135">
        <v>5.0</v>
      </c>
      <c r="V31" s="132">
        <v>10.0</v>
      </c>
      <c r="W31" s="70">
        <f t="shared" si="7"/>
        <v>71</v>
      </c>
      <c r="X31" s="133"/>
      <c r="Y31" s="134">
        <f t="shared" ref="Y31:AA31" si="56">MIN(SUMIF($D$13:$U$13,Y$12,$D31:$U31),100)</f>
        <v>31</v>
      </c>
      <c r="Z31" s="135">
        <f t="shared" si="56"/>
        <v>9</v>
      </c>
      <c r="AA31" s="135">
        <f t="shared" si="56"/>
        <v>10</v>
      </c>
      <c r="AB31" s="135"/>
      <c r="AC31" s="136"/>
      <c r="AD31" s="102">
        <f t="shared" si="9"/>
        <v>0.5636363636</v>
      </c>
      <c r="AE31" s="102">
        <f t="shared" si="10"/>
        <v>0.2571428571</v>
      </c>
      <c r="AF31" s="137">
        <f t="shared" si="14"/>
        <v>1</v>
      </c>
      <c r="AG31" s="102"/>
      <c r="AH31" s="124"/>
      <c r="AI31" s="135">
        <f t="shared" ref="AI31:AK31" si="57">IF((AD31)&gt;=50%,2,(IF((AD31)&lt;25%,0,1)))</f>
        <v>2</v>
      </c>
      <c r="AJ31" s="135">
        <f t="shared" si="57"/>
        <v>1</v>
      </c>
      <c r="AK31" s="135">
        <f t="shared" si="57"/>
        <v>2</v>
      </c>
      <c r="AL31" s="135"/>
      <c r="AM31" s="124"/>
      <c r="AN31" s="135" t="str">
        <f t="shared" ref="AN31:AP31" si="58">IF(AI31=2,"Att",(IF(AI31=0,"Not","Weak")))</f>
        <v>Att</v>
      </c>
      <c r="AO31" s="135" t="str">
        <f t="shared" si="58"/>
        <v>Weak</v>
      </c>
      <c r="AP31" s="135" t="str">
        <f t="shared" si="58"/>
        <v>Att</v>
      </c>
      <c r="AQ31" s="135"/>
      <c r="AR31" s="124"/>
      <c r="AS31" s="138"/>
    </row>
    <row r="32" ht="15.75" customHeight="1">
      <c r="A32" s="121" t="s">
        <v>82</v>
      </c>
      <c r="B32" s="121" t="s">
        <v>83</v>
      </c>
      <c r="C32" s="122">
        <v>10.0</v>
      </c>
      <c r="D32" s="123">
        <v>4.0</v>
      </c>
      <c r="E32" s="123">
        <v>5.0</v>
      </c>
      <c r="F32" s="124">
        <v>7.0</v>
      </c>
      <c r="G32" s="67">
        <v>3.0</v>
      </c>
      <c r="H32" s="125"/>
      <c r="I32" s="67"/>
      <c r="J32" s="67"/>
      <c r="K32" s="126"/>
      <c r="L32" s="126"/>
      <c r="M32" s="127">
        <v>12.0</v>
      </c>
      <c r="N32" s="140">
        <v>5.0</v>
      </c>
      <c r="O32" s="128">
        <v>5.5</v>
      </c>
      <c r="P32" s="139">
        <v>10.5</v>
      </c>
      <c r="Q32" s="140">
        <v>16.0</v>
      </c>
      <c r="R32" s="128">
        <v>4.0</v>
      </c>
      <c r="S32" s="130">
        <f t="shared" si="3"/>
        <v>5</v>
      </c>
      <c r="T32" s="112"/>
      <c r="U32" s="135">
        <v>5.0</v>
      </c>
      <c r="V32" s="132">
        <v>10.0</v>
      </c>
      <c r="W32" s="70">
        <f t="shared" si="7"/>
        <v>62.5</v>
      </c>
      <c r="X32" s="133"/>
      <c r="Y32" s="134">
        <f t="shared" ref="Y32:AA32" si="59">MIN(SUMIF($D$13:$U$13,Y$12,$D32:$U32),100)</f>
        <v>32</v>
      </c>
      <c r="Z32" s="135">
        <f t="shared" si="59"/>
        <v>13.5</v>
      </c>
      <c r="AA32" s="135">
        <f t="shared" si="59"/>
        <v>10</v>
      </c>
      <c r="AB32" s="135"/>
      <c r="AC32" s="136"/>
      <c r="AD32" s="102">
        <f t="shared" si="9"/>
        <v>0.5818181818</v>
      </c>
      <c r="AE32" s="102">
        <f t="shared" si="10"/>
        <v>0.3857142857</v>
      </c>
      <c r="AF32" s="137">
        <f t="shared" si="14"/>
        <v>1</v>
      </c>
      <c r="AG32" s="102"/>
      <c r="AH32" s="124"/>
      <c r="AI32" s="135">
        <f t="shared" ref="AI32:AK32" si="60">IF((AD32)&gt;=50%,2,(IF((AD32)&lt;25%,0,1)))</f>
        <v>2</v>
      </c>
      <c r="AJ32" s="135">
        <f t="shared" si="60"/>
        <v>1</v>
      </c>
      <c r="AK32" s="135">
        <f t="shared" si="60"/>
        <v>2</v>
      </c>
      <c r="AL32" s="135"/>
      <c r="AM32" s="124"/>
      <c r="AN32" s="135" t="str">
        <f t="shared" ref="AN32:AP32" si="61">IF(AI32=2,"Att",(IF(AI32=0,"Not","Weak")))</f>
        <v>Att</v>
      </c>
      <c r="AO32" s="135" t="str">
        <f t="shared" si="61"/>
        <v>Weak</v>
      </c>
      <c r="AP32" s="135" t="str">
        <f t="shared" si="61"/>
        <v>Att</v>
      </c>
      <c r="AQ32" s="135"/>
      <c r="AR32" s="124"/>
      <c r="AS32" s="138"/>
    </row>
    <row r="33" ht="15.75" customHeight="1">
      <c r="A33" s="121" t="s">
        <v>84</v>
      </c>
      <c r="B33" s="121" t="s">
        <v>85</v>
      </c>
      <c r="C33" s="122">
        <v>10.0</v>
      </c>
      <c r="D33" s="123">
        <v>0.0</v>
      </c>
      <c r="E33" s="123">
        <v>0.0</v>
      </c>
      <c r="F33" s="124">
        <v>4.0</v>
      </c>
      <c r="G33" s="67">
        <v>3.0</v>
      </c>
      <c r="H33" s="125"/>
      <c r="I33" s="67"/>
      <c r="J33" s="67"/>
      <c r="K33" s="126"/>
      <c r="L33" s="126"/>
      <c r="M33" s="127">
        <v>7.0</v>
      </c>
      <c r="N33" s="125">
        <v>5.0</v>
      </c>
      <c r="O33" s="128">
        <v>7.0</v>
      </c>
      <c r="P33" s="139">
        <v>12.0</v>
      </c>
      <c r="Q33" s="67">
        <v>7.0</v>
      </c>
      <c r="R33" s="128">
        <v>5.0</v>
      </c>
      <c r="S33" s="130">
        <f t="shared" si="3"/>
        <v>4</v>
      </c>
      <c r="T33" s="112"/>
      <c r="U33" s="135">
        <v>5.0</v>
      </c>
      <c r="V33" s="132">
        <v>9.0</v>
      </c>
      <c r="W33" s="70">
        <f t="shared" si="7"/>
        <v>50</v>
      </c>
      <c r="X33" s="133"/>
      <c r="Y33" s="134">
        <f t="shared" ref="Y33:AA33" si="62">MIN(SUMIF($D$13:$U$13,Y$12,$D33:$U33),100)</f>
        <v>16</v>
      </c>
      <c r="Z33" s="135">
        <f t="shared" si="62"/>
        <v>10</v>
      </c>
      <c r="AA33" s="135">
        <f t="shared" si="62"/>
        <v>9</v>
      </c>
      <c r="AB33" s="135"/>
      <c r="AC33" s="136"/>
      <c r="AD33" s="102">
        <f t="shared" si="9"/>
        <v>0.2909090909</v>
      </c>
      <c r="AE33" s="102">
        <f t="shared" si="10"/>
        <v>0.2857142857</v>
      </c>
      <c r="AF33" s="137">
        <f t="shared" si="14"/>
        <v>0.9</v>
      </c>
      <c r="AG33" s="102"/>
      <c r="AH33" s="124"/>
      <c r="AI33" s="135">
        <f t="shared" ref="AI33:AK33" si="63">IF((AD33)&gt;=50%,2,(IF((AD33)&lt;25%,0,1)))</f>
        <v>1</v>
      </c>
      <c r="AJ33" s="135">
        <f t="shared" si="63"/>
        <v>1</v>
      </c>
      <c r="AK33" s="135">
        <f t="shared" si="63"/>
        <v>2</v>
      </c>
      <c r="AL33" s="135"/>
      <c r="AM33" s="124"/>
      <c r="AN33" s="135" t="str">
        <f t="shared" ref="AN33:AP33" si="64">IF(AI33=2,"Att",(IF(AI33=0,"Not","Weak")))</f>
        <v>Weak</v>
      </c>
      <c r="AO33" s="135" t="str">
        <f t="shared" si="64"/>
        <v>Weak</v>
      </c>
      <c r="AP33" s="135" t="str">
        <f t="shared" si="64"/>
        <v>Att</v>
      </c>
      <c r="AQ33" s="135"/>
      <c r="AR33" s="124"/>
      <c r="AS33" s="138"/>
    </row>
    <row r="34" ht="15.75" customHeight="1">
      <c r="A34" s="121" t="s">
        <v>86</v>
      </c>
      <c r="B34" s="121" t="s">
        <v>87</v>
      </c>
      <c r="C34" s="122">
        <v>10.0</v>
      </c>
      <c r="D34" s="123">
        <v>2.0</v>
      </c>
      <c r="E34" s="123">
        <v>0.0</v>
      </c>
      <c r="F34" s="124">
        <v>5.0</v>
      </c>
      <c r="G34" s="67">
        <v>3.0</v>
      </c>
      <c r="H34" s="125"/>
      <c r="I34" s="67"/>
      <c r="J34" s="67"/>
      <c r="K34" s="126"/>
      <c r="L34" s="126"/>
      <c r="M34" s="127">
        <v>8.0</v>
      </c>
      <c r="N34" s="125">
        <v>12.0</v>
      </c>
      <c r="O34" s="125">
        <v>6.0</v>
      </c>
      <c r="P34" s="139">
        <v>18.0</v>
      </c>
      <c r="Q34" s="67">
        <v>8.0</v>
      </c>
      <c r="R34" s="128">
        <v>4.0</v>
      </c>
      <c r="S34" s="130">
        <f t="shared" si="3"/>
        <v>4</v>
      </c>
      <c r="T34" s="112"/>
      <c r="U34" s="135">
        <v>5.0</v>
      </c>
      <c r="V34" s="132">
        <v>9.0</v>
      </c>
      <c r="W34" s="70">
        <f t="shared" si="7"/>
        <v>57</v>
      </c>
      <c r="X34" s="133"/>
      <c r="Y34" s="134">
        <f t="shared" ref="Y34:AA34" si="65">MIN(SUMIF($D$13:$U$13,Y$12,$D34:$U34),100)</f>
        <v>27</v>
      </c>
      <c r="Z34" s="135">
        <f t="shared" si="65"/>
        <v>9</v>
      </c>
      <c r="AA34" s="135">
        <f t="shared" si="65"/>
        <v>9</v>
      </c>
      <c r="AB34" s="135"/>
      <c r="AC34" s="136"/>
      <c r="AD34" s="102">
        <f t="shared" si="9"/>
        <v>0.4909090909</v>
      </c>
      <c r="AE34" s="102">
        <f t="shared" si="10"/>
        <v>0.2571428571</v>
      </c>
      <c r="AF34" s="137">
        <f t="shared" si="14"/>
        <v>0.9</v>
      </c>
      <c r="AG34" s="102"/>
      <c r="AH34" s="124"/>
      <c r="AI34" s="135">
        <f t="shared" ref="AI34:AK34" si="66">IF((AD34)&gt;=50%,2,(IF((AD34)&lt;25%,0,1)))</f>
        <v>1</v>
      </c>
      <c r="AJ34" s="135">
        <f t="shared" si="66"/>
        <v>1</v>
      </c>
      <c r="AK34" s="135">
        <f t="shared" si="66"/>
        <v>2</v>
      </c>
      <c r="AL34" s="135"/>
      <c r="AM34" s="124"/>
      <c r="AN34" s="135" t="str">
        <f t="shared" ref="AN34:AP34" si="67">IF(AI34=2,"Att",(IF(AI34=0,"Not","Weak")))</f>
        <v>Weak</v>
      </c>
      <c r="AO34" s="135" t="str">
        <f t="shared" si="67"/>
        <v>Weak</v>
      </c>
      <c r="AP34" s="135" t="str">
        <f t="shared" si="67"/>
        <v>Att</v>
      </c>
      <c r="AQ34" s="135"/>
      <c r="AR34" s="124"/>
      <c r="AS34" s="138"/>
    </row>
    <row r="35" ht="15.75" customHeight="1">
      <c r="A35" s="121" t="s">
        <v>88</v>
      </c>
      <c r="B35" s="121" t="s">
        <v>89</v>
      </c>
      <c r="C35" s="122">
        <v>10.0</v>
      </c>
      <c r="D35" s="123">
        <v>8.0</v>
      </c>
      <c r="E35" s="123">
        <v>0.0</v>
      </c>
      <c r="F35" s="124">
        <v>3.0</v>
      </c>
      <c r="G35" s="67">
        <v>3.0</v>
      </c>
      <c r="H35" s="125"/>
      <c r="I35" s="67"/>
      <c r="J35" s="67"/>
      <c r="K35" s="126"/>
      <c r="L35" s="126"/>
      <c r="M35" s="127">
        <v>11.0</v>
      </c>
      <c r="N35" s="125">
        <v>7.0</v>
      </c>
      <c r="O35" s="125">
        <v>11.0</v>
      </c>
      <c r="P35" s="139">
        <v>18.0</v>
      </c>
      <c r="Q35" s="67">
        <v>13.0</v>
      </c>
      <c r="R35" s="128">
        <v>5.0</v>
      </c>
      <c r="S35" s="130">
        <f t="shared" si="3"/>
        <v>4</v>
      </c>
      <c r="T35" s="112"/>
      <c r="U35" s="135">
        <v>5.0</v>
      </c>
      <c r="V35" s="132">
        <v>9.0</v>
      </c>
      <c r="W35" s="70">
        <f t="shared" si="7"/>
        <v>66</v>
      </c>
      <c r="X35" s="133"/>
      <c r="Y35" s="134">
        <f t="shared" ref="Y35:AA35" si="68">MIN(SUMIF($D$13:$U$13,Y$12,$D35:$U35),100)</f>
        <v>31</v>
      </c>
      <c r="Z35" s="135">
        <f t="shared" si="68"/>
        <v>14</v>
      </c>
      <c r="AA35" s="135">
        <f t="shared" si="68"/>
        <v>9</v>
      </c>
      <c r="AB35" s="135"/>
      <c r="AC35" s="136"/>
      <c r="AD35" s="102">
        <f t="shared" si="9"/>
        <v>0.5636363636</v>
      </c>
      <c r="AE35" s="102">
        <f t="shared" si="10"/>
        <v>0.4</v>
      </c>
      <c r="AF35" s="137">
        <f t="shared" si="14"/>
        <v>0.9</v>
      </c>
      <c r="AG35" s="102"/>
      <c r="AH35" s="124"/>
      <c r="AI35" s="135">
        <f t="shared" ref="AI35:AK35" si="69">IF((AD35)&gt;=50%,2,(IF((AD35)&lt;25%,0,1)))</f>
        <v>2</v>
      </c>
      <c r="AJ35" s="135">
        <f t="shared" si="69"/>
        <v>1</v>
      </c>
      <c r="AK35" s="135">
        <f t="shared" si="69"/>
        <v>2</v>
      </c>
      <c r="AL35" s="135"/>
      <c r="AM35" s="124"/>
      <c r="AN35" s="135" t="str">
        <f t="shared" ref="AN35:AP35" si="70">IF(AI35=2,"Att",(IF(AI35=0,"Not","Weak")))</f>
        <v>Att</v>
      </c>
      <c r="AO35" s="135" t="str">
        <f t="shared" si="70"/>
        <v>Weak</v>
      </c>
      <c r="AP35" s="135" t="str">
        <f t="shared" si="70"/>
        <v>Att</v>
      </c>
      <c r="AQ35" s="135"/>
      <c r="AR35" s="124"/>
      <c r="AS35" s="138"/>
    </row>
    <row r="36" ht="15.75" customHeight="1">
      <c r="A36" s="121" t="s">
        <v>90</v>
      </c>
      <c r="B36" s="121" t="s">
        <v>91</v>
      </c>
      <c r="C36" s="122">
        <v>10.0</v>
      </c>
      <c r="D36" s="141">
        <v>4.0</v>
      </c>
      <c r="E36" s="141">
        <v>5.0</v>
      </c>
      <c r="F36" s="124">
        <v>7.0</v>
      </c>
      <c r="G36" s="142">
        <v>3.0</v>
      </c>
      <c r="H36" s="125"/>
      <c r="I36" s="142"/>
      <c r="J36" s="142"/>
      <c r="K36" s="126"/>
      <c r="L36" s="126"/>
      <c r="M36" s="127">
        <v>12.0</v>
      </c>
      <c r="N36" s="125">
        <v>10.5</v>
      </c>
      <c r="O36" s="125">
        <v>6.0</v>
      </c>
      <c r="P36" s="139">
        <v>16.5</v>
      </c>
      <c r="Q36" s="142">
        <v>7.0</v>
      </c>
      <c r="R36" s="128">
        <v>6.0</v>
      </c>
      <c r="S36" s="130">
        <f t="shared" si="3"/>
        <v>4</v>
      </c>
      <c r="T36" s="112"/>
      <c r="U36" s="135">
        <v>5.0</v>
      </c>
      <c r="V36" s="132">
        <v>9.0</v>
      </c>
      <c r="W36" s="70">
        <f t="shared" si="7"/>
        <v>60.5</v>
      </c>
      <c r="X36" s="133"/>
      <c r="Y36" s="134">
        <f t="shared" ref="Y36:AA36" si="71">MIN(SUMIF($D$13:$U$13,Y$12,$D36:$U36),100)</f>
        <v>28.5</v>
      </c>
      <c r="Z36" s="135">
        <f t="shared" si="71"/>
        <v>14</v>
      </c>
      <c r="AA36" s="135">
        <f t="shared" si="71"/>
        <v>9</v>
      </c>
      <c r="AB36" s="143"/>
      <c r="AC36" s="144"/>
      <c r="AD36" s="102">
        <f t="shared" si="9"/>
        <v>0.5181818182</v>
      </c>
      <c r="AE36" s="102">
        <f t="shared" si="10"/>
        <v>0.4</v>
      </c>
      <c r="AF36" s="137">
        <f t="shared" si="14"/>
        <v>0.9</v>
      </c>
      <c r="AG36" s="145"/>
      <c r="AH36" s="146"/>
      <c r="AI36" s="135">
        <f t="shared" ref="AI36:AK36" si="72">IF((AD36)&gt;=50%,2,(IF((AD36)&lt;25%,0,1)))</f>
        <v>2</v>
      </c>
      <c r="AJ36" s="135">
        <f t="shared" si="72"/>
        <v>1</v>
      </c>
      <c r="AK36" s="135">
        <f t="shared" si="72"/>
        <v>2</v>
      </c>
      <c r="AL36" s="143"/>
      <c r="AM36" s="146"/>
      <c r="AN36" s="135" t="str">
        <f t="shared" ref="AN36:AP36" si="73">IF(AI36=2,"Att",(IF(AI36=0,"Not","Weak")))</f>
        <v>Att</v>
      </c>
      <c r="AO36" s="135" t="str">
        <f t="shared" si="73"/>
        <v>Weak</v>
      </c>
      <c r="AP36" s="135" t="str">
        <f t="shared" si="73"/>
        <v>Att</v>
      </c>
      <c r="AQ36" s="143"/>
      <c r="AR36" s="146"/>
      <c r="AS36" s="147"/>
    </row>
    <row r="37" ht="15.75" customHeight="1">
      <c r="A37" s="121" t="s">
        <v>92</v>
      </c>
      <c r="B37" s="121" t="s">
        <v>93</v>
      </c>
      <c r="C37" s="122">
        <v>10.0</v>
      </c>
      <c r="D37" s="123">
        <v>7.0</v>
      </c>
      <c r="E37" s="123">
        <v>0.0</v>
      </c>
      <c r="F37" s="124">
        <v>7.0</v>
      </c>
      <c r="G37" s="67">
        <v>3.0</v>
      </c>
      <c r="H37" s="125"/>
      <c r="I37" s="67"/>
      <c r="J37" s="67"/>
      <c r="K37" s="126"/>
      <c r="L37" s="126"/>
      <c r="M37" s="127">
        <v>14.0</v>
      </c>
      <c r="N37" s="148">
        <v>12.0</v>
      </c>
      <c r="O37" s="148">
        <v>7.5</v>
      </c>
      <c r="P37" s="139">
        <v>19.5</v>
      </c>
      <c r="Q37" s="67">
        <v>13.0</v>
      </c>
      <c r="R37" s="128">
        <v>4.0</v>
      </c>
      <c r="S37" s="130">
        <f t="shared" si="3"/>
        <v>4</v>
      </c>
      <c r="T37" s="112"/>
      <c r="U37" s="135">
        <v>5.0</v>
      </c>
      <c r="V37" s="132">
        <v>9.0</v>
      </c>
      <c r="W37" s="70">
        <f t="shared" si="7"/>
        <v>69.5</v>
      </c>
      <c r="X37" s="133"/>
      <c r="Y37" s="134">
        <f t="shared" ref="Y37:AA37" si="74">MIN(SUMIF($D$13:$U$13,Y$12,$D37:$U37),100)</f>
        <v>39</v>
      </c>
      <c r="Z37" s="135">
        <f t="shared" si="74"/>
        <v>10.5</v>
      </c>
      <c r="AA37" s="135">
        <f t="shared" si="74"/>
        <v>9</v>
      </c>
      <c r="AB37" s="135"/>
      <c r="AC37" s="136"/>
      <c r="AD37" s="102">
        <f t="shared" si="9"/>
        <v>0.7090909091</v>
      </c>
      <c r="AE37" s="102">
        <f t="shared" si="10"/>
        <v>0.3</v>
      </c>
      <c r="AF37" s="137">
        <f t="shared" si="14"/>
        <v>0.9</v>
      </c>
      <c r="AG37" s="102"/>
      <c r="AH37" s="124"/>
      <c r="AI37" s="135">
        <f t="shared" ref="AI37:AK37" si="75">IF((AD37)&gt;=50%,2,(IF((AD37)&lt;25%,0,1)))</f>
        <v>2</v>
      </c>
      <c r="AJ37" s="135">
        <f t="shared" si="75"/>
        <v>1</v>
      </c>
      <c r="AK37" s="135">
        <f t="shared" si="75"/>
        <v>2</v>
      </c>
      <c r="AL37" s="135"/>
      <c r="AM37" s="124"/>
      <c r="AN37" s="135" t="str">
        <f t="shared" ref="AN37:AP37" si="76">IF(AI37=2,"Att",(IF(AI37=0,"Not","Weak")))</f>
        <v>Att</v>
      </c>
      <c r="AO37" s="135" t="str">
        <f t="shared" si="76"/>
        <v>Weak</v>
      </c>
      <c r="AP37" s="135" t="str">
        <f t="shared" si="76"/>
        <v>Att</v>
      </c>
      <c r="AQ37" s="135"/>
      <c r="AR37" s="124"/>
      <c r="AS37" s="138"/>
    </row>
    <row r="38" ht="15.75" customHeight="1">
      <c r="A38" s="121" t="s">
        <v>94</v>
      </c>
      <c r="B38" s="121" t="s">
        <v>95</v>
      </c>
      <c r="C38" s="122">
        <v>9.0</v>
      </c>
      <c r="D38" s="123">
        <v>0.0</v>
      </c>
      <c r="E38" s="123">
        <v>8.0</v>
      </c>
      <c r="F38" s="124">
        <v>8.0</v>
      </c>
      <c r="G38" s="67">
        <v>3.0</v>
      </c>
      <c r="H38" s="125"/>
      <c r="I38" s="126"/>
      <c r="J38" s="67"/>
      <c r="K38" s="126"/>
      <c r="L38" s="126"/>
      <c r="M38" s="127">
        <v>16.0</v>
      </c>
      <c r="N38" s="125">
        <v>5.5</v>
      </c>
      <c r="O38" s="125">
        <v>14.0</v>
      </c>
      <c r="P38" s="139">
        <v>19.5</v>
      </c>
      <c r="Q38" s="67">
        <v>15.0</v>
      </c>
      <c r="R38" s="128">
        <v>5.0</v>
      </c>
      <c r="S38" s="130">
        <f t="shared" si="3"/>
        <v>5</v>
      </c>
      <c r="T38" s="112"/>
      <c r="U38" s="135">
        <v>5.0</v>
      </c>
      <c r="V38" s="132">
        <v>10.0</v>
      </c>
      <c r="W38" s="70">
        <f t="shared" si="7"/>
        <v>74.5</v>
      </c>
      <c r="X38" s="133"/>
      <c r="Y38" s="134">
        <f t="shared" ref="Y38:AA38" si="77">MIN(SUMIF($D$13:$U$13,Y$12,$D38:$U38),100)</f>
        <v>28.5</v>
      </c>
      <c r="Z38" s="135">
        <f t="shared" si="77"/>
        <v>25</v>
      </c>
      <c r="AA38" s="135">
        <f t="shared" si="77"/>
        <v>10</v>
      </c>
      <c r="AB38" s="135"/>
      <c r="AC38" s="136"/>
      <c r="AD38" s="102">
        <f t="shared" si="9"/>
        <v>0.5181818182</v>
      </c>
      <c r="AE38" s="102">
        <f t="shared" si="10"/>
        <v>0.7142857143</v>
      </c>
      <c r="AF38" s="137">
        <f t="shared" si="14"/>
        <v>1</v>
      </c>
      <c r="AG38" s="102"/>
      <c r="AH38" s="124"/>
      <c r="AI38" s="135">
        <f t="shared" ref="AI38:AK38" si="78">IF((AD38)&gt;=50%,2,(IF((AD38)&lt;25%,0,1)))</f>
        <v>2</v>
      </c>
      <c r="AJ38" s="135">
        <f t="shared" si="78"/>
        <v>2</v>
      </c>
      <c r="AK38" s="135">
        <f t="shared" si="78"/>
        <v>2</v>
      </c>
      <c r="AL38" s="135"/>
      <c r="AM38" s="124"/>
      <c r="AN38" s="135" t="str">
        <f t="shared" ref="AN38:AP38" si="79">IF(AI38=2,"Att",(IF(AI38=0,"Not","Weak")))</f>
        <v>Att</v>
      </c>
      <c r="AO38" s="135" t="str">
        <f t="shared" si="79"/>
        <v>Att</v>
      </c>
      <c r="AP38" s="135" t="str">
        <f t="shared" si="79"/>
        <v>Att</v>
      </c>
      <c r="AQ38" s="135"/>
      <c r="AR38" s="124"/>
      <c r="AS38" s="138"/>
    </row>
    <row r="39" ht="15.75" customHeight="1">
      <c r="A39" s="121" t="s">
        <v>96</v>
      </c>
      <c r="B39" s="121" t="s">
        <v>97</v>
      </c>
      <c r="C39" s="122">
        <v>10.0</v>
      </c>
      <c r="D39" s="123">
        <v>2.0</v>
      </c>
      <c r="E39" s="123">
        <v>0.0</v>
      </c>
      <c r="F39" s="124">
        <v>5.0</v>
      </c>
      <c r="G39" s="67">
        <v>3.0</v>
      </c>
      <c r="H39" s="125"/>
      <c r="I39" s="67"/>
      <c r="J39" s="67"/>
      <c r="K39" s="126"/>
      <c r="L39" s="126"/>
      <c r="M39" s="127">
        <v>8.0</v>
      </c>
      <c r="N39" s="125">
        <v>4.0</v>
      </c>
      <c r="O39" s="125">
        <v>8.0</v>
      </c>
      <c r="P39" s="139">
        <v>12.0</v>
      </c>
      <c r="Q39" s="67">
        <v>13.0</v>
      </c>
      <c r="R39" s="128">
        <v>3.0</v>
      </c>
      <c r="S39" s="130">
        <f t="shared" si="3"/>
        <v>4</v>
      </c>
      <c r="T39" s="112"/>
      <c r="U39" s="135">
        <v>5.0</v>
      </c>
      <c r="V39" s="132">
        <v>9.0</v>
      </c>
      <c r="W39" s="70">
        <f t="shared" si="7"/>
        <v>55</v>
      </c>
      <c r="X39" s="133"/>
      <c r="Y39" s="134">
        <f t="shared" ref="Y39:AA39" si="80">MIN(SUMIF($D$13:$U$13,Y$12,$D39:$U39),100)</f>
        <v>24</v>
      </c>
      <c r="Z39" s="135">
        <f t="shared" si="80"/>
        <v>11</v>
      </c>
      <c r="AA39" s="135">
        <f t="shared" si="80"/>
        <v>9</v>
      </c>
      <c r="AB39" s="135"/>
      <c r="AC39" s="136"/>
      <c r="AD39" s="102">
        <f t="shared" si="9"/>
        <v>0.4363636364</v>
      </c>
      <c r="AE39" s="102">
        <f t="shared" si="10"/>
        <v>0.3142857143</v>
      </c>
      <c r="AF39" s="137">
        <f t="shared" si="14"/>
        <v>0.9</v>
      </c>
      <c r="AG39" s="102"/>
      <c r="AH39" s="124"/>
      <c r="AI39" s="135">
        <f t="shared" ref="AI39:AK39" si="81">IF((AD39)&gt;=50%,2,(IF((AD39)&lt;25%,0,1)))</f>
        <v>1</v>
      </c>
      <c r="AJ39" s="135">
        <f t="shared" si="81"/>
        <v>1</v>
      </c>
      <c r="AK39" s="135">
        <f t="shared" si="81"/>
        <v>2</v>
      </c>
      <c r="AL39" s="135"/>
      <c r="AM39" s="124"/>
      <c r="AN39" s="135" t="str">
        <f t="shared" ref="AN39:AP39" si="82">IF(AI39=2,"Att",(IF(AI39=0,"Not","Weak")))</f>
        <v>Weak</v>
      </c>
      <c r="AO39" s="135" t="str">
        <f t="shared" si="82"/>
        <v>Weak</v>
      </c>
      <c r="AP39" s="135" t="str">
        <f t="shared" si="82"/>
        <v>Att</v>
      </c>
      <c r="AQ39" s="135"/>
      <c r="AR39" s="124"/>
      <c r="AS39" s="138"/>
    </row>
    <row r="40" ht="15.75" customHeight="1">
      <c r="A40" s="121" t="s">
        <v>98</v>
      </c>
      <c r="B40" s="121" t="s">
        <v>99</v>
      </c>
      <c r="C40" s="122">
        <v>10.0</v>
      </c>
      <c r="D40" s="123">
        <v>4.0</v>
      </c>
      <c r="E40" s="123">
        <v>0.0</v>
      </c>
      <c r="F40" s="124">
        <v>5.0</v>
      </c>
      <c r="G40" s="67">
        <v>3.0</v>
      </c>
      <c r="H40" s="125"/>
      <c r="I40" s="126"/>
      <c r="J40" s="126"/>
      <c r="K40" s="126"/>
      <c r="L40" s="126"/>
      <c r="M40" s="127">
        <v>9.0</v>
      </c>
      <c r="N40" s="125">
        <v>6.0</v>
      </c>
      <c r="O40" s="125">
        <v>6.0</v>
      </c>
      <c r="P40" s="139">
        <v>12.0</v>
      </c>
      <c r="Q40" s="67">
        <v>15.0</v>
      </c>
      <c r="R40" s="128">
        <v>3.0</v>
      </c>
      <c r="S40" s="130">
        <f t="shared" si="3"/>
        <v>4</v>
      </c>
      <c r="T40" s="112"/>
      <c r="U40" s="135">
        <v>5.0</v>
      </c>
      <c r="V40" s="132">
        <v>9.0</v>
      </c>
      <c r="W40" s="70">
        <f t="shared" si="7"/>
        <v>58</v>
      </c>
      <c r="X40" s="133"/>
      <c r="Y40" s="134">
        <f t="shared" ref="Y40:AA40" si="83">MIN(SUMIF($D$13:$U$13,Y$12,$D40:$U40),100)</f>
        <v>30</v>
      </c>
      <c r="Z40" s="135">
        <f t="shared" si="83"/>
        <v>9</v>
      </c>
      <c r="AA40" s="135">
        <f t="shared" si="83"/>
        <v>9</v>
      </c>
      <c r="AB40" s="135"/>
      <c r="AC40" s="136"/>
      <c r="AD40" s="102">
        <f t="shared" si="9"/>
        <v>0.5454545455</v>
      </c>
      <c r="AE40" s="102">
        <f t="shared" si="10"/>
        <v>0.2571428571</v>
      </c>
      <c r="AF40" s="137">
        <f t="shared" si="14"/>
        <v>0.9</v>
      </c>
      <c r="AG40" s="102"/>
      <c r="AH40" s="124"/>
      <c r="AI40" s="135">
        <f t="shared" ref="AI40:AK40" si="84">IF((AD40)&gt;=50%,2,(IF((AD40)&lt;25%,0,1)))</f>
        <v>2</v>
      </c>
      <c r="AJ40" s="135">
        <f t="shared" si="84"/>
        <v>1</v>
      </c>
      <c r="AK40" s="135">
        <f t="shared" si="84"/>
        <v>2</v>
      </c>
      <c r="AL40" s="135"/>
      <c r="AM40" s="124"/>
      <c r="AN40" s="135" t="str">
        <f t="shared" ref="AN40:AP40" si="85">IF(AI40=2,"Att",(IF(AI40=0,"Not","Weak")))</f>
        <v>Att</v>
      </c>
      <c r="AO40" s="135" t="str">
        <f t="shared" si="85"/>
        <v>Weak</v>
      </c>
      <c r="AP40" s="135" t="str">
        <f t="shared" si="85"/>
        <v>Att</v>
      </c>
      <c r="AQ40" s="135"/>
      <c r="AR40" s="124"/>
      <c r="AS40" s="138"/>
    </row>
    <row r="41" ht="15.0" customHeight="1">
      <c r="A41" s="121" t="s">
        <v>100</v>
      </c>
      <c r="B41" s="121" t="s">
        <v>101</v>
      </c>
      <c r="C41" s="122">
        <v>9.0</v>
      </c>
      <c r="D41" s="123">
        <v>10.0</v>
      </c>
      <c r="E41" s="123">
        <v>0.0</v>
      </c>
      <c r="F41" s="124">
        <v>4.0</v>
      </c>
      <c r="G41" s="67">
        <v>3.0</v>
      </c>
      <c r="H41" s="125"/>
      <c r="I41" s="67"/>
      <c r="J41" s="67"/>
      <c r="K41" s="126"/>
      <c r="L41" s="126"/>
      <c r="M41" s="127">
        <v>14.0</v>
      </c>
      <c r="N41" s="125">
        <v>10.0</v>
      </c>
      <c r="O41" s="125">
        <v>14.0</v>
      </c>
      <c r="P41" s="139">
        <v>24.0</v>
      </c>
      <c r="Q41" s="67">
        <v>14.0</v>
      </c>
      <c r="R41" s="128">
        <v>7.0</v>
      </c>
      <c r="S41" s="130">
        <f t="shared" si="3"/>
        <v>4</v>
      </c>
      <c r="T41" s="112"/>
      <c r="U41" s="135">
        <v>5.0</v>
      </c>
      <c r="V41" s="132">
        <v>9.0</v>
      </c>
      <c r="W41" s="70">
        <f t="shared" si="7"/>
        <v>77</v>
      </c>
      <c r="X41" s="133"/>
      <c r="Y41" s="134">
        <f t="shared" ref="Y41:AA41" si="86">MIN(SUMIF($D$13:$U$13,Y$12,$D41:$U41),100)</f>
        <v>38</v>
      </c>
      <c r="Z41" s="135">
        <f t="shared" si="86"/>
        <v>17</v>
      </c>
      <c r="AA41" s="135">
        <f t="shared" si="86"/>
        <v>9</v>
      </c>
      <c r="AB41" s="135"/>
      <c r="AC41" s="136"/>
      <c r="AD41" s="102">
        <f t="shared" si="9"/>
        <v>0.6909090909</v>
      </c>
      <c r="AE41" s="102">
        <f t="shared" si="10"/>
        <v>0.4857142857</v>
      </c>
      <c r="AF41" s="137">
        <f t="shared" si="14"/>
        <v>0.9</v>
      </c>
      <c r="AG41" s="102"/>
      <c r="AH41" s="124"/>
      <c r="AI41" s="135">
        <f t="shared" ref="AI41:AK41" si="87">IF((AD41)&gt;=50%,2,(IF((AD41)&lt;25%,0,1)))</f>
        <v>2</v>
      </c>
      <c r="AJ41" s="135">
        <f t="shared" si="87"/>
        <v>1</v>
      </c>
      <c r="AK41" s="135">
        <f t="shared" si="87"/>
        <v>2</v>
      </c>
      <c r="AL41" s="135"/>
      <c r="AM41" s="124"/>
      <c r="AN41" s="135" t="str">
        <f t="shared" ref="AN41:AP41" si="88">IF(AI41=2,"Att",(IF(AI41=0,"Not","Weak")))</f>
        <v>Att</v>
      </c>
      <c r="AO41" s="135" t="str">
        <f t="shared" si="88"/>
        <v>Weak</v>
      </c>
      <c r="AP41" s="135" t="str">
        <f t="shared" si="88"/>
        <v>Att</v>
      </c>
      <c r="AQ41" s="135"/>
      <c r="AR41" s="124"/>
      <c r="AS41" s="138"/>
    </row>
    <row r="42" ht="15.0" customHeight="1">
      <c r="A42" s="121" t="s">
        <v>102</v>
      </c>
      <c r="B42" s="121" t="s">
        <v>103</v>
      </c>
      <c r="C42" s="122">
        <v>9.0</v>
      </c>
      <c r="D42" s="123">
        <v>7.0</v>
      </c>
      <c r="E42" s="123">
        <v>0.0</v>
      </c>
      <c r="F42" s="124">
        <v>4.0</v>
      </c>
      <c r="G42" s="67">
        <v>3.0</v>
      </c>
      <c r="H42" s="125"/>
      <c r="I42" s="67"/>
      <c r="J42" s="67"/>
      <c r="K42" s="126"/>
      <c r="L42" s="126"/>
      <c r="M42" s="127">
        <v>11.0</v>
      </c>
      <c r="N42" s="125">
        <v>15.0</v>
      </c>
      <c r="O42" s="125">
        <v>6.0</v>
      </c>
      <c r="P42" s="139">
        <v>21.0</v>
      </c>
      <c r="Q42" s="67">
        <v>10.0</v>
      </c>
      <c r="R42" s="128">
        <v>5.0</v>
      </c>
      <c r="S42" s="130">
        <f t="shared" si="3"/>
        <v>4</v>
      </c>
      <c r="T42" s="112"/>
      <c r="U42" s="135">
        <v>5.0</v>
      </c>
      <c r="V42" s="132">
        <v>9.0</v>
      </c>
      <c r="W42" s="70">
        <f t="shared" si="7"/>
        <v>65</v>
      </c>
      <c r="X42" s="133"/>
      <c r="Y42" s="134">
        <f t="shared" ref="Y42:AA42" si="89">MIN(SUMIF($D$13:$U$13,Y$12,$D42:$U42),100)</f>
        <v>36</v>
      </c>
      <c r="Z42" s="135">
        <f t="shared" si="89"/>
        <v>9</v>
      </c>
      <c r="AA42" s="135">
        <f t="shared" si="89"/>
        <v>9</v>
      </c>
      <c r="AB42" s="135"/>
      <c r="AC42" s="136"/>
      <c r="AD42" s="102">
        <f t="shared" si="9"/>
        <v>0.6545454545</v>
      </c>
      <c r="AE42" s="102">
        <f t="shared" si="10"/>
        <v>0.2571428571</v>
      </c>
      <c r="AF42" s="137">
        <f t="shared" si="14"/>
        <v>0.9</v>
      </c>
      <c r="AG42" s="102"/>
      <c r="AH42" s="124"/>
      <c r="AI42" s="135">
        <f t="shared" ref="AI42:AK42" si="90">IF((AD42)&gt;=50%,2,(IF((AD42)&lt;25%,0,1)))</f>
        <v>2</v>
      </c>
      <c r="AJ42" s="135">
        <f t="shared" si="90"/>
        <v>1</v>
      </c>
      <c r="AK42" s="135">
        <f t="shared" si="90"/>
        <v>2</v>
      </c>
      <c r="AL42" s="135"/>
      <c r="AM42" s="124"/>
      <c r="AN42" s="135" t="str">
        <f t="shared" ref="AN42:AP42" si="91">IF(AI42=2,"Att",(IF(AI42=0,"Not","Weak")))</f>
        <v>Att</v>
      </c>
      <c r="AO42" s="135" t="str">
        <f t="shared" si="91"/>
        <v>Weak</v>
      </c>
      <c r="AP42" s="135" t="str">
        <f t="shared" si="91"/>
        <v>Att</v>
      </c>
      <c r="AQ42" s="135"/>
      <c r="AR42" s="124"/>
      <c r="AS42" s="138"/>
    </row>
    <row r="43" ht="15.75" customHeight="1">
      <c r="A43" s="121" t="s">
        <v>104</v>
      </c>
      <c r="B43" s="121" t="s">
        <v>105</v>
      </c>
      <c r="C43" s="122">
        <v>10.0</v>
      </c>
      <c r="D43" s="123">
        <v>0.0</v>
      </c>
      <c r="E43" s="123">
        <v>0.0</v>
      </c>
      <c r="F43" s="124">
        <v>3.0</v>
      </c>
      <c r="G43" s="67">
        <v>3.0</v>
      </c>
      <c r="H43" s="125"/>
      <c r="I43" s="67"/>
      <c r="J43" s="67"/>
      <c r="K43" s="126"/>
      <c r="L43" s="126"/>
      <c r="M43" s="127">
        <v>6.0</v>
      </c>
      <c r="N43" s="125">
        <v>6.0</v>
      </c>
      <c r="O43" s="125">
        <v>6.0</v>
      </c>
      <c r="P43" s="139">
        <v>12.0</v>
      </c>
      <c r="Q43" s="67">
        <v>9.0</v>
      </c>
      <c r="R43" s="128">
        <v>6.0</v>
      </c>
      <c r="S43" s="130">
        <f t="shared" si="3"/>
        <v>4</v>
      </c>
      <c r="T43" s="112"/>
      <c r="U43" s="135">
        <v>5.0</v>
      </c>
      <c r="V43" s="132">
        <v>9.0</v>
      </c>
      <c r="W43" s="70">
        <f t="shared" si="7"/>
        <v>52</v>
      </c>
      <c r="X43" s="133"/>
      <c r="Y43" s="134">
        <f t="shared" ref="Y43:AA43" si="92">MIN(SUMIF($D$13:$U$13,Y$12,$D43:$U43),100)</f>
        <v>18</v>
      </c>
      <c r="Z43" s="135">
        <f t="shared" si="92"/>
        <v>9</v>
      </c>
      <c r="AA43" s="135">
        <f t="shared" si="92"/>
        <v>9</v>
      </c>
      <c r="AB43" s="135"/>
      <c r="AC43" s="136"/>
      <c r="AD43" s="102">
        <f t="shared" si="9"/>
        <v>0.3272727273</v>
      </c>
      <c r="AE43" s="102">
        <f t="shared" si="10"/>
        <v>0.2571428571</v>
      </c>
      <c r="AF43" s="137">
        <f t="shared" si="14"/>
        <v>0.9</v>
      </c>
      <c r="AG43" s="102"/>
      <c r="AH43" s="124"/>
      <c r="AI43" s="135">
        <f t="shared" ref="AI43:AK43" si="93">IF((AD43)&gt;=50%,2,(IF((AD43)&lt;25%,0,1)))</f>
        <v>1</v>
      </c>
      <c r="AJ43" s="135">
        <f t="shared" si="93"/>
        <v>1</v>
      </c>
      <c r="AK43" s="135">
        <f t="shared" si="93"/>
        <v>2</v>
      </c>
      <c r="AL43" s="135"/>
      <c r="AM43" s="124"/>
      <c r="AN43" s="135" t="str">
        <f t="shared" ref="AN43:AP43" si="94">IF(AI43=2,"Att",(IF(AI43=0,"Not","Weak")))</f>
        <v>Weak</v>
      </c>
      <c r="AO43" s="135" t="str">
        <f t="shared" si="94"/>
        <v>Weak</v>
      </c>
      <c r="AP43" s="135" t="str">
        <f t="shared" si="94"/>
        <v>Att</v>
      </c>
      <c r="AQ43" s="135"/>
      <c r="AR43" s="124"/>
      <c r="AS43" s="138"/>
    </row>
    <row r="44" ht="15.75" customHeight="1">
      <c r="A44" s="121" t="s">
        <v>106</v>
      </c>
      <c r="B44" s="121" t="s">
        <v>107</v>
      </c>
      <c r="C44" s="122">
        <v>9.0</v>
      </c>
      <c r="D44" s="123">
        <v>8.0</v>
      </c>
      <c r="E44" s="123">
        <v>7.0</v>
      </c>
      <c r="F44" s="124">
        <v>8.0</v>
      </c>
      <c r="G44" s="67">
        <v>3.0</v>
      </c>
      <c r="H44" s="125"/>
      <c r="I44" s="67"/>
      <c r="J44" s="67"/>
      <c r="K44" s="126"/>
      <c r="L44" s="126"/>
      <c r="M44" s="149">
        <v>17.0</v>
      </c>
      <c r="N44" s="125">
        <v>7.5</v>
      </c>
      <c r="O44" s="125">
        <v>15.0</v>
      </c>
      <c r="P44" s="139">
        <v>22.5</v>
      </c>
      <c r="Q44" s="67">
        <v>17.0</v>
      </c>
      <c r="R44" s="125">
        <v>8.0</v>
      </c>
      <c r="S44" s="130">
        <f t="shared" si="3"/>
        <v>4</v>
      </c>
      <c r="T44" s="112"/>
      <c r="U44" s="135">
        <v>5.0</v>
      </c>
      <c r="V44" s="132">
        <v>9.0</v>
      </c>
      <c r="W44" s="70">
        <f t="shared" si="7"/>
        <v>82.5</v>
      </c>
      <c r="X44" s="133"/>
      <c r="Y44" s="134">
        <f t="shared" ref="Y44:AA44" si="95">MIN(SUMIF($D$13:$U$13,Y$12,$D44:$U44),100)</f>
        <v>40.5</v>
      </c>
      <c r="Z44" s="135">
        <f t="shared" si="95"/>
        <v>25</v>
      </c>
      <c r="AA44" s="135">
        <f t="shared" si="95"/>
        <v>9</v>
      </c>
      <c r="AB44" s="135"/>
      <c r="AC44" s="136"/>
      <c r="AD44" s="102">
        <f t="shared" si="9"/>
        <v>0.7363636364</v>
      </c>
      <c r="AE44" s="102">
        <f t="shared" si="10"/>
        <v>0.7142857143</v>
      </c>
      <c r="AF44" s="137">
        <f t="shared" si="14"/>
        <v>0.9</v>
      </c>
      <c r="AG44" s="102"/>
      <c r="AH44" s="124"/>
      <c r="AI44" s="135">
        <f t="shared" ref="AI44:AK44" si="96">IF((AD44)&gt;=50%,2,(IF((AD44)&lt;25%,0,1)))</f>
        <v>2</v>
      </c>
      <c r="AJ44" s="135">
        <f t="shared" si="96"/>
        <v>2</v>
      </c>
      <c r="AK44" s="135">
        <f t="shared" si="96"/>
        <v>2</v>
      </c>
      <c r="AL44" s="135"/>
      <c r="AM44" s="124"/>
      <c r="AN44" s="135" t="str">
        <f t="shared" ref="AN44:AP44" si="97">IF(AI44=2,"Att",(IF(AI44=0,"Not","Weak")))</f>
        <v>Att</v>
      </c>
      <c r="AO44" s="135" t="str">
        <f t="shared" si="97"/>
        <v>Att</v>
      </c>
      <c r="AP44" s="135" t="str">
        <f t="shared" si="97"/>
        <v>Att</v>
      </c>
      <c r="AQ44" s="135"/>
      <c r="AR44" s="124"/>
      <c r="AS44" s="138"/>
    </row>
    <row r="45" ht="15.75" customHeight="1">
      <c r="A45" s="121" t="s">
        <v>108</v>
      </c>
      <c r="B45" s="121" t="s">
        <v>109</v>
      </c>
      <c r="C45" s="122">
        <v>9.0</v>
      </c>
      <c r="D45" s="123">
        <v>2.0</v>
      </c>
      <c r="E45" s="123">
        <v>0.0</v>
      </c>
      <c r="F45" s="124"/>
      <c r="G45" s="67">
        <v>3.0</v>
      </c>
      <c r="H45" s="125"/>
      <c r="I45" s="67"/>
      <c r="J45" s="67"/>
      <c r="K45" s="126"/>
      <c r="L45" s="126"/>
      <c r="M45" s="149">
        <v>7.0</v>
      </c>
      <c r="N45" s="125">
        <v>8.0</v>
      </c>
      <c r="O45" s="125">
        <v>10.0</v>
      </c>
      <c r="P45" s="139">
        <v>18.0</v>
      </c>
      <c r="Q45" s="67">
        <v>18.0</v>
      </c>
      <c r="R45" s="125">
        <v>10.0</v>
      </c>
      <c r="S45" s="130">
        <f t="shared" si="3"/>
        <v>4</v>
      </c>
      <c r="T45" s="112"/>
      <c r="U45" s="135">
        <v>5.0</v>
      </c>
      <c r="V45" s="132">
        <v>9.0</v>
      </c>
      <c r="W45" s="70">
        <f t="shared" si="7"/>
        <v>71</v>
      </c>
      <c r="X45" s="133"/>
      <c r="Y45" s="134">
        <f t="shared" ref="Y45:AA45" si="98">MIN(SUMIF($D$13:$U$13,Y$12,$D45:$U45),100)</f>
        <v>28</v>
      </c>
      <c r="Z45" s="135">
        <f t="shared" si="98"/>
        <v>13</v>
      </c>
      <c r="AA45" s="135">
        <f t="shared" si="98"/>
        <v>9</v>
      </c>
      <c r="AB45" s="135"/>
      <c r="AC45" s="136"/>
      <c r="AD45" s="102">
        <f t="shared" si="9"/>
        <v>0.5090909091</v>
      </c>
      <c r="AE45" s="102">
        <f t="shared" si="10"/>
        <v>0.3714285714</v>
      </c>
      <c r="AF45" s="137">
        <f t="shared" si="14"/>
        <v>0.9</v>
      </c>
      <c r="AG45" s="102"/>
      <c r="AH45" s="124"/>
      <c r="AI45" s="135">
        <f t="shared" ref="AI45:AK45" si="99">IF((AD45)&gt;=50%,2,(IF((AD45)&lt;25%,0,1)))</f>
        <v>2</v>
      </c>
      <c r="AJ45" s="135">
        <f t="shared" si="99"/>
        <v>1</v>
      </c>
      <c r="AK45" s="135">
        <f t="shared" si="99"/>
        <v>2</v>
      </c>
      <c r="AL45" s="135"/>
      <c r="AM45" s="124"/>
      <c r="AN45" s="135" t="str">
        <f t="shared" ref="AN45:AP45" si="100">IF(AI45=2,"Att",(IF(AI45=0,"Not","Weak")))</f>
        <v>Att</v>
      </c>
      <c r="AO45" s="135" t="str">
        <f t="shared" si="100"/>
        <v>Weak</v>
      </c>
      <c r="AP45" s="135" t="str">
        <f t="shared" si="100"/>
        <v>Att</v>
      </c>
      <c r="AQ45" s="135"/>
      <c r="AR45" s="124"/>
      <c r="AS45" s="138"/>
    </row>
    <row r="46" ht="15.75" customHeight="1">
      <c r="A46" s="121" t="s">
        <v>110</v>
      </c>
      <c r="B46" s="121" t="s">
        <v>111</v>
      </c>
      <c r="C46" s="122">
        <v>10.0</v>
      </c>
      <c r="D46" s="125">
        <v>2.0</v>
      </c>
      <c r="E46" s="125">
        <v>0.0</v>
      </c>
      <c r="F46" s="124">
        <v>4.0</v>
      </c>
      <c r="G46" s="125">
        <v>3.0</v>
      </c>
      <c r="H46" s="125"/>
      <c r="I46" s="125"/>
      <c r="J46" s="125"/>
      <c r="K46" s="126"/>
      <c r="L46" s="126"/>
      <c r="M46" s="150">
        <v>7.0</v>
      </c>
      <c r="N46" s="125">
        <v>5.5</v>
      </c>
      <c r="O46" s="125">
        <v>5.0</v>
      </c>
      <c r="P46" s="150">
        <v>10.5</v>
      </c>
      <c r="Q46" s="125">
        <v>13.0</v>
      </c>
      <c r="R46" s="125">
        <v>7.0</v>
      </c>
      <c r="S46" s="130">
        <f t="shared" si="3"/>
        <v>4</v>
      </c>
      <c r="T46" s="112"/>
      <c r="U46" s="135">
        <v>5.0</v>
      </c>
      <c r="V46" s="151">
        <v>9.0</v>
      </c>
      <c r="W46" s="70">
        <f t="shared" si="7"/>
        <v>56.5</v>
      </c>
      <c r="X46" s="133"/>
      <c r="Y46" s="134">
        <f t="shared" ref="Y46:AA46" si="101">MIN(SUMIF($D$13:$U$13,Y$12,$D46:$U46),100)</f>
        <v>24.5</v>
      </c>
      <c r="Z46" s="135">
        <f t="shared" si="101"/>
        <v>8</v>
      </c>
      <c r="AA46" s="135">
        <f t="shared" si="101"/>
        <v>9</v>
      </c>
      <c r="AB46" s="135"/>
      <c r="AC46" s="136"/>
      <c r="AD46" s="102">
        <f t="shared" si="9"/>
        <v>0.4454545455</v>
      </c>
      <c r="AE46" s="102">
        <f t="shared" si="10"/>
        <v>0.2285714286</v>
      </c>
      <c r="AF46" s="137">
        <f t="shared" si="14"/>
        <v>0.9</v>
      </c>
      <c r="AG46" s="102"/>
      <c r="AH46" s="124"/>
      <c r="AI46" s="135">
        <f t="shared" ref="AI46:AK46" si="102">IF((AD46)&gt;=50%,2,(IF((AD46)&lt;25%,0,1)))</f>
        <v>1</v>
      </c>
      <c r="AJ46" s="135">
        <f t="shared" si="102"/>
        <v>0</v>
      </c>
      <c r="AK46" s="135">
        <f t="shared" si="102"/>
        <v>2</v>
      </c>
      <c r="AL46" s="135"/>
      <c r="AM46" s="124"/>
      <c r="AN46" s="135" t="str">
        <f t="shared" ref="AN46:AP46" si="103">IF(AI46=2,"Att",(IF(AI46=0,"Not","Weak")))</f>
        <v>Weak</v>
      </c>
      <c r="AO46" s="135" t="str">
        <f t="shared" si="103"/>
        <v>Not</v>
      </c>
      <c r="AP46" s="135" t="str">
        <f t="shared" si="103"/>
        <v>Att</v>
      </c>
      <c r="AQ46" s="125"/>
      <c r="AR46" s="124"/>
      <c r="AS46" s="124"/>
    </row>
    <row r="47" ht="15.75" customHeight="1">
      <c r="A47" s="121" t="s">
        <v>112</v>
      </c>
      <c r="B47" s="121" t="s">
        <v>113</v>
      </c>
      <c r="C47" s="122">
        <v>10.0</v>
      </c>
      <c r="D47" s="125">
        <v>4.0</v>
      </c>
      <c r="E47" s="125">
        <v>10.0</v>
      </c>
      <c r="F47" s="124">
        <v>5.0</v>
      </c>
      <c r="G47" s="125">
        <v>3.0</v>
      </c>
      <c r="H47" s="125"/>
      <c r="I47" s="125"/>
      <c r="J47" s="125"/>
      <c r="K47" s="126"/>
      <c r="L47" s="126"/>
      <c r="M47" s="150">
        <v>15.0</v>
      </c>
      <c r="N47" s="125">
        <v>7.0</v>
      </c>
      <c r="O47" s="125">
        <v>3.0</v>
      </c>
      <c r="P47" s="150">
        <v>16.5</v>
      </c>
      <c r="Q47" s="125">
        <v>16.0</v>
      </c>
      <c r="R47" s="125">
        <v>9.0</v>
      </c>
      <c r="S47" s="130">
        <f t="shared" si="3"/>
        <v>4</v>
      </c>
      <c r="T47" s="112"/>
      <c r="U47" s="135">
        <v>5.0</v>
      </c>
      <c r="V47" s="151">
        <v>9.0</v>
      </c>
      <c r="W47" s="70">
        <f t="shared" si="7"/>
        <v>75.5</v>
      </c>
      <c r="X47" s="133"/>
      <c r="Y47" s="134">
        <f t="shared" ref="Y47:AA47" si="104">MIN(SUMIF($D$13:$U$13,Y$12,$D47:$U47),100)</f>
        <v>32</v>
      </c>
      <c r="Z47" s="135">
        <f t="shared" si="104"/>
        <v>16</v>
      </c>
      <c r="AA47" s="135">
        <f t="shared" si="104"/>
        <v>9</v>
      </c>
      <c r="AB47" s="135"/>
      <c r="AC47" s="136"/>
      <c r="AD47" s="102">
        <f t="shared" si="9"/>
        <v>0.5818181818</v>
      </c>
      <c r="AE47" s="102">
        <f t="shared" si="10"/>
        <v>0.4571428571</v>
      </c>
      <c r="AF47" s="137">
        <f t="shared" si="14"/>
        <v>0.9</v>
      </c>
      <c r="AG47" s="102"/>
      <c r="AH47" s="124"/>
      <c r="AI47" s="135">
        <f t="shared" ref="AI47:AK47" si="105">IF((AD47)&gt;=50%,2,(IF((AD47)&lt;25%,0,1)))</f>
        <v>2</v>
      </c>
      <c r="AJ47" s="135">
        <f t="shared" si="105"/>
        <v>1</v>
      </c>
      <c r="AK47" s="135">
        <f t="shared" si="105"/>
        <v>2</v>
      </c>
      <c r="AL47" s="135"/>
      <c r="AM47" s="124"/>
      <c r="AN47" s="135" t="str">
        <f t="shared" ref="AN47:AP47" si="106">IF(AI47=2,"Att",(IF(AI47=0,"Not","Weak")))</f>
        <v>Att</v>
      </c>
      <c r="AO47" s="135" t="str">
        <f t="shared" si="106"/>
        <v>Weak</v>
      </c>
      <c r="AP47" s="135" t="str">
        <f t="shared" si="106"/>
        <v>Att</v>
      </c>
      <c r="AQ47" s="125"/>
      <c r="AR47" s="124"/>
      <c r="AS47" s="124"/>
    </row>
    <row r="48" ht="15.75" customHeight="1">
      <c r="A48" s="121" t="s">
        <v>114</v>
      </c>
      <c r="B48" s="121" t="s">
        <v>115</v>
      </c>
      <c r="C48" s="122">
        <v>10.0</v>
      </c>
      <c r="D48" s="125">
        <v>0.0</v>
      </c>
      <c r="E48" s="125">
        <v>0.0</v>
      </c>
      <c r="F48" s="124">
        <v>3.0</v>
      </c>
      <c r="G48" s="125">
        <v>3.0</v>
      </c>
      <c r="H48" s="125"/>
      <c r="I48" s="125"/>
      <c r="J48" s="125"/>
      <c r="K48" s="126"/>
      <c r="L48" s="126"/>
      <c r="M48" s="150">
        <v>6.0</v>
      </c>
      <c r="N48" s="125">
        <v>6.0</v>
      </c>
      <c r="O48" s="125">
        <v>6.0</v>
      </c>
      <c r="P48" s="150">
        <v>12.0</v>
      </c>
      <c r="Q48" s="125">
        <v>9.0</v>
      </c>
      <c r="R48" s="125">
        <v>6.0</v>
      </c>
      <c r="S48" s="130">
        <f t="shared" si="3"/>
        <v>4</v>
      </c>
      <c r="T48" s="112"/>
      <c r="U48" s="135">
        <v>5.0</v>
      </c>
      <c r="V48" s="151">
        <v>9.0</v>
      </c>
      <c r="W48" s="70">
        <f t="shared" si="7"/>
        <v>52</v>
      </c>
      <c r="X48" s="133"/>
      <c r="Y48" s="134">
        <f t="shared" ref="Y48:AA48" si="107">MIN(SUMIF($D$13:$U$13,Y$12,$D48:$U48),100)</f>
        <v>18</v>
      </c>
      <c r="Z48" s="135">
        <f t="shared" si="107"/>
        <v>9</v>
      </c>
      <c r="AA48" s="135">
        <f t="shared" si="107"/>
        <v>9</v>
      </c>
      <c r="AB48" s="135"/>
      <c r="AC48" s="136"/>
      <c r="AD48" s="102">
        <f t="shared" si="9"/>
        <v>0.3272727273</v>
      </c>
      <c r="AE48" s="102">
        <f t="shared" si="10"/>
        <v>0.2571428571</v>
      </c>
      <c r="AF48" s="137">
        <f t="shared" si="14"/>
        <v>0.9</v>
      </c>
      <c r="AG48" s="102"/>
      <c r="AH48" s="124"/>
      <c r="AI48" s="135">
        <f t="shared" ref="AI48:AK48" si="108">IF((AD48)&gt;=50%,2,(IF((AD48)&lt;25%,0,1)))</f>
        <v>1</v>
      </c>
      <c r="AJ48" s="135">
        <f t="shared" si="108"/>
        <v>1</v>
      </c>
      <c r="AK48" s="135">
        <f t="shared" si="108"/>
        <v>2</v>
      </c>
      <c r="AL48" s="135"/>
      <c r="AM48" s="124"/>
      <c r="AN48" s="135" t="str">
        <f t="shared" ref="AN48:AP48" si="109">IF(AI48=2,"Att",(IF(AI48=0,"Not","Weak")))</f>
        <v>Weak</v>
      </c>
      <c r="AO48" s="135" t="str">
        <f t="shared" si="109"/>
        <v>Weak</v>
      </c>
      <c r="AP48" s="135" t="str">
        <f t="shared" si="109"/>
        <v>Att</v>
      </c>
      <c r="AQ48" s="125"/>
      <c r="AR48" s="124"/>
      <c r="AS48" s="124"/>
    </row>
    <row r="49" ht="15.75" customHeight="1">
      <c r="A49" s="121" t="s">
        <v>116</v>
      </c>
      <c r="B49" s="121" t="s">
        <v>117</v>
      </c>
      <c r="C49" s="122">
        <v>10.0</v>
      </c>
      <c r="D49" s="125">
        <v>3.0</v>
      </c>
      <c r="E49" s="125">
        <v>0.0</v>
      </c>
      <c r="F49" s="124">
        <v>5.0</v>
      </c>
      <c r="G49" s="125">
        <v>3.0</v>
      </c>
      <c r="H49" s="125"/>
      <c r="I49" s="125"/>
      <c r="J49" s="125"/>
      <c r="K49" s="126"/>
      <c r="L49" s="126"/>
      <c r="M49" s="150">
        <v>8.0</v>
      </c>
      <c r="N49" s="125">
        <v>3.0</v>
      </c>
      <c r="O49" s="125">
        <v>9.0</v>
      </c>
      <c r="P49" s="150">
        <v>12.0</v>
      </c>
      <c r="Q49" s="125">
        <v>18.0</v>
      </c>
      <c r="R49" s="125">
        <v>4.0</v>
      </c>
      <c r="S49" s="130">
        <f t="shared" si="3"/>
        <v>4</v>
      </c>
      <c r="T49" s="112"/>
      <c r="U49" s="135">
        <v>5.0</v>
      </c>
      <c r="V49" s="151">
        <v>9.0</v>
      </c>
      <c r="W49" s="70">
        <f t="shared" si="7"/>
        <v>61</v>
      </c>
      <c r="X49" s="133"/>
      <c r="Y49" s="134">
        <f t="shared" ref="Y49:AA49" si="110">MIN(SUMIF($D$13:$U$13,Y$12,$D49:$U49),100)</f>
        <v>29</v>
      </c>
      <c r="Z49" s="135">
        <f t="shared" si="110"/>
        <v>12</v>
      </c>
      <c r="AA49" s="135">
        <f t="shared" si="110"/>
        <v>9</v>
      </c>
      <c r="AB49" s="135"/>
      <c r="AC49" s="136"/>
      <c r="AD49" s="102">
        <f t="shared" si="9"/>
        <v>0.5272727273</v>
      </c>
      <c r="AE49" s="102">
        <f t="shared" si="10"/>
        <v>0.3428571429</v>
      </c>
      <c r="AF49" s="137">
        <f t="shared" si="14"/>
        <v>0.9</v>
      </c>
      <c r="AG49" s="102"/>
      <c r="AH49" s="124"/>
      <c r="AI49" s="135">
        <f t="shared" ref="AI49:AK49" si="111">IF((AD49)&gt;=50%,2,(IF((AD49)&lt;25%,0,1)))</f>
        <v>2</v>
      </c>
      <c r="AJ49" s="135">
        <f t="shared" si="111"/>
        <v>1</v>
      </c>
      <c r="AK49" s="135">
        <f t="shared" si="111"/>
        <v>2</v>
      </c>
      <c r="AL49" s="135"/>
      <c r="AM49" s="124"/>
      <c r="AN49" s="135" t="str">
        <f t="shared" ref="AN49:AP49" si="112">IF(AI49=2,"Att",(IF(AI49=0,"Not","Weak")))</f>
        <v>Att</v>
      </c>
      <c r="AO49" s="135" t="str">
        <f t="shared" si="112"/>
        <v>Weak</v>
      </c>
      <c r="AP49" s="135" t="str">
        <f t="shared" si="112"/>
        <v>Att</v>
      </c>
      <c r="AQ49" s="125"/>
      <c r="AR49" s="124"/>
      <c r="AS49" s="124"/>
    </row>
    <row r="50" ht="15.75" customHeight="1">
      <c r="A50" s="121" t="s">
        <v>118</v>
      </c>
      <c r="B50" s="121" t="s">
        <v>119</v>
      </c>
      <c r="C50" s="122">
        <v>8.0</v>
      </c>
      <c r="D50" s="125">
        <v>0.0</v>
      </c>
      <c r="E50" s="125">
        <v>0.0</v>
      </c>
      <c r="F50" s="124">
        <v>3.0</v>
      </c>
      <c r="G50" s="125">
        <v>3.0</v>
      </c>
      <c r="H50" s="125"/>
      <c r="I50" s="125"/>
      <c r="J50" s="125"/>
      <c r="K50" s="126"/>
      <c r="L50" s="126"/>
      <c r="M50" s="150">
        <v>6.0</v>
      </c>
      <c r="N50" s="125">
        <v>6.0</v>
      </c>
      <c r="O50" s="125">
        <v>6.0</v>
      </c>
      <c r="P50" s="150">
        <v>12.0</v>
      </c>
      <c r="Q50" s="125">
        <v>13.0</v>
      </c>
      <c r="R50" s="125">
        <v>5.0</v>
      </c>
      <c r="S50" s="130">
        <f t="shared" si="3"/>
        <v>4</v>
      </c>
      <c r="T50" s="112"/>
      <c r="U50" s="135">
        <v>5.0</v>
      </c>
      <c r="V50" s="151">
        <v>9.0</v>
      </c>
      <c r="W50" s="70">
        <f t="shared" si="7"/>
        <v>53</v>
      </c>
      <c r="X50" s="133"/>
      <c r="Y50" s="134">
        <f t="shared" ref="Y50:AA50" si="113">MIN(SUMIF($D$13:$U$13,Y$12,$D50:$U50),100)</f>
        <v>22</v>
      </c>
      <c r="Z50" s="135">
        <f t="shared" si="113"/>
        <v>9</v>
      </c>
      <c r="AA50" s="135">
        <f t="shared" si="113"/>
        <v>9</v>
      </c>
      <c r="AB50" s="135"/>
      <c r="AC50" s="136"/>
      <c r="AD50" s="102">
        <f t="shared" si="9"/>
        <v>0.4</v>
      </c>
      <c r="AE50" s="102">
        <f t="shared" si="10"/>
        <v>0.2571428571</v>
      </c>
      <c r="AF50" s="137">
        <f t="shared" si="14"/>
        <v>0.9</v>
      </c>
      <c r="AG50" s="102"/>
      <c r="AH50" s="124"/>
      <c r="AI50" s="135">
        <f t="shared" ref="AI50:AK50" si="114">IF((AD50)&gt;=50%,2,(IF((AD50)&lt;25%,0,1)))</f>
        <v>1</v>
      </c>
      <c r="AJ50" s="135">
        <f t="shared" si="114"/>
        <v>1</v>
      </c>
      <c r="AK50" s="135">
        <f t="shared" si="114"/>
        <v>2</v>
      </c>
      <c r="AL50" s="135"/>
      <c r="AM50" s="124"/>
      <c r="AN50" s="135" t="str">
        <f t="shared" ref="AN50:AP50" si="115">IF(AI50=2,"Att",(IF(AI50=0,"Not","Weak")))</f>
        <v>Weak</v>
      </c>
      <c r="AO50" s="135" t="str">
        <f t="shared" si="115"/>
        <v>Weak</v>
      </c>
      <c r="AP50" s="135" t="str">
        <f t="shared" si="115"/>
        <v>Att</v>
      </c>
      <c r="AQ50" s="125"/>
      <c r="AR50" s="124"/>
      <c r="AS50" s="124"/>
    </row>
    <row r="51" ht="15.75" customHeight="1">
      <c r="A51" s="121" t="s">
        <v>120</v>
      </c>
      <c r="B51" s="121" t="s">
        <v>121</v>
      </c>
      <c r="C51" s="122">
        <v>8.0</v>
      </c>
      <c r="D51" s="125">
        <v>3.0</v>
      </c>
      <c r="E51" s="125">
        <v>0.0</v>
      </c>
      <c r="F51" s="124">
        <v>4.0</v>
      </c>
      <c r="G51" s="125">
        <v>3.0</v>
      </c>
      <c r="H51" s="125"/>
      <c r="I51" s="125"/>
      <c r="J51" s="125"/>
      <c r="K51" s="126"/>
      <c r="L51" s="126"/>
      <c r="M51" s="150">
        <v>7.0</v>
      </c>
      <c r="N51" s="125">
        <v>6.0</v>
      </c>
      <c r="O51" s="125">
        <v>6.0</v>
      </c>
      <c r="P51" s="150">
        <v>12.0</v>
      </c>
      <c r="Q51" s="125">
        <v>10.0</v>
      </c>
      <c r="R51" s="125">
        <v>4.0</v>
      </c>
      <c r="S51" s="130">
        <f t="shared" si="3"/>
        <v>4</v>
      </c>
      <c r="T51" s="112"/>
      <c r="U51" s="135">
        <v>5.0</v>
      </c>
      <c r="V51" s="151">
        <v>9.0</v>
      </c>
      <c r="W51" s="70">
        <f t="shared" si="7"/>
        <v>50</v>
      </c>
      <c r="X51" s="133"/>
      <c r="Y51" s="134">
        <f t="shared" ref="Y51:AA51" si="116">MIN(SUMIF($D$13:$U$13,Y$12,$D51:$U51),100)</f>
        <v>23</v>
      </c>
      <c r="Z51" s="135">
        <f t="shared" si="116"/>
        <v>9</v>
      </c>
      <c r="AA51" s="135">
        <f t="shared" si="116"/>
        <v>9</v>
      </c>
      <c r="AB51" s="135"/>
      <c r="AC51" s="136"/>
      <c r="AD51" s="102">
        <f t="shared" si="9"/>
        <v>0.4181818182</v>
      </c>
      <c r="AE51" s="102">
        <f t="shared" si="10"/>
        <v>0.2571428571</v>
      </c>
      <c r="AF51" s="137">
        <f t="shared" si="14"/>
        <v>0.9</v>
      </c>
      <c r="AG51" s="102"/>
      <c r="AH51" s="124"/>
      <c r="AI51" s="135">
        <f t="shared" ref="AI51:AK51" si="117">IF((AD51)&gt;=50%,2,(IF((AD51)&lt;25%,0,1)))</f>
        <v>1</v>
      </c>
      <c r="AJ51" s="135">
        <f t="shared" si="117"/>
        <v>1</v>
      </c>
      <c r="AK51" s="135">
        <f t="shared" si="117"/>
        <v>2</v>
      </c>
      <c r="AL51" s="135"/>
      <c r="AM51" s="124"/>
      <c r="AN51" s="135" t="str">
        <f t="shared" ref="AN51:AP51" si="118">IF(AI51=2,"Att",(IF(AI51=0,"Not","Weak")))</f>
        <v>Weak</v>
      </c>
      <c r="AO51" s="135" t="str">
        <f t="shared" si="118"/>
        <v>Weak</v>
      </c>
      <c r="AP51" s="135" t="str">
        <f t="shared" si="118"/>
        <v>Att</v>
      </c>
      <c r="AQ51" s="125"/>
      <c r="AR51" s="124"/>
      <c r="AS51" s="124"/>
    </row>
    <row r="52" ht="15.75" customHeight="1">
      <c r="A52" s="7"/>
      <c r="B52" s="7"/>
      <c r="C52" s="48"/>
      <c r="D52" s="7"/>
      <c r="E52" s="7"/>
      <c r="F52" s="7"/>
      <c r="G52" s="7"/>
      <c r="H52" s="7"/>
      <c r="I52" s="7"/>
      <c r="J52" s="7"/>
      <c r="K52" s="7"/>
      <c r="L52" s="7"/>
      <c r="M52" s="48"/>
      <c r="N52" s="7"/>
      <c r="O52" s="7"/>
      <c r="P52" s="48"/>
      <c r="Q52" s="7"/>
      <c r="R52" s="7"/>
      <c r="S52" s="7"/>
      <c r="T52" s="7"/>
      <c r="U52" s="7"/>
      <c r="V52" s="7"/>
      <c r="W52" s="7"/>
      <c r="X52" s="152"/>
      <c r="AF52" s="43"/>
      <c r="AR52" s="7"/>
      <c r="AS52" s="7"/>
    </row>
    <row r="53" ht="15.75" customHeight="1">
      <c r="A53" s="7"/>
      <c r="B53" s="7"/>
      <c r="C53" s="48"/>
      <c r="D53" s="7"/>
      <c r="E53" s="7"/>
      <c r="F53" s="7"/>
      <c r="G53" s="7"/>
      <c r="H53" s="7"/>
      <c r="I53" s="7"/>
      <c r="J53" s="7"/>
      <c r="K53" s="7"/>
      <c r="L53" s="7"/>
      <c r="M53" s="48"/>
      <c r="N53" s="7"/>
      <c r="O53" s="7"/>
      <c r="P53" s="48"/>
      <c r="Q53" s="7"/>
      <c r="R53" s="7"/>
      <c r="S53" s="7"/>
      <c r="T53" s="7"/>
      <c r="U53" s="7"/>
      <c r="V53" s="7"/>
      <c r="W53" s="7"/>
      <c r="X53" s="152"/>
      <c r="AF53" s="43"/>
      <c r="AR53" s="7"/>
      <c r="AS53" s="7"/>
    </row>
    <row r="54" ht="15.75" customHeight="1">
      <c r="A54" s="7"/>
      <c r="B54" s="7"/>
      <c r="C54" s="48"/>
      <c r="D54" s="7"/>
      <c r="E54" s="7"/>
      <c r="F54" s="7"/>
      <c r="G54" s="7"/>
      <c r="H54" s="7"/>
      <c r="I54" s="7"/>
      <c r="J54" s="7"/>
      <c r="K54" s="7"/>
      <c r="L54" s="7"/>
      <c r="M54" s="48"/>
      <c r="N54" s="7"/>
      <c r="O54" s="7"/>
      <c r="P54" s="48"/>
      <c r="Q54" s="7"/>
      <c r="R54" s="7"/>
      <c r="S54" s="7"/>
      <c r="T54" s="7"/>
      <c r="U54" s="7"/>
      <c r="V54" s="7"/>
      <c r="W54" s="7"/>
      <c r="X54" s="152"/>
      <c r="Y54" s="7"/>
      <c r="Z54" s="7"/>
      <c r="AA54" s="7"/>
      <c r="AB54" s="7"/>
      <c r="AC54" s="7"/>
      <c r="AD54" s="7"/>
      <c r="AE54" s="7"/>
      <c r="AF54" s="13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ht="15.75" customHeight="1">
      <c r="A55" s="7"/>
      <c r="B55" s="7"/>
      <c r="C55" s="48"/>
      <c r="D55" s="7"/>
      <c r="E55" s="7"/>
      <c r="F55" s="7"/>
      <c r="G55" s="7"/>
      <c r="H55" s="7"/>
      <c r="I55" s="7"/>
      <c r="J55" s="7"/>
      <c r="K55" s="7"/>
      <c r="L55" s="7"/>
      <c r="M55" s="48"/>
      <c r="N55" s="7"/>
      <c r="O55" s="7"/>
      <c r="P55" s="48"/>
      <c r="Q55" s="7"/>
      <c r="R55" s="7"/>
      <c r="S55" s="7"/>
      <c r="T55" s="7"/>
      <c r="U55" s="7"/>
      <c r="V55" s="7"/>
      <c r="W55" s="7"/>
      <c r="X55" s="152"/>
      <c r="Y55" s="7"/>
      <c r="Z55" s="4" t="s">
        <v>122</v>
      </c>
      <c r="AA55" s="5"/>
      <c r="AB55" s="5"/>
      <c r="AC55" s="5"/>
      <c r="AD55" s="6"/>
      <c r="AE55" s="14">
        <f t="shared" ref="AE55:AG55" si="119">COUNT(AD15:AD51)</f>
        <v>37</v>
      </c>
      <c r="AF55" s="153">
        <f t="shared" si="119"/>
        <v>37</v>
      </c>
      <c r="AG55" s="14">
        <f t="shared" si="119"/>
        <v>37</v>
      </c>
      <c r="AH55" s="14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ht="15.75" customHeight="1">
      <c r="A56" s="7"/>
      <c r="B56" s="7"/>
      <c r="C56" s="48"/>
      <c r="D56" s="7"/>
      <c r="E56" s="7"/>
      <c r="F56" s="7"/>
      <c r="G56" s="7"/>
      <c r="H56" s="7"/>
      <c r="I56" s="7"/>
      <c r="J56" s="7"/>
      <c r="K56" s="7"/>
      <c r="L56" s="7"/>
      <c r="M56" s="48"/>
      <c r="N56" s="7"/>
      <c r="O56" s="7"/>
      <c r="P56" s="48"/>
      <c r="Q56" s="7"/>
      <c r="R56" s="7"/>
      <c r="S56" s="7"/>
      <c r="T56" s="7"/>
      <c r="U56" s="7"/>
      <c r="V56" s="7"/>
      <c r="W56" s="7"/>
      <c r="X56" s="152"/>
      <c r="Y56" s="7"/>
      <c r="Z56" s="4" t="s">
        <v>123</v>
      </c>
      <c r="AA56" s="5"/>
      <c r="AB56" s="5"/>
      <c r="AC56" s="5"/>
      <c r="AD56" s="6"/>
      <c r="AE56" s="14">
        <f t="shared" ref="AE56:AG56" si="120">COUNTIF(AD15:AD51,"&gt;=25%")</f>
        <v>35</v>
      </c>
      <c r="AF56" s="153">
        <f t="shared" si="120"/>
        <v>32</v>
      </c>
      <c r="AG56" s="14">
        <f t="shared" si="120"/>
        <v>37</v>
      </c>
      <c r="AH56" s="14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ht="15.75" customHeight="1">
      <c r="A57" s="7"/>
      <c r="B57" s="7"/>
      <c r="C57" s="48"/>
      <c r="D57" s="7"/>
      <c r="E57" s="7"/>
      <c r="F57" s="7"/>
      <c r="G57" s="7"/>
      <c r="H57" s="7"/>
      <c r="I57" s="7"/>
      <c r="J57" s="7"/>
      <c r="K57" s="7"/>
      <c r="L57" s="7"/>
      <c r="M57" s="48"/>
      <c r="N57" s="7"/>
      <c r="O57" s="7"/>
      <c r="P57" s="48"/>
      <c r="Q57" s="7"/>
      <c r="R57" s="7"/>
      <c r="S57" s="7"/>
      <c r="T57" s="7"/>
      <c r="U57" s="7"/>
      <c r="V57" s="7"/>
      <c r="W57" s="7"/>
      <c r="X57" s="152"/>
      <c r="Y57" s="7"/>
      <c r="Z57" s="4" t="s">
        <v>124</v>
      </c>
      <c r="AA57" s="5"/>
      <c r="AB57" s="5"/>
      <c r="AC57" s="5"/>
      <c r="AD57" s="6"/>
      <c r="AE57" s="154">
        <f t="shared" ref="AE57:AG57" si="121">AE56/AE55</f>
        <v>0.9459459459</v>
      </c>
      <c r="AF57" s="153">
        <f t="shared" si="121"/>
        <v>0.8648648649</v>
      </c>
      <c r="AG57" s="154">
        <f t="shared" si="121"/>
        <v>1</v>
      </c>
      <c r="AH57" s="154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ht="15.75" customHeight="1">
      <c r="A58" s="7"/>
      <c r="B58" s="7"/>
      <c r="C58" s="48"/>
      <c r="D58" s="7"/>
      <c r="E58" s="7"/>
      <c r="F58" s="7"/>
      <c r="G58" s="7"/>
      <c r="H58" s="7"/>
      <c r="I58" s="7"/>
      <c r="J58" s="7"/>
      <c r="K58" s="7"/>
      <c r="L58" s="7"/>
      <c r="M58" s="48"/>
      <c r="N58" s="7"/>
      <c r="O58" s="7"/>
      <c r="P58" s="48"/>
      <c r="Q58" s="7"/>
      <c r="R58" s="7"/>
      <c r="S58" s="7"/>
      <c r="T58" s="7"/>
      <c r="U58" s="7"/>
      <c r="V58" s="7"/>
      <c r="W58" s="7"/>
      <c r="X58" s="152"/>
      <c r="Y58" s="7"/>
      <c r="Z58" s="7"/>
      <c r="AA58" s="7"/>
      <c r="AB58" s="7"/>
      <c r="AC58" s="7"/>
      <c r="AD58" s="7"/>
      <c r="AE58" s="7"/>
      <c r="AF58" s="13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ht="15.75" customHeight="1">
      <c r="A59" s="7"/>
      <c r="B59" s="7"/>
      <c r="C59" s="48"/>
      <c r="D59" s="7"/>
      <c r="E59" s="7"/>
      <c r="F59" s="7"/>
      <c r="G59" s="7"/>
      <c r="H59" s="7"/>
      <c r="I59" s="7"/>
      <c r="J59" s="7"/>
      <c r="K59" s="7"/>
      <c r="L59" s="7"/>
      <c r="M59" s="48"/>
      <c r="N59" s="7"/>
      <c r="O59" s="7"/>
      <c r="P59" s="48"/>
      <c r="Q59" s="7"/>
      <c r="R59" s="7"/>
      <c r="S59" s="7"/>
      <c r="T59" s="7"/>
      <c r="U59" s="7"/>
      <c r="V59" s="7"/>
      <c r="W59" s="7"/>
      <c r="X59" s="152"/>
      <c r="Y59" s="7"/>
      <c r="Z59" s="7"/>
      <c r="AA59" s="7"/>
      <c r="AB59" s="7"/>
      <c r="AC59" s="7"/>
      <c r="AD59" s="7"/>
      <c r="AE59" s="7"/>
      <c r="AF59" s="13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ht="15.75" customHeight="1">
      <c r="A60" s="7"/>
      <c r="B60" s="7"/>
      <c r="C60" s="48"/>
      <c r="D60" s="7"/>
      <c r="E60" s="7"/>
      <c r="F60" s="7"/>
      <c r="G60" s="7"/>
      <c r="H60" s="7"/>
      <c r="I60" s="7"/>
      <c r="J60" s="7"/>
      <c r="K60" s="7"/>
      <c r="L60" s="7"/>
      <c r="M60" s="48"/>
      <c r="N60" s="7"/>
      <c r="O60" s="7"/>
      <c r="P60" s="48"/>
      <c r="Q60" s="7"/>
      <c r="R60" s="7"/>
      <c r="S60" s="7"/>
      <c r="T60" s="7"/>
      <c r="U60" s="7"/>
      <c r="V60" s="7"/>
      <c r="W60" s="7"/>
      <c r="X60" s="152"/>
      <c r="Y60" s="7"/>
      <c r="Z60" s="7"/>
      <c r="AA60" s="7"/>
      <c r="AB60" s="7"/>
      <c r="AC60" s="7"/>
      <c r="AD60" s="7"/>
      <c r="AE60" s="7"/>
      <c r="AF60" s="13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ht="15.75" customHeight="1">
      <c r="A61" s="7"/>
      <c r="B61" s="7"/>
      <c r="C61" s="48"/>
      <c r="D61" s="7"/>
      <c r="E61" s="7"/>
      <c r="F61" s="7"/>
      <c r="G61" s="7"/>
      <c r="H61" s="7"/>
      <c r="I61" s="7"/>
      <c r="J61" s="7"/>
      <c r="K61" s="7"/>
      <c r="L61" s="7"/>
      <c r="M61" s="48"/>
      <c r="N61" s="7"/>
      <c r="O61" s="7"/>
      <c r="P61" s="48"/>
      <c r="Q61" s="7"/>
      <c r="R61" s="7"/>
      <c r="S61" s="7"/>
      <c r="T61" s="7"/>
      <c r="U61" s="7"/>
      <c r="V61" s="7"/>
      <c r="W61" s="7"/>
      <c r="X61" s="152"/>
      <c r="Y61" s="7"/>
      <c r="Z61" s="7"/>
      <c r="AA61" s="7"/>
      <c r="AB61" s="7"/>
      <c r="AC61" s="7"/>
      <c r="AD61" s="7"/>
      <c r="AE61" s="7"/>
      <c r="AF61" s="13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ht="15.75" customHeight="1">
      <c r="A62" s="7"/>
      <c r="B62" s="7"/>
      <c r="C62" s="48"/>
      <c r="D62" s="7"/>
      <c r="E62" s="7"/>
      <c r="F62" s="7"/>
      <c r="G62" s="7"/>
      <c r="H62" s="7"/>
      <c r="I62" s="7"/>
      <c r="J62" s="7"/>
      <c r="K62" s="7"/>
      <c r="L62" s="7"/>
      <c r="M62" s="48"/>
      <c r="N62" s="7"/>
      <c r="O62" s="7"/>
      <c r="P62" s="48"/>
      <c r="Q62" s="7"/>
      <c r="R62" s="7"/>
      <c r="S62" s="7"/>
      <c r="T62" s="7"/>
      <c r="U62" s="7"/>
      <c r="V62" s="7"/>
      <c r="W62" s="7"/>
      <c r="X62" s="152"/>
      <c r="Y62" s="7"/>
      <c r="Z62" s="7"/>
      <c r="AA62" s="7"/>
      <c r="AB62" s="7"/>
      <c r="AC62" s="7"/>
      <c r="AD62" s="7"/>
      <c r="AE62" s="7"/>
      <c r="AF62" s="13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ht="15.75" customHeight="1">
      <c r="A63" s="7"/>
      <c r="B63" s="7"/>
      <c r="C63" s="48"/>
      <c r="D63" s="7"/>
      <c r="E63" s="7"/>
      <c r="F63" s="7"/>
      <c r="G63" s="7"/>
      <c r="H63" s="7"/>
      <c r="I63" s="7"/>
      <c r="J63" s="7"/>
      <c r="K63" s="7"/>
      <c r="L63" s="7"/>
      <c r="M63" s="48"/>
      <c r="N63" s="7"/>
      <c r="O63" s="7"/>
      <c r="P63" s="48"/>
      <c r="Q63" s="7"/>
      <c r="R63" s="7"/>
      <c r="S63" s="7"/>
      <c r="T63" s="7"/>
      <c r="U63" s="7"/>
      <c r="V63" s="7"/>
      <c r="W63" s="7"/>
      <c r="X63" s="152"/>
      <c r="Y63" s="7"/>
      <c r="Z63" s="7"/>
      <c r="AA63" s="7"/>
      <c r="AB63" s="7"/>
      <c r="AC63" s="7"/>
      <c r="AD63" s="7"/>
      <c r="AE63" s="7"/>
      <c r="AF63" s="13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ht="15.75" customHeight="1">
      <c r="A64" s="7"/>
      <c r="B64" s="7"/>
      <c r="C64" s="48"/>
      <c r="D64" s="7"/>
      <c r="E64" s="7"/>
      <c r="F64" s="7"/>
      <c r="G64" s="7"/>
      <c r="H64" s="7"/>
      <c r="I64" s="7"/>
      <c r="J64" s="7"/>
      <c r="K64" s="7"/>
      <c r="L64" s="7"/>
      <c r="M64" s="48"/>
      <c r="N64" s="7"/>
      <c r="O64" s="7"/>
      <c r="P64" s="48"/>
      <c r="Q64" s="7"/>
      <c r="R64" s="7"/>
      <c r="S64" s="7"/>
      <c r="T64" s="7"/>
      <c r="U64" s="7"/>
      <c r="V64" s="7"/>
      <c r="W64" s="7"/>
      <c r="X64" s="152"/>
      <c r="Y64" s="7"/>
      <c r="Z64" s="7"/>
      <c r="AA64" s="7"/>
      <c r="AB64" s="7"/>
      <c r="AC64" s="7"/>
      <c r="AD64" s="7"/>
      <c r="AE64" s="7"/>
      <c r="AF64" s="13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ht="15.75" customHeight="1">
      <c r="A65" s="7"/>
      <c r="B65" s="7"/>
      <c r="C65" s="48"/>
      <c r="D65" s="7"/>
      <c r="E65" s="7"/>
      <c r="F65" s="7"/>
      <c r="G65" s="7"/>
      <c r="H65" s="7"/>
      <c r="I65" s="7"/>
      <c r="J65" s="7"/>
      <c r="K65" s="7"/>
      <c r="L65" s="7"/>
      <c r="M65" s="48"/>
      <c r="N65" s="7"/>
      <c r="O65" s="7"/>
      <c r="P65" s="48"/>
      <c r="Q65" s="7"/>
      <c r="R65" s="7"/>
      <c r="S65" s="7"/>
      <c r="T65" s="7"/>
      <c r="U65" s="7"/>
      <c r="V65" s="7"/>
      <c r="W65" s="7"/>
      <c r="X65" s="152"/>
      <c r="Y65" s="7"/>
      <c r="Z65" s="7"/>
      <c r="AA65" s="7"/>
      <c r="AB65" s="7"/>
      <c r="AC65" s="7"/>
      <c r="AD65" s="7"/>
      <c r="AE65" s="7"/>
      <c r="AF65" s="13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ht="15.75" customHeight="1">
      <c r="A66" s="7"/>
      <c r="B66" s="7"/>
      <c r="C66" s="48"/>
      <c r="D66" s="7"/>
      <c r="E66" s="7"/>
      <c r="F66" s="7"/>
      <c r="G66" s="7"/>
      <c r="H66" s="7"/>
      <c r="I66" s="7"/>
      <c r="J66" s="7"/>
      <c r="K66" s="7"/>
      <c r="L66" s="7"/>
      <c r="M66" s="48"/>
      <c r="N66" s="7"/>
      <c r="O66" s="7"/>
      <c r="P66" s="48"/>
      <c r="Q66" s="7"/>
      <c r="R66" s="7"/>
      <c r="S66" s="7"/>
      <c r="T66" s="7"/>
      <c r="U66" s="7"/>
      <c r="V66" s="7"/>
      <c r="W66" s="7"/>
      <c r="X66" s="152"/>
      <c r="Y66" s="7"/>
      <c r="Z66" s="7"/>
      <c r="AA66" s="7"/>
      <c r="AB66" s="7"/>
      <c r="AC66" s="7"/>
      <c r="AD66" s="7"/>
      <c r="AE66" s="7"/>
      <c r="AF66" s="13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ht="15.75" customHeight="1">
      <c r="A67" s="7"/>
      <c r="B67" s="7"/>
      <c r="C67" s="48"/>
      <c r="D67" s="7"/>
      <c r="E67" s="7"/>
      <c r="F67" s="7"/>
      <c r="G67" s="7"/>
      <c r="H67" s="7"/>
      <c r="I67" s="7"/>
      <c r="J67" s="7"/>
      <c r="K67" s="7"/>
      <c r="L67" s="7"/>
      <c r="M67" s="48"/>
      <c r="N67" s="7"/>
      <c r="O67" s="7"/>
      <c r="P67" s="48"/>
      <c r="Q67" s="7"/>
      <c r="R67" s="7"/>
      <c r="S67" s="7"/>
      <c r="T67" s="7"/>
      <c r="U67" s="7"/>
      <c r="V67" s="7"/>
      <c r="W67" s="7"/>
      <c r="X67" s="152"/>
      <c r="Y67" s="7"/>
      <c r="Z67" s="7"/>
      <c r="AA67" s="7"/>
      <c r="AB67" s="7"/>
      <c r="AC67" s="7"/>
      <c r="AD67" s="7"/>
      <c r="AE67" s="7"/>
      <c r="AF67" s="13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ht="15.75" customHeight="1">
      <c r="A68" s="7"/>
      <c r="B68" s="7"/>
      <c r="C68" s="48"/>
      <c r="D68" s="7"/>
      <c r="E68" s="7"/>
      <c r="F68" s="7"/>
      <c r="G68" s="7"/>
      <c r="H68" s="7"/>
      <c r="I68" s="7"/>
      <c r="J68" s="7"/>
      <c r="K68" s="7"/>
      <c r="L68" s="7"/>
      <c r="M68" s="48"/>
      <c r="N68" s="7"/>
      <c r="O68" s="7"/>
      <c r="P68" s="48"/>
      <c r="Q68" s="7"/>
      <c r="R68" s="7"/>
      <c r="S68" s="7"/>
      <c r="T68" s="7"/>
      <c r="U68" s="7"/>
      <c r="V68" s="7"/>
      <c r="W68" s="7"/>
      <c r="X68" s="42"/>
      <c r="Y68" s="7"/>
      <c r="Z68" s="7"/>
      <c r="AA68" s="7"/>
      <c r="AB68" s="7"/>
      <c r="AC68" s="7"/>
      <c r="AD68" s="7"/>
      <c r="AE68" s="7"/>
      <c r="AF68" s="13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  <row r="69" ht="15.75" customHeight="1">
      <c r="A69" s="7"/>
      <c r="B69" s="7"/>
      <c r="C69" s="48"/>
      <c r="D69" s="7"/>
      <c r="E69" s="7"/>
      <c r="F69" s="7"/>
      <c r="G69" s="7"/>
      <c r="H69" s="7"/>
      <c r="I69" s="7"/>
      <c r="J69" s="7"/>
      <c r="K69" s="7"/>
      <c r="L69" s="7"/>
      <c r="M69" s="48"/>
      <c r="N69" s="7"/>
      <c r="O69" s="7"/>
      <c r="P69" s="48"/>
      <c r="Q69" s="7"/>
      <c r="R69" s="7"/>
      <c r="S69" s="7"/>
      <c r="T69" s="7"/>
      <c r="U69" s="7"/>
      <c r="V69" s="7"/>
      <c r="W69" s="7"/>
      <c r="X69" s="42"/>
      <c r="Y69" s="7"/>
      <c r="Z69" s="7"/>
      <c r="AA69" s="7"/>
      <c r="AB69" s="7"/>
      <c r="AC69" s="7"/>
      <c r="AD69" s="7"/>
      <c r="AE69" s="7"/>
      <c r="AF69" s="13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</row>
    <row r="70" ht="15.75" customHeight="1">
      <c r="A70" s="7"/>
      <c r="B70" s="7"/>
      <c r="C70" s="48"/>
      <c r="D70" s="7"/>
      <c r="E70" s="7"/>
      <c r="F70" s="7"/>
      <c r="G70" s="7"/>
      <c r="H70" s="7"/>
      <c r="I70" s="7"/>
      <c r="J70" s="7"/>
      <c r="K70" s="7"/>
      <c r="L70" s="7"/>
      <c r="M70" s="48"/>
      <c r="N70" s="7"/>
      <c r="O70" s="7"/>
      <c r="P70" s="48"/>
      <c r="Q70" s="7"/>
      <c r="R70" s="7"/>
      <c r="S70" s="7"/>
      <c r="T70" s="7"/>
      <c r="U70" s="7"/>
      <c r="V70" s="7"/>
      <c r="W70" s="7"/>
      <c r="X70" s="42"/>
      <c r="Y70" s="7"/>
      <c r="Z70" s="7"/>
      <c r="AA70" s="7"/>
      <c r="AB70" s="7"/>
      <c r="AC70" s="7"/>
      <c r="AD70" s="7"/>
      <c r="AE70" s="7"/>
      <c r="AF70" s="13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</row>
    <row r="71" ht="15.75" customHeight="1">
      <c r="A71" s="7"/>
      <c r="B71" s="7"/>
      <c r="C71" s="48"/>
      <c r="D71" s="7"/>
      <c r="E71" s="7"/>
      <c r="F71" s="7"/>
      <c r="G71" s="7"/>
      <c r="H71" s="7"/>
      <c r="I71" s="7"/>
      <c r="J71" s="7"/>
      <c r="K71" s="7"/>
      <c r="L71" s="7"/>
      <c r="M71" s="48"/>
      <c r="N71" s="7"/>
      <c r="O71" s="7"/>
      <c r="P71" s="48"/>
      <c r="Q71" s="7"/>
      <c r="R71" s="7"/>
      <c r="S71" s="7"/>
      <c r="T71" s="7"/>
      <c r="U71" s="7"/>
      <c r="V71" s="7"/>
      <c r="W71" s="7"/>
      <c r="X71" s="42"/>
      <c r="Y71" s="7"/>
      <c r="Z71" s="7"/>
      <c r="AA71" s="7"/>
      <c r="AB71" s="7"/>
      <c r="AC71" s="7"/>
      <c r="AD71" s="7"/>
      <c r="AE71" s="7"/>
      <c r="AF71" s="13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</row>
    <row r="72" ht="15.75" customHeight="1">
      <c r="A72" s="7"/>
      <c r="B72" s="7"/>
      <c r="C72" s="48"/>
      <c r="D72" s="7"/>
      <c r="E72" s="7"/>
      <c r="F72" s="7"/>
      <c r="G72" s="7"/>
      <c r="H72" s="7"/>
      <c r="I72" s="7"/>
      <c r="J72" s="7"/>
      <c r="K72" s="7"/>
      <c r="L72" s="7"/>
      <c r="M72" s="48"/>
      <c r="N72" s="7"/>
      <c r="O72" s="7"/>
      <c r="P72" s="48"/>
      <c r="Q72" s="7"/>
      <c r="R72" s="7"/>
      <c r="S72" s="7"/>
      <c r="T72" s="7"/>
      <c r="U72" s="7"/>
      <c r="V72" s="7"/>
      <c r="W72" s="7"/>
      <c r="X72" s="42"/>
      <c r="Y72" s="7"/>
      <c r="Z72" s="7"/>
      <c r="AA72" s="7"/>
      <c r="AB72" s="7"/>
      <c r="AC72" s="7"/>
      <c r="AD72" s="7"/>
      <c r="AE72" s="7"/>
      <c r="AF72" s="13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</row>
    <row r="73" ht="15.75" customHeight="1">
      <c r="A73" s="7"/>
      <c r="B73" s="7"/>
      <c r="C73" s="48"/>
      <c r="D73" s="7"/>
      <c r="E73" s="7"/>
      <c r="F73" s="7"/>
      <c r="G73" s="7"/>
      <c r="H73" s="7"/>
      <c r="I73" s="7"/>
      <c r="J73" s="7"/>
      <c r="K73" s="7"/>
      <c r="L73" s="7"/>
      <c r="M73" s="48"/>
      <c r="N73" s="7"/>
      <c r="O73" s="7"/>
      <c r="P73" s="48"/>
      <c r="Q73" s="7"/>
      <c r="R73" s="7"/>
      <c r="S73" s="7"/>
      <c r="T73" s="7"/>
      <c r="U73" s="7"/>
      <c r="V73" s="7"/>
      <c r="W73" s="7"/>
      <c r="X73" s="42"/>
      <c r="Y73" s="7"/>
      <c r="Z73" s="7"/>
      <c r="AA73" s="7"/>
      <c r="AB73" s="7"/>
      <c r="AC73" s="7"/>
      <c r="AD73" s="7"/>
      <c r="AE73" s="7"/>
      <c r="AF73" s="13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</row>
    <row r="74" ht="15.75" customHeight="1">
      <c r="A74" s="7"/>
      <c r="B74" s="7"/>
      <c r="C74" s="48"/>
      <c r="D74" s="7"/>
      <c r="E74" s="7"/>
      <c r="F74" s="7"/>
      <c r="G74" s="7"/>
      <c r="H74" s="7"/>
      <c r="I74" s="7"/>
      <c r="J74" s="7"/>
      <c r="K74" s="7"/>
      <c r="L74" s="7"/>
      <c r="M74" s="48"/>
      <c r="N74" s="7"/>
      <c r="O74" s="7"/>
      <c r="P74" s="48"/>
      <c r="Q74" s="7"/>
      <c r="R74" s="7"/>
      <c r="S74" s="7"/>
      <c r="T74" s="7"/>
      <c r="U74" s="7"/>
      <c r="V74" s="7"/>
      <c r="W74" s="7"/>
      <c r="X74" s="42"/>
      <c r="Y74" s="7"/>
      <c r="Z74" s="7"/>
      <c r="AA74" s="7"/>
      <c r="AB74" s="7"/>
      <c r="AC74" s="7"/>
      <c r="AD74" s="7"/>
      <c r="AE74" s="7"/>
      <c r="AF74" s="13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</row>
    <row r="75" ht="15.75" customHeight="1">
      <c r="A75" s="7"/>
      <c r="B75" s="7"/>
      <c r="C75" s="48"/>
      <c r="D75" s="7"/>
      <c r="E75" s="7"/>
      <c r="F75" s="7"/>
      <c r="G75" s="7"/>
      <c r="H75" s="7"/>
      <c r="I75" s="7"/>
      <c r="J75" s="7"/>
      <c r="K75" s="7"/>
      <c r="L75" s="7"/>
      <c r="M75" s="48"/>
      <c r="N75" s="7"/>
      <c r="O75" s="7"/>
      <c r="P75" s="48"/>
      <c r="Q75" s="7"/>
      <c r="R75" s="7"/>
      <c r="S75" s="7"/>
      <c r="T75" s="7"/>
      <c r="U75" s="7"/>
      <c r="V75" s="7"/>
      <c r="W75" s="7"/>
      <c r="X75" s="42"/>
      <c r="Y75" s="7"/>
      <c r="Z75" s="7"/>
      <c r="AA75" s="7"/>
      <c r="AB75" s="7"/>
      <c r="AC75" s="7"/>
      <c r="AD75" s="7"/>
      <c r="AE75" s="7"/>
      <c r="AF75" s="13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</row>
    <row r="76" ht="15.75" customHeight="1">
      <c r="A76" s="7"/>
      <c r="B76" s="7"/>
      <c r="C76" s="48"/>
      <c r="D76" s="7"/>
      <c r="E76" s="7"/>
      <c r="F76" s="7"/>
      <c r="G76" s="7"/>
      <c r="H76" s="7"/>
      <c r="I76" s="7"/>
      <c r="J76" s="7"/>
      <c r="K76" s="7"/>
      <c r="L76" s="7"/>
      <c r="M76" s="48"/>
      <c r="N76" s="7"/>
      <c r="O76" s="7"/>
      <c r="P76" s="48"/>
      <c r="Q76" s="7"/>
      <c r="R76" s="7"/>
      <c r="S76" s="7"/>
      <c r="T76" s="7"/>
      <c r="U76" s="7"/>
      <c r="V76" s="7"/>
      <c r="W76" s="7"/>
      <c r="X76" s="42"/>
      <c r="Y76" s="7"/>
      <c r="Z76" s="7"/>
      <c r="AA76" s="7"/>
      <c r="AB76" s="7"/>
      <c r="AC76" s="7"/>
      <c r="AD76" s="7"/>
      <c r="AE76" s="7"/>
      <c r="AF76" s="13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</row>
    <row r="77" ht="15.75" customHeight="1">
      <c r="A77" s="7"/>
      <c r="B77" s="7"/>
      <c r="C77" s="48"/>
      <c r="D77" s="7"/>
      <c r="E77" s="7"/>
      <c r="F77" s="7"/>
      <c r="G77" s="7"/>
      <c r="H77" s="7"/>
      <c r="I77" s="7"/>
      <c r="J77" s="7"/>
      <c r="K77" s="7"/>
      <c r="L77" s="7"/>
      <c r="M77" s="48"/>
      <c r="N77" s="7"/>
      <c r="O77" s="7"/>
      <c r="P77" s="48"/>
      <c r="Q77" s="7"/>
      <c r="R77" s="7"/>
      <c r="S77" s="7"/>
      <c r="T77" s="7"/>
      <c r="U77" s="7"/>
      <c r="V77" s="7"/>
      <c r="W77" s="7"/>
      <c r="X77" s="42"/>
      <c r="Y77" s="7"/>
      <c r="Z77" s="7"/>
      <c r="AA77" s="7"/>
      <c r="AB77" s="7"/>
      <c r="AC77" s="7"/>
      <c r="AD77" s="7"/>
      <c r="AE77" s="7"/>
      <c r="AF77" s="13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</row>
    <row r="78" ht="15.75" customHeight="1">
      <c r="A78" s="7"/>
      <c r="B78" s="7"/>
      <c r="C78" s="48"/>
      <c r="D78" s="7"/>
      <c r="E78" s="7"/>
      <c r="F78" s="7"/>
      <c r="G78" s="7"/>
      <c r="H78" s="7"/>
      <c r="I78" s="7"/>
      <c r="J78" s="7"/>
      <c r="K78" s="7"/>
      <c r="L78" s="7"/>
      <c r="M78" s="48"/>
      <c r="N78" s="7"/>
      <c r="O78" s="7"/>
      <c r="P78" s="48"/>
      <c r="Q78" s="7"/>
      <c r="R78" s="7"/>
      <c r="S78" s="7"/>
      <c r="T78" s="7"/>
      <c r="U78" s="7"/>
      <c r="V78" s="7"/>
      <c r="W78" s="7"/>
      <c r="X78" s="42"/>
      <c r="Y78" s="7"/>
      <c r="Z78" s="7"/>
      <c r="AA78" s="7"/>
      <c r="AB78" s="7"/>
      <c r="AC78" s="7"/>
      <c r="AD78" s="7"/>
      <c r="AE78" s="7"/>
      <c r="AF78" s="13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</row>
    <row r="79" ht="15.75" customHeight="1">
      <c r="A79" s="7"/>
      <c r="B79" s="7"/>
      <c r="C79" s="48"/>
      <c r="D79" s="7"/>
      <c r="E79" s="7"/>
      <c r="F79" s="7"/>
      <c r="G79" s="7"/>
      <c r="H79" s="7"/>
      <c r="I79" s="7"/>
      <c r="J79" s="7"/>
      <c r="K79" s="7"/>
      <c r="L79" s="7"/>
      <c r="M79" s="48"/>
      <c r="N79" s="7"/>
      <c r="O79" s="7"/>
      <c r="P79" s="48"/>
      <c r="Q79" s="7"/>
      <c r="R79" s="7"/>
      <c r="S79" s="7"/>
      <c r="T79" s="7"/>
      <c r="U79" s="7"/>
      <c r="V79" s="7"/>
      <c r="W79" s="7"/>
      <c r="X79" s="42"/>
      <c r="Y79" s="7"/>
      <c r="Z79" s="7"/>
      <c r="AA79" s="7"/>
      <c r="AB79" s="7"/>
      <c r="AC79" s="7"/>
      <c r="AD79" s="7"/>
      <c r="AE79" s="7"/>
      <c r="AF79" s="13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</row>
    <row r="80" ht="15.75" customHeight="1">
      <c r="A80" s="7"/>
      <c r="B80" s="7"/>
      <c r="C80" s="48"/>
      <c r="D80" s="7"/>
      <c r="E80" s="7"/>
      <c r="F80" s="7"/>
      <c r="G80" s="7"/>
      <c r="H80" s="7"/>
      <c r="I80" s="7"/>
      <c r="J80" s="7"/>
      <c r="K80" s="7"/>
      <c r="L80" s="7"/>
      <c r="M80" s="48"/>
      <c r="N80" s="7"/>
      <c r="O80" s="7"/>
      <c r="P80" s="48"/>
      <c r="Q80" s="7"/>
      <c r="R80" s="7"/>
      <c r="S80" s="7"/>
      <c r="T80" s="7"/>
      <c r="U80" s="7"/>
      <c r="V80" s="7"/>
      <c r="W80" s="7"/>
      <c r="X80" s="42"/>
      <c r="Y80" s="7"/>
      <c r="Z80" s="7"/>
      <c r="AA80" s="7"/>
      <c r="AB80" s="7"/>
      <c r="AC80" s="7"/>
      <c r="AD80" s="7"/>
      <c r="AE80" s="7"/>
      <c r="AF80" s="13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</row>
    <row r="81" ht="15.75" customHeight="1">
      <c r="A81" s="7"/>
      <c r="B81" s="7"/>
      <c r="C81" s="48"/>
      <c r="D81" s="7"/>
      <c r="E81" s="7"/>
      <c r="F81" s="7"/>
      <c r="G81" s="7"/>
      <c r="H81" s="7"/>
      <c r="I81" s="7"/>
      <c r="J81" s="7"/>
      <c r="K81" s="7"/>
      <c r="L81" s="7"/>
      <c r="M81" s="48"/>
      <c r="N81" s="7"/>
      <c r="O81" s="7"/>
      <c r="P81" s="48"/>
      <c r="Q81" s="7"/>
      <c r="R81" s="7"/>
      <c r="S81" s="7"/>
      <c r="T81" s="7"/>
      <c r="U81" s="7"/>
      <c r="V81" s="7"/>
      <c r="W81" s="7"/>
      <c r="X81" s="42"/>
      <c r="Y81" s="7"/>
      <c r="Z81" s="7"/>
      <c r="AA81" s="7"/>
      <c r="AB81" s="7"/>
      <c r="AC81" s="7"/>
      <c r="AD81" s="7"/>
      <c r="AE81" s="7"/>
      <c r="AF81" s="13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</row>
    <row r="82" ht="15.75" customHeight="1">
      <c r="A82" s="7"/>
      <c r="B82" s="7"/>
      <c r="C82" s="48"/>
      <c r="D82" s="7"/>
      <c r="E82" s="7"/>
      <c r="F82" s="7"/>
      <c r="G82" s="7"/>
      <c r="H82" s="7"/>
      <c r="I82" s="7"/>
      <c r="J82" s="7"/>
      <c r="K82" s="7"/>
      <c r="L82" s="7"/>
      <c r="M82" s="48"/>
      <c r="N82" s="7"/>
      <c r="O82" s="7"/>
      <c r="P82" s="48"/>
      <c r="Q82" s="7"/>
      <c r="R82" s="7"/>
      <c r="S82" s="7"/>
      <c r="T82" s="7"/>
      <c r="U82" s="7"/>
      <c r="V82" s="7"/>
      <c r="W82" s="7"/>
      <c r="X82" s="42"/>
      <c r="Y82" s="7"/>
      <c r="Z82" s="7"/>
      <c r="AA82" s="7"/>
      <c r="AB82" s="7"/>
      <c r="AC82" s="7"/>
      <c r="AD82" s="7"/>
      <c r="AE82" s="7"/>
      <c r="AF82" s="13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</row>
    <row r="83" ht="15.75" customHeight="1">
      <c r="A83" s="7"/>
      <c r="B83" s="7"/>
      <c r="C83" s="48"/>
      <c r="D83" s="7"/>
      <c r="E83" s="7"/>
      <c r="F83" s="7"/>
      <c r="G83" s="7"/>
      <c r="H83" s="7"/>
      <c r="I83" s="7"/>
      <c r="J83" s="7"/>
      <c r="K83" s="7"/>
      <c r="L83" s="7"/>
      <c r="M83" s="48"/>
      <c r="N83" s="7"/>
      <c r="O83" s="7"/>
      <c r="P83" s="48"/>
      <c r="Q83" s="7"/>
      <c r="R83" s="7"/>
      <c r="S83" s="7"/>
      <c r="T83" s="7"/>
      <c r="U83" s="7"/>
      <c r="V83" s="7"/>
      <c r="W83" s="7"/>
      <c r="X83" s="42"/>
      <c r="Y83" s="7"/>
      <c r="Z83" s="7"/>
      <c r="AA83" s="7"/>
      <c r="AB83" s="7"/>
      <c r="AC83" s="7"/>
      <c r="AD83" s="7"/>
      <c r="AE83" s="7"/>
      <c r="AF83" s="13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</row>
    <row r="84" ht="15.75" customHeight="1">
      <c r="A84" s="7"/>
      <c r="B84" s="7"/>
      <c r="C84" s="48"/>
      <c r="D84" s="7"/>
      <c r="E84" s="7"/>
      <c r="F84" s="7"/>
      <c r="G84" s="7"/>
      <c r="H84" s="7"/>
      <c r="I84" s="7"/>
      <c r="J84" s="7"/>
      <c r="K84" s="7"/>
      <c r="L84" s="7"/>
      <c r="M84" s="48"/>
      <c r="N84" s="7"/>
      <c r="O84" s="7"/>
      <c r="P84" s="48"/>
      <c r="Q84" s="7"/>
      <c r="R84" s="7"/>
      <c r="S84" s="7"/>
      <c r="T84" s="7"/>
      <c r="U84" s="7"/>
      <c r="V84" s="7"/>
      <c r="W84" s="7"/>
      <c r="X84" s="42"/>
      <c r="Y84" s="7"/>
      <c r="Z84" s="7"/>
      <c r="AA84" s="7"/>
      <c r="AB84" s="7"/>
      <c r="AC84" s="7"/>
      <c r="AD84" s="7"/>
      <c r="AE84" s="7"/>
      <c r="AF84" s="13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</row>
    <row r="85" ht="15.75" customHeight="1">
      <c r="A85" s="7"/>
      <c r="B85" s="7"/>
      <c r="C85" s="48"/>
      <c r="D85" s="7"/>
      <c r="E85" s="7"/>
      <c r="F85" s="7"/>
      <c r="G85" s="7"/>
      <c r="H85" s="7"/>
      <c r="I85" s="7"/>
      <c r="J85" s="7"/>
      <c r="K85" s="7"/>
      <c r="L85" s="7"/>
      <c r="M85" s="48"/>
      <c r="N85" s="7"/>
      <c r="O85" s="7"/>
      <c r="P85" s="48"/>
      <c r="Q85" s="7"/>
      <c r="R85" s="7"/>
      <c r="S85" s="7"/>
      <c r="T85" s="7"/>
      <c r="U85" s="7"/>
      <c r="V85" s="7"/>
      <c r="W85" s="7"/>
      <c r="X85" s="42"/>
      <c r="Y85" s="7"/>
      <c r="Z85" s="7"/>
      <c r="AA85" s="7"/>
      <c r="AB85" s="7"/>
      <c r="AC85" s="7"/>
      <c r="AD85" s="7"/>
      <c r="AE85" s="7"/>
      <c r="AF85" s="13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</row>
    <row r="86" ht="15.75" customHeight="1">
      <c r="A86" s="7"/>
      <c r="B86" s="7"/>
      <c r="C86" s="48"/>
      <c r="D86" s="7"/>
      <c r="E86" s="7"/>
      <c r="F86" s="7"/>
      <c r="G86" s="7"/>
      <c r="H86" s="7"/>
      <c r="I86" s="7"/>
      <c r="J86" s="7"/>
      <c r="K86" s="7"/>
      <c r="L86" s="7"/>
      <c r="M86" s="48"/>
      <c r="N86" s="7"/>
      <c r="O86" s="7"/>
      <c r="P86" s="48"/>
      <c r="Q86" s="7"/>
      <c r="R86" s="7"/>
      <c r="S86" s="7"/>
      <c r="T86" s="7"/>
      <c r="U86" s="7"/>
      <c r="V86" s="7"/>
      <c r="W86" s="7"/>
      <c r="X86" s="42"/>
      <c r="Y86" s="7"/>
      <c r="Z86" s="7"/>
      <c r="AA86" s="7"/>
      <c r="AB86" s="7"/>
      <c r="AC86" s="7"/>
      <c r="AD86" s="7"/>
      <c r="AE86" s="7"/>
      <c r="AF86" s="13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</row>
    <row r="87" ht="15.75" customHeight="1">
      <c r="A87" s="7"/>
      <c r="B87" s="7"/>
      <c r="C87" s="48"/>
      <c r="D87" s="7"/>
      <c r="E87" s="7"/>
      <c r="F87" s="7"/>
      <c r="G87" s="7"/>
      <c r="H87" s="7"/>
      <c r="I87" s="7"/>
      <c r="J87" s="7"/>
      <c r="K87" s="7"/>
      <c r="L87" s="7"/>
      <c r="M87" s="48"/>
      <c r="N87" s="7"/>
      <c r="O87" s="7"/>
      <c r="P87" s="48"/>
      <c r="Q87" s="7"/>
      <c r="R87" s="7"/>
      <c r="S87" s="7"/>
      <c r="T87" s="7"/>
      <c r="U87" s="7"/>
      <c r="V87" s="7"/>
      <c r="W87" s="7"/>
      <c r="X87" s="42"/>
      <c r="Y87" s="7"/>
      <c r="Z87" s="7"/>
      <c r="AA87" s="7"/>
      <c r="AB87" s="7"/>
      <c r="AC87" s="7"/>
      <c r="AD87" s="7"/>
      <c r="AE87" s="7"/>
      <c r="AF87" s="13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</row>
    <row r="88" ht="15.75" customHeight="1">
      <c r="A88" s="7"/>
      <c r="B88" s="7"/>
      <c r="C88" s="48"/>
      <c r="D88" s="7"/>
      <c r="E88" s="7"/>
      <c r="F88" s="7"/>
      <c r="G88" s="7"/>
      <c r="H88" s="7"/>
      <c r="I88" s="7"/>
      <c r="J88" s="7"/>
      <c r="K88" s="7"/>
      <c r="L88" s="7"/>
      <c r="M88" s="48"/>
      <c r="N88" s="7"/>
      <c r="O88" s="7"/>
      <c r="P88" s="48"/>
      <c r="Q88" s="7"/>
      <c r="R88" s="7"/>
      <c r="S88" s="7"/>
      <c r="T88" s="7"/>
      <c r="U88" s="7"/>
      <c r="V88" s="7"/>
      <c r="W88" s="7"/>
      <c r="X88" s="42"/>
      <c r="Y88" s="7"/>
      <c r="Z88" s="7"/>
      <c r="AA88" s="7"/>
      <c r="AB88" s="7"/>
      <c r="AC88" s="7"/>
      <c r="AD88" s="7"/>
      <c r="AE88" s="7"/>
      <c r="AF88" s="13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</row>
    <row r="89" ht="15.75" customHeight="1">
      <c r="A89" s="7"/>
      <c r="B89" s="7"/>
      <c r="C89" s="48"/>
      <c r="D89" s="7"/>
      <c r="E89" s="7"/>
      <c r="F89" s="7"/>
      <c r="G89" s="7"/>
      <c r="H89" s="7"/>
      <c r="I89" s="7"/>
      <c r="J89" s="7"/>
      <c r="K89" s="7"/>
      <c r="L89" s="7"/>
      <c r="M89" s="48"/>
      <c r="N89" s="7"/>
      <c r="O89" s="7"/>
      <c r="P89" s="48"/>
      <c r="Q89" s="7"/>
      <c r="R89" s="7"/>
      <c r="S89" s="7"/>
      <c r="T89" s="7"/>
      <c r="U89" s="7"/>
      <c r="V89" s="7"/>
      <c r="W89" s="7"/>
      <c r="X89" s="42"/>
      <c r="Y89" s="7"/>
      <c r="Z89" s="7"/>
      <c r="AA89" s="7"/>
      <c r="AB89" s="7"/>
      <c r="AC89" s="7"/>
      <c r="AD89" s="7"/>
      <c r="AE89" s="7"/>
      <c r="AF89" s="13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</row>
    <row r="90" ht="15.75" customHeight="1">
      <c r="A90" s="7"/>
      <c r="B90" s="7"/>
      <c r="C90" s="48"/>
      <c r="D90" s="7"/>
      <c r="E90" s="7"/>
      <c r="F90" s="7"/>
      <c r="G90" s="7"/>
      <c r="H90" s="7"/>
      <c r="I90" s="7"/>
      <c r="J90" s="7"/>
      <c r="K90" s="7"/>
      <c r="L90" s="7"/>
      <c r="M90" s="48"/>
      <c r="N90" s="7"/>
      <c r="O90" s="7"/>
      <c r="P90" s="48"/>
      <c r="Q90" s="7"/>
      <c r="R90" s="7"/>
      <c r="S90" s="7"/>
      <c r="T90" s="7"/>
      <c r="U90" s="7"/>
      <c r="V90" s="7"/>
      <c r="W90" s="7"/>
      <c r="X90" s="42"/>
      <c r="Y90" s="7"/>
      <c r="Z90" s="7"/>
      <c r="AA90" s="7"/>
      <c r="AB90" s="7"/>
      <c r="AC90" s="7"/>
      <c r="AD90" s="7"/>
      <c r="AE90" s="7"/>
      <c r="AF90" s="13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</row>
    <row r="91" ht="15.75" customHeight="1">
      <c r="A91" s="7"/>
      <c r="B91" s="7"/>
      <c r="C91" s="48"/>
      <c r="D91" s="7"/>
      <c r="E91" s="7"/>
      <c r="F91" s="7"/>
      <c r="G91" s="7"/>
      <c r="H91" s="7"/>
      <c r="I91" s="7"/>
      <c r="J91" s="7"/>
      <c r="K91" s="7"/>
      <c r="L91" s="7"/>
      <c r="M91" s="48"/>
      <c r="N91" s="7"/>
      <c r="O91" s="7"/>
      <c r="P91" s="48"/>
      <c r="Q91" s="7"/>
      <c r="R91" s="7"/>
      <c r="S91" s="7"/>
      <c r="T91" s="7"/>
      <c r="U91" s="7"/>
      <c r="V91" s="7"/>
      <c r="W91" s="7"/>
      <c r="X91" s="42"/>
      <c r="Y91" s="7"/>
      <c r="Z91" s="7"/>
      <c r="AA91" s="7"/>
      <c r="AB91" s="7"/>
      <c r="AC91" s="7"/>
      <c r="AD91" s="7"/>
      <c r="AE91" s="7"/>
      <c r="AF91" s="13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</row>
    <row r="92" ht="15.75" customHeight="1">
      <c r="A92" s="7"/>
      <c r="B92" s="7"/>
      <c r="C92" s="48"/>
      <c r="D92" s="7"/>
      <c r="E92" s="7"/>
      <c r="F92" s="7"/>
      <c r="G92" s="7"/>
      <c r="H92" s="7"/>
      <c r="I92" s="7"/>
      <c r="J92" s="7"/>
      <c r="K92" s="7"/>
      <c r="L92" s="7"/>
      <c r="M92" s="48"/>
      <c r="N92" s="7"/>
      <c r="O92" s="7"/>
      <c r="P92" s="48"/>
      <c r="Q92" s="7"/>
      <c r="R92" s="7"/>
      <c r="S92" s="7"/>
      <c r="T92" s="7"/>
      <c r="U92" s="7"/>
      <c r="V92" s="7"/>
      <c r="W92" s="7"/>
      <c r="X92" s="42"/>
      <c r="Y92" s="7"/>
      <c r="Z92" s="7"/>
      <c r="AA92" s="7"/>
      <c r="AB92" s="7"/>
      <c r="AC92" s="7"/>
      <c r="AD92" s="7"/>
      <c r="AE92" s="7"/>
      <c r="AF92" s="13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</row>
    <row r="93" ht="15.75" customHeight="1">
      <c r="A93" s="7"/>
      <c r="B93" s="7"/>
      <c r="C93" s="48"/>
      <c r="D93" s="7"/>
      <c r="E93" s="7"/>
      <c r="F93" s="7"/>
      <c r="G93" s="7"/>
      <c r="H93" s="7"/>
      <c r="I93" s="7"/>
      <c r="J93" s="7"/>
      <c r="K93" s="7"/>
      <c r="L93" s="7"/>
      <c r="M93" s="48"/>
      <c r="N93" s="7"/>
      <c r="O93" s="7"/>
      <c r="P93" s="48"/>
      <c r="Q93" s="7"/>
      <c r="R93" s="7"/>
      <c r="S93" s="7"/>
      <c r="T93" s="7"/>
      <c r="U93" s="7"/>
      <c r="V93" s="7"/>
      <c r="W93" s="7"/>
      <c r="X93" s="42"/>
      <c r="Y93" s="7"/>
      <c r="Z93" s="7"/>
      <c r="AA93" s="7"/>
      <c r="AB93" s="7"/>
      <c r="AC93" s="7"/>
      <c r="AD93" s="7"/>
      <c r="AE93" s="7"/>
      <c r="AF93" s="13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</row>
    <row r="94" ht="15.75" customHeight="1">
      <c r="A94" s="7"/>
      <c r="B94" s="7"/>
      <c r="C94" s="48"/>
      <c r="D94" s="7"/>
      <c r="E94" s="7"/>
      <c r="F94" s="7"/>
      <c r="G94" s="7"/>
      <c r="H94" s="7"/>
      <c r="I94" s="7"/>
      <c r="J94" s="7"/>
      <c r="K94" s="7"/>
      <c r="L94" s="7"/>
      <c r="M94" s="48"/>
      <c r="N94" s="7"/>
      <c r="O94" s="7"/>
      <c r="P94" s="48"/>
      <c r="Q94" s="7"/>
      <c r="R94" s="7"/>
      <c r="S94" s="7"/>
      <c r="T94" s="7"/>
      <c r="U94" s="7"/>
      <c r="V94" s="7"/>
      <c r="W94" s="7"/>
      <c r="X94" s="42"/>
      <c r="Y94" s="7"/>
      <c r="Z94" s="7"/>
      <c r="AA94" s="7"/>
      <c r="AB94" s="7"/>
      <c r="AC94" s="7"/>
      <c r="AD94" s="7"/>
      <c r="AE94" s="7"/>
      <c r="AF94" s="13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</row>
    <row r="95" ht="15.75" customHeight="1">
      <c r="A95" s="7"/>
      <c r="B95" s="7"/>
      <c r="C95" s="48"/>
      <c r="D95" s="7"/>
      <c r="E95" s="7"/>
      <c r="F95" s="7"/>
      <c r="G95" s="7"/>
      <c r="H95" s="7"/>
      <c r="I95" s="7"/>
      <c r="J95" s="7"/>
      <c r="K95" s="7"/>
      <c r="L95" s="7"/>
      <c r="M95" s="48"/>
      <c r="N95" s="7"/>
      <c r="O95" s="7"/>
      <c r="P95" s="48"/>
      <c r="Q95" s="7"/>
      <c r="R95" s="7"/>
      <c r="S95" s="7"/>
      <c r="T95" s="7"/>
      <c r="U95" s="7"/>
      <c r="V95" s="7"/>
      <c r="W95" s="7"/>
      <c r="X95" s="42"/>
      <c r="Y95" s="7"/>
      <c r="Z95" s="7"/>
      <c r="AA95" s="7"/>
      <c r="AB95" s="7"/>
      <c r="AC95" s="7"/>
      <c r="AD95" s="7"/>
      <c r="AE95" s="7"/>
      <c r="AF95" s="13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</row>
    <row r="96" ht="15.75" customHeight="1">
      <c r="A96" s="7"/>
      <c r="B96" s="7"/>
      <c r="C96" s="48"/>
      <c r="D96" s="7"/>
      <c r="E96" s="7"/>
      <c r="F96" s="7"/>
      <c r="G96" s="7"/>
      <c r="H96" s="7"/>
      <c r="I96" s="7"/>
      <c r="J96" s="7"/>
      <c r="K96" s="7"/>
      <c r="L96" s="7"/>
      <c r="M96" s="48"/>
      <c r="N96" s="7"/>
      <c r="O96" s="7"/>
      <c r="P96" s="48"/>
      <c r="Q96" s="7"/>
      <c r="R96" s="7"/>
      <c r="S96" s="7"/>
      <c r="T96" s="7"/>
      <c r="U96" s="7"/>
      <c r="V96" s="7"/>
      <c r="W96" s="7"/>
      <c r="X96" s="42"/>
      <c r="Y96" s="7"/>
      <c r="Z96" s="7"/>
      <c r="AA96" s="7"/>
      <c r="AB96" s="7"/>
      <c r="AC96" s="7"/>
      <c r="AD96" s="7"/>
      <c r="AE96" s="7"/>
      <c r="AF96" s="13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</row>
    <row r="97" ht="15.75" customHeight="1">
      <c r="A97" s="7"/>
      <c r="B97" s="7"/>
      <c r="C97" s="48"/>
      <c r="D97" s="7"/>
      <c r="E97" s="7"/>
      <c r="F97" s="7"/>
      <c r="G97" s="7"/>
      <c r="H97" s="7"/>
      <c r="I97" s="7"/>
      <c r="J97" s="7"/>
      <c r="K97" s="7"/>
      <c r="L97" s="7"/>
      <c r="M97" s="48"/>
      <c r="N97" s="7"/>
      <c r="O97" s="7"/>
      <c r="P97" s="48"/>
      <c r="Q97" s="7"/>
      <c r="R97" s="7"/>
      <c r="S97" s="7"/>
      <c r="T97" s="7"/>
      <c r="U97" s="7"/>
      <c r="V97" s="7"/>
      <c r="W97" s="7"/>
      <c r="X97" s="42"/>
      <c r="Y97" s="7"/>
      <c r="Z97" s="7"/>
      <c r="AA97" s="7"/>
      <c r="AB97" s="7"/>
      <c r="AC97" s="7"/>
      <c r="AD97" s="7"/>
      <c r="AE97" s="7"/>
      <c r="AF97" s="13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</row>
    <row r="98" ht="15.75" customHeight="1">
      <c r="A98" s="7"/>
      <c r="B98" s="7"/>
      <c r="C98" s="48"/>
      <c r="D98" s="7"/>
      <c r="E98" s="7"/>
      <c r="F98" s="7"/>
      <c r="G98" s="7"/>
      <c r="H98" s="7"/>
      <c r="I98" s="7"/>
      <c r="J98" s="7"/>
      <c r="K98" s="7"/>
      <c r="L98" s="7"/>
      <c r="M98" s="48"/>
      <c r="N98" s="7"/>
      <c r="O98" s="7"/>
      <c r="P98" s="48"/>
      <c r="Q98" s="7"/>
      <c r="R98" s="7"/>
      <c r="S98" s="7"/>
      <c r="T98" s="7"/>
      <c r="U98" s="7"/>
      <c r="V98" s="7"/>
      <c r="W98" s="7"/>
      <c r="X98" s="42"/>
      <c r="Y98" s="7"/>
      <c r="Z98" s="7"/>
      <c r="AA98" s="7"/>
      <c r="AB98" s="7"/>
      <c r="AC98" s="7"/>
      <c r="AD98" s="7"/>
      <c r="AE98" s="7"/>
      <c r="AF98" s="13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</row>
    <row r="99" ht="15.75" customHeight="1">
      <c r="A99" s="7"/>
      <c r="B99" s="7"/>
      <c r="C99" s="48"/>
      <c r="D99" s="7"/>
      <c r="E99" s="7"/>
      <c r="F99" s="7"/>
      <c r="G99" s="7"/>
      <c r="H99" s="7"/>
      <c r="I99" s="7"/>
      <c r="J99" s="7"/>
      <c r="K99" s="7"/>
      <c r="L99" s="7"/>
      <c r="M99" s="48"/>
      <c r="N99" s="7"/>
      <c r="O99" s="7"/>
      <c r="P99" s="48"/>
      <c r="Q99" s="7"/>
      <c r="R99" s="7"/>
      <c r="S99" s="7"/>
      <c r="T99" s="7"/>
      <c r="U99" s="7"/>
      <c r="V99" s="7"/>
      <c r="W99" s="7"/>
      <c r="X99" s="42"/>
      <c r="Y99" s="7"/>
      <c r="Z99" s="7"/>
      <c r="AA99" s="7"/>
      <c r="AB99" s="7"/>
      <c r="AC99" s="7"/>
      <c r="AD99" s="7"/>
      <c r="AE99" s="7"/>
      <c r="AF99" s="13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</row>
    <row r="100" ht="15.75" customHeight="1">
      <c r="A100" s="7"/>
      <c r="B100" s="7"/>
      <c r="C100" s="48"/>
      <c r="D100" s="7"/>
      <c r="E100" s="7"/>
      <c r="F100" s="7"/>
      <c r="G100" s="7"/>
      <c r="H100" s="7"/>
      <c r="I100" s="7"/>
      <c r="J100" s="7"/>
      <c r="K100" s="7"/>
      <c r="L100" s="7"/>
      <c r="M100" s="48"/>
      <c r="N100" s="7"/>
      <c r="O100" s="7"/>
      <c r="P100" s="48"/>
      <c r="Q100" s="7"/>
      <c r="R100" s="7"/>
      <c r="S100" s="7"/>
      <c r="T100" s="7"/>
      <c r="U100" s="7"/>
      <c r="V100" s="7"/>
      <c r="W100" s="7"/>
      <c r="X100" s="42"/>
      <c r="Y100" s="7"/>
      <c r="Z100" s="7"/>
      <c r="AA100" s="7"/>
      <c r="AB100" s="7"/>
      <c r="AC100" s="7"/>
      <c r="AD100" s="7"/>
      <c r="AE100" s="7"/>
      <c r="AF100" s="13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</row>
    <row r="101" ht="15.75" customHeight="1">
      <c r="A101" s="7"/>
      <c r="B101" s="7"/>
      <c r="C101" s="48"/>
      <c r="D101" s="7"/>
      <c r="E101" s="7"/>
      <c r="F101" s="7"/>
      <c r="G101" s="7"/>
      <c r="H101" s="7"/>
      <c r="I101" s="7"/>
      <c r="J101" s="7"/>
      <c r="K101" s="7"/>
      <c r="L101" s="7"/>
      <c r="M101" s="48"/>
      <c r="N101" s="7"/>
      <c r="O101" s="7"/>
      <c r="P101" s="48"/>
      <c r="Q101" s="7"/>
      <c r="R101" s="7"/>
      <c r="S101" s="7"/>
      <c r="T101" s="7"/>
      <c r="U101" s="7"/>
      <c r="V101" s="7"/>
      <c r="W101" s="7"/>
      <c r="X101" s="42"/>
      <c r="Y101" s="7"/>
      <c r="Z101" s="7"/>
      <c r="AA101" s="7"/>
      <c r="AB101" s="7"/>
      <c r="AC101" s="7"/>
      <c r="AD101" s="7"/>
      <c r="AE101" s="7"/>
      <c r="AF101" s="13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</row>
    <row r="102" ht="15.75" customHeight="1">
      <c r="A102" s="7"/>
      <c r="B102" s="7"/>
      <c r="C102" s="48"/>
      <c r="D102" s="7"/>
      <c r="E102" s="7"/>
      <c r="F102" s="7"/>
      <c r="G102" s="7"/>
      <c r="H102" s="7"/>
      <c r="I102" s="7"/>
      <c r="J102" s="7"/>
      <c r="K102" s="7"/>
      <c r="L102" s="7"/>
      <c r="M102" s="48"/>
      <c r="N102" s="7"/>
      <c r="O102" s="7"/>
      <c r="P102" s="48"/>
      <c r="Q102" s="7"/>
      <c r="R102" s="7"/>
      <c r="S102" s="7"/>
      <c r="T102" s="7"/>
      <c r="U102" s="7"/>
      <c r="V102" s="7"/>
      <c r="W102" s="7"/>
      <c r="X102" s="42"/>
      <c r="Y102" s="7"/>
      <c r="Z102" s="7"/>
      <c r="AA102" s="7"/>
      <c r="AB102" s="7"/>
      <c r="AC102" s="7"/>
      <c r="AD102" s="7"/>
      <c r="AE102" s="7"/>
      <c r="AF102" s="13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</row>
    <row r="103" ht="15.75" customHeight="1">
      <c r="A103" s="7"/>
      <c r="B103" s="7"/>
      <c r="C103" s="48"/>
      <c r="D103" s="7"/>
      <c r="E103" s="7"/>
      <c r="F103" s="7"/>
      <c r="G103" s="7"/>
      <c r="H103" s="7"/>
      <c r="I103" s="7"/>
      <c r="J103" s="7"/>
      <c r="K103" s="7"/>
      <c r="L103" s="7"/>
      <c r="M103" s="48"/>
      <c r="N103" s="7"/>
      <c r="O103" s="7"/>
      <c r="P103" s="48"/>
      <c r="Q103" s="7"/>
      <c r="R103" s="7"/>
      <c r="S103" s="7"/>
      <c r="T103" s="7"/>
      <c r="U103" s="7"/>
      <c r="V103" s="7"/>
      <c r="W103" s="7"/>
      <c r="X103" s="42"/>
      <c r="Y103" s="7"/>
      <c r="Z103" s="7"/>
      <c r="AA103" s="7"/>
      <c r="AB103" s="7"/>
      <c r="AC103" s="7"/>
      <c r="AD103" s="7"/>
      <c r="AE103" s="7"/>
      <c r="AF103" s="13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</row>
    <row r="104" ht="15.75" customHeight="1">
      <c r="A104" s="7"/>
      <c r="B104" s="7"/>
      <c r="C104" s="48"/>
      <c r="D104" s="7"/>
      <c r="E104" s="7"/>
      <c r="F104" s="7"/>
      <c r="G104" s="7"/>
      <c r="H104" s="7"/>
      <c r="I104" s="7"/>
      <c r="J104" s="7"/>
      <c r="K104" s="7"/>
      <c r="L104" s="7"/>
      <c r="M104" s="48"/>
      <c r="N104" s="7"/>
      <c r="O104" s="7"/>
      <c r="P104" s="48"/>
      <c r="Q104" s="7"/>
      <c r="R104" s="7"/>
      <c r="S104" s="7"/>
      <c r="T104" s="7"/>
      <c r="U104" s="7"/>
      <c r="V104" s="7"/>
      <c r="W104" s="7"/>
      <c r="X104" s="42"/>
      <c r="Y104" s="7"/>
      <c r="Z104" s="7"/>
      <c r="AA104" s="7"/>
      <c r="AB104" s="7"/>
      <c r="AC104" s="7"/>
      <c r="AD104" s="7"/>
      <c r="AE104" s="7"/>
      <c r="AF104" s="13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</row>
    <row r="105" ht="15.75" customHeight="1">
      <c r="A105" s="7"/>
      <c r="B105" s="7"/>
      <c r="C105" s="48"/>
      <c r="D105" s="7"/>
      <c r="E105" s="7"/>
      <c r="F105" s="7"/>
      <c r="G105" s="7"/>
      <c r="H105" s="7"/>
      <c r="I105" s="7"/>
      <c r="J105" s="7"/>
      <c r="K105" s="7"/>
      <c r="L105" s="7"/>
      <c r="M105" s="48"/>
      <c r="N105" s="7"/>
      <c r="O105" s="7"/>
      <c r="P105" s="48"/>
      <c r="Q105" s="7"/>
      <c r="R105" s="7"/>
      <c r="S105" s="7"/>
      <c r="T105" s="7"/>
      <c r="U105" s="7"/>
      <c r="V105" s="7"/>
      <c r="W105" s="7"/>
      <c r="X105" s="42"/>
      <c r="Y105" s="7"/>
      <c r="Z105" s="7"/>
      <c r="AA105" s="7"/>
      <c r="AB105" s="7"/>
      <c r="AC105" s="7"/>
      <c r="AD105" s="7"/>
      <c r="AE105" s="7"/>
      <c r="AF105" s="13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</row>
    <row r="106" ht="15.75" customHeight="1">
      <c r="A106" s="7"/>
      <c r="B106" s="7"/>
      <c r="C106" s="48"/>
      <c r="D106" s="7"/>
      <c r="E106" s="7"/>
      <c r="F106" s="7"/>
      <c r="G106" s="7"/>
      <c r="H106" s="7"/>
      <c r="I106" s="7"/>
      <c r="J106" s="7"/>
      <c r="K106" s="7"/>
      <c r="L106" s="7"/>
      <c r="M106" s="48"/>
      <c r="N106" s="7"/>
      <c r="O106" s="7"/>
      <c r="P106" s="48"/>
      <c r="Q106" s="7"/>
      <c r="R106" s="7"/>
      <c r="S106" s="7"/>
      <c r="T106" s="7"/>
      <c r="U106" s="7"/>
      <c r="V106" s="7"/>
      <c r="W106" s="7"/>
      <c r="X106" s="42"/>
      <c r="Y106" s="7"/>
      <c r="Z106" s="7"/>
      <c r="AA106" s="7"/>
      <c r="AB106" s="7"/>
      <c r="AC106" s="7"/>
      <c r="AD106" s="7"/>
      <c r="AE106" s="7"/>
      <c r="AF106" s="13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</row>
    <row r="107" ht="15.75" customHeight="1">
      <c r="A107" s="7"/>
      <c r="B107" s="7"/>
      <c r="C107" s="48"/>
      <c r="D107" s="7"/>
      <c r="E107" s="7"/>
      <c r="F107" s="7"/>
      <c r="G107" s="7"/>
      <c r="H107" s="7"/>
      <c r="I107" s="7"/>
      <c r="J107" s="7"/>
      <c r="K107" s="7"/>
      <c r="L107" s="7"/>
      <c r="M107" s="48"/>
      <c r="N107" s="7"/>
      <c r="O107" s="7"/>
      <c r="P107" s="48"/>
      <c r="Q107" s="7"/>
      <c r="R107" s="7"/>
      <c r="S107" s="7"/>
      <c r="T107" s="7"/>
      <c r="U107" s="7"/>
      <c r="V107" s="7"/>
      <c r="W107" s="7"/>
      <c r="X107" s="42"/>
      <c r="Y107" s="7"/>
      <c r="Z107" s="7"/>
      <c r="AA107" s="7"/>
      <c r="AB107" s="7"/>
      <c r="AC107" s="7"/>
      <c r="AD107" s="7"/>
      <c r="AE107" s="7"/>
      <c r="AF107" s="13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</row>
    <row r="108" ht="15.75" customHeight="1">
      <c r="A108" s="7"/>
      <c r="B108" s="7"/>
      <c r="C108" s="48"/>
      <c r="D108" s="7"/>
      <c r="E108" s="7"/>
      <c r="F108" s="7"/>
      <c r="G108" s="7"/>
      <c r="H108" s="7"/>
      <c r="I108" s="7"/>
      <c r="J108" s="7"/>
      <c r="K108" s="7"/>
      <c r="L108" s="7"/>
      <c r="M108" s="48"/>
      <c r="N108" s="7"/>
      <c r="O108" s="7"/>
      <c r="P108" s="48"/>
      <c r="Q108" s="7"/>
      <c r="R108" s="7"/>
      <c r="S108" s="7"/>
      <c r="T108" s="7"/>
      <c r="U108" s="7"/>
      <c r="V108" s="7"/>
      <c r="W108" s="7"/>
      <c r="X108" s="42"/>
      <c r="Y108" s="7"/>
      <c r="Z108" s="7"/>
      <c r="AA108" s="7"/>
      <c r="AB108" s="7"/>
      <c r="AC108" s="7"/>
      <c r="AD108" s="7"/>
      <c r="AE108" s="7"/>
      <c r="AF108" s="13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</row>
    <row r="109" ht="15.75" customHeight="1">
      <c r="A109" s="7"/>
      <c r="B109" s="7"/>
      <c r="C109" s="48"/>
      <c r="D109" s="7"/>
      <c r="E109" s="7"/>
      <c r="F109" s="7"/>
      <c r="G109" s="7"/>
      <c r="H109" s="7"/>
      <c r="I109" s="7"/>
      <c r="J109" s="7"/>
      <c r="K109" s="7"/>
      <c r="L109" s="7"/>
      <c r="M109" s="48"/>
      <c r="N109" s="7"/>
      <c r="O109" s="7"/>
      <c r="P109" s="48"/>
      <c r="Q109" s="7"/>
      <c r="R109" s="7"/>
      <c r="S109" s="7"/>
      <c r="T109" s="7"/>
      <c r="U109" s="7"/>
      <c r="V109" s="7"/>
      <c r="W109" s="7"/>
      <c r="X109" s="42"/>
      <c r="Y109" s="7"/>
      <c r="Z109" s="7"/>
      <c r="AA109" s="7"/>
      <c r="AB109" s="7"/>
      <c r="AC109" s="7"/>
      <c r="AD109" s="7"/>
      <c r="AE109" s="7"/>
      <c r="AF109" s="13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</row>
    <row r="110" ht="15.75" customHeight="1">
      <c r="A110" s="7"/>
      <c r="B110" s="7"/>
      <c r="C110" s="48"/>
      <c r="D110" s="7"/>
      <c r="E110" s="7"/>
      <c r="F110" s="7"/>
      <c r="G110" s="7"/>
      <c r="H110" s="7"/>
      <c r="I110" s="7"/>
      <c r="J110" s="7"/>
      <c r="K110" s="7"/>
      <c r="L110" s="7"/>
      <c r="M110" s="48"/>
      <c r="N110" s="7"/>
      <c r="O110" s="7"/>
      <c r="P110" s="48"/>
      <c r="Q110" s="7"/>
      <c r="R110" s="7"/>
      <c r="S110" s="7"/>
      <c r="T110" s="7"/>
      <c r="U110" s="7"/>
      <c r="V110" s="7"/>
      <c r="W110" s="7"/>
      <c r="X110" s="42"/>
      <c r="Y110" s="7"/>
      <c r="Z110" s="7"/>
      <c r="AA110" s="7"/>
      <c r="AB110" s="7"/>
      <c r="AC110" s="7"/>
      <c r="AD110" s="7"/>
      <c r="AE110" s="7"/>
      <c r="AF110" s="13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</row>
    <row r="111" ht="15.75" customHeight="1">
      <c r="A111" s="7"/>
      <c r="B111" s="7"/>
      <c r="C111" s="48"/>
      <c r="D111" s="7"/>
      <c r="E111" s="7"/>
      <c r="F111" s="7"/>
      <c r="G111" s="7"/>
      <c r="H111" s="7"/>
      <c r="I111" s="7"/>
      <c r="J111" s="7"/>
      <c r="K111" s="7"/>
      <c r="L111" s="7"/>
      <c r="M111" s="48"/>
      <c r="N111" s="7"/>
      <c r="O111" s="7"/>
      <c r="P111" s="48"/>
      <c r="Q111" s="7"/>
      <c r="R111" s="7"/>
      <c r="S111" s="7"/>
      <c r="T111" s="7"/>
      <c r="U111" s="7"/>
      <c r="V111" s="7"/>
      <c r="W111" s="7"/>
      <c r="X111" s="42"/>
      <c r="Y111" s="7"/>
      <c r="Z111" s="7"/>
      <c r="AA111" s="7"/>
      <c r="AB111" s="7"/>
      <c r="AC111" s="7"/>
      <c r="AD111" s="7"/>
      <c r="AE111" s="7"/>
      <c r="AF111" s="13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</row>
    <row r="112" ht="15.75" customHeight="1">
      <c r="A112" s="7"/>
      <c r="B112" s="7"/>
      <c r="C112" s="48"/>
      <c r="D112" s="7"/>
      <c r="E112" s="7"/>
      <c r="F112" s="7"/>
      <c r="G112" s="7"/>
      <c r="H112" s="7"/>
      <c r="I112" s="7"/>
      <c r="J112" s="7"/>
      <c r="K112" s="7"/>
      <c r="L112" s="7"/>
      <c r="M112" s="48"/>
      <c r="N112" s="7"/>
      <c r="O112" s="7"/>
      <c r="P112" s="48"/>
      <c r="Q112" s="7"/>
      <c r="R112" s="7"/>
      <c r="S112" s="7"/>
      <c r="T112" s="7"/>
      <c r="U112" s="7"/>
      <c r="V112" s="7"/>
      <c r="W112" s="7"/>
      <c r="X112" s="42"/>
      <c r="Y112" s="7"/>
      <c r="Z112" s="7"/>
      <c r="AA112" s="7"/>
      <c r="AB112" s="7"/>
      <c r="AC112" s="7"/>
      <c r="AD112" s="7"/>
      <c r="AE112" s="7"/>
      <c r="AF112" s="13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</row>
    <row r="113" ht="15.75" customHeight="1">
      <c r="A113" s="7"/>
      <c r="B113" s="7"/>
      <c r="C113" s="48"/>
      <c r="D113" s="7"/>
      <c r="E113" s="7"/>
      <c r="F113" s="7"/>
      <c r="G113" s="7"/>
      <c r="H113" s="7"/>
      <c r="I113" s="7"/>
      <c r="J113" s="7"/>
      <c r="K113" s="7"/>
      <c r="L113" s="7"/>
      <c r="M113" s="48"/>
      <c r="N113" s="7"/>
      <c r="O113" s="7"/>
      <c r="P113" s="48"/>
      <c r="Q113" s="7"/>
      <c r="R113" s="7"/>
      <c r="S113" s="7"/>
      <c r="T113" s="7"/>
      <c r="U113" s="7"/>
      <c r="V113" s="7"/>
      <c r="W113" s="7"/>
      <c r="X113" s="42"/>
      <c r="Y113" s="7"/>
      <c r="Z113" s="7"/>
      <c r="AA113" s="7"/>
      <c r="AB113" s="7"/>
      <c r="AC113" s="7"/>
      <c r="AD113" s="7"/>
      <c r="AE113" s="7"/>
      <c r="AF113" s="13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</row>
    <row r="114" ht="15.75" customHeight="1">
      <c r="A114" s="7"/>
      <c r="B114" s="7"/>
      <c r="C114" s="48"/>
      <c r="D114" s="7"/>
      <c r="E114" s="7"/>
      <c r="F114" s="7"/>
      <c r="G114" s="7"/>
      <c r="H114" s="7"/>
      <c r="I114" s="7"/>
      <c r="J114" s="7"/>
      <c r="K114" s="7"/>
      <c r="L114" s="7"/>
      <c r="M114" s="48"/>
      <c r="N114" s="7"/>
      <c r="O114" s="7"/>
      <c r="P114" s="48"/>
      <c r="Q114" s="7"/>
      <c r="R114" s="7"/>
      <c r="S114" s="7"/>
      <c r="T114" s="7"/>
      <c r="U114" s="7"/>
      <c r="V114" s="7"/>
      <c r="W114" s="7"/>
      <c r="X114" s="42"/>
      <c r="Y114" s="7"/>
      <c r="Z114" s="7"/>
      <c r="AA114" s="7"/>
      <c r="AB114" s="7"/>
      <c r="AC114" s="7"/>
      <c r="AD114" s="7"/>
      <c r="AE114" s="7"/>
      <c r="AF114" s="13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</row>
    <row r="115" ht="15.75" customHeight="1">
      <c r="A115" s="7"/>
      <c r="B115" s="7"/>
      <c r="C115" s="48"/>
      <c r="D115" s="7"/>
      <c r="E115" s="7"/>
      <c r="F115" s="7"/>
      <c r="G115" s="7"/>
      <c r="H115" s="7"/>
      <c r="I115" s="7"/>
      <c r="J115" s="7"/>
      <c r="K115" s="7"/>
      <c r="L115" s="7"/>
      <c r="M115" s="48"/>
      <c r="N115" s="7"/>
      <c r="O115" s="7"/>
      <c r="P115" s="48"/>
      <c r="Q115" s="7"/>
      <c r="R115" s="7"/>
      <c r="S115" s="7"/>
      <c r="T115" s="7"/>
      <c r="U115" s="7"/>
      <c r="V115" s="7"/>
      <c r="W115" s="7"/>
      <c r="X115" s="42"/>
      <c r="Y115" s="7"/>
      <c r="Z115" s="7"/>
      <c r="AA115" s="7"/>
      <c r="AB115" s="7"/>
      <c r="AC115" s="7"/>
      <c r="AD115" s="7"/>
      <c r="AE115" s="7"/>
      <c r="AF115" s="13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</row>
    <row r="116" ht="15.75" customHeight="1">
      <c r="A116" s="7"/>
      <c r="B116" s="7"/>
      <c r="C116" s="48"/>
      <c r="D116" s="7"/>
      <c r="E116" s="7"/>
      <c r="F116" s="7"/>
      <c r="G116" s="7"/>
      <c r="H116" s="7"/>
      <c r="I116" s="7"/>
      <c r="J116" s="7"/>
      <c r="K116" s="7"/>
      <c r="L116" s="7"/>
      <c r="M116" s="48"/>
      <c r="N116" s="7"/>
      <c r="O116" s="7"/>
      <c r="P116" s="48"/>
      <c r="Q116" s="7"/>
      <c r="R116" s="7"/>
      <c r="S116" s="7"/>
      <c r="T116" s="7"/>
      <c r="U116" s="7"/>
      <c r="V116" s="7"/>
      <c r="W116" s="7"/>
      <c r="X116" s="42"/>
      <c r="Y116" s="7"/>
      <c r="Z116" s="7"/>
      <c r="AA116" s="7"/>
      <c r="AB116" s="7"/>
      <c r="AC116" s="7"/>
      <c r="AD116" s="7"/>
      <c r="AE116" s="7"/>
      <c r="AF116" s="13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</row>
    <row r="117" ht="15.75" customHeight="1">
      <c r="A117" s="7"/>
      <c r="B117" s="7"/>
      <c r="C117" s="48"/>
      <c r="D117" s="7"/>
      <c r="E117" s="7"/>
      <c r="F117" s="7"/>
      <c r="G117" s="7"/>
      <c r="H117" s="7"/>
      <c r="I117" s="7"/>
      <c r="J117" s="7"/>
      <c r="K117" s="7"/>
      <c r="L117" s="7"/>
      <c r="M117" s="48"/>
      <c r="N117" s="7"/>
      <c r="O117" s="7"/>
      <c r="P117" s="48"/>
      <c r="Q117" s="7"/>
      <c r="R117" s="7"/>
      <c r="S117" s="7"/>
      <c r="T117" s="7"/>
      <c r="U117" s="7"/>
      <c r="V117" s="7"/>
      <c r="W117" s="7"/>
      <c r="X117" s="42"/>
      <c r="Y117" s="7"/>
      <c r="Z117" s="7"/>
      <c r="AA117" s="7"/>
      <c r="AB117" s="7"/>
      <c r="AC117" s="7"/>
      <c r="AD117" s="7"/>
      <c r="AE117" s="7"/>
      <c r="AF117" s="13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</row>
    <row r="118" ht="15.75" customHeight="1">
      <c r="A118" s="7"/>
      <c r="B118" s="7"/>
      <c r="C118" s="48"/>
      <c r="D118" s="7"/>
      <c r="E118" s="7"/>
      <c r="F118" s="7"/>
      <c r="G118" s="7"/>
      <c r="H118" s="7"/>
      <c r="I118" s="7"/>
      <c r="J118" s="7"/>
      <c r="K118" s="7"/>
      <c r="L118" s="7"/>
      <c r="M118" s="48"/>
      <c r="N118" s="7"/>
      <c r="O118" s="7"/>
      <c r="P118" s="48"/>
      <c r="Q118" s="7"/>
      <c r="R118" s="7"/>
      <c r="S118" s="7"/>
      <c r="T118" s="7"/>
      <c r="U118" s="7"/>
      <c r="V118" s="7"/>
      <c r="W118" s="7"/>
      <c r="X118" s="42"/>
      <c r="Y118" s="7"/>
      <c r="Z118" s="7"/>
      <c r="AA118" s="7"/>
      <c r="AB118" s="7"/>
      <c r="AC118" s="7"/>
      <c r="AD118" s="7"/>
      <c r="AE118" s="7"/>
      <c r="AF118" s="13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</row>
    <row r="119" ht="15.75" customHeight="1">
      <c r="A119" s="7"/>
      <c r="B119" s="7"/>
      <c r="C119" s="48"/>
      <c r="D119" s="7"/>
      <c r="E119" s="7"/>
      <c r="F119" s="7"/>
      <c r="G119" s="7"/>
      <c r="H119" s="7"/>
      <c r="I119" s="7"/>
      <c r="J119" s="7"/>
      <c r="K119" s="7"/>
      <c r="L119" s="7"/>
      <c r="M119" s="48"/>
      <c r="N119" s="7"/>
      <c r="O119" s="7"/>
      <c r="P119" s="48"/>
      <c r="Q119" s="7"/>
      <c r="R119" s="7"/>
      <c r="S119" s="7"/>
      <c r="T119" s="7"/>
      <c r="U119" s="7"/>
      <c r="V119" s="7"/>
      <c r="W119" s="7"/>
      <c r="X119" s="42"/>
      <c r="Y119" s="7"/>
      <c r="Z119" s="7"/>
      <c r="AA119" s="7"/>
      <c r="AB119" s="7"/>
      <c r="AC119" s="7"/>
      <c r="AD119" s="7"/>
      <c r="AE119" s="7"/>
      <c r="AF119" s="13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</row>
    <row r="120" ht="15.75" customHeight="1">
      <c r="A120" s="7"/>
      <c r="B120" s="7"/>
      <c r="C120" s="48"/>
      <c r="D120" s="7"/>
      <c r="E120" s="7"/>
      <c r="F120" s="7"/>
      <c r="G120" s="7"/>
      <c r="H120" s="7"/>
      <c r="I120" s="7"/>
      <c r="J120" s="7"/>
      <c r="K120" s="7"/>
      <c r="L120" s="7"/>
      <c r="M120" s="48"/>
      <c r="N120" s="7"/>
      <c r="O120" s="7"/>
      <c r="P120" s="48"/>
      <c r="Q120" s="7"/>
      <c r="R120" s="7"/>
      <c r="S120" s="7"/>
      <c r="T120" s="7"/>
      <c r="U120" s="7"/>
      <c r="V120" s="7"/>
      <c r="W120" s="7"/>
      <c r="X120" s="42"/>
      <c r="Y120" s="7"/>
      <c r="Z120" s="7"/>
      <c r="AA120" s="7"/>
      <c r="AB120" s="7"/>
      <c r="AC120" s="7"/>
      <c r="AD120" s="7"/>
      <c r="AE120" s="7"/>
      <c r="AF120" s="13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</row>
    <row r="121" ht="15.75" customHeight="1">
      <c r="A121" s="7"/>
      <c r="B121" s="7"/>
      <c r="C121" s="48"/>
      <c r="D121" s="7"/>
      <c r="E121" s="7"/>
      <c r="F121" s="7"/>
      <c r="G121" s="7"/>
      <c r="H121" s="7"/>
      <c r="I121" s="7"/>
      <c r="J121" s="7"/>
      <c r="K121" s="7"/>
      <c r="L121" s="7"/>
      <c r="M121" s="48"/>
      <c r="N121" s="7"/>
      <c r="O121" s="7"/>
      <c r="P121" s="48"/>
      <c r="Q121" s="7"/>
      <c r="R121" s="7"/>
      <c r="S121" s="7"/>
      <c r="T121" s="7"/>
      <c r="U121" s="7"/>
      <c r="V121" s="7"/>
      <c r="W121" s="7"/>
      <c r="X121" s="42"/>
      <c r="Y121" s="7"/>
      <c r="Z121" s="7"/>
      <c r="AA121" s="7"/>
      <c r="AB121" s="7"/>
      <c r="AC121" s="7"/>
      <c r="AD121" s="7"/>
      <c r="AE121" s="7"/>
      <c r="AF121" s="13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</row>
    <row r="122" ht="15.75" customHeight="1">
      <c r="A122" s="7"/>
      <c r="B122" s="7"/>
      <c r="C122" s="48"/>
      <c r="D122" s="7"/>
      <c r="E122" s="7"/>
      <c r="F122" s="7"/>
      <c r="G122" s="7"/>
      <c r="H122" s="7"/>
      <c r="I122" s="7"/>
      <c r="J122" s="7"/>
      <c r="K122" s="7"/>
      <c r="L122" s="7"/>
      <c r="M122" s="48"/>
      <c r="N122" s="7"/>
      <c r="O122" s="7"/>
      <c r="P122" s="48"/>
      <c r="Q122" s="7"/>
      <c r="R122" s="7"/>
      <c r="S122" s="7"/>
      <c r="T122" s="7"/>
      <c r="U122" s="7"/>
      <c r="V122" s="7"/>
      <c r="W122" s="7"/>
      <c r="X122" s="42"/>
      <c r="Y122" s="7"/>
      <c r="Z122" s="7"/>
      <c r="AA122" s="7"/>
      <c r="AB122" s="7"/>
      <c r="AC122" s="7"/>
      <c r="AD122" s="7"/>
      <c r="AE122" s="7"/>
      <c r="AF122" s="13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</row>
    <row r="123" ht="15.75" customHeight="1">
      <c r="A123" s="7"/>
      <c r="B123" s="7"/>
      <c r="C123" s="48"/>
      <c r="D123" s="7"/>
      <c r="E123" s="7"/>
      <c r="F123" s="7"/>
      <c r="G123" s="7"/>
      <c r="H123" s="7"/>
      <c r="I123" s="7"/>
      <c r="J123" s="7"/>
      <c r="K123" s="7"/>
      <c r="L123" s="7"/>
      <c r="M123" s="48"/>
      <c r="N123" s="7"/>
      <c r="O123" s="7"/>
      <c r="P123" s="48"/>
      <c r="Q123" s="7"/>
      <c r="R123" s="7"/>
      <c r="S123" s="7"/>
      <c r="T123" s="7"/>
      <c r="U123" s="7"/>
      <c r="V123" s="7"/>
      <c r="W123" s="7"/>
      <c r="X123" s="42"/>
      <c r="Y123" s="7"/>
      <c r="Z123" s="7"/>
      <c r="AA123" s="7"/>
      <c r="AB123" s="7"/>
      <c r="AC123" s="7"/>
      <c r="AD123" s="7"/>
      <c r="AE123" s="7"/>
      <c r="AF123" s="13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</row>
    <row r="124" ht="15.75" customHeight="1">
      <c r="A124" s="7"/>
      <c r="B124" s="7"/>
      <c r="C124" s="48"/>
      <c r="D124" s="7"/>
      <c r="E124" s="7"/>
      <c r="F124" s="7"/>
      <c r="G124" s="7"/>
      <c r="H124" s="7"/>
      <c r="I124" s="7"/>
      <c r="J124" s="7"/>
      <c r="K124" s="7"/>
      <c r="L124" s="7"/>
      <c r="M124" s="48"/>
      <c r="N124" s="7"/>
      <c r="O124" s="7"/>
      <c r="P124" s="48"/>
      <c r="Q124" s="7"/>
      <c r="R124" s="7"/>
      <c r="S124" s="7"/>
      <c r="T124" s="7"/>
      <c r="U124" s="7"/>
      <c r="V124" s="7"/>
      <c r="W124" s="7"/>
      <c r="X124" s="42"/>
      <c r="Y124" s="7"/>
      <c r="Z124" s="7"/>
      <c r="AA124" s="7"/>
      <c r="AB124" s="7"/>
      <c r="AC124" s="7"/>
      <c r="AD124" s="7"/>
      <c r="AE124" s="7"/>
      <c r="AF124" s="13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</row>
    <row r="125" ht="15.75" customHeight="1">
      <c r="A125" s="7"/>
      <c r="B125" s="7"/>
      <c r="C125" s="48"/>
      <c r="D125" s="7"/>
      <c r="E125" s="7"/>
      <c r="F125" s="7"/>
      <c r="G125" s="7"/>
      <c r="H125" s="7"/>
      <c r="I125" s="7"/>
      <c r="J125" s="7"/>
      <c r="K125" s="7"/>
      <c r="L125" s="7"/>
      <c r="M125" s="48"/>
      <c r="N125" s="7"/>
      <c r="O125" s="7"/>
      <c r="P125" s="48"/>
      <c r="Q125" s="7"/>
      <c r="R125" s="7"/>
      <c r="S125" s="7"/>
      <c r="T125" s="7"/>
      <c r="U125" s="7"/>
      <c r="V125" s="7"/>
      <c r="W125" s="7"/>
      <c r="X125" s="42"/>
      <c r="Y125" s="7"/>
      <c r="Z125" s="7"/>
      <c r="AA125" s="7"/>
      <c r="AB125" s="7"/>
      <c r="AC125" s="7"/>
      <c r="AD125" s="7"/>
      <c r="AE125" s="7"/>
      <c r="AF125" s="13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</row>
    <row r="126" ht="15.75" customHeight="1">
      <c r="A126" s="7"/>
      <c r="B126" s="7"/>
      <c r="C126" s="48"/>
      <c r="D126" s="7"/>
      <c r="E126" s="7"/>
      <c r="F126" s="7"/>
      <c r="G126" s="7"/>
      <c r="H126" s="7"/>
      <c r="I126" s="7"/>
      <c r="J126" s="7"/>
      <c r="K126" s="7"/>
      <c r="L126" s="7"/>
      <c r="M126" s="48"/>
      <c r="N126" s="7"/>
      <c r="O126" s="7"/>
      <c r="P126" s="48"/>
      <c r="Q126" s="7"/>
      <c r="R126" s="7"/>
      <c r="S126" s="7"/>
      <c r="T126" s="7"/>
      <c r="U126" s="7"/>
      <c r="V126" s="7"/>
      <c r="W126" s="7"/>
      <c r="X126" s="42"/>
      <c r="Y126" s="7"/>
      <c r="Z126" s="7"/>
      <c r="AA126" s="7"/>
      <c r="AB126" s="7"/>
      <c r="AC126" s="7"/>
      <c r="AD126" s="7"/>
      <c r="AE126" s="7"/>
      <c r="AF126" s="13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</row>
    <row r="127" ht="15.75" customHeight="1">
      <c r="A127" s="7"/>
      <c r="B127" s="7"/>
      <c r="C127" s="48"/>
      <c r="D127" s="7"/>
      <c r="E127" s="7"/>
      <c r="F127" s="7"/>
      <c r="G127" s="7"/>
      <c r="H127" s="7"/>
      <c r="I127" s="7"/>
      <c r="J127" s="7"/>
      <c r="K127" s="7"/>
      <c r="L127" s="7"/>
      <c r="M127" s="48"/>
      <c r="N127" s="7"/>
      <c r="O127" s="7"/>
      <c r="P127" s="48"/>
      <c r="Q127" s="7"/>
      <c r="R127" s="7"/>
      <c r="S127" s="7"/>
      <c r="T127" s="7"/>
      <c r="U127" s="7"/>
      <c r="V127" s="7"/>
      <c r="W127" s="7"/>
      <c r="X127" s="42"/>
      <c r="Y127" s="7"/>
      <c r="Z127" s="7"/>
      <c r="AA127" s="7"/>
      <c r="AB127" s="7"/>
      <c r="AC127" s="7"/>
      <c r="AD127" s="7"/>
      <c r="AE127" s="7"/>
      <c r="AF127" s="13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</row>
    <row r="128" ht="15.75" customHeight="1">
      <c r="A128" s="7"/>
      <c r="B128" s="7"/>
      <c r="C128" s="48"/>
      <c r="D128" s="7"/>
      <c r="E128" s="7"/>
      <c r="F128" s="7"/>
      <c r="G128" s="7"/>
      <c r="H128" s="7"/>
      <c r="I128" s="7"/>
      <c r="J128" s="7"/>
      <c r="K128" s="7"/>
      <c r="L128" s="7"/>
      <c r="M128" s="48"/>
      <c r="N128" s="7"/>
      <c r="O128" s="7"/>
      <c r="P128" s="48"/>
      <c r="Q128" s="7"/>
      <c r="R128" s="7"/>
      <c r="S128" s="7"/>
      <c r="T128" s="7"/>
      <c r="U128" s="7"/>
      <c r="V128" s="7"/>
      <c r="W128" s="7"/>
      <c r="X128" s="42"/>
      <c r="Y128" s="7"/>
      <c r="Z128" s="7"/>
      <c r="AA128" s="7"/>
      <c r="AB128" s="7"/>
      <c r="AC128" s="7"/>
      <c r="AD128" s="7"/>
      <c r="AE128" s="7"/>
      <c r="AF128" s="13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</row>
    <row r="129" ht="15.75" customHeight="1">
      <c r="A129" s="7"/>
      <c r="B129" s="7"/>
      <c r="C129" s="48"/>
      <c r="D129" s="7"/>
      <c r="E129" s="7"/>
      <c r="F129" s="7"/>
      <c r="G129" s="7"/>
      <c r="H129" s="7"/>
      <c r="I129" s="7"/>
      <c r="J129" s="7"/>
      <c r="K129" s="7"/>
      <c r="L129" s="7"/>
      <c r="M129" s="48"/>
      <c r="N129" s="7"/>
      <c r="O129" s="7"/>
      <c r="P129" s="48"/>
      <c r="Q129" s="7"/>
      <c r="R129" s="7"/>
      <c r="S129" s="7"/>
      <c r="T129" s="7"/>
      <c r="U129" s="7"/>
      <c r="V129" s="7"/>
      <c r="W129" s="7"/>
      <c r="X129" s="42"/>
      <c r="Y129" s="7"/>
      <c r="Z129" s="7"/>
      <c r="AA129" s="7"/>
      <c r="AB129" s="7"/>
      <c r="AC129" s="7"/>
      <c r="AD129" s="7"/>
      <c r="AE129" s="7"/>
      <c r="AF129" s="13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</row>
    <row r="130" ht="15.75" customHeight="1">
      <c r="A130" s="7"/>
      <c r="B130" s="7"/>
      <c r="C130" s="48"/>
      <c r="D130" s="7"/>
      <c r="E130" s="7"/>
      <c r="F130" s="7"/>
      <c r="G130" s="7"/>
      <c r="H130" s="7"/>
      <c r="I130" s="7"/>
      <c r="J130" s="7"/>
      <c r="K130" s="7"/>
      <c r="L130" s="7"/>
      <c r="M130" s="48"/>
      <c r="N130" s="7"/>
      <c r="O130" s="7"/>
      <c r="P130" s="48"/>
      <c r="Q130" s="7"/>
      <c r="R130" s="7"/>
      <c r="S130" s="7"/>
      <c r="T130" s="7"/>
      <c r="U130" s="7"/>
      <c r="V130" s="7"/>
      <c r="W130" s="7"/>
      <c r="X130" s="42"/>
      <c r="Y130" s="7"/>
      <c r="Z130" s="7"/>
      <c r="AA130" s="7"/>
      <c r="AB130" s="7"/>
      <c r="AC130" s="7"/>
      <c r="AD130" s="7"/>
      <c r="AE130" s="7"/>
      <c r="AF130" s="13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</row>
    <row r="131" ht="15.75" customHeight="1">
      <c r="A131" s="7"/>
      <c r="B131" s="7"/>
      <c r="C131" s="48"/>
      <c r="D131" s="7"/>
      <c r="E131" s="7"/>
      <c r="F131" s="7"/>
      <c r="G131" s="7"/>
      <c r="H131" s="7"/>
      <c r="I131" s="7"/>
      <c r="J131" s="7"/>
      <c r="K131" s="7"/>
      <c r="L131" s="7"/>
      <c r="M131" s="48"/>
      <c r="N131" s="7"/>
      <c r="O131" s="7"/>
      <c r="P131" s="48"/>
      <c r="Q131" s="7"/>
      <c r="R131" s="7"/>
      <c r="S131" s="7"/>
      <c r="T131" s="7"/>
      <c r="U131" s="7"/>
      <c r="V131" s="7"/>
      <c r="W131" s="7"/>
      <c r="X131" s="42"/>
      <c r="Y131" s="7"/>
      <c r="Z131" s="7"/>
      <c r="AA131" s="7"/>
      <c r="AB131" s="7"/>
      <c r="AC131" s="7"/>
      <c r="AD131" s="7"/>
      <c r="AE131" s="7"/>
      <c r="AF131" s="13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</row>
    <row r="132" ht="15.75" customHeight="1">
      <c r="A132" s="7"/>
      <c r="B132" s="7"/>
      <c r="C132" s="48"/>
      <c r="D132" s="7"/>
      <c r="E132" s="7"/>
      <c r="F132" s="7"/>
      <c r="G132" s="7"/>
      <c r="H132" s="7"/>
      <c r="I132" s="7"/>
      <c r="J132" s="7"/>
      <c r="K132" s="7"/>
      <c r="L132" s="7"/>
      <c r="M132" s="48"/>
      <c r="N132" s="7"/>
      <c r="O132" s="7"/>
      <c r="P132" s="48"/>
      <c r="Q132" s="7"/>
      <c r="R132" s="7"/>
      <c r="S132" s="7"/>
      <c r="T132" s="7"/>
      <c r="U132" s="7"/>
      <c r="V132" s="7"/>
      <c r="W132" s="7"/>
      <c r="X132" s="42"/>
      <c r="Y132" s="7"/>
      <c r="Z132" s="7"/>
      <c r="AA132" s="7"/>
      <c r="AB132" s="7"/>
      <c r="AC132" s="7"/>
      <c r="AD132" s="7"/>
      <c r="AE132" s="7"/>
      <c r="AF132" s="13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</row>
    <row r="133" ht="15.75" customHeight="1">
      <c r="A133" s="7"/>
      <c r="B133" s="7"/>
      <c r="C133" s="48"/>
      <c r="D133" s="7"/>
      <c r="E133" s="7"/>
      <c r="F133" s="7"/>
      <c r="G133" s="7"/>
      <c r="H133" s="7"/>
      <c r="I133" s="7"/>
      <c r="J133" s="7"/>
      <c r="K133" s="7"/>
      <c r="L133" s="7"/>
      <c r="M133" s="48"/>
      <c r="N133" s="7"/>
      <c r="O133" s="7"/>
      <c r="P133" s="48"/>
      <c r="Q133" s="7"/>
      <c r="R133" s="7"/>
      <c r="S133" s="7"/>
      <c r="T133" s="7"/>
      <c r="U133" s="7"/>
      <c r="V133" s="7"/>
      <c r="W133" s="7"/>
      <c r="X133" s="42"/>
      <c r="Y133" s="7"/>
      <c r="Z133" s="7"/>
      <c r="AA133" s="7"/>
      <c r="AB133" s="7"/>
      <c r="AC133" s="7"/>
      <c r="AD133" s="7"/>
      <c r="AE133" s="7"/>
      <c r="AF133" s="13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</row>
    <row r="134" ht="15.75" customHeight="1">
      <c r="A134" s="7"/>
      <c r="B134" s="7"/>
      <c r="C134" s="48"/>
      <c r="D134" s="7"/>
      <c r="E134" s="7"/>
      <c r="F134" s="7"/>
      <c r="G134" s="7"/>
      <c r="H134" s="7"/>
      <c r="I134" s="7"/>
      <c r="J134" s="7"/>
      <c r="K134" s="7"/>
      <c r="L134" s="7"/>
      <c r="M134" s="48"/>
      <c r="N134" s="7"/>
      <c r="O134" s="7"/>
      <c r="P134" s="48"/>
      <c r="Q134" s="7"/>
      <c r="R134" s="7"/>
      <c r="S134" s="7"/>
      <c r="T134" s="7"/>
      <c r="U134" s="7"/>
      <c r="V134" s="7"/>
      <c r="W134" s="7"/>
      <c r="X134" s="42"/>
      <c r="Y134" s="7"/>
      <c r="Z134" s="7"/>
      <c r="AA134" s="7"/>
      <c r="AB134" s="7"/>
      <c r="AC134" s="7"/>
      <c r="AD134" s="7"/>
      <c r="AE134" s="7"/>
      <c r="AF134" s="13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</row>
    <row r="135" ht="15.75" customHeight="1">
      <c r="A135" s="7"/>
      <c r="B135" s="7"/>
      <c r="C135" s="48"/>
      <c r="D135" s="7"/>
      <c r="E135" s="7"/>
      <c r="F135" s="7"/>
      <c r="G135" s="7"/>
      <c r="H135" s="7"/>
      <c r="I135" s="7"/>
      <c r="J135" s="7"/>
      <c r="K135" s="7"/>
      <c r="L135" s="7"/>
      <c r="M135" s="48"/>
      <c r="N135" s="7"/>
      <c r="O135" s="7"/>
      <c r="P135" s="48"/>
      <c r="Q135" s="7"/>
      <c r="R135" s="7"/>
      <c r="S135" s="7"/>
      <c r="T135" s="7"/>
      <c r="U135" s="7"/>
      <c r="V135" s="7"/>
      <c r="W135" s="7"/>
      <c r="X135" s="42"/>
      <c r="Y135" s="7"/>
      <c r="Z135" s="7"/>
      <c r="AA135" s="7"/>
      <c r="AB135" s="7"/>
      <c r="AC135" s="7"/>
      <c r="AD135" s="7"/>
      <c r="AE135" s="7"/>
      <c r="AF135" s="13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</row>
    <row r="136" ht="15.75" customHeight="1">
      <c r="A136" s="7"/>
      <c r="B136" s="7"/>
      <c r="C136" s="48"/>
      <c r="D136" s="7"/>
      <c r="E136" s="7"/>
      <c r="F136" s="7"/>
      <c r="G136" s="7"/>
      <c r="H136" s="7"/>
      <c r="I136" s="7"/>
      <c r="J136" s="7"/>
      <c r="K136" s="7"/>
      <c r="L136" s="7"/>
      <c r="M136" s="48"/>
      <c r="N136" s="7"/>
      <c r="O136" s="7"/>
      <c r="P136" s="48"/>
      <c r="Q136" s="7"/>
      <c r="R136" s="7"/>
      <c r="S136" s="7"/>
      <c r="T136" s="7"/>
      <c r="U136" s="7"/>
      <c r="V136" s="7"/>
      <c r="W136" s="7"/>
      <c r="X136" s="42"/>
      <c r="Y136" s="7"/>
      <c r="Z136" s="7"/>
      <c r="AA136" s="7"/>
      <c r="AB136" s="7"/>
      <c r="AC136" s="7"/>
      <c r="AD136" s="7"/>
      <c r="AE136" s="7"/>
      <c r="AF136" s="13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</row>
    <row r="137" ht="15.75" customHeight="1">
      <c r="A137" s="7"/>
      <c r="B137" s="7"/>
      <c r="C137" s="48"/>
      <c r="D137" s="7"/>
      <c r="E137" s="7"/>
      <c r="F137" s="7"/>
      <c r="G137" s="7"/>
      <c r="H137" s="7"/>
      <c r="I137" s="7"/>
      <c r="J137" s="7"/>
      <c r="K137" s="7"/>
      <c r="L137" s="7"/>
      <c r="M137" s="48"/>
      <c r="N137" s="7"/>
      <c r="O137" s="7"/>
      <c r="P137" s="48"/>
      <c r="Q137" s="7"/>
      <c r="R137" s="7"/>
      <c r="S137" s="7"/>
      <c r="T137" s="7"/>
      <c r="U137" s="7"/>
      <c r="V137" s="7"/>
      <c r="W137" s="7"/>
      <c r="X137" s="42"/>
      <c r="Y137" s="7"/>
      <c r="Z137" s="7"/>
      <c r="AA137" s="7"/>
      <c r="AB137" s="7"/>
      <c r="AC137" s="7"/>
      <c r="AD137" s="7"/>
      <c r="AE137" s="7"/>
      <c r="AF137" s="13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</row>
    <row r="138" ht="15.75" customHeight="1">
      <c r="A138" s="7"/>
      <c r="B138" s="7"/>
      <c r="C138" s="48"/>
      <c r="D138" s="7"/>
      <c r="E138" s="7"/>
      <c r="F138" s="7"/>
      <c r="G138" s="7"/>
      <c r="H138" s="7"/>
      <c r="I138" s="7"/>
      <c r="J138" s="7"/>
      <c r="K138" s="7"/>
      <c r="L138" s="7"/>
      <c r="M138" s="48"/>
      <c r="N138" s="7"/>
      <c r="O138" s="7"/>
      <c r="P138" s="48"/>
      <c r="Q138" s="7"/>
      <c r="R138" s="7"/>
      <c r="S138" s="7"/>
      <c r="T138" s="7"/>
      <c r="U138" s="7"/>
      <c r="V138" s="7"/>
      <c r="W138" s="7"/>
      <c r="X138" s="42"/>
      <c r="Y138" s="7"/>
      <c r="Z138" s="7"/>
      <c r="AA138" s="7"/>
      <c r="AB138" s="7"/>
      <c r="AC138" s="7"/>
      <c r="AD138" s="7"/>
      <c r="AE138" s="7"/>
      <c r="AF138" s="13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</row>
    <row r="139" ht="15.75" customHeight="1">
      <c r="A139" s="7"/>
      <c r="B139" s="7"/>
      <c r="C139" s="48"/>
      <c r="D139" s="7"/>
      <c r="E139" s="7"/>
      <c r="F139" s="7"/>
      <c r="G139" s="7"/>
      <c r="H139" s="7"/>
      <c r="I139" s="7"/>
      <c r="J139" s="7"/>
      <c r="K139" s="7"/>
      <c r="L139" s="7"/>
      <c r="M139" s="48"/>
      <c r="N139" s="7"/>
      <c r="O139" s="7"/>
      <c r="P139" s="48"/>
      <c r="Q139" s="7"/>
      <c r="R139" s="7"/>
      <c r="S139" s="7"/>
      <c r="T139" s="7"/>
      <c r="U139" s="7"/>
      <c r="V139" s="7"/>
      <c r="W139" s="7"/>
      <c r="X139" s="42"/>
      <c r="Y139" s="7"/>
      <c r="Z139" s="7"/>
      <c r="AA139" s="7"/>
      <c r="AB139" s="7"/>
      <c r="AC139" s="7"/>
      <c r="AD139" s="7"/>
      <c r="AE139" s="7"/>
      <c r="AF139" s="13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</row>
    <row r="140" ht="15.75" customHeight="1">
      <c r="A140" s="7"/>
      <c r="B140" s="7"/>
      <c r="C140" s="48"/>
      <c r="D140" s="7"/>
      <c r="E140" s="7"/>
      <c r="F140" s="7"/>
      <c r="G140" s="7"/>
      <c r="H140" s="7"/>
      <c r="I140" s="7"/>
      <c r="J140" s="7"/>
      <c r="K140" s="7"/>
      <c r="L140" s="7"/>
      <c r="M140" s="48"/>
      <c r="N140" s="7"/>
      <c r="O140" s="7"/>
      <c r="P140" s="48"/>
      <c r="Q140" s="7"/>
      <c r="R140" s="7"/>
      <c r="S140" s="7"/>
      <c r="T140" s="7"/>
      <c r="U140" s="7"/>
      <c r="V140" s="7"/>
      <c r="W140" s="7"/>
      <c r="X140" s="42"/>
      <c r="Y140" s="7"/>
      <c r="Z140" s="7"/>
      <c r="AA140" s="7"/>
      <c r="AB140" s="7"/>
      <c r="AC140" s="7"/>
      <c r="AD140" s="7"/>
      <c r="AE140" s="7"/>
      <c r="AF140" s="13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</row>
    <row r="141" ht="15.75" customHeight="1">
      <c r="A141" s="7"/>
      <c r="B141" s="7"/>
      <c r="C141" s="48"/>
      <c r="D141" s="7"/>
      <c r="E141" s="7"/>
      <c r="F141" s="7"/>
      <c r="G141" s="7"/>
      <c r="H141" s="7"/>
      <c r="I141" s="7"/>
      <c r="J141" s="7"/>
      <c r="K141" s="7"/>
      <c r="L141" s="7"/>
      <c r="M141" s="48"/>
      <c r="N141" s="7"/>
      <c r="O141" s="7"/>
      <c r="P141" s="48"/>
      <c r="Q141" s="7"/>
      <c r="R141" s="7"/>
      <c r="S141" s="7"/>
      <c r="T141" s="7"/>
      <c r="U141" s="7"/>
      <c r="V141" s="7"/>
      <c r="W141" s="7"/>
      <c r="X141" s="42"/>
      <c r="Y141" s="7"/>
      <c r="Z141" s="7"/>
      <c r="AA141" s="7"/>
      <c r="AB141" s="7"/>
      <c r="AC141" s="7"/>
      <c r="AD141" s="7"/>
      <c r="AE141" s="7"/>
      <c r="AF141" s="13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</row>
    <row r="142" ht="15.75" customHeight="1">
      <c r="A142" s="7"/>
      <c r="B142" s="7"/>
      <c r="C142" s="48"/>
      <c r="D142" s="7"/>
      <c r="E142" s="7"/>
      <c r="F142" s="7"/>
      <c r="G142" s="7"/>
      <c r="H142" s="7"/>
      <c r="I142" s="7"/>
      <c r="J142" s="7"/>
      <c r="K142" s="7"/>
      <c r="L142" s="7"/>
      <c r="M142" s="48"/>
      <c r="N142" s="7"/>
      <c r="O142" s="7"/>
      <c r="P142" s="48"/>
      <c r="Q142" s="7"/>
      <c r="R142" s="7"/>
      <c r="S142" s="7"/>
      <c r="T142" s="7"/>
      <c r="U142" s="7"/>
      <c r="V142" s="7"/>
      <c r="W142" s="7"/>
      <c r="X142" s="42"/>
      <c r="Y142" s="7"/>
      <c r="Z142" s="7"/>
      <c r="AA142" s="7"/>
      <c r="AB142" s="7"/>
      <c r="AC142" s="7"/>
      <c r="AD142" s="7"/>
      <c r="AE142" s="7"/>
      <c r="AF142" s="13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</row>
    <row r="143" ht="15.75" customHeight="1">
      <c r="A143" s="7"/>
      <c r="B143" s="7"/>
      <c r="C143" s="48"/>
      <c r="D143" s="7"/>
      <c r="E143" s="7"/>
      <c r="F143" s="7"/>
      <c r="G143" s="7"/>
      <c r="H143" s="7"/>
      <c r="I143" s="7"/>
      <c r="J143" s="7"/>
      <c r="K143" s="7"/>
      <c r="L143" s="7"/>
      <c r="M143" s="48"/>
      <c r="N143" s="7"/>
      <c r="O143" s="7"/>
      <c r="P143" s="48"/>
      <c r="Q143" s="7"/>
      <c r="R143" s="7"/>
      <c r="S143" s="7"/>
      <c r="T143" s="7"/>
      <c r="U143" s="7"/>
      <c r="V143" s="7"/>
      <c r="W143" s="7"/>
      <c r="X143" s="42"/>
      <c r="Y143" s="7"/>
      <c r="Z143" s="7"/>
      <c r="AA143" s="7"/>
      <c r="AB143" s="7"/>
      <c r="AC143" s="7"/>
      <c r="AD143" s="7"/>
      <c r="AE143" s="7"/>
      <c r="AF143" s="13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</row>
    <row r="144" ht="15.75" customHeight="1">
      <c r="A144" s="7"/>
      <c r="B144" s="7"/>
      <c r="C144" s="48"/>
      <c r="D144" s="7"/>
      <c r="E144" s="7"/>
      <c r="F144" s="7"/>
      <c r="G144" s="7"/>
      <c r="H144" s="7"/>
      <c r="I144" s="7"/>
      <c r="J144" s="7"/>
      <c r="K144" s="7"/>
      <c r="L144" s="7"/>
      <c r="M144" s="48"/>
      <c r="N144" s="7"/>
      <c r="O144" s="7"/>
      <c r="P144" s="48"/>
      <c r="Q144" s="7"/>
      <c r="R144" s="7"/>
      <c r="S144" s="7"/>
      <c r="T144" s="7"/>
      <c r="U144" s="7"/>
      <c r="V144" s="7"/>
      <c r="W144" s="7"/>
      <c r="X144" s="42"/>
      <c r="Y144" s="7"/>
      <c r="Z144" s="7"/>
      <c r="AA144" s="7"/>
      <c r="AB144" s="7"/>
      <c r="AC144" s="7"/>
      <c r="AD144" s="7"/>
      <c r="AE144" s="7"/>
      <c r="AF144" s="13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</row>
    <row r="145" ht="15.75" customHeight="1">
      <c r="A145" s="7"/>
      <c r="B145" s="7"/>
      <c r="C145" s="48"/>
      <c r="D145" s="7"/>
      <c r="E145" s="7"/>
      <c r="F145" s="7"/>
      <c r="G145" s="7"/>
      <c r="H145" s="7"/>
      <c r="I145" s="7"/>
      <c r="J145" s="7"/>
      <c r="K145" s="7"/>
      <c r="L145" s="7"/>
      <c r="M145" s="48"/>
      <c r="N145" s="7"/>
      <c r="O145" s="7"/>
      <c r="P145" s="48"/>
      <c r="Q145" s="7"/>
      <c r="R145" s="7"/>
      <c r="S145" s="7"/>
      <c r="T145" s="7"/>
      <c r="U145" s="7"/>
      <c r="V145" s="7"/>
      <c r="W145" s="7"/>
      <c r="X145" s="42"/>
      <c r="Y145" s="7"/>
      <c r="Z145" s="7"/>
      <c r="AA145" s="7"/>
      <c r="AB145" s="7"/>
      <c r="AC145" s="7"/>
      <c r="AD145" s="7"/>
      <c r="AE145" s="7"/>
      <c r="AF145" s="13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</row>
    <row r="146" ht="15.75" customHeight="1">
      <c r="A146" s="7"/>
      <c r="B146" s="7"/>
      <c r="C146" s="48"/>
      <c r="D146" s="7"/>
      <c r="E146" s="7"/>
      <c r="F146" s="7"/>
      <c r="G146" s="7"/>
      <c r="H146" s="7"/>
      <c r="I146" s="7"/>
      <c r="J146" s="7"/>
      <c r="K146" s="7"/>
      <c r="L146" s="7"/>
      <c r="M146" s="48"/>
      <c r="N146" s="7"/>
      <c r="O146" s="7"/>
      <c r="P146" s="48"/>
      <c r="Q146" s="7"/>
      <c r="R146" s="7"/>
      <c r="S146" s="7"/>
      <c r="T146" s="7"/>
      <c r="U146" s="7"/>
      <c r="V146" s="7"/>
      <c r="W146" s="7"/>
      <c r="X146" s="42"/>
      <c r="Y146" s="7"/>
      <c r="Z146" s="7"/>
      <c r="AA146" s="7"/>
      <c r="AB146" s="7"/>
      <c r="AC146" s="7"/>
      <c r="AD146" s="7"/>
      <c r="AE146" s="7"/>
      <c r="AF146" s="13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</row>
    <row r="147" ht="15.75" customHeight="1">
      <c r="A147" s="7"/>
      <c r="B147" s="7"/>
      <c r="C147" s="48"/>
      <c r="D147" s="7"/>
      <c r="E147" s="7"/>
      <c r="F147" s="7"/>
      <c r="G147" s="7"/>
      <c r="H147" s="7"/>
      <c r="I147" s="7"/>
      <c r="J147" s="7"/>
      <c r="K147" s="7"/>
      <c r="L147" s="7"/>
      <c r="M147" s="48"/>
      <c r="N147" s="7"/>
      <c r="O147" s="7"/>
      <c r="P147" s="48"/>
      <c r="Q147" s="7"/>
      <c r="R147" s="7"/>
      <c r="S147" s="7"/>
      <c r="T147" s="7"/>
      <c r="U147" s="7"/>
      <c r="V147" s="7"/>
      <c r="W147" s="7"/>
      <c r="X147" s="42"/>
      <c r="Y147" s="7"/>
      <c r="Z147" s="7"/>
      <c r="AA147" s="7"/>
      <c r="AB147" s="7"/>
      <c r="AC147" s="7"/>
      <c r="AD147" s="7"/>
      <c r="AE147" s="7"/>
      <c r="AF147" s="13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</row>
    <row r="148" ht="15.75" customHeight="1">
      <c r="A148" s="7"/>
      <c r="B148" s="7"/>
      <c r="C148" s="48"/>
      <c r="D148" s="7"/>
      <c r="E148" s="7"/>
      <c r="F148" s="7"/>
      <c r="G148" s="7"/>
      <c r="H148" s="7"/>
      <c r="I148" s="7"/>
      <c r="J148" s="7"/>
      <c r="K148" s="7"/>
      <c r="L148" s="7"/>
      <c r="M148" s="48"/>
      <c r="N148" s="7"/>
      <c r="O148" s="7"/>
      <c r="P148" s="48"/>
      <c r="Q148" s="7"/>
      <c r="R148" s="7"/>
      <c r="S148" s="7"/>
      <c r="T148" s="7"/>
      <c r="U148" s="7"/>
      <c r="V148" s="7"/>
      <c r="W148" s="7"/>
      <c r="X148" s="42"/>
      <c r="Y148" s="7"/>
      <c r="Z148" s="7"/>
      <c r="AA148" s="7"/>
      <c r="AB148" s="7"/>
      <c r="AC148" s="7"/>
      <c r="AD148" s="7"/>
      <c r="AE148" s="7"/>
      <c r="AF148" s="13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</row>
    <row r="149" ht="15.75" customHeight="1">
      <c r="A149" s="7"/>
      <c r="B149" s="7"/>
      <c r="C149" s="48"/>
      <c r="D149" s="7"/>
      <c r="E149" s="7"/>
      <c r="F149" s="7"/>
      <c r="G149" s="7"/>
      <c r="H149" s="7"/>
      <c r="I149" s="7"/>
      <c r="J149" s="7"/>
      <c r="K149" s="7"/>
      <c r="L149" s="7"/>
      <c r="M149" s="48"/>
      <c r="N149" s="7"/>
      <c r="O149" s="7"/>
      <c r="P149" s="48"/>
      <c r="Q149" s="7"/>
      <c r="R149" s="7"/>
      <c r="S149" s="7"/>
      <c r="T149" s="7"/>
      <c r="U149" s="7"/>
      <c r="V149" s="7"/>
      <c r="W149" s="7"/>
      <c r="X149" s="42"/>
      <c r="Y149" s="7"/>
      <c r="Z149" s="7"/>
      <c r="AA149" s="7"/>
      <c r="AB149" s="7"/>
      <c r="AC149" s="7"/>
      <c r="AD149" s="7"/>
      <c r="AE149" s="7"/>
      <c r="AF149" s="13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</row>
    <row r="150" ht="15.75" customHeight="1">
      <c r="A150" s="7"/>
      <c r="B150" s="7"/>
      <c r="C150" s="48"/>
      <c r="D150" s="7"/>
      <c r="E150" s="7"/>
      <c r="F150" s="7"/>
      <c r="G150" s="7"/>
      <c r="H150" s="7"/>
      <c r="I150" s="7"/>
      <c r="J150" s="7"/>
      <c r="K150" s="7"/>
      <c r="L150" s="7"/>
      <c r="M150" s="48"/>
      <c r="N150" s="7"/>
      <c r="O150" s="7"/>
      <c r="P150" s="48"/>
      <c r="Q150" s="7"/>
      <c r="R150" s="7"/>
      <c r="S150" s="7"/>
      <c r="T150" s="7"/>
      <c r="U150" s="7"/>
      <c r="V150" s="7"/>
      <c r="W150" s="7"/>
      <c r="X150" s="42"/>
      <c r="Y150" s="7"/>
      <c r="Z150" s="7"/>
      <c r="AA150" s="7"/>
      <c r="AB150" s="7"/>
      <c r="AC150" s="7"/>
      <c r="AD150" s="7"/>
      <c r="AE150" s="7"/>
      <c r="AF150" s="13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</row>
    <row r="151" ht="15.75" customHeight="1">
      <c r="A151" s="7"/>
      <c r="B151" s="7"/>
      <c r="C151" s="48"/>
      <c r="D151" s="7"/>
      <c r="E151" s="7"/>
      <c r="F151" s="7"/>
      <c r="G151" s="7"/>
      <c r="H151" s="7"/>
      <c r="I151" s="7"/>
      <c r="J151" s="7"/>
      <c r="K151" s="7"/>
      <c r="L151" s="7"/>
      <c r="M151" s="48"/>
      <c r="N151" s="7"/>
      <c r="O151" s="7"/>
      <c r="P151" s="48"/>
      <c r="Q151" s="7"/>
      <c r="R151" s="7"/>
      <c r="S151" s="7"/>
      <c r="T151" s="7"/>
      <c r="U151" s="7"/>
      <c r="V151" s="7"/>
      <c r="W151" s="7"/>
      <c r="X151" s="42"/>
      <c r="Y151" s="7"/>
      <c r="Z151" s="7"/>
      <c r="AA151" s="7"/>
      <c r="AB151" s="7"/>
      <c r="AC151" s="7"/>
      <c r="AD151" s="7"/>
      <c r="AE151" s="7"/>
      <c r="AF151" s="13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</row>
    <row r="152" ht="15.75" customHeight="1">
      <c r="A152" s="7"/>
      <c r="B152" s="7"/>
      <c r="C152" s="48"/>
      <c r="D152" s="7"/>
      <c r="E152" s="7"/>
      <c r="F152" s="7"/>
      <c r="G152" s="7"/>
      <c r="H152" s="7"/>
      <c r="I152" s="7"/>
      <c r="J152" s="7"/>
      <c r="K152" s="7"/>
      <c r="L152" s="7"/>
      <c r="M152" s="48"/>
      <c r="N152" s="7"/>
      <c r="O152" s="7"/>
      <c r="P152" s="48"/>
      <c r="Q152" s="7"/>
      <c r="R152" s="7"/>
      <c r="S152" s="7"/>
      <c r="T152" s="7"/>
      <c r="U152" s="7"/>
      <c r="V152" s="7"/>
      <c r="W152" s="7"/>
      <c r="X152" s="42"/>
      <c r="Y152" s="7"/>
      <c r="Z152" s="7"/>
      <c r="AA152" s="7"/>
      <c r="AB152" s="7"/>
      <c r="AC152" s="7"/>
      <c r="AD152" s="7"/>
      <c r="AE152" s="7"/>
      <c r="AF152" s="13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</row>
    <row r="153" ht="15.75" customHeight="1">
      <c r="A153" s="7"/>
      <c r="B153" s="7"/>
      <c r="C153" s="48"/>
      <c r="D153" s="7"/>
      <c r="E153" s="7"/>
      <c r="F153" s="7"/>
      <c r="G153" s="7"/>
      <c r="H153" s="7"/>
      <c r="I153" s="7"/>
      <c r="J153" s="7"/>
      <c r="K153" s="7"/>
      <c r="L153" s="7"/>
      <c r="M153" s="48"/>
      <c r="N153" s="7"/>
      <c r="O153" s="7"/>
      <c r="P153" s="48"/>
      <c r="Q153" s="7"/>
      <c r="R153" s="7"/>
      <c r="S153" s="7"/>
      <c r="T153" s="7"/>
      <c r="U153" s="7"/>
      <c r="V153" s="7"/>
      <c r="W153" s="7"/>
      <c r="X153" s="42"/>
      <c r="Y153" s="7"/>
      <c r="Z153" s="7"/>
      <c r="AA153" s="7"/>
      <c r="AB153" s="7"/>
      <c r="AC153" s="7"/>
      <c r="AD153" s="7"/>
      <c r="AE153" s="7"/>
      <c r="AF153" s="13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</row>
    <row r="154" ht="15.75" customHeight="1">
      <c r="A154" s="7"/>
      <c r="B154" s="7"/>
      <c r="C154" s="48"/>
      <c r="D154" s="7"/>
      <c r="E154" s="7"/>
      <c r="F154" s="7"/>
      <c r="G154" s="7"/>
      <c r="H154" s="7"/>
      <c r="I154" s="7"/>
      <c r="J154" s="7"/>
      <c r="K154" s="7"/>
      <c r="L154" s="7"/>
      <c r="M154" s="48"/>
      <c r="N154" s="7"/>
      <c r="O154" s="7"/>
      <c r="P154" s="48"/>
      <c r="Q154" s="7"/>
      <c r="R154" s="7"/>
      <c r="S154" s="7"/>
      <c r="T154" s="7"/>
      <c r="U154" s="7"/>
      <c r="V154" s="7"/>
      <c r="W154" s="7"/>
      <c r="X154" s="42"/>
      <c r="Y154" s="7"/>
      <c r="Z154" s="7"/>
      <c r="AA154" s="7"/>
      <c r="AB154" s="7"/>
      <c r="AC154" s="7"/>
      <c r="AD154" s="7"/>
      <c r="AE154" s="7"/>
      <c r="AF154" s="13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</row>
    <row r="155" ht="15.75" customHeight="1">
      <c r="A155" s="7"/>
      <c r="B155" s="7"/>
      <c r="C155" s="48"/>
      <c r="D155" s="7"/>
      <c r="E155" s="7"/>
      <c r="F155" s="7"/>
      <c r="G155" s="7"/>
      <c r="H155" s="7"/>
      <c r="I155" s="7"/>
      <c r="J155" s="7"/>
      <c r="K155" s="7"/>
      <c r="L155" s="7"/>
      <c r="M155" s="48"/>
      <c r="N155" s="7"/>
      <c r="O155" s="7"/>
      <c r="P155" s="48"/>
      <c r="Q155" s="7"/>
      <c r="R155" s="7"/>
      <c r="S155" s="7"/>
      <c r="T155" s="7"/>
      <c r="U155" s="7"/>
      <c r="V155" s="7"/>
      <c r="W155" s="7"/>
      <c r="X155" s="42"/>
      <c r="Y155" s="7"/>
      <c r="Z155" s="7"/>
      <c r="AA155" s="7"/>
      <c r="AB155" s="7"/>
      <c r="AC155" s="7"/>
      <c r="AD155" s="7"/>
      <c r="AE155" s="7"/>
      <c r="AF155" s="13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</row>
    <row r="156" ht="15.75" customHeight="1">
      <c r="A156" s="7"/>
      <c r="B156" s="7"/>
      <c r="C156" s="48"/>
      <c r="D156" s="7"/>
      <c r="E156" s="7"/>
      <c r="F156" s="7"/>
      <c r="G156" s="7"/>
      <c r="H156" s="7"/>
      <c r="I156" s="7"/>
      <c r="J156" s="7"/>
      <c r="K156" s="7"/>
      <c r="L156" s="7"/>
      <c r="M156" s="48"/>
      <c r="N156" s="7"/>
      <c r="O156" s="7"/>
      <c r="P156" s="48"/>
      <c r="Q156" s="7"/>
      <c r="R156" s="7"/>
      <c r="S156" s="7"/>
      <c r="T156" s="7"/>
      <c r="U156" s="7"/>
      <c r="V156" s="7"/>
      <c r="W156" s="7"/>
      <c r="X156" s="42"/>
      <c r="Y156" s="7"/>
      <c r="Z156" s="7"/>
      <c r="AA156" s="7"/>
      <c r="AB156" s="7"/>
      <c r="AC156" s="7"/>
      <c r="AD156" s="7"/>
      <c r="AE156" s="7"/>
      <c r="AF156" s="13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</row>
    <row r="157" ht="15.75" customHeight="1">
      <c r="A157" s="7"/>
      <c r="B157" s="7"/>
      <c r="C157" s="48"/>
      <c r="D157" s="7"/>
      <c r="E157" s="7"/>
      <c r="F157" s="7"/>
      <c r="G157" s="7"/>
      <c r="H157" s="7"/>
      <c r="I157" s="7"/>
      <c r="J157" s="7"/>
      <c r="K157" s="7"/>
      <c r="L157" s="7"/>
      <c r="M157" s="48"/>
      <c r="N157" s="7"/>
      <c r="O157" s="7"/>
      <c r="P157" s="48"/>
      <c r="Q157" s="7"/>
      <c r="R157" s="7"/>
      <c r="S157" s="7"/>
      <c r="T157" s="7"/>
      <c r="U157" s="7"/>
      <c r="V157" s="7"/>
      <c r="W157" s="7"/>
      <c r="X157" s="42"/>
      <c r="Y157" s="7"/>
      <c r="Z157" s="7"/>
      <c r="AA157" s="7"/>
      <c r="AB157" s="7"/>
      <c r="AC157" s="7"/>
      <c r="AD157" s="7"/>
      <c r="AE157" s="7"/>
      <c r="AF157" s="13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</row>
    <row r="158" ht="15.75" customHeight="1">
      <c r="A158" s="7"/>
      <c r="B158" s="7"/>
      <c r="C158" s="48"/>
      <c r="D158" s="7"/>
      <c r="E158" s="7"/>
      <c r="F158" s="7"/>
      <c r="G158" s="7"/>
      <c r="H158" s="7"/>
      <c r="I158" s="7"/>
      <c r="J158" s="7"/>
      <c r="K158" s="7"/>
      <c r="L158" s="7"/>
      <c r="M158" s="48"/>
      <c r="N158" s="7"/>
      <c r="O158" s="7"/>
      <c r="P158" s="48"/>
      <c r="Q158" s="7"/>
      <c r="R158" s="7"/>
      <c r="S158" s="7"/>
      <c r="T158" s="7"/>
      <c r="U158" s="7"/>
      <c r="V158" s="7"/>
      <c r="W158" s="7"/>
      <c r="X158" s="42"/>
      <c r="Y158" s="7"/>
      <c r="Z158" s="7"/>
      <c r="AA158" s="7"/>
      <c r="AB158" s="7"/>
      <c r="AC158" s="7"/>
      <c r="AD158" s="7"/>
      <c r="AE158" s="7"/>
      <c r="AF158" s="13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</row>
    <row r="159" ht="15.75" customHeight="1">
      <c r="A159" s="7"/>
      <c r="B159" s="7"/>
      <c r="C159" s="48"/>
      <c r="D159" s="7"/>
      <c r="E159" s="7"/>
      <c r="F159" s="7"/>
      <c r="G159" s="7"/>
      <c r="H159" s="7"/>
      <c r="I159" s="7"/>
      <c r="J159" s="7"/>
      <c r="K159" s="7"/>
      <c r="L159" s="7"/>
      <c r="M159" s="48"/>
      <c r="N159" s="7"/>
      <c r="O159" s="7"/>
      <c r="P159" s="48"/>
      <c r="Q159" s="7"/>
      <c r="R159" s="7"/>
      <c r="S159" s="7"/>
      <c r="T159" s="7"/>
      <c r="U159" s="7"/>
      <c r="V159" s="7"/>
      <c r="W159" s="7"/>
      <c r="X159" s="42"/>
      <c r="Y159" s="7"/>
      <c r="Z159" s="7"/>
      <c r="AA159" s="7"/>
      <c r="AB159" s="7"/>
      <c r="AC159" s="7"/>
      <c r="AD159" s="7"/>
      <c r="AE159" s="7"/>
      <c r="AF159" s="13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</row>
    <row r="160" ht="15.75" customHeight="1">
      <c r="A160" s="7"/>
      <c r="B160" s="7"/>
      <c r="C160" s="48"/>
      <c r="D160" s="7"/>
      <c r="E160" s="7"/>
      <c r="F160" s="7"/>
      <c r="G160" s="7"/>
      <c r="H160" s="7"/>
      <c r="I160" s="7"/>
      <c r="J160" s="7"/>
      <c r="K160" s="7"/>
      <c r="L160" s="7"/>
      <c r="M160" s="48"/>
      <c r="N160" s="7"/>
      <c r="O160" s="7"/>
      <c r="P160" s="48"/>
      <c r="Q160" s="7"/>
      <c r="R160" s="7"/>
      <c r="S160" s="7"/>
      <c r="T160" s="7"/>
      <c r="U160" s="7"/>
      <c r="V160" s="7"/>
      <c r="W160" s="7"/>
      <c r="X160" s="42"/>
      <c r="Y160" s="7"/>
      <c r="Z160" s="7"/>
      <c r="AA160" s="7"/>
      <c r="AB160" s="7"/>
      <c r="AC160" s="7"/>
      <c r="AD160" s="7"/>
      <c r="AE160" s="7"/>
      <c r="AF160" s="13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</row>
    <row r="161" ht="15.75" customHeight="1">
      <c r="A161" s="7"/>
      <c r="B161" s="7"/>
      <c r="C161" s="48"/>
      <c r="D161" s="7"/>
      <c r="E161" s="7"/>
      <c r="F161" s="7"/>
      <c r="G161" s="7"/>
      <c r="H161" s="7"/>
      <c r="I161" s="7"/>
      <c r="J161" s="7"/>
      <c r="K161" s="7"/>
      <c r="L161" s="7"/>
      <c r="M161" s="48"/>
      <c r="N161" s="7"/>
      <c r="O161" s="7"/>
      <c r="P161" s="48"/>
      <c r="Q161" s="7"/>
      <c r="R161" s="7"/>
      <c r="S161" s="7"/>
      <c r="T161" s="7"/>
      <c r="U161" s="7"/>
      <c r="V161" s="7"/>
      <c r="W161" s="7"/>
      <c r="X161" s="42"/>
      <c r="Y161" s="7"/>
      <c r="Z161" s="7"/>
      <c r="AA161" s="7"/>
      <c r="AB161" s="7"/>
      <c r="AC161" s="7"/>
      <c r="AD161" s="7"/>
      <c r="AE161" s="7"/>
      <c r="AF161" s="13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</row>
    <row r="162" ht="15.75" customHeight="1">
      <c r="A162" s="7"/>
      <c r="B162" s="7"/>
      <c r="C162" s="48"/>
      <c r="D162" s="7"/>
      <c r="E162" s="7"/>
      <c r="F162" s="7"/>
      <c r="G162" s="7"/>
      <c r="H162" s="7"/>
      <c r="I162" s="7"/>
      <c r="J162" s="7"/>
      <c r="K162" s="7"/>
      <c r="L162" s="7"/>
      <c r="M162" s="48"/>
      <c r="N162" s="7"/>
      <c r="O162" s="7"/>
      <c r="P162" s="48"/>
      <c r="Q162" s="7"/>
      <c r="R162" s="7"/>
      <c r="S162" s="7"/>
      <c r="T162" s="7"/>
      <c r="U162" s="7"/>
      <c r="V162" s="7"/>
      <c r="W162" s="7"/>
      <c r="X162" s="42"/>
      <c r="Y162" s="7"/>
      <c r="Z162" s="7"/>
      <c r="AA162" s="7"/>
      <c r="AB162" s="7"/>
      <c r="AC162" s="7"/>
      <c r="AD162" s="7"/>
      <c r="AE162" s="7"/>
      <c r="AF162" s="13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</row>
    <row r="163" ht="15.75" customHeight="1">
      <c r="A163" s="7"/>
      <c r="B163" s="7"/>
      <c r="C163" s="48"/>
      <c r="D163" s="7"/>
      <c r="E163" s="7"/>
      <c r="F163" s="7"/>
      <c r="G163" s="7"/>
      <c r="H163" s="7"/>
      <c r="I163" s="7"/>
      <c r="J163" s="7"/>
      <c r="K163" s="7"/>
      <c r="L163" s="7"/>
      <c r="M163" s="48"/>
      <c r="N163" s="7"/>
      <c r="O163" s="7"/>
      <c r="P163" s="48"/>
      <c r="Q163" s="7"/>
      <c r="R163" s="7"/>
      <c r="S163" s="7"/>
      <c r="T163" s="7"/>
      <c r="U163" s="7"/>
      <c r="V163" s="7"/>
      <c r="W163" s="7"/>
      <c r="X163" s="42"/>
      <c r="Y163" s="7"/>
      <c r="Z163" s="7"/>
      <c r="AA163" s="7"/>
      <c r="AB163" s="7"/>
      <c r="AC163" s="7"/>
      <c r="AD163" s="7"/>
      <c r="AE163" s="7"/>
      <c r="AF163" s="13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</row>
    <row r="164" ht="15.75" customHeight="1">
      <c r="A164" s="7"/>
      <c r="B164" s="7"/>
      <c r="C164" s="48"/>
      <c r="D164" s="7"/>
      <c r="E164" s="7"/>
      <c r="F164" s="7"/>
      <c r="G164" s="7"/>
      <c r="H164" s="7"/>
      <c r="I164" s="7"/>
      <c r="J164" s="7"/>
      <c r="K164" s="7"/>
      <c r="L164" s="7"/>
      <c r="M164" s="48"/>
      <c r="N164" s="7"/>
      <c r="O164" s="7"/>
      <c r="P164" s="48"/>
      <c r="Q164" s="7"/>
      <c r="R164" s="7"/>
      <c r="S164" s="7"/>
      <c r="T164" s="7"/>
      <c r="U164" s="7"/>
      <c r="V164" s="7"/>
      <c r="W164" s="7"/>
      <c r="X164" s="42"/>
      <c r="Y164" s="7"/>
      <c r="Z164" s="7"/>
      <c r="AA164" s="7"/>
      <c r="AB164" s="7"/>
      <c r="AC164" s="7"/>
      <c r="AD164" s="7"/>
      <c r="AE164" s="7"/>
      <c r="AF164" s="13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</row>
    <row r="165" ht="15.75" customHeight="1">
      <c r="A165" s="7"/>
      <c r="B165" s="7"/>
      <c r="C165" s="48"/>
      <c r="D165" s="7"/>
      <c r="E165" s="7"/>
      <c r="F165" s="7"/>
      <c r="G165" s="7"/>
      <c r="H165" s="7"/>
      <c r="I165" s="7"/>
      <c r="J165" s="7"/>
      <c r="K165" s="7"/>
      <c r="L165" s="7"/>
      <c r="M165" s="48"/>
      <c r="N165" s="7"/>
      <c r="O165" s="7"/>
      <c r="P165" s="48"/>
      <c r="Q165" s="7"/>
      <c r="R165" s="7"/>
      <c r="S165" s="7"/>
      <c r="T165" s="7"/>
      <c r="U165" s="7"/>
      <c r="V165" s="7"/>
      <c r="W165" s="7"/>
      <c r="X165" s="42"/>
      <c r="Y165" s="7"/>
      <c r="Z165" s="7"/>
      <c r="AA165" s="7"/>
      <c r="AB165" s="7"/>
      <c r="AC165" s="7"/>
      <c r="AD165" s="7"/>
      <c r="AE165" s="7"/>
      <c r="AF165" s="13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</row>
    <row r="166" ht="15.75" customHeight="1">
      <c r="A166" s="7"/>
      <c r="B166" s="7"/>
      <c r="C166" s="48"/>
      <c r="D166" s="7"/>
      <c r="E166" s="7"/>
      <c r="F166" s="7"/>
      <c r="G166" s="7"/>
      <c r="H166" s="7"/>
      <c r="I166" s="7"/>
      <c r="J166" s="7"/>
      <c r="K166" s="7"/>
      <c r="L166" s="7"/>
      <c r="M166" s="48"/>
      <c r="N166" s="7"/>
      <c r="O166" s="7"/>
      <c r="P166" s="48"/>
      <c r="Q166" s="7"/>
      <c r="R166" s="7"/>
      <c r="S166" s="7"/>
      <c r="T166" s="7"/>
      <c r="U166" s="7"/>
      <c r="V166" s="7"/>
      <c r="W166" s="7"/>
      <c r="X166" s="42"/>
      <c r="Y166" s="7"/>
      <c r="Z166" s="7"/>
      <c r="AA166" s="7"/>
      <c r="AB166" s="7"/>
      <c r="AC166" s="7"/>
      <c r="AD166" s="7"/>
      <c r="AE166" s="7"/>
      <c r="AF166" s="13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</row>
    <row r="167" ht="15.75" customHeight="1">
      <c r="A167" s="7"/>
      <c r="B167" s="7"/>
      <c r="C167" s="48"/>
      <c r="D167" s="7"/>
      <c r="E167" s="7"/>
      <c r="F167" s="7"/>
      <c r="G167" s="7"/>
      <c r="H167" s="7"/>
      <c r="I167" s="7"/>
      <c r="J167" s="7"/>
      <c r="K167" s="7"/>
      <c r="L167" s="7"/>
      <c r="M167" s="48"/>
      <c r="N167" s="7"/>
      <c r="O167" s="7"/>
      <c r="P167" s="48"/>
      <c r="Q167" s="7"/>
      <c r="R167" s="7"/>
      <c r="S167" s="7"/>
      <c r="T167" s="7"/>
      <c r="U167" s="7"/>
      <c r="V167" s="7"/>
      <c r="W167" s="7"/>
      <c r="X167" s="42"/>
      <c r="Y167" s="7"/>
      <c r="Z167" s="7"/>
      <c r="AA167" s="7"/>
      <c r="AB167" s="7"/>
      <c r="AC167" s="7"/>
      <c r="AD167" s="7"/>
      <c r="AE167" s="7"/>
      <c r="AF167" s="13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</row>
    <row r="168" ht="15.75" customHeight="1">
      <c r="A168" s="7"/>
      <c r="B168" s="7"/>
      <c r="C168" s="48"/>
      <c r="D168" s="7"/>
      <c r="E168" s="7"/>
      <c r="F168" s="7"/>
      <c r="G168" s="7"/>
      <c r="H168" s="7"/>
      <c r="I168" s="7"/>
      <c r="J168" s="7"/>
      <c r="K168" s="7"/>
      <c r="L168" s="7"/>
      <c r="M168" s="48"/>
      <c r="N168" s="7"/>
      <c r="O168" s="7"/>
      <c r="P168" s="48"/>
      <c r="Q168" s="7"/>
      <c r="R168" s="7"/>
      <c r="S168" s="7"/>
      <c r="T168" s="7"/>
      <c r="U168" s="7"/>
      <c r="V168" s="7"/>
      <c r="W168" s="7"/>
      <c r="X168" s="42"/>
      <c r="Y168" s="7"/>
      <c r="Z168" s="7"/>
      <c r="AA168" s="7"/>
      <c r="AB168" s="7"/>
      <c r="AC168" s="7"/>
      <c r="AD168" s="7"/>
      <c r="AE168" s="7"/>
      <c r="AF168" s="13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</row>
    <row r="169" ht="15.75" customHeight="1">
      <c r="A169" s="7"/>
      <c r="B169" s="7"/>
      <c r="C169" s="48"/>
      <c r="D169" s="7"/>
      <c r="E169" s="7"/>
      <c r="F169" s="7"/>
      <c r="G169" s="7"/>
      <c r="H169" s="7"/>
      <c r="I169" s="7"/>
      <c r="J169" s="7"/>
      <c r="K169" s="7"/>
      <c r="L169" s="7"/>
      <c r="M169" s="48"/>
      <c r="N169" s="7"/>
      <c r="O169" s="7"/>
      <c r="P169" s="48"/>
      <c r="Q169" s="7"/>
      <c r="R169" s="7"/>
      <c r="S169" s="7"/>
      <c r="T169" s="7"/>
      <c r="U169" s="7"/>
      <c r="V169" s="7"/>
      <c r="W169" s="7"/>
      <c r="X169" s="42"/>
      <c r="Y169" s="7"/>
      <c r="Z169" s="7"/>
      <c r="AA169" s="7"/>
      <c r="AB169" s="7"/>
      <c r="AC169" s="7"/>
      <c r="AD169" s="7"/>
      <c r="AE169" s="7"/>
      <c r="AF169" s="13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</row>
    <row r="170" ht="15.75" customHeight="1">
      <c r="A170" s="7"/>
      <c r="B170" s="7"/>
      <c r="C170" s="48"/>
      <c r="D170" s="7"/>
      <c r="E170" s="7"/>
      <c r="F170" s="7"/>
      <c r="G170" s="7"/>
      <c r="H170" s="7"/>
      <c r="I170" s="7"/>
      <c r="J170" s="7"/>
      <c r="K170" s="7"/>
      <c r="L170" s="7"/>
      <c r="M170" s="48"/>
      <c r="N170" s="7"/>
      <c r="O170" s="7"/>
      <c r="P170" s="48"/>
      <c r="Q170" s="7"/>
      <c r="R170" s="7"/>
      <c r="S170" s="7"/>
      <c r="T170" s="7"/>
      <c r="U170" s="7"/>
      <c r="V170" s="7"/>
      <c r="W170" s="7"/>
      <c r="X170" s="42"/>
      <c r="Y170" s="7"/>
      <c r="Z170" s="7"/>
      <c r="AA170" s="7"/>
      <c r="AB170" s="7"/>
      <c r="AC170" s="7"/>
      <c r="AD170" s="7"/>
      <c r="AE170" s="7"/>
      <c r="AF170" s="13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</row>
    <row r="171" ht="15.75" customHeight="1">
      <c r="A171" s="7"/>
      <c r="B171" s="7"/>
      <c r="C171" s="48"/>
      <c r="D171" s="7"/>
      <c r="E171" s="7"/>
      <c r="F171" s="7"/>
      <c r="G171" s="7"/>
      <c r="H171" s="7"/>
      <c r="I171" s="7"/>
      <c r="J171" s="7"/>
      <c r="K171" s="7"/>
      <c r="L171" s="7"/>
      <c r="M171" s="48"/>
      <c r="N171" s="7"/>
      <c r="O171" s="7"/>
      <c r="P171" s="48"/>
      <c r="Q171" s="7"/>
      <c r="R171" s="7"/>
      <c r="S171" s="7"/>
      <c r="T171" s="7"/>
      <c r="U171" s="7"/>
      <c r="V171" s="7"/>
      <c r="W171" s="7"/>
      <c r="X171" s="42"/>
      <c r="Y171" s="7"/>
      <c r="Z171" s="7"/>
      <c r="AA171" s="7"/>
      <c r="AB171" s="7"/>
      <c r="AC171" s="7"/>
      <c r="AD171" s="7"/>
      <c r="AE171" s="7"/>
      <c r="AF171" s="13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</row>
    <row r="172" ht="15.75" customHeight="1">
      <c r="A172" s="7"/>
      <c r="B172" s="7"/>
      <c r="C172" s="48"/>
      <c r="D172" s="7"/>
      <c r="E172" s="7"/>
      <c r="F172" s="7"/>
      <c r="G172" s="7"/>
      <c r="H172" s="7"/>
      <c r="I172" s="7"/>
      <c r="J172" s="7"/>
      <c r="K172" s="7"/>
      <c r="L172" s="7"/>
      <c r="M172" s="48"/>
      <c r="N172" s="7"/>
      <c r="O172" s="7"/>
      <c r="P172" s="48"/>
      <c r="Q172" s="7"/>
      <c r="R172" s="7"/>
      <c r="S172" s="7"/>
      <c r="T172" s="7"/>
      <c r="U172" s="7"/>
      <c r="V172" s="7"/>
      <c r="W172" s="7"/>
      <c r="X172" s="42"/>
      <c r="Y172" s="7"/>
      <c r="Z172" s="7"/>
      <c r="AA172" s="7"/>
      <c r="AB172" s="7"/>
      <c r="AC172" s="7"/>
      <c r="AD172" s="7"/>
      <c r="AE172" s="7"/>
      <c r="AF172" s="13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</row>
    <row r="173" ht="15.75" customHeight="1">
      <c r="A173" s="7"/>
      <c r="B173" s="7"/>
      <c r="C173" s="48"/>
      <c r="D173" s="7"/>
      <c r="E173" s="7"/>
      <c r="F173" s="7"/>
      <c r="G173" s="7"/>
      <c r="H173" s="7"/>
      <c r="I173" s="7"/>
      <c r="J173" s="7"/>
      <c r="K173" s="7"/>
      <c r="L173" s="7"/>
      <c r="M173" s="48"/>
      <c r="N173" s="7"/>
      <c r="O173" s="7"/>
      <c r="P173" s="48"/>
      <c r="Q173" s="7"/>
      <c r="R173" s="7"/>
      <c r="S173" s="7"/>
      <c r="T173" s="7"/>
      <c r="U173" s="7"/>
      <c r="V173" s="7"/>
      <c r="W173" s="7"/>
      <c r="X173" s="42"/>
      <c r="Y173" s="7"/>
      <c r="Z173" s="7"/>
      <c r="AA173" s="7"/>
      <c r="AB173" s="7"/>
      <c r="AC173" s="7"/>
      <c r="AD173" s="7"/>
      <c r="AE173" s="7"/>
      <c r="AF173" s="13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</row>
    <row r="174" ht="15.75" customHeight="1">
      <c r="A174" s="7"/>
      <c r="B174" s="7"/>
      <c r="C174" s="48"/>
      <c r="D174" s="7"/>
      <c r="E174" s="7"/>
      <c r="F174" s="7"/>
      <c r="G174" s="7"/>
      <c r="H174" s="7"/>
      <c r="I174" s="7"/>
      <c r="J174" s="7"/>
      <c r="K174" s="7"/>
      <c r="L174" s="7"/>
      <c r="M174" s="48"/>
      <c r="N174" s="7"/>
      <c r="O174" s="7"/>
      <c r="P174" s="48"/>
      <c r="Q174" s="7"/>
      <c r="R174" s="7"/>
      <c r="S174" s="7"/>
      <c r="T174" s="7"/>
      <c r="U174" s="7"/>
      <c r="V174" s="7"/>
      <c r="W174" s="7"/>
      <c r="X174" s="42"/>
      <c r="Y174" s="7"/>
      <c r="Z174" s="7"/>
      <c r="AA174" s="7"/>
      <c r="AB174" s="7"/>
      <c r="AC174" s="7"/>
      <c r="AD174" s="7"/>
      <c r="AE174" s="7"/>
      <c r="AF174" s="13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</row>
    <row r="175" ht="15.75" customHeight="1">
      <c r="A175" s="7"/>
      <c r="B175" s="7"/>
      <c r="C175" s="48"/>
      <c r="D175" s="7"/>
      <c r="E175" s="7"/>
      <c r="F175" s="7"/>
      <c r="G175" s="7"/>
      <c r="H175" s="7"/>
      <c r="I175" s="7"/>
      <c r="J175" s="7"/>
      <c r="K175" s="7"/>
      <c r="L175" s="7"/>
      <c r="M175" s="48"/>
      <c r="N175" s="7"/>
      <c r="O175" s="7"/>
      <c r="P175" s="48"/>
      <c r="Q175" s="7"/>
      <c r="R175" s="7"/>
      <c r="S175" s="7"/>
      <c r="T175" s="7"/>
      <c r="U175" s="7"/>
      <c r="V175" s="7"/>
      <c r="W175" s="7"/>
      <c r="X175" s="42"/>
      <c r="Y175" s="7"/>
      <c r="Z175" s="7"/>
      <c r="AA175" s="7"/>
      <c r="AB175" s="7"/>
      <c r="AC175" s="7"/>
      <c r="AD175" s="7"/>
      <c r="AE175" s="7"/>
      <c r="AF175" s="13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</row>
    <row r="176" ht="15.75" customHeight="1">
      <c r="A176" s="7"/>
      <c r="B176" s="7"/>
      <c r="C176" s="48"/>
      <c r="D176" s="7"/>
      <c r="E176" s="7"/>
      <c r="F176" s="7"/>
      <c r="G176" s="7"/>
      <c r="H176" s="7"/>
      <c r="I176" s="7"/>
      <c r="J176" s="7"/>
      <c r="K176" s="7"/>
      <c r="L176" s="7"/>
      <c r="M176" s="48"/>
      <c r="N176" s="7"/>
      <c r="O176" s="7"/>
      <c r="P176" s="48"/>
      <c r="Q176" s="7"/>
      <c r="R176" s="7"/>
      <c r="S176" s="7"/>
      <c r="T176" s="7"/>
      <c r="U176" s="7"/>
      <c r="V176" s="7"/>
      <c r="W176" s="7"/>
      <c r="X176" s="42"/>
      <c r="Y176" s="7"/>
      <c r="Z176" s="7"/>
      <c r="AA176" s="7"/>
      <c r="AB176" s="7"/>
      <c r="AC176" s="7"/>
      <c r="AD176" s="7"/>
      <c r="AE176" s="7"/>
      <c r="AF176" s="13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</row>
    <row r="177" ht="15.75" customHeight="1">
      <c r="A177" s="7"/>
      <c r="B177" s="7"/>
      <c r="C177" s="48"/>
      <c r="D177" s="7"/>
      <c r="E177" s="7"/>
      <c r="F177" s="7"/>
      <c r="G177" s="7"/>
      <c r="H177" s="7"/>
      <c r="I177" s="7"/>
      <c r="J177" s="7"/>
      <c r="K177" s="7"/>
      <c r="L177" s="7"/>
      <c r="M177" s="48"/>
      <c r="N177" s="7"/>
      <c r="O177" s="7"/>
      <c r="P177" s="48"/>
      <c r="Q177" s="7"/>
      <c r="R177" s="7"/>
      <c r="S177" s="7"/>
      <c r="T177" s="7"/>
      <c r="U177" s="7"/>
      <c r="V177" s="7"/>
      <c r="W177" s="7"/>
      <c r="X177" s="42"/>
      <c r="Y177" s="7"/>
      <c r="Z177" s="7"/>
      <c r="AA177" s="7"/>
      <c r="AB177" s="7"/>
      <c r="AC177" s="7"/>
      <c r="AD177" s="7"/>
      <c r="AE177" s="7"/>
      <c r="AF177" s="13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</row>
    <row r="178" ht="15.75" customHeight="1">
      <c r="A178" s="7"/>
      <c r="B178" s="7"/>
      <c r="C178" s="48"/>
      <c r="D178" s="7"/>
      <c r="E178" s="7"/>
      <c r="F178" s="7"/>
      <c r="G178" s="7"/>
      <c r="H178" s="7"/>
      <c r="I178" s="7"/>
      <c r="J178" s="7"/>
      <c r="K178" s="7"/>
      <c r="L178" s="7"/>
      <c r="M178" s="48"/>
      <c r="N178" s="7"/>
      <c r="O178" s="7"/>
      <c r="P178" s="48"/>
      <c r="Q178" s="7"/>
      <c r="R178" s="7"/>
      <c r="S178" s="7"/>
      <c r="T178" s="7"/>
      <c r="U178" s="7"/>
      <c r="V178" s="7"/>
      <c r="W178" s="7"/>
      <c r="X178" s="42"/>
      <c r="Y178" s="7"/>
      <c r="Z178" s="7"/>
      <c r="AA178" s="7"/>
      <c r="AB178" s="7"/>
      <c r="AC178" s="7"/>
      <c r="AD178" s="7"/>
      <c r="AE178" s="7"/>
      <c r="AF178" s="13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</row>
    <row r="179" ht="15.75" customHeight="1">
      <c r="A179" s="7"/>
      <c r="B179" s="7"/>
      <c r="C179" s="48"/>
      <c r="D179" s="7"/>
      <c r="E179" s="7"/>
      <c r="F179" s="7"/>
      <c r="G179" s="7"/>
      <c r="H179" s="7"/>
      <c r="I179" s="7"/>
      <c r="J179" s="7"/>
      <c r="K179" s="7"/>
      <c r="L179" s="7"/>
      <c r="M179" s="48"/>
      <c r="N179" s="7"/>
      <c r="O179" s="7"/>
      <c r="P179" s="48"/>
      <c r="Q179" s="7"/>
      <c r="R179" s="7"/>
      <c r="S179" s="7"/>
      <c r="T179" s="7"/>
      <c r="U179" s="7"/>
      <c r="V179" s="7"/>
      <c r="W179" s="7"/>
      <c r="X179" s="42"/>
      <c r="Y179" s="7"/>
      <c r="Z179" s="7"/>
      <c r="AA179" s="7"/>
      <c r="AB179" s="7"/>
      <c r="AC179" s="7"/>
      <c r="AD179" s="7"/>
      <c r="AE179" s="7"/>
      <c r="AF179" s="13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</row>
    <row r="180" ht="15.75" customHeight="1">
      <c r="A180" s="7"/>
      <c r="B180" s="7"/>
      <c r="C180" s="48"/>
      <c r="D180" s="7"/>
      <c r="E180" s="7"/>
      <c r="F180" s="7"/>
      <c r="G180" s="7"/>
      <c r="H180" s="7"/>
      <c r="I180" s="7"/>
      <c r="J180" s="7"/>
      <c r="K180" s="7"/>
      <c r="L180" s="7"/>
      <c r="M180" s="48"/>
      <c r="N180" s="7"/>
      <c r="O180" s="7"/>
      <c r="P180" s="48"/>
      <c r="Q180" s="7"/>
      <c r="R180" s="7"/>
      <c r="S180" s="7"/>
      <c r="T180" s="7"/>
      <c r="U180" s="7"/>
      <c r="V180" s="7"/>
      <c r="W180" s="7"/>
      <c r="X180" s="42"/>
      <c r="Y180" s="7"/>
      <c r="Z180" s="7"/>
      <c r="AA180" s="7"/>
      <c r="AB180" s="7"/>
      <c r="AC180" s="7"/>
      <c r="AD180" s="7"/>
      <c r="AE180" s="7"/>
      <c r="AF180" s="13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</row>
    <row r="181" ht="15.75" customHeight="1">
      <c r="A181" s="7"/>
      <c r="B181" s="7"/>
      <c r="C181" s="48"/>
      <c r="D181" s="7"/>
      <c r="E181" s="7"/>
      <c r="F181" s="7"/>
      <c r="G181" s="7"/>
      <c r="H181" s="7"/>
      <c r="I181" s="7"/>
      <c r="J181" s="7"/>
      <c r="K181" s="7"/>
      <c r="L181" s="7"/>
      <c r="M181" s="48"/>
      <c r="N181" s="7"/>
      <c r="O181" s="7"/>
      <c r="P181" s="48"/>
      <c r="Q181" s="7"/>
      <c r="R181" s="7"/>
      <c r="S181" s="7"/>
      <c r="T181" s="7"/>
      <c r="U181" s="7"/>
      <c r="V181" s="7"/>
      <c r="W181" s="7"/>
      <c r="X181" s="42"/>
      <c r="Y181" s="7"/>
      <c r="Z181" s="7"/>
      <c r="AA181" s="7"/>
      <c r="AB181" s="7"/>
      <c r="AC181" s="7"/>
      <c r="AD181" s="7"/>
      <c r="AE181" s="7"/>
      <c r="AF181" s="13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</row>
    <row r="182" ht="15.75" customHeight="1">
      <c r="A182" s="7"/>
      <c r="B182" s="7"/>
      <c r="C182" s="48"/>
      <c r="D182" s="7"/>
      <c r="E182" s="7"/>
      <c r="F182" s="7"/>
      <c r="G182" s="7"/>
      <c r="H182" s="7"/>
      <c r="I182" s="7"/>
      <c r="J182" s="7"/>
      <c r="K182" s="7"/>
      <c r="L182" s="7"/>
      <c r="M182" s="48"/>
      <c r="N182" s="7"/>
      <c r="O182" s="7"/>
      <c r="P182" s="48"/>
      <c r="Q182" s="7"/>
      <c r="R182" s="7"/>
      <c r="S182" s="7"/>
      <c r="T182" s="7"/>
      <c r="U182" s="7"/>
      <c r="V182" s="7"/>
      <c r="W182" s="7"/>
      <c r="X182" s="42"/>
      <c r="Y182" s="7"/>
      <c r="Z182" s="7"/>
      <c r="AA182" s="7"/>
      <c r="AB182" s="7"/>
      <c r="AC182" s="7"/>
      <c r="AD182" s="7"/>
      <c r="AE182" s="7"/>
      <c r="AF182" s="13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</row>
    <row r="183" ht="15.75" customHeight="1">
      <c r="A183" s="7"/>
      <c r="B183" s="7"/>
      <c r="C183" s="48"/>
      <c r="D183" s="7"/>
      <c r="E183" s="7"/>
      <c r="F183" s="7"/>
      <c r="G183" s="7"/>
      <c r="H183" s="7"/>
      <c r="I183" s="7"/>
      <c r="J183" s="7"/>
      <c r="K183" s="7"/>
      <c r="L183" s="7"/>
      <c r="M183" s="48"/>
      <c r="N183" s="7"/>
      <c r="O183" s="7"/>
      <c r="P183" s="48"/>
      <c r="Q183" s="7"/>
      <c r="R183" s="7"/>
      <c r="S183" s="7"/>
      <c r="T183" s="7"/>
      <c r="U183" s="7"/>
      <c r="V183" s="7"/>
      <c r="W183" s="7"/>
      <c r="X183" s="42"/>
      <c r="Y183" s="7"/>
      <c r="Z183" s="7"/>
      <c r="AA183" s="7"/>
      <c r="AB183" s="7"/>
      <c r="AC183" s="7"/>
      <c r="AD183" s="7"/>
      <c r="AE183" s="7"/>
      <c r="AF183" s="13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</row>
    <row r="184" ht="15.75" customHeight="1">
      <c r="A184" s="7"/>
      <c r="B184" s="7"/>
      <c r="C184" s="48"/>
      <c r="D184" s="7"/>
      <c r="E184" s="7"/>
      <c r="F184" s="7"/>
      <c r="G184" s="7"/>
      <c r="H184" s="7"/>
      <c r="I184" s="7"/>
      <c r="J184" s="7"/>
      <c r="K184" s="7"/>
      <c r="L184" s="7"/>
      <c r="M184" s="48"/>
      <c r="N184" s="7"/>
      <c r="O184" s="7"/>
      <c r="P184" s="48"/>
      <c r="Q184" s="7"/>
      <c r="R184" s="7"/>
      <c r="S184" s="7"/>
      <c r="T184" s="7"/>
      <c r="U184" s="7"/>
      <c r="V184" s="7"/>
      <c r="W184" s="7"/>
      <c r="X184" s="42"/>
      <c r="Y184" s="7"/>
      <c r="Z184" s="7"/>
      <c r="AA184" s="7"/>
      <c r="AB184" s="7"/>
      <c r="AC184" s="7"/>
      <c r="AD184" s="7"/>
      <c r="AE184" s="7"/>
      <c r="AF184" s="13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</row>
    <row r="185" ht="15.75" customHeight="1">
      <c r="A185" s="7"/>
      <c r="B185" s="7"/>
      <c r="C185" s="48"/>
      <c r="D185" s="7"/>
      <c r="E185" s="7"/>
      <c r="F185" s="7"/>
      <c r="G185" s="7"/>
      <c r="H185" s="7"/>
      <c r="I185" s="7"/>
      <c r="J185" s="7"/>
      <c r="K185" s="7"/>
      <c r="L185" s="7"/>
      <c r="M185" s="48"/>
      <c r="N185" s="7"/>
      <c r="O185" s="7"/>
      <c r="P185" s="48"/>
      <c r="Q185" s="7"/>
      <c r="R185" s="7"/>
      <c r="S185" s="7"/>
      <c r="T185" s="7"/>
      <c r="U185" s="7"/>
      <c r="V185" s="7"/>
      <c r="W185" s="7"/>
      <c r="X185" s="42"/>
      <c r="Y185" s="7"/>
      <c r="Z185" s="7"/>
      <c r="AA185" s="7"/>
      <c r="AB185" s="7"/>
      <c r="AC185" s="7"/>
      <c r="AD185" s="7"/>
      <c r="AE185" s="7"/>
      <c r="AF185" s="13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</row>
    <row r="186" ht="15.75" customHeight="1">
      <c r="A186" s="7"/>
      <c r="B186" s="7"/>
      <c r="C186" s="48"/>
      <c r="D186" s="7"/>
      <c r="E186" s="7"/>
      <c r="F186" s="7"/>
      <c r="G186" s="7"/>
      <c r="H186" s="7"/>
      <c r="I186" s="7"/>
      <c r="J186" s="7"/>
      <c r="K186" s="7"/>
      <c r="L186" s="7"/>
      <c r="M186" s="48"/>
      <c r="N186" s="7"/>
      <c r="O186" s="7"/>
      <c r="P186" s="48"/>
      <c r="Q186" s="7"/>
      <c r="R186" s="7"/>
      <c r="S186" s="7"/>
      <c r="T186" s="7"/>
      <c r="U186" s="7"/>
      <c r="V186" s="7"/>
      <c r="W186" s="7"/>
      <c r="X186" s="42"/>
      <c r="Y186" s="7"/>
      <c r="Z186" s="7"/>
      <c r="AA186" s="7"/>
      <c r="AB186" s="7"/>
      <c r="AC186" s="7"/>
      <c r="AD186" s="7"/>
      <c r="AE186" s="7"/>
      <c r="AF186" s="13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</row>
    <row r="187" ht="15.75" customHeight="1">
      <c r="A187" s="7"/>
      <c r="B187" s="7"/>
      <c r="C187" s="48"/>
      <c r="D187" s="7"/>
      <c r="E187" s="7"/>
      <c r="F187" s="7"/>
      <c r="G187" s="7"/>
      <c r="H187" s="7"/>
      <c r="I187" s="7"/>
      <c r="J187" s="7"/>
      <c r="K187" s="7"/>
      <c r="L187" s="7"/>
      <c r="M187" s="48"/>
      <c r="N187" s="7"/>
      <c r="O187" s="7"/>
      <c r="P187" s="48"/>
      <c r="Q187" s="7"/>
      <c r="R187" s="7"/>
      <c r="S187" s="7"/>
      <c r="T187" s="7"/>
      <c r="U187" s="7"/>
      <c r="V187" s="7"/>
      <c r="W187" s="7"/>
      <c r="X187" s="42"/>
      <c r="Y187" s="7"/>
      <c r="Z187" s="7"/>
      <c r="AA187" s="7"/>
      <c r="AB187" s="7"/>
      <c r="AC187" s="7"/>
      <c r="AD187" s="7"/>
      <c r="AE187" s="7"/>
      <c r="AF187" s="13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</row>
    <row r="188" ht="15.75" customHeight="1">
      <c r="A188" s="7"/>
      <c r="B188" s="7"/>
      <c r="C188" s="48"/>
      <c r="D188" s="7"/>
      <c r="E188" s="7"/>
      <c r="F188" s="7"/>
      <c r="G188" s="7"/>
      <c r="H188" s="7"/>
      <c r="I188" s="7"/>
      <c r="J188" s="7"/>
      <c r="K188" s="7"/>
      <c r="L188" s="7"/>
      <c r="M188" s="48"/>
      <c r="N188" s="7"/>
      <c r="O188" s="7"/>
      <c r="P188" s="48"/>
      <c r="Q188" s="7"/>
      <c r="R188" s="7"/>
      <c r="S188" s="7"/>
      <c r="T188" s="7"/>
      <c r="U188" s="7"/>
      <c r="V188" s="7"/>
      <c r="W188" s="7"/>
      <c r="X188" s="42"/>
      <c r="Y188" s="7"/>
      <c r="Z188" s="7"/>
      <c r="AA188" s="7"/>
      <c r="AB188" s="7"/>
      <c r="AC188" s="7"/>
      <c r="AD188" s="7"/>
      <c r="AE188" s="7"/>
      <c r="AF188" s="13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</row>
    <row r="189" ht="15.75" customHeight="1">
      <c r="A189" s="7"/>
      <c r="B189" s="7"/>
      <c r="C189" s="48"/>
      <c r="D189" s="7"/>
      <c r="E189" s="7"/>
      <c r="F189" s="7"/>
      <c r="G189" s="7"/>
      <c r="H189" s="7"/>
      <c r="I189" s="7"/>
      <c r="J189" s="7"/>
      <c r="K189" s="7"/>
      <c r="L189" s="7"/>
      <c r="M189" s="48"/>
      <c r="N189" s="7"/>
      <c r="O189" s="7"/>
      <c r="P189" s="48"/>
      <c r="Q189" s="7"/>
      <c r="R189" s="7"/>
      <c r="S189" s="7"/>
      <c r="T189" s="7"/>
      <c r="U189" s="7"/>
      <c r="V189" s="7"/>
      <c r="W189" s="7"/>
      <c r="X189" s="42"/>
      <c r="Y189" s="7"/>
      <c r="Z189" s="7"/>
      <c r="AA189" s="7"/>
      <c r="AB189" s="7"/>
      <c r="AC189" s="7"/>
      <c r="AD189" s="7"/>
      <c r="AE189" s="7"/>
      <c r="AF189" s="13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</row>
    <row r="190" ht="15.75" customHeight="1">
      <c r="A190" s="7"/>
      <c r="B190" s="7"/>
      <c r="C190" s="48"/>
      <c r="D190" s="7"/>
      <c r="E190" s="7"/>
      <c r="F190" s="7"/>
      <c r="G190" s="7"/>
      <c r="H190" s="7"/>
      <c r="I190" s="7"/>
      <c r="J190" s="7"/>
      <c r="K190" s="7"/>
      <c r="L190" s="7"/>
      <c r="M190" s="48"/>
      <c r="N190" s="7"/>
      <c r="O190" s="7"/>
      <c r="P190" s="48"/>
      <c r="Q190" s="7"/>
      <c r="R190" s="7"/>
      <c r="S190" s="7"/>
      <c r="T190" s="7"/>
      <c r="U190" s="7"/>
      <c r="V190" s="7"/>
      <c r="W190" s="7"/>
      <c r="X190" s="42"/>
      <c r="Y190" s="7"/>
      <c r="Z190" s="7"/>
      <c r="AA190" s="7"/>
      <c r="AB190" s="7"/>
      <c r="AC190" s="7"/>
      <c r="AD190" s="7"/>
      <c r="AE190" s="7"/>
      <c r="AF190" s="13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</row>
    <row r="191" ht="15.75" customHeight="1">
      <c r="A191" s="7"/>
      <c r="B191" s="7"/>
      <c r="C191" s="48"/>
      <c r="D191" s="7"/>
      <c r="E191" s="7"/>
      <c r="F191" s="7"/>
      <c r="G191" s="7"/>
      <c r="H191" s="7"/>
      <c r="I191" s="7"/>
      <c r="J191" s="7"/>
      <c r="K191" s="7"/>
      <c r="L191" s="7"/>
      <c r="M191" s="48"/>
      <c r="N191" s="7"/>
      <c r="O191" s="7"/>
      <c r="P191" s="48"/>
      <c r="Q191" s="7"/>
      <c r="R191" s="7"/>
      <c r="S191" s="7"/>
      <c r="T191" s="7"/>
      <c r="U191" s="7"/>
      <c r="V191" s="7"/>
      <c r="W191" s="7"/>
      <c r="X191" s="42"/>
      <c r="Y191" s="7"/>
      <c r="Z191" s="7"/>
      <c r="AA191" s="7"/>
      <c r="AB191" s="7"/>
      <c r="AC191" s="7"/>
      <c r="AD191" s="7"/>
      <c r="AE191" s="7"/>
      <c r="AF191" s="13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</row>
    <row r="192" ht="15.75" customHeight="1">
      <c r="A192" s="7"/>
      <c r="B192" s="7"/>
      <c r="C192" s="48"/>
      <c r="D192" s="7"/>
      <c r="E192" s="7"/>
      <c r="F192" s="7"/>
      <c r="G192" s="7"/>
      <c r="H192" s="7"/>
      <c r="I192" s="7"/>
      <c r="J192" s="7"/>
      <c r="K192" s="7"/>
      <c r="L192" s="7"/>
      <c r="M192" s="48"/>
      <c r="N192" s="7"/>
      <c r="O192" s="7"/>
      <c r="P192" s="48"/>
      <c r="Q192" s="7"/>
      <c r="R192" s="7"/>
      <c r="S192" s="7"/>
      <c r="T192" s="7"/>
      <c r="U192" s="7"/>
      <c r="V192" s="7"/>
      <c r="W192" s="7"/>
      <c r="X192" s="42"/>
      <c r="Y192" s="7"/>
      <c r="Z192" s="7"/>
      <c r="AA192" s="7"/>
      <c r="AB192" s="7"/>
      <c r="AC192" s="7"/>
      <c r="AD192" s="7"/>
      <c r="AE192" s="7"/>
      <c r="AF192" s="13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</row>
    <row r="193" ht="15.75" customHeight="1">
      <c r="A193" s="7"/>
      <c r="B193" s="7"/>
      <c r="C193" s="48"/>
      <c r="D193" s="7"/>
      <c r="E193" s="7"/>
      <c r="F193" s="7"/>
      <c r="G193" s="7"/>
      <c r="H193" s="7"/>
      <c r="I193" s="7"/>
      <c r="J193" s="7"/>
      <c r="K193" s="7"/>
      <c r="L193" s="7"/>
      <c r="M193" s="48"/>
      <c r="N193" s="7"/>
      <c r="O193" s="7"/>
      <c r="P193" s="48"/>
      <c r="Q193" s="7"/>
      <c r="R193" s="7"/>
      <c r="S193" s="7"/>
      <c r="T193" s="7"/>
      <c r="U193" s="7"/>
      <c r="V193" s="7"/>
      <c r="W193" s="7"/>
      <c r="X193" s="42"/>
      <c r="Y193" s="7"/>
      <c r="Z193" s="7"/>
      <c r="AA193" s="7"/>
      <c r="AB193" s="7"/>
      <c r="AC193" s="7"/>
      <c r="AD193" s="7"/>
      <c r="AE193" s="7"/>
      <c r="AF193" s="13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</row>
    <row r="194" ht="15.75" customHeight="1">
      <c r="A194" s="7"/>
      <c r="B194" s="7"/>
      <c r="C194" s="48"/>
      <c r="D194" s="7"/>
      <c r="E194" s="7"/>
      <c r="F194" s="7"/>
      <c r="G194" s="7"/>
      <c r="H194" s="7"/>
      <c r="I194" s="7"/>
      <c r="J194" s="7"/>
      <c r="K194" s="7"/>
      <c r="L194" s="7"/>
      <c r="M194" s="48"/>
      <c r="N194" s="7"/>
      <c r="O194" s="7"/>
      <c r="P194" s="48"/>
      <c r="Q194" s="7"/>
      <c r="R194" s="7"/>
      <c r="S194" s="7"/>
      <c r="T194" s="7"/>
      <c r="U194" s="7"/>
      <c r="V194" s="7"/>
      <c r="W194" s="7"/>
      <c r="X194" s="42"/>
      <c r="Y194" s="7"/>
      <c r="Z194" s="7"/>
      <c r="AA194" s="7"/>
      <c r="AB194" s="7"/>
      <c r="AC194" s="7"/>
      <c r="AD194" s="7"/>
      <c r="AE194" s="7"/>
      <c r="AF194" s="13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</row>
    <row r="195" ht="15.75" customHeight="1">
      <c r="A195" s="7"/>
      <c r="B195" s="7"/>
      <c r="C195" s="48"/>
      <c r="D195" s="7"/>
      <c r="E195" s="7"/>
      <c r="F195" s="7"/>
      <c r="G195" s="7"/>
      <c r="H195" s="7"/>
      <c r="I195" s="7"/>
      <c r="J195" s="7"/>
      <c r="K195" s="7"/>
      <c r="L195" s="7"/>
      <c r="M195" s="48"/>
      <c r="N195" s="7"/>
      <c r="O195" s="7"/>
      <c r="P195" s="48"/>
      <c r="Q195" s="7"/>
      <c r="R195" s="7"/>
      <c r="S195" s="7"/>
      <c r="T195" s="7"/>
      <c r="U195" s="7"/>
      <c r="V195" s="7"/>
      <c r="W195" s="7"/>
      <c r="X195" s="42"/>
      <c r="Y195" s="7"/>
      <c r="Z195" s="7"/>
      <c r="AA195" s="7"/>
      <c r="AB195" s="7"/>
      <c r="AC195" s="7"/>
      <c r="AD195" s="7"/>
      <c r="AE195" s="7"/>
      <c r="AF195" s="13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</row>
    <row r="196" ht="15.75" customHeight="1">
      <c r="A196" s="7"/>
      <c r="B196" s="7"/>
      <c r="C196" s="48"/>
      <c r="D196" s="7"/>
      <c r="E196" s="7"/>
      <c r="F196" s="7"/>
      <c r="G196" s="7"/>
      <c r="H196" s="7"/>
      <c r="I196" s="7"/>
      <c r="J196" s="7"/>
      <c r="K196" s="7"/>
      <c r="L196" s="7"/>
      <c r="M196" s="48"/>
      <c r="N196" s="7"/>
      <c r="O196" s="7"/>
      <c r="P196" s="48"/>
      <c r="Q196" s="7"/>
      <c r="R196" s="7"/>
      <c r="S196" s="7"/>
      <c r="T196" s="7"/>
      <c r="U196" s="7"/>
      <c r="V196" s="7"/>
      <c r="W196" s="7"/>
      <c r="X196" s="42"/>
      <c r="Y196" s="7"/>
      <c r="Z196" s="7"/>
      <c r="AA196" s="7"/>
      <c r="AB196" s="7"/>
      <c r="AC196" s="7"/>
      <c r="AD196" s="7"/>
      <c r="AE196" s="7"/>
      <c r="AF196" s="13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</row>
    <row r="197" ht="15.75" customHeight="1">
      <c r="A197" s="7"/>
      <c r="B197" s="7"/>
      <c r="C197" s="48"/>
      <c r="D197" s="7"/>
      <c r="E197" s="7"/>
      <c r="F197" s="7"/>
      <c r="G197" s="7"/>
      <c r="H197" s="7"/>
      <c r="I197" s="7"/>
      <c r="J197" s="7"/>
      <c r="K197" s="7"/>
      <c r="L197" s="7"/>
      <c r="M197" s="48"/>
      <c r="N197" s="7"/>
      <c r="O197" s="7"/>
      <c r="P197" s="48"/>
      <c r="Q197" s="7"/>
      <c r="R197" s="7"/>
      <c r="S197" s="7"/>
      <c r="T197" s="7"/>
      <c r="U197" s="7"/>
      <c r="V197" s="7"/>
      <c r="W197" s="7"/>
      <c r="X197" s="42"/>
      <c r="Y197" s="7"/>
      <c r="Z197" s="7"/>
      <c r="AA197" s="7"/>
      <c r="AB197" s="7"/>
      <c r="AC197" s="7"/>
      <c r="AD197" s="7"/>
      <c r="AE197" s="7"/>
      <c r="AF197" s="13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</row>
    <row r="198" ht="15.75" customHeight="1">
      <c r="A198" s="7"/>
      <c r="B198" s="7"/>
      <c r="C198" s="48"/>
      <c r="D198" s="7"/>
      <c r="E198" s="7"/>
      <c r="F198" s="7"/>
      <c r="G198" s="7"/>
      <c r="H198" s="7"/>
      <c r="I198" s="7"/>
      <c r="J198" s="7"/>
      <c r="K198" s="7"/>
      <c r="L198" s="7"/>
      <c r="M198" s="48"/>
      <c r="N198" s="7"/>
      <c r="O198" s="7"/>
      <c r="P198" s="48"/>
      <c r="Q198" s="7"/>
      <c r="R198" s="7"/>
      <c r="S198" s="7"/>
      <c r="T198" s="7"/>
      <c r="U198" s="7"/>
      <c r="V198" s="7"/>
      <c r="W198" s="7"/>
      <c r="X198" s="42"/>
      <c r="Y198" s="7"/>
      <c r="Z198" s="7"/>
      <c r="AA198" s="7"/>
      <c r="AB198" s="7"/>
      <c r="AC198" s="7"/>
      <c r="AD198" s="7"/>
      <c r="AE198" s="7"/>
      <c r="AF198" s="13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</row>
    <row r="199" ht="15.75" customHeight="1">
      <c r="A199" s="7"/>
      <c r="B199" s="7"/>
      <c r="C199" s="48"/>
      <c r="D199" s="7"/>
      <c r="E199" s="7"/>
      <c r="F199" s="7"/>
      <c r="G199" s="7"/>
      <c r="H199" s="7"/>
      <c r="I199" s="7"/>
      <c r="J199" s="7"/>
      <c r="K199" s="7"/>
      <c r="L199" s="7"/>
      <c r="M199" s="48"/>
      <c r="N199" s="7"/>
      <c r="O199" s="7"/>
      <c r="P199" s="48"/>
      <c r="Q199" s="7"/>
      <c r="R199" s="7"/>
      <c r="S199" s="7"/>
      <c r="T199" s="7"/>
      <c r="U199" s="7"/>
      <c r="V199" s="7"/>
      <c r="W199" s="7"/>
      <c r="X199" s="42"/>
      <c r="Y199" s="7"/>
      <c r="Z199" s="7"/>
      <c r="AA199" s="7"/>
      <c r="AB199" s="7"/>
      <c r="AC199" s="7"/>
      <c r="AD199" s="7"/>
      <c r="AE199" s="7"/>
      <c r="AF199" s="13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</row>
    <row r="200" ht="15.75" customHeight="1">
      <c r="A200" s="7"/>
      <c r="B200" s="7"/>
      <c r="C200" s="48"/>
      <c r="D200" s="7"/>
      <c r="E200" s="7"/>
      <c r="F200" s="7"/>
      <c r="G200" s="7"/>
      <c r="H200" s="7"/>
      <c r="I200" s="7"/>
      <c r="J200" s="7"/>
      <c r="K200" s="7"/>
      <c r="L200" s="7"/>
      <c r="M200" s="48"/>
      <c r="N200" s="7"/>
      <c r="O200" s="7"/>
      <c r="P200" s="48"/>
      <c r="Q200" s="7"/>
      <c r="R200" s="7"/>
      <c r="S200" s="7"/>
      <c r="T200" s="7"/>
      <c r="U200" s="7"/>
      <c r="V200" s="7"/>
      <c r="W200" s="7"/>
      <c r="X200" s="42"/>
      <c r="Y200" s="7"/>
      <c r="Z200" s="7"/>
      <c r="AA200" s="7"/>
      <c r="AB200" s="7"/>
      <c r="AC200" s="7"/>
      <c r="AD200" s="7"/>
      <c r="AE200" s="7"/>
      <c r="AF200" s="13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</row>
    <row r="201" ht="15.75" customHeight="1">
      <c r="A201" s="7"/>
      <c r="B201" s="7"/>
      <c r="C201" s="48"/>
      <c r="D201" s="7"/>
      <c r="E201" s="7"/>
      <c r="F201" s="7"/>
      <c r="G201" s="7"/>
      <c r="H201" s="7"/>
      <c r="I201" s="7"/>
      <c r="J201" s="7"/>
      <c r="K201" s="7"/>
      <c r="L201" s="7"/>
      <c r="M201" s="48"/>
      <c r="N201" s="7"/>
      <c r="O201" s="7"/>
      <c r="P201" s="48"/>
      <c r="Q201" s="7"/>
      <c r="R201" s="7"/>
      <c r="S201" s="7"/>
      <c r="T201" s="7"/>
      <c r="U201" s="7"/>
      <c r="V201" s="7"/>
      <c r="W201" s="7"/>
      <c r="X201" s="42"/>
      <c r="Y201" s="7"/>
      <c r="Z201" s="7"/>
      <c r="AA201" s="7"/>
      <c r="AB201" s="7"/>
      <c r="AC201" s="7"/>
      <c r="AD201" s="7"/>
      <c r="AE201" s="7"/>
      <c r="AF201" s="13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</row>
    <row r="202" ht="15.75" customHeight="1">
      <c r="A202" s="7"/>
      <c r="B202" s="7"/>
      <c r="C202" s="48"/>
      <c r="D202" s="7"/>
      <c r="E202" s="7"/>
      <c r="F202" s="7"/>
      <c r="G202" s="7"/>
      <c r="H202" s="7"/>
      <c r="I202" s="7"/>
      <c r="J202" s="7"/>
      <c r="K202" s="7"/>
      <c r="L202" s="7"/>
      <c r="M202" s="48"/>
      <c r="N202" s="7"/>
      <c r="O202" s="7"/>
      <c r="P202" s="48"/>
      <c r="Q202" s="7"/>
      <c r="R202" s="7"/>
      <c r="S202" s="7"/>
      <c r="T202" s="7"/>
      <c r="U202" s="7"/>
      <c r="V202" s="7"/>
      <c r="W202" s="7"/>
      <c r="X202" s="42"/>
      <c r="Y202" s="7"/>
      <c r="Z202" s="7"/>
      <c r="AA202" s="7"/>
      <c r="AB202" s="7"/>
      <c r="AC202" s="7"/>
      <c r="AD202" s="7"/>
      <c r="AE202" s="7"/>
      <c r="AF202" s="13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</row>
    <row r="203" ht="15.75" customHeight="1">
      <c r="A203" s="7"/>
      <c r="B203" s="7"/>
      <c r="C203" s="48"/>
      <c r="D203" s="7"/>
      <c r="E203" s="7"/>
      <c r="F203" s="7"/>
      <c r="G203" s="7"/>
      <c r="H203" s="7"/>
      <c r="I203" s="7"/>
      <c r="J203" s="7"/>
      <c r="K203" s="7"/>
      <c r="L203" s="7"/>
      <c r="M203" s="48"/>
      <c r="N203" s="7"/>
      <c r="O203" s="7"/>
      <c r="P203" s="48"/>
      <c r="Q203" s="7"/>
      <c r="R203" s="7"/>
      <c r="S203" s="7"/>
      <c r="T203" s="7"/>
      <c r="U203" s="7"/>
      <c r="V203" s="7"/>
      <c r="W203" s="7"/>
      <c r="X203" s="42"/>
      <c r="Y203" s="7"/>
      <c r="Z203" s="7"/>
      <c r="AA203" s="7"/>
      <c r="AB203" s="7"/>
      <c r="AC203" s="7"/>
      <c r="AD203" s="7"/>
      <c r="AE203" s="7"/>
      <c r="AF203" s="13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</row>
    <row r="204" ht="15.75" customHeight="1">
      <c r="A204" s="7"/>
      <c r="B204" s="7"/>
      <c r="C204" s="48"/>
      <c r="D204" s="7"/>
      <c r="E204" s="7"/>
      <c r="F204" s="7"/>
      <c r="G204" s="7"/>
      <c r="H204" s="7"/>
      <c r="I204" s="7"/>
      <c r="J204" s="7"/>
      <c r="K204" s="7"/>
      <c r="L204" s="7"/>
      <c r="M204" s="48"/>
      <c r="N204" s="7"/>
      <c r="O204" s="7"/>
      <c r="P204" s="48"/>
      <c r="Q204" s="7"/>
      <c r="R204" s="7"/>
      <c r="S204" s="7"/>
      <c r="T204" s="7"/>
      <c r="U204" s="7"/>
      <c r="V204" s="7"/>
      <c r="W204" s="7"/>
      <c r="X204" s="42"/>
      <c r="Y204" s="7"/>
      <c r="Z204" s="7"/>
      <c r="AA204" s="7"/>
      <c r="AB204" s="7"/>
      <c r="AC204" s="7"/>
      <c r="AD204" s="7"/>
      <c r="AE204" s="7"/>
      <c r="AF204" s="13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</row>
    <row r="205" ht="15.75" customHeight="1">
      <c r="A205" s="7"/>
      <c r="B205" s="7"/>
      <c r="C205" s="48"/>
      <c r="D205" s="7"/>
      <c r="E205" s="7"/>
      <c r="F205" s="7"/>
      <c r="G205" s="7"/>
      <c r="H205" s="7"/>
      <c r="I205" s="7"/>
      <c r="J205" s="7"/>
      <c r="K205" s="7"/>
      <c r="L205" s="7"/>
      <c r="M205" s="48"/>
      <c r="N205" s="7"/>
      <c r="O205" s="7"/>
      <c r="P205" s="48"/>
      <c r="Q205" s="7"/>
      <c r="R205" s="7"/>
      <c r="S205" s="7"/>
      <c r="T205" s="7"/>
      <c r="U205" s="7"/>
      <c r="V205" s="7"/>
      <c r="W205" s="7"/>
      <c r="X205" s="42"/>
      <c r="Y205" s="7"/>
      <c r="Z205" s="7"/>
      <c r="AA205" s="7"/>
      <c r="AB205" s="7"/>
      <c r="AC205" s="7"/>
      <c r="AD205" s="7"/>
      <c r="AE205" s="7"/>
      <c r="AF205" s="13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</row>
    <row r="206" ht="15.75" customHeight="1">
      <c r="A206" s="7"/>
      <c r="B206" s="7"/>
      <c r="C206" s="48"/>
      <c r="D206" s="7"/>
      <c r="E206" s="7"/>
      <c r="F206" s="7"/>
      <c r="G206" s="7"/>
      <c r="H206" s="7"/>
      <c r="I206" s="7"/>
      <c r="J206" s="7"/>
      <c r="K206" s="7"/>
      <c r="L206" s="7"/>
      <c r="M206" s="48"/>
      <c r="N206" s="7"/>
      <c r="O206" s="7"/>
      <c r="P206" s="48"/>
      <c r="Q206" s="7"/>
      <c r="R206" s="7"/>
      <c r="S206" s="7"/>
      <c r="T206" s="7"/>
      <c r="U206" s="7"/>
      <c r="V206" s="7"/>
      <c r="W206" s="7"/>
      <c r="X206" s="42"/>
      <c r="Y206" s="7"/>
      <c r="Z206" s="7"/>
      <c r="AA206" s="7"/>
      <c r="AB206" s="7"/>
      <c r="AC206" s="7"/>
      <c r="AD206" s="7"/>
      <c r="AE206" s="7"/>
      <c r="AF206" s="13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</row>
    <row r="207" ht="15.75" customHeight="1">
      <c r="A207" s="7"/>
      <c r="B207" s="7"/>
      <c r="C207" s="48"/>
      <c r="D207" s="7"/>
      <c r="E207" s="7"/>
      <c r="F207" s="7"/>
      <c r="G207" s="7"/>
      <c r="H207" s="7"/>
      <c r="I207" s="7"/>
      <c r="J207" s="7"/>
      <c r="K207" s="7"/>
      <c r="L207" s="7"/>
      <c r="M207" s="48"/>
      <c r="N207" s="7"/>
      <c r="O207" s="7"/>
      <c r="P207" s="48"/>
      <c r="Q207" s="7"/>
      <c r="R207" s="7"/>
      <c r="S207" s="7"/>
      <c r="T207" s="7"/>
      <c r="U207" s="7"/>
      <c r="V207" s="7"/>
      <c r="W207" s="7"/>
      <c r="X207" s="42"/>
      <c r="Y207" s="7"/>
      <c r="Z207" s="7"/>
      <c r="AA207" s="7"/>
      <c r="AB207" s="7"/>
      <c r="AC207" s="7"/>
      <c r="AD207" s="7"/>
      <c r="AE207" s="7"/>
      <c r="AF207" s="13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</row>
    <row r="208" ht="15.75" customHeight="1">
      <c r="A208" s="7"/>
      <c r="B208" s="7"/>
      <c r="C208" s="48"/>
      <c r="D208" s="7"/>
      <c r="E208" s="7"/>
      <c r="F208" s="7"/>
      <c r="G208" s="7"/>
      <c r="H208" s="7"/>
      <c r="I208" s="7"/>
      <c r="J208" s="7"/>
      <c r="K208" s="7"/>
      <c r="L208" s="7"/>
      <c r="M208" s="48"/>
      <c r="N208" s="7"/>
      <c r="O208" s="7"/>
      <c r="P208" s="48"/>
      <c r="Q208" s="7"/>
      <c r="R208" s="7"/>
      <c r="S208" s="7"/>
      <c r="T208" s="7"/>
      <c r="U208" s="7"/>
      <c r="V208" s="7"/>
      <c r="W208" s="7"/>
      <c r="X208" s="42"/>
      <c r="Y208" s="7"/>
      <c r="Z208" s="7"/>
      <c r="AA208" s="7"/>
      <c r="AB208" s="7"/>
      <c r="AC208" s="7"/>
      <c r="AD208" s="7"/>
      <c r="AE208" s="7"/>
      <c r="AF208" s="13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</row>
    <row r="209" ht="15.75" customHeight="1">
      <c r="A209" s="7"/>
      <c r="B209" s="7"/>
      <c r="C209" s="48"/>
      <c r="D209" s="7"/>
      <c r="E209" s="7"/>
      <c r="F209" s="7"/>
      <c r="G209" s="7"/>
      <c r="H209" s="7"/>
      <c r="I209" s="7"/>
      <c r="J209" s="7"/>
      <c r="K209" s="7"/>
      <c r="L209" s="7"/>
      <c r="M209" s="48"/>
      <c r="N209" s="7"/>
      <c r="O209" s="7"/>
      <c r="P209" s="48"/>
      <c r="Q209" s="7"/>
      <c r="R209" s="7"/>
      <c r="S209" s="7"/>
      <c r="T209" s="7"/>
      <c r="U209" s="7"/>
      <c r="V209" s="7"/>
      <c r="W209" s="7"/>
      <c r="X209" s="42"/>
      <c r="Y209" s="7"/>
      <c r="Z209" s="7"/>
      <c r="AA209" s="7"/>
      <c r="AB209" s="7"/>
      <c r="AC209" s="7"/>
      <c r="AD209" s="7"/>
      <c r="AE209" s="7"/>
      <c r="AF209" s="13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</row>
    <row r="210" ht="15.75" customHeight="1">
      <c r="A210" s="7"/>
      <c r="B210" s="7"/>
      <c r="C210" s="48"/>
      <c r="D210" s="7"/>
      <c r="E210" s="7"/>
      <c r="F210" s="7"/>
      <c r="G210" s="7"/>
      <c r="H210" s="7"/>
      <c r="I210" s="7"/>
      <c r="J210" s="7"/>
      <c r="K210" s="7"/>
      <c r="L210" s="7"/>
      <c r="M210" s="48"/>
      <c r="N210" s="7"/>
      <c r="O210" s="7"/>
      <c r="P210" s="48"/>
      <c r="Q210" s="7"/>
      <c r="R210" s="7"/>
      <c r="S210" s="7"/>
      <c r="T210" s="7"/>
      <c r="U210" s="7"/>
      <c r="V210" s="7"/>
      <c r="W210" s="7"/>
      <c r="X210" s="42"/>
      <c r="Y210" s="7"/>
      <c r="Z210" s="7"/>
      <c r="AA210" s="7"/>
      <c r="AB210" s="7"/>
      <c r="AC210" s="7"/>
      <c r="AD210" s="7"/>
      <c r="AE210" s="7"/>
      <c r="AF210" s="13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</row>
    <row r="211" ht="15.75" customHeight="1">
      <c r="A211" s="7"/>
      <c r="B211" s="7"/>
      <c r="C211" s="48"/>
      <c r="D211" s="7"/>
      <c r="E211" s="7"/>
      <c r="F211" s="7"/>
      <c r="G211" s="7"/>
      <c r="H211" s="7"/>
      <c r="I211" s="7"/>
      <c r="J211" s="7"/>
      <c r="K211" s="7"/>
      <c r="L211" s="7"/>
      <c r="M211" s="48"/>
      <c r="N211" s="7"/>
      <c r="O211" s="7"/>
      <c r="P211" s="48"/>
      <c r="Q211" s="7"/>
      <c r="R211" s="7"/>
      <c r="S211" s="7"/>
      <c r="T211" s="7"/>
      <c r="U211" s="7"/>
      <c r="V211" s="7"/>
      <c r="W211" s="7"/>
      <c r="X211" s="42"/>
      <c r="Y211" s="7"/>
      <c r="Z211" s="7"/>
      <c r="AA211" s="7"/>
      <c r="AB211" s="7"/>
      <c r="AC211" s="7"/>
      <c r="AD211" s="7"/>
      <c r="AE211" s="7"/>
      <c r="AF211" s="13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</row>
    <row r="212" ht="15.75" customHeight="1">
      <c r="A212" s="7"/>
      <c r="B212" s="7"/>
      <c r="C212" s="48"/>
      <c r="D212" s="7"/>
      <c r="E212" s="7"/>
      <c r="F212" s="7"/>
      <c r="G212" s="7"/>
      <c r="H212" s="7"/>
      <c r="I212" s="7"/>
      <c r="J212" s="7"/>
      <c r="K212" s="7"/>
      <c r="L212" s="7"/>
      <c r="M212" s="48"/>
      <c r="N212" s="7"/>
      <c r="O212" s="7"/>
      <c r="P212" s="48"/>
      <c r="Q212" s="7"/>
      <c r="R212" s="7"/>
      <c r="S212" s="7"/>
      <c r="T212" s="7"/>
      <c r="U212" s="7"/>
      <c r="V212" s="7"/>
      <c r="W212" s="7"/>
      <c r="X212" s="42"/>
      <c r="Y212" s="7"/>
      <c r="Z212" s="7"/>
      <c r="AA212" s="7"/>
      <c r="AB212" s="7"/>
      <c r="AC212" s="7"/>
      <c r="AD212" s="7"/>
      <c r="AE212" s="7"/>
      <c r="AF212" s="13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</row>
    <row r="213" ht="15.75" customHeight="1">
      <c r="A213" s="7"/>
      <c r="B213" s="7"/>
      <c r="C213" s="48"/>
      <c r="D213" s="7"/>
      <c r="E213" s="7"/>
      <c r="F213" s="7"/>
      <c r="G213" s="7"/>
      <c r="H213" s="7"/>
      <c r="I213" s="7"/>
      <c r="J213" s="7"/>
      <c r="K213" s="7"/>
      <c r="L213" s="7"/>
      <c r="M213" s="48"/>
      <c r="N213" s="7"/>
      <c r="O213" s="7"/>
      <c r="P213" s="48"/>
      <c r="Q213" s="7"/>
      <c r="R213" s="7"/>
      <c r="S213" s="7"/>
      <c r="T213" s="7"/>
      <c r="U213" s="7"/>
      <c r="V213" s="7"/>
      <c r="W213" s="7"/>
      <c r="X213" s="42"/>
      <c r="Y213" s="7"/>
      <c r="Z213" s="7"/>
      <c r="AA213" s="7"/>
      <c r="AB213" s="7"/>
      <c r="AC213" s="7"/>
      <c r="AD213" s="7"/>
      <c r="AE213" s="7"/>
      <c r="AF213" s="13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</row>
    <row r="214" ht="15.75" customHeight="1">
      <c r="A214" s="7"/>
      <c r="B214" s="7"/>
      <c r="C214" s="48"/>
      <c r="D214" s="7"/>
      <c r="E214" s="7"/>
      <c r="F214" s="7"/>
      <c r="G214" s="7"/>
      <c r="H214" s="7"/>
      <c r="I214" s="7"/>
      <c r="J214" s="7"/>
      <c r="K214" s="7"/>
      <c r="L214" s="7"/>
      <c r="M214" s="48"/>
      <c r="N214" s="7"/>
      <c r="O214" s="7"/>
      <c r="P214" s="48"/>
      <c r="Q214" s="7"/>
      <c r="R214" s="7"/>
      <c r="S214" s="7"/>
      <c r="T214" s="7"/>
      <c r="U214" s="7"/>
      <c r="V214" s="7"/>
      <c r="W214" s="7"/>
      <c r="X214" s="42"/>
      <c r="Y214" s="7"/>
      <c r="Z214" s="7"/>
      <c r="AA214" s="7"/>
      <c r="AB214" s="7"/>
      <c r="AC214" s="7"/>
      <c r="AD214" s="7"/>
      <c r="AE214" s="7"/>
      <c r="AF214" s="13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</row>
    <row r="215" ht="15.75" customHeight="1">
      <c r="A215" s="7"/>
      <c r="B215" s="7"/>
      <c r="C215" s="48"/>
      <c r="D215" s="7"/>
      <c r="E215" s="7"/>
      <c r="F215" s="7"/>
      <c r="G215" s="7"/>
      <c r="H215" s="7"/>
      <c r="I215" s="7"/>
      <c r="J215" s="7"/>
      <c r="K215" s="7"/>
      <c r="L215" s="7"/>
      <c r="M215" s="48"/>
      <c r="N215" s="7"/>
      <c r="O215" s="7"/>
      <c r="P215" s="48"/>
      <c r="Q215" s="7"/>
      <c r="R215" s="7"/>
      <c r="S215" s="7"/>
      <c r="T215" s="7"/>
      <c r="U215" s="7"/>
      <c r="V215" s="7"/>
      <c r="W215" s="7"/>
      <c r="X215" s="42"/>
      <c r="Y215" s="7"/>
      <c r="Z215" s="7"/>
      <c r="AA215" s="7"/>
      <c r="AB215" s="7"/>
      <c r="AC215" s="7"/>
      <c r="AD215" s="7"/>
      <c r="AE215" s="7"/>
      <c r="AF215" s="13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</row>
    <row r="216" ht="15.75" customHeight="1">
      <c r="A216" s="7"/>
      <c r="B216" s="7"/>
      <c r="C216" s="48"/>
      <c r="D216" s="7"/>
      <c r="E216" s="7"/>
      <c r="F216" s="7"/>
      <c r="G216" s="7"/>
      <c r="H216" s="7"/>
      <c r="I216" s="7"/>
      <c r="J216" s="7"/>
      <c r="K216" s="7"/>
      <c r="L216" s="7"/>
      <c r="M216" s="48"/>
      <c r="N216" s="7"/>
      <c r="O216" s="7"/>
      <c r="P216" s="48"/>
      <c r="Q216" s="7"/>
      <c r="R216" s="7"/>
      <c r="S216" s="7"/>
      <c r="T216" s="7"/>
      <c r="U216" s="7"/>
      <c r="V216" s="7"/>
      <c r="W216" s="7"/>
      <c r="X216" s="42"/>
      <c r="Y216" s="7"/>
      <c r="Z216" s="7"/>
      <c r="AA216" s="7"/>
      <c r="AB216" s="7"/>
      <c r="AC216" s="7"/>
      <c r="AD216" s="7"/>
      <c r="AE216" s="7"/>
      <c r="AF216" s="13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</row>
    <row r="217" ht="15.75" customHeight="1">
      <c r="A217" s="7"/>
      <c r="B217" s="7"/>
      <c r="C217" s="48"/>
      <c r="D217" s="7"/>
      <c r="E217" s="7"/>
      <c r="F217" s="7"/>
      <c r="G217" s="7"/>
      <c r="H217" s="7"/>
      <c r="I217" s="7"/>
      <c r="J217" s="7"/>
      <c r="K217" s="7"/>
      <c r="L217" s="7"/>
      <c r="M217" s="48"/>
      <c r="N217" s="7"/>
      <c r="O217" s="7"/>
      <c r="P217" s="48"/>
      <c r="Q217" s="7"/>
      <c r="R217" s="7"/>
      <c r="S217" s="7"/>
      <c r="T217" s="7"/>
      <c r="U217" s="7"/>
      <c r="V217" s="7"/>
      <c r="W217" s="7"/>
      <c r="X217" s="42"/>
      <c r="Y217" s="7"/>
      <c r="Z217" s="7"/>
      <c r="AA217" s="7"/>
      <c r="AB217" s="7"/>
      <c r="AC217" s="7"/>
      <c r="AD217" s="7"/>
      <c r="AE217" s="7"/>
      <c r="AF217" s="13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</row>
    <row r="218" ht="15.75" customHeight="1">
      <c r="A218" s="7"/>
      <c r="B218" s="7"/>
      <c r="C218" s="48"/>
      <c r="D218" s="7"/>
      <c r="E218" s="7"/>
      <c r="F218" s="7"/>
      <c r="G218" s="7"/>
      <c r="H218" s="7"/>
      <c r="I218" s="7"/>
      <c r="J218" s="7"/>
      <c r="K218" s="7"/>
      <c r="L218" s="7"/>
      <c r="M218" s="48"/>
      <c r="N218" s="7"/>
      <c r="O218" s="7"/>
      <c r="P218" s="48"/>
      <c r="Q218" s="7"/>
      <c r="R218" s="7"/>
      <c r="S218" s="7"/>
      <c r="T218" s="7"/>
      <c r="U218" s="7"/>
      <c r="V218" s="7"/>
      <c r="W218" s="7"/>
      <c r="X218" s="42"/>
      <c r="Y218" s="7"/>
      <c r="Z218" s="7"/>
      <c r="AA218" s="7"/>
      <c r="AB218" s="7"/>
      <c r="AC218" s="7"/>
      <c r="AD218" s="7"/>
      <c r="AE218" s="7"/>
      <c r="AF218" s="13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</row>
    <row r="219" ht="15.75" customHeight="1">
      <c r="A219" s="7"/>
      <c r="B219" s="7"/>
      <c r="C219" s="48"/>
      <c r="D219" s="7"/>
      <c r="E219" s="7"/>
      <c r="F219" s="7"/>
      <c r="G219" s="7"/>
      <c r="H219" s="7"/>
      <c r="I219" s="7"/>
      <c r="J219" s="7"/>
      <c r="K219" s="7"/>
      <c r="L219" s="7"/>
      <c r="M219" s="48"/>
      <c r="N219" s="7"/>
      <c r="O219" s="7"/>
      <c r="P219" s="48"/>
      <c r="Q219" s="7"/>
      <c r="R219" s="7"/>
      <c r="S219" s="7"/>
      <c r="T219" s="7"/>
      <c r="U219" s="7"/>
      <c r="V219" s="7"/>
      <c r="W219" s="7"/>
      <c r="X219" s="42"/>
      <c r="Y219" s="7"/>
      <c r="Z219" s="7"/>
      <c r="AA219" s="7"/>
      <c r="AB219" s="7"/>
      <c r="AC219" s="7"/>
      <c r="AD219" s="7"/>
      <c r="AE219" s="7"/>
      <c r="AF219" s="13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</row>
    <row r="220" ht="15.75" customHeight="1">
      <c r="A220" s="7"/>
      <c r="B220" s="7"/>
      <c r="C220" s="48"/>
      <c r="D220" s="7"/>
      <c r="E220" s="7"/>
      <c r="F220" s="7"/>
      <c r="G220" s="7"/>
      <c r="H220" s="7"/>
      <c r="I220" s="7"/>
      <c r="J220" s="7"/>
      <c r="K220" s="7"/>
      <c r="L220" s="7"/>
      <c r="M220" s="48"/>
      <c r="N220" s="7"/>
      <c r="O220" s="7"/>
      <c r="P220" s="48"/>
      <c r="Q220" s="7"/>
      <c r="R220" s="7"/>
      <c r="S220" s="7"/>
      <c r="T220" s="7"/>
      <c r="U220" s="7"/>
      <c r="V220" s="7"/>
      <c r="W220" s="7"/>
      <c r="X220" s="42"/>
      <c r="Y220" s="7"/>
      <c r="Z220" s="7"/>
      <c r="AA220" s="7"/>
      <c r="AB220" s="7"/>
      <c r="AC220" s="7"/>
      <c r="AD220" s="7"/>
      <c r="AE220" s="7"/>
      <c r="AF220" s="13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</row>
    <row r="221" ht="15.75" customHeight="1">
      <c r="A221" s="7"/>
      <c r="B221" s="7"/>
      <c r="C221" s="48"/>
      <c r="D221" s="7"/>
      <c r="E221" s="7"/>
      <c r="F221" s="7"/>
      <c r="G221" s="7"/>
      <c r="H221" s="7"/>
      <c r="I221" s="7"/>
      <c r="J221" s="7"/>
      <c r="K221" s="7"/>
      <c r="L221" s="7"/>
      <c r="M221" s="48"/>
      <c r="N221" s="7"/>
      <c r="O221" s="7"/>
      <c r="P221" s="48"/>
      <c r="Q221" s="7"/>
      <c r="R221" s="7"/>
      <c r="S221" s="7"/>
      <c r="T221" s="7"/>
      <c r="U221" s="7"/>
      <c r="V221" s="7"/>
      <c r="W221" s="7"/>
      <c r="X221" s="42"/>
      <c r="Y221" s="7"/>
      <c r="Z221" s="7"/>
      <c r="AA221" s="7"/>
      <c r="AB221" s="7"/>
      <c r="AC221" s="7"/>
      <c r="AD221" s="7"/>
      <c r="AE221" s="7"/>
      <c r="AF221" s="13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</row>
    <row r="222" ht="15.75" customHeight="1">
      <c r="A222" s="7"/>
      <c r="B222" s="7"/>
      <c r="C222" s="48"/>
      <c r="D222" s="7"/>
      <c r="E222" s="7"/>
      <c r="F222" s="7"/>
      <c r="G222" s="7"/>
      <c r="H222" s="7"/>
      <c r="I222" s="7"/>
      <c r="J222" s="7"/>
      <c r="K222" s="7"/>
      <c r="L222" s="7"/>
      <c r="M222" s="48"/>
      <c r="N222" s="7"/>
      <c r="O222" s="7"/>
      <c r="P222" s="48"/>
      <c r="Q222" s="7"/>
      <c r="R222" s="7"/>
      <c r="S222" s="7"/>
      <c r="T222" s="7"/>
      <c r="U222" s="7"/>
      <c r="V222" s="7"/>
      <c r="W222" s="7"/>
      <c r="X222" s="42"/>
      <c r="Y222" s="7"/>
      <c r="Z222" s="7"/>
      <c r="AA222" s="7"/>
      <c r="AB222" s="7"/>
      <c r="AC222" s="7"/>
      <c r="AD222" s="7"/>
      <c r="AE222" s="7"/>
      <c r="AF222" s="13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</row>
    <row r="223" ht="15.75" customHeight="1">
      <c r="A223" s="7"/>
      <c r="B223" s="7"/>
      <c r="C223" s="48"/>
      <c r="D223" s="7"/>
      <c r="E223" s="7"/>
      <c r="F223" s="7"/>
      <c r="G223" s="7"/>
      <c r="H223" s="7"/>
      <c r="I223" s="7"/>
      <c r="J223" s="7"/>
      <c r="K223" s="7"/>
      <c r="L223" s="7"/>
      <c r="M223" s="48"/>
      <c r="N223" s="7"/>
      <c r="O223" s="7"/>
      <c r="P223" s="48"/>
      <c r="Q223" s="7"/>
      <c r="R223" s="7"/>
      <c r="S223" s="7"/>
      <c r="T223" s="7"/>
      <c r="U223" s="7"/>
      <c r="V223" s="7"/>
      <c r="W223" s="7"/>
      <c r="X223" s="42"/>
      <c r="Y223" s="7"/>
      <c r="Z223" s="7"/>
      <c r="AA223" s="7"/>
      <c r="AB223" s="7"/>
      <c r="AC223" s="7"/>
      <c r="AD223" s="7"/>
      <c r="AE223" s="7"/>
      <c r="AF223" s="13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</row>
    <row r="224" ht="15.75" customHeight="1">
      <c r="A224" s="7"/>
      <c r="B224" s="7"/>
      <c r="C224" s="48"/>
      <c r="D224" s="7"/>
      <c r="E224" s="7"/>
      <c r="F224" s="7"/>
      <c r="G224" s="7"/>
      <c r="H224" s="7"/>
      <c r="I224" s="7"/>
      <c r="J224" s="7"/>
      <c r="K224" s="7"/>
      <c r="L224" s="7"/>
      <c r="M224" s="48"/>
      <c r="N224" s="7"/>
      <c r="O224" s="7"/>
      <c r="P224" s="48"/>
      <c r="Q224" s="7"/>
      <c r="R224" s="7"/>
      <c r="S224" s="7"/>
      <c r="T224" s="7"/>
      <c r="U224" s="7"/>
      <c r="V224" s="7"/>
      <c r="W224" s="7"/>
      <c r="X224" s="42"/>
      <c r="Y224" s="7"/>
      <c r="Z224" s="7"/>
      <c r="AA224" s="7"/>
      <c r="AB224" s="7"/>
      <c r="AC224" s="7"/>
      <c r="AD224" s="7"/>
      <c r="AE224" s="7"/>
      <c r="AF224" s="13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</row>
    <row r="225" ht="15.75" customHeight="1">
      <c r="A225" s="7"/>
      <c r="B225" s="7"/>
      <c r="C225" s="48"/>
      <c r="D225" s="7"/>
      <c r="E225" s="7"/>
      <c r="F225" s="7"/>
      <c r="G225" s="7"/>
      <c r="H225" s="7"/>
      <c r="I225" s="7"/>
      <c r="J225" s="7"/>
      <c r="K225" s="7"/>
      <c r="L225" s="7"/>
      <c r="M225" s="48"/>
      <c r="N225" s="7"/>
      <c r="O225" s="7"/>
      <c r="P225" s="48"/>
      <c r="Q225" s="7"/>
      <c r="R225" s="7"/>
      <c r="S225" s="7"/>
      <c r="T225" s="7"/>
      <c r="U225" s="7"/>
      <c r="V225" s="7"/>
      <c r="W225" s="7"/>
      <c r="X225" s="42"/>
      <c r="Y225" s="7"/>
      <c r="Z225" s="7"/>
      <c r="AA225" s="7"/>
      <c r="AB225" s="7"/>
      <c r="AC225" s="7"/>
      <c r="AD225" s="7"/>
      <c r="AE225" s="7"/>
      <c r="AF225" s="13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</row>
    <row r="226" ht="15.75" customHeight="1">
      <c r="A226" s="7"/>
      <c r="B226" s="7"/>
      <c r="C226" s="48"/>
      <c r="D226" s="7"/>
      <c r="E226" s="7"/>
      <c r="F226" s="7"/>
      <c r="G226" s="7"/>
      <c r="H226" s="7"/>
      <c r="I226" s="7"/>
      <c r="J226" s="7"/>
      <c r="K226" s="7"/>
      <c r="L226" s="7"/>
      <c r="M226" s="48"/>
      <c r="N226" s="7"/>
      <c r="O226" s="7"/>
      <c r="P226" s="48"/>
      <c r="Q226" s="7"/>
      <c r="R226" s="7"/>
      <c r="S226" s="7"/>
      <c r="T226" s="7"/>
      <c r="U226" s="7"/>
      <c r="V226" s="7"/>
      <c r="W226" s="7"/>
      <c r="X226" s="42"/>
      <c r="Y226" s="7"/>
      <c r="Z226" s="7"/>
      <c r="AA226" s="7"/>
      <c r="AB226" s="7"/>
      <c r="AC226" s="7"/>
      <c r="AD226" s="7"/>
      <c r="AE226" s="7"/>
      <c r="AF226" s="13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</row>
    <row r="227" ht="15.75" customHeight="1">
      <c r="A227" s="7"/>
      <c r="B227" s="7"/>
      <c r="C227" s="48"/>
      <c r="D227" s="7"/>
      <c r="E227" s="7"/>
      <c r="F227" s="7"/>
      <c r="G227" s="7"/>
      <c r="H227" s="7"/>
      <c r="I227" s="7"/>
      <c r="J227" s="7"/>
      <c r="K227" s="7"/>
      <c r="L227" s="7"/>
      <c r="M227" s="48"/>
      <c r="N227" s="7"/>
      <c r="O227" s="7"/>
      <c r="P227" s="48"/>
      <c r="Q227" s="7"/>
      <c r="R227" s="7"/>
      <c r="S227" s="7"/>
      <c r="T227" s="7"/>
      <c r="U227" s="7"/>
      <c r="V227" s="7"/>
      <c r="W227" s="7"/>
      <c r="X227" s="42"/>
      <c r="Y227" s="7"/>
      <c r="Z227" s="7"/>
      <c r="AA227" s="7"/>
      <c r="AB227" s="7"/>
      <c r="AC227" s="7"/>
      <c r="AD227" s="7"/>
      <c r="AE227" s="7"/>
      <c r="AF227" s="13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</row>
    <row r="228" ht="15.75" customHeight="1">
      <c r="A228" s="7"/>
      <c r="B228" s="7"/>
      <c r="C228" s="48"/>
      <c r="D228" s="7"/>
      <c r="E228" s="7"/>
      <c r="F228" s="7"/>
      <c r="G228" s="7"/>
      <c r="H228" s="7"/>
      <c r="I228" s="7"/>
      <c r="J228" s="7"/>
      <c r="K228" s="7"/>
      <c r="L228" s="7"/>
      <c r="M228" s="48"/>
      <c r="N228" s="7"/>
      <c r="O228" s="7"/>
      <c r="P228" s="48"/>
      <c r="Q228" s="7"/>
      <c r="R228" s="7"/>
      <c r="S228" s="7"/>
      <c r="T228" s="7"/>
      <c r="U228" s="7"/>
      <c r="V228" s="7"/>
      <c r="W228" s="7"/>
      <c r="X228" s="42"/>
      <c r="Y228" s="7"/>
      <c r="Z228" s="7"/>
      <c r="AA228" s="7"/>
      <c r="AB228" s="7"/>
      <c r="AC228" s="7"/>
      <c r="AD228" s="7"/>
      <c r="AE228" s="7"/>
      <c r="AF228" s="13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</row>
    <row r="229" ht="15.75" customHeight="1">
      <c r="A229" s="7"/>
      <c r="B229" s="7"/>
      <c r="C229" s="48"/>
      <c r="D229" s="7"/>
      <c r="E229" s="7"/>
      <c r="F229" s="7"/>
      <c r="G229" s="7"/>
      <c r="H229" s="7"/>
      <c r="I229" s="7"/>
      <c r="J229" s="7"/>
      <c r="K229" s="7"/>
      <c r="L229" s="7"/>
      <c r="M229" s="48"/>
      <c r="N229" s="7"/>
      <c r="O229" s="7"/>
      <c r="P229" s="48"/>
      <c r="Q229" s="7"/>
      <c r="R229" s="7"/>
      <c r="S229" s="7"/>
      <c r="T229" s="7"/>
      <c r="U229" s="7"/>
      <c r="V229" s="7"/>
      <c r="W229" s="7"/>
      <c r="X229" s="42"/>
      <c r="Y229" s="7"/>
      <c r="Z229" s="7"/>
      <c r="AA229" s="7"/>
      <c r="AB229" s="7"/>
      <c r="AC229" s="7"/>
      <c r="AD229" s="7"/>
      <c r="AE229" s="7"/>
      <c r="AF229" s="13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</row>
    <row r="230" ht="15.75" customHeight="1">
      <c r="A230" s="7"/>
      <c r="B230" s="7"/>
      <c r="C230" s="48"/>
      <c r="D230" s="7"/>
      <c r="E230" s="7"/>
      <c r="F230" s="7"/>
      <c r="G230" s="7"/>
      <c r="H230" s="7"/>
      <c r="I230" s="7"/>
      <c r="J230" s="7"/>
      <c r="K230" s="7"/>
      <c r="L230" s="7"/>
      <c r="M230" s="48"/>
      <c r="N230" s="7"/>
      <c r="O230" s="7"/>
      <c r="P230" s="48"/>
      <c r="Q230" s="7"/>
      <c r="R230" s="7"/>
      <c r="S230" s="7"/>
      <c r="T230" s="7"/>
      <c r="U230" s="7"/>
      <c r="V230" s="7"/>
      <c r="W230" s="7"/>
      <c r="X230" s="42"/>
      <c r="Y230" s="7"/>
      <c r="Z230" s="7"/>
      <c r="AA230" s="7"/>
      <c r="AB230" s="7"/>
      <c r="AC230" s="7"/>
      <c r="AD230" s="7"/>
      <c r="AE230" s="7"/>
      <c r="AF230" s="13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</row>
    <row r="231" ht="15.75" customHeight="1">
      <c r="A231" s="7"/>
      <c r="B231" s="7"/>
      <c r="C231" s="48"/>
      <c r="D231" s="7"/>
      <c r="E231" s="7"/>
      <c r="F231" s="7"/>
      <c r="G231" s="7"/>
      <c r="H231" s="7"/>
      <c r="I231" s="7"/>
      <c r="J231" s="7"/>
      <c r="K231" s="7"/>
      <c r="L231" s="7"/>
      <c r="M231" s="48"/>
      <c r="N231" s="7"/>
      <c r="O231" s="7"/>
      <c r="P231" s="48"/>
      <c r="Q231" s="7"/>
      <c r="R231" s="7"/>
      <c r="S231" s="7"/>
      <c r="T231" s="7"/>
      <c r="U231" s="7"/>
      <c r="V231" s="7"/>
      <c r="W231" s="7"/>
      <c r="X231" s="42"/>
      <c r="Y231" s="7"/>
      <c r="Z231" s="7"/>
      <c r="AA231" s="7"/>
      <c r="AB231" s="7"/>
      <c r="AC231" s="7"/>
      <c r="AD231" s="7"/>
      <c r="AE231" s="7"/>
      <c r="AF231" s="13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</row>
    <row r="232" ht="15.75" customHeight="1">
      <c r="A232" s="7"/>
      <c r="B232" s="7"/>
      <c r="C232" s="48"/>
      <c r="D232" s="7"/>
      <c r="E232" s="7"/>
      <c r="F232" s="7"/>
      <c r="G232" s="7"/>
      <c r="H232" s="7"/>
      <c r="I232" s="7"/>
      <c r="J232" s="7"/>
      <c r="K232" s="7"/>
      <c r="L232" s="7"/>
      <c r="M232" s="48"/>
      <c r="N232" s="7"/>
      <c r="O232" s="7"/>
      <c r="P232" s="48"/>
      <c r="Q232" s="7"/>
      <c r="R232" s="7"/>
      <c r="S232" s="7"/>
      <c r="T232" s="7"/>
      <c r="U232" s="7"/>
      <c r="V232" s="7"/>
      <c r="W232" s="7"/>
      <c r="X232" s="42"/>
      <c r="Y232" s="7"/>
      <c r="Z232" s="7"/>
      <c r="AA232" s="7"/>
      <c r="AB232" s="7"/>
      <c r="AC232" s="7"/>
      <c r="AD232" s="7"/>
      <c r="AE232" s="7"/>
      <c r="AF232" s="13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</row>
    <row r="233" ht="15.75" customHeight="1">
      <c r="A233" s="7"/>
      <c r="B233" s="7"/>
      <c r="C233" s="48"/>
      <c r="D233" s="7"/>
      <c r="E233" s="7"/>
      <c r="F233" s="7"/>
      <c r="G233" s="7"/>
      <c r="H233" s="7"/>
      <c r="I233" s="7"/>
      <c r="J233" s="7"/>
      <c r="K233" s="7"/>
      <c r="L233" s="7"/>
      <c r="M233" s="48"/>
      <c r="N233" s="7"/>
      <c r="O233" s="7"/>
      <c r="P233" s="48"/>
      <c r="Q233" s="7"/>
      <c r="R233" s="7"/>
      <c r="S233" s="7"/>
      <c r="T233" s="7"/>
      <c r="U233" s="7"/>
      <c r="V233" s="7"/>
      <c r="W233" s="7"/>
      <c r="X233" s="42"/>
      <c r="Y233" s="7"/>
      <c r="Z233" s="7"/>
      <c r="AA233" s="7"/>
      <c r="AB233" s="7"/>
      <c r="AC233" s="7"/>
      <c r="AD233" s="7"/>
      <c r="AE233" s="7"/>
      <c r="AF233" s="13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</row>
    <row r="234" ht="15.75" customHeight="1">
      <c r="A234" s="7"/>
      <c r="B234" s="7"/>
      <c r="C234" s="48"/>
      <c r="D234" s="7"/>
      <c r="E234" s="7"/>
      <c r="F234" s="7"/>
      <c r="G234" s="7"/>
      <c r="H234" s="7"/>
      <c r="I234" s="7"/>
      <c r="J234" s="7"/>
      <c r="K234" s="7"/>
      <c r="L234" s="7"/>
      <c r="M234" s="48"/>
      <c r="N234" s="7"/>
      <c r="O234" s="7"/>
      <c r="P234" s="48"/>
      <c r="Q234" s="7"/>
      <c r="R234" s="7"/>
      <c r="S234" s="7"/>
      <c r="T234" s="7"/>
      <c r="U234" s="7"/>
      <c r="V234" s="7"/>
      <c r="W234" s="7"/>
      <c r="X234" s="42"/>
      <c r="Y234" s="7"/>
      <c r="Z234" s="7"/>
      <c r="AA234" s="7"/>
      <c r="AB234" s="7"/>
      <c r="AC234" s="7"/>
      <c r="AD234" s="7"/>
      <c r="AE234" s="7"/>
      <c r="AF234" s="13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</row>
    <row r="235" ht="15.75" customHeight="1">
      <c r="A235" s="7"/>
      <c r="B235" s="7"/>
      <c r="C235" s="48"/>
      <c r="D235" s="7"/>
      <c r="E235" s="7"/>
      <c r="F235" s="7"/>
      <c r="G235" s="7"/>
      <c r="H235" s="7"/>
      <c r="I235" s="7"/>
      <c r="J235" s="7"/>
      <c r="K235" s="7"/>
      <c r="L235" s="7"/>
      <c r="M235" s="48"/>
      <c r="N235" s="7"/>
      <c r="O235" s="7"/>
      <c r="P235" s="48"/>
      <c r="Q235" s="7"/>
      <c r="R235" s="7"/>
      <c r="S235" s="7"/>
      <c r="T235" s="7"/>
      <c r="U235" s="7"/>
      <c r="V235" s="7"/>
      <c r="W235" s="7"/>
      <c r="X235" s="42"/>
      <c r="Y235" s="7"/>
      <c r="Z235" s="7"/>
      <c r="AA235" s="7"/>
      <c r="AB235" s="7"/>
      <c r="AC235" s="7"/>
      <c r="AD235" s="7"/>
      <c r="AE235" s="7"/>
      <c r="AF235" s="13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</row>
    <row r="236" ht="15.75" customHeight="1">
      <c r="A236" s="7"/>
      <c r="B236" s="7"/>
      <c r="C236" s="48"/>
      <c r="D236" s="7"/>
      <c r="E236" s="7"/>
      <c r="F236" s="7"/>
      <c r="G236" s="7"/>
      <c r="H236" s="7"/>
      <c r="I236" s="7"/>
      <c r="J236" s="7"/>
      <c r="K236" s="7"/>
      <c r="L236" s="7"/>
      <c r="M236" s="48"/>
      <c r="N236" s="7"/>
      <c r="O236" s="7"/>
      <c r="P236" s="48"/>
      <c r="Q236" s="7"/>
      <c r="R236" s="7"/>
      <c r="S236" s="7"/>
      <c r="T236" s="7"/>
      <c r="U236" s="7"/>
      <c r="V236" s="7"/>
      <c r="W236" s="7"/>
      <c r="X236" s="42"/>
      <c r="Y236" s="7"/>
      <c r="Z236" s="7"/>
      <c r="AA236" s="7"/>
      <c r="AB236" s="7"/>
      <c r="AC236" s="7"/>
      <c r="AD236" s="7"/>
      <c r="AE236" s="7"/>
      <c r="AF236" s="13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</row>
    <row r="237" ht="15.75" customHeight="1">
      <c r="A237" s="7"/>
      <c r="B237" s="7"/>
      <c r="C237" s="48"/>
      <c r="D237" s="7"/>
      <c r="E237" s="7"/>
      <c r="F237" s="7"/>
      <c r="G237" s="7"/>
      <c r="H237" s="7"/>
      <c r="I237" s="7"/>
      <c r="J237" s="7"/>
      <c r="K237" s="7"/>
      <c r="L237" s="7"/>
      <c r="M237" s="48"/>
      <c r="N237" s="7"/>
      <c r="O237" s="7"/>
      <c r="P237" s="48"/>
      <c r="Q237" s="7"/>
      <c r="R237" s="7"/>
      <c r="S237" s="7"/>
      <c r="T237" s="7"/>
      <c r="U237" s="7"/>
      <c r="V237" s="7"/>
      <c r="W237" s="7"/>
      <c r="X237" s="42"/>
      <c r="Y237" s="7"/>
      <c r="Z237" s="7"/>
      <c r="AA237" s="7"/>
      <c r="AB237" s="7"/>
      <c r="AC237" s="7"/>
      <c r="AD237" s="7"/>
      <c r="AE237" s="7"/>
      <c r="AF237" s="13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</row>
    <row r="238" ht="15.75" customHeight="1">
      <c r="A238" s="7"/>
      <c r="B238" s="7"/>
      <c r="C238" s="48"/>
      <c r="D238" s="7"/>
      <c r="E238" s="7"/>
      <c r="F238" s="7"/>
      <c r="G238" s="7"/>
      <c r="H238" s="7"/>
      <c r="I238" s="7"/>
      <c r="J238" s="7"/>
      <c r="K238" s="7"/>
      <c r="L238" s="7"/>
      <c r="M238" s="48"/>
      <c r="N238" s="7"/>
      <c r="O238" s="7"/>
      <c r="P238" s="48"/>
      <c r="Q238" s="7"/>
      <c r="R238" s="7"/>
      <c r="S238" s="7"/>
      <c r="T238" s="7"/>
      <c r="U238" s="7"/>
      <c r="V238" s="7"/>
      <c r="W238" s="7"/>
      <c r="X238" s="42"/>
      <c r="Y238" s="7"/>
      <c r="Z238" s="7"/>
      <c r="AA238" s="7"/>
      <c r="AB238" s="7"/>
      <c r="AC238" s="7"/>
      <c r="AD238" s="7"/>
      <c r="AE238" s="7"/>
      <c r="AF238" s="13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</row>
    <row r="239" ht="15.75" customHeight="1">
      <c r="A239" s="7"/>
      <c r="B239" s="7"/>
      <c r="C239" s="48"/>
      <c r="D239" s="7"/>
      <c r="E239" s="7"/>
      <c r="F239" s="7"/>
      <c r="G239" s="7"/>
      <c r="H239" s="7"/>
      <c r="I239" s="7"/>
      <c r="J239" s="7"/>
      <c r="K239" s="7"/>
      <c r="L239" s="7"/>
      <c r="M239" s="48"/>
      <c r="N239" s="7"/>
      <c r="O239" s="7"/>
      <c r="P239" s="48"/>
      <c r="Q239" s="7"/>
      <c r="R239" s="7"/>
      <c r="S239" s="7"/>
      <c r="T239" s="7"/>
      <c r="U239" s="7"/>
      <c r="V239" s="7"/>
      <c r="W239" s="7"/>
      <c r="X239" s="42"/>
      <c r="Y239" s="7"/>
      <c r="Z239" s="7"/>
      <c r="AA239" s="7"/>
      <c r="AB239" s="7"/>
      <c r="AC239" s="7"/>
      <c r="AD239" s="7"/>
      <c r="AE239" s="7"/>
      <c r="AF239" s="13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</row>
    <row r="240" ht="15.75" customHeight="1">
      <c r="A240" s="7"/>
      <c r="B240" s="7"/>
      <c r="C240" s="48"/>
      <c r="D240" s="7"/>
      <c r="E240" s="7"/>
      <c r="F240" s="7"/>
      <c r="G240" s="7"/>
      <c r="H240" s="7"/>
      <c r="I240" s="7"/>
      <c r="J240" s="7"/>
      <c r="K240" s="7"/>
      <c r="L240" s="7"/>
      <c r="M240" s="48"/>
      <c r="N240" s="7"/>
      <c r="O240" s="7"/>
      <c r="P240" s="48"/>
      <c r="Q240" s="7"/>
      <c r="R240" s="7"/>
      <c r="S240" s="7"/>
      <c r="T240" s="7"/>
      <c r="U240" s="7"/>
      <c r="V240" s="7"/>
      <c r="W240" s="7"/>
      <c r="X240" s="42"/>
      <c r="Y240" s="7"/>
      <c r="Z240" s="7"/>
      <c r="AA240" s="7"/>
      <c r="AB240" s="7"/>
      <c r="AC240" s="7"/>
      <c r="AD240" s="7"/>
      <c r="AE240" s="7"/>
      <c r="AF240" s="13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</row>
    <row r="241" ht="15.75" customHeight="1">
      <c r="A241" s="7"/>
      <c r="B241" s="7"/>
      <c r="C241" s="48"/>
      <c r="D241" s="7"/>
      <c r="E241" s="7"/>
      <c r="F241" s="7"/>
      <c r="G241" s="7"/>
      <c r="H241" s="7"/>
      <c r="I241" s="7"/>
      <c r="J241" s="7"/>
      <c r="K241" s="7"/>
      <c r="L241" s="7"/>
      <c r="M241" s="48"/>
      <c r="N241" s="7"/>
      <c r="O241" s="7"/>
      <c r="P241" s="48"/>
      <c r="Q241" s="7"/>
      <c r="R241" s="7"/>
      <c r="S241" s="7"/>
      <c r="T241" s="7"/>
      <c r="U241" s="7"/>
      <c r="V241" s="7"/>
      <c r="W241" s="7"/>
      <c r="X241" s="42"/>
      <c r="Y241" s="7"/>
      <c r="Z241" s="7"/>
      <c r="AA241" s="7"/>
      <c r="AB241" s="7"/>
      <c r="AC241" s="7"/>
      <c r="AD241" s="7"/>
      <c r="AE241" s="7"/>
      <c r="AF241" s="13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</row>
    <row r="242" ht="15.75" customHeight="1">
      <c r="A242" s="7"/>
      <c r="B242" s="7"/>
      <c r="C242" s="48"/>
      <c r="D242" s="7"/>
      <c r="E242" s="7"/>
      <c r="F242" s="7"/>
      <c r="G242" s="7"/>
      <c r="H242" s="7"/>
      <c r="I242" s="7"/>
      <c r="J242" s="7"/>
      <c r="K242" s="7"/>
      <c r="L242" s="7"/>
      <c r="M242" s="48"/>
      <c r="N242" s="7"/>
      <c r="O242" s="7"/>
      <c r="P242" s="48"/>
      <c r="Q242" s="7"/>
      <c r="R242" s="7"/>
      <c r="S242" s="7"/>
      <c r="T242" s="7"/>
      <c r="U242" s="7"/>
      <c r="V242" s="7"/>
      <c r="W242" s="7"/>
      <c r="X242" s="42"/>
      <c r="Y242" s="7"/>
      <c r="Z242" s="7"/>
      <c r="AA242" s="7"/>
      <c r="AB242" s="7"/>
      <c r="AC242" s="7"/>
      <c r="AD242" s="7"/>
      <c r="AE242" s="7"/>
      <c r="AF242" s="13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</row>
    <row r="243" ht="15.75" customHeight="1">
      <c r="A243" s="7"/>
      <c r="B243" s="7"/>
      <c r="C243" s="48"/>
      <c r="D243" s="7"/>
      <c r="E243" s="7"/>
      <c r="F243" s="7"/>
      <c r="G243" s="7"/>
      <c r="H243" s="7"/>
      <c r="I243" s="7"/>
      <c r="J243" s="7"/>
      <c r="K243" s="7"/>
      <c r="L243" s="7"/>
      <c r="M243" s="48"/>
      <c r="N243" s="7"/>
      <c r="O243" s="7"/>
      <c r="P243" s="48"/>
      <c r="Q243" s="7"/>
      <c r="R243" s="7"/>
      <c r="S243" s="7"/>
      <c r="T243" s="7"/>
      <c r="U243" s="7"/>
      <c r="V243" s="7"/>
      <c r="W243" s="7"/>
      <c r="X243" s="42"/>
      <c r="Y243" s="7"/>
      <c r="Z243" s="7"/>
      <c r="AA243" s="7"/>
      <c r="AB243" s="7"/>
      <c r="AC243" s="7"/>
      <c r="AD243" s="7"/>
      <c r="AE243" s="7"/>
      <c r="AF243" s="13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</row>
    <row r="244" ht="15.75" customHeight="1">
      <c r="A244" s="7"/>
      <c r="B244" s="7"/>
      <c r="C244" s="48"/>
      <c r="D244" s="7"/>
      <c r="E244" s="7"/>
      <c r="F244" s="7"/>
      <c r="G244" s="7"/>
      <c r="H244" s="7"/>
      <c r="I244" s="7"/>
      <c r="J244" s="7"/>
      <c r="K244" s="7"/>
      <c r="L244" s="7"/>
      <c r="M244" s="48"/>
      <c r="N244" s="7"/>
      <c r="O244" s="7"/>
      <c r="P244" s="48"/>
      <c r="Q244" s="7"/>
      <c r="R244" s="7"/>
      <c r="S244" s="7"/>
      <c r="T244" s="7"/>
      <c r="U244" s="7"/>
      <c r="V244" s="7"/>
      <c r="W244" s="7"/>
      <c r="X244" s="42"/>
      <c r="Y244" s="7"/>
      <c r="Z244" s="7"/>
      <c r="AA244" s="7"/>
      <c r="AB244" s="7"/>
      <c r="AC244" s="7"/>
      <c r="AD244" s="7"/>
      <c r="AE244" s="7"/>
      <c r="AF244" s="13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</row>
    <row r="245" ht="15.75" customHeight="1">
      <c r="A245" s="7"/>
      <c r="B245" s="7"/>
      <c r="C245" s="48"/>
      <c r="D245" s="7"/>
      <c r="E245" s="7"/>
      <c r="F245" s="7"/>
      <c r="G245" s="7"/>
      <c r="H245" s="7"/>
      <c r="I245" s="7"/>
      <c r="J245" s="7"/>
      <c r="K245" s="7"/>
      <c r="L245" s="7"/>
      <c r="M245" s="48"/>
      <c r="N245" s="7"/>
      <c r="O245" s="7"/>
      <c r="P245" s="48"/>
      <c r="Q245" s="7"/>
      <c r="R245" s="7"/>
      <c r="S245" s="7"/>
      <c r="T245" s="7"/>
      <c r="U245" s="7"/>
      <c r="V245" s="7"/>
      <c r="W245" s="7"/>
      <c r="X245" s="42"/>
      <c r="Y245" s="7"/>
      <c r="Z245" s="7"/>
      <c r="AA245" s="7"/>
      <c r="AB245" s="7"/>
      <c r="AC245" s="7"/>
      <c r="AD245" s="7"/>
      <c r="AE245" s="7"/>
      <c r="AF245" s="13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</row>
    <row r="246" ht="15.75" customHeight="1">
      <c r="A246" s="7"/>
      <c r="B246" s="7"/>
      <c r="C246" s="48"/>
      <c r="D246" s="7"/>
      <c r="E246" s="7"/>
      <c r="F246" s="7"/>
      <c r="G246" s="7"/>
      <c r="H246" s="7"/>
      <c r="I246" s="7"/>
      <c r="J246" s="7"/>
      <c r="K246" s="7"/>
      <c r="L246" s="7"/>
      <c r="M246" s="48"/>
      <c r="N246" s="7"/>
      <c r="O246" s="7"/>
      <c r="P246" s="48"/>
      <c r="Q246" s="7"/>
      <c r="R246" s="7"/>
      <c r="S246" s="7"/>
      <c r="T246" s="7"/>
      <c r="U246" s="7"/>
      <c r="V246" s="7"/>
      <c r="W246" s="7"/>
      <c r="X246" s="42"/>
      <c r="Y246" s="7"/>
      <c r="Z246" s="7"/>
      <c r="AA246" s="7"/>
      <c r="AB246" s="7"/>
      <c r="AC246" s="7"/>
      <c r="AD246" s="7"/>
      <c r="AE246" s="7"/>
      <c r="AF246" s="13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</row>
    <row r="247" ht="15.75" customHeight="1">
      <c r="A247" s="7"/>
      <c r="B247" s="7"/>
      <c r="C247" s="48"/>
      <c r="D247" s="7"/>
      <c r="E247" s="7"/>
      <c r="F247" s="7"/>
      <c r="G247" s="7"/>
      <c r="H247" s="7"/>
      <c r="I247" s="7"/>
      <c r="J247" s="7"/>
      <c r="K247" s="7"/>
      <c r="L247" s="7"/>
      <c r="M247" s="48"/>
      <c r="N247" s="7"/>
      <c r="O247" s="7"/>
      <c r="P247" s="48"/>
      <c r="Q247" s="7"/>
      <c r="R247" s="7"/>
      <c r="S247" s="7"/>
      <c r="T247" s="7"/>
      <c r="U247" s="7"/>
      <c r="V247" s="7"/>
      <c r="W247" s="7"/>
      <c r="X247" s="42"/>
      <c r="Y247" s="7"/>
      <c r="Z247" s="7"/>
      <c r="AA247" s="7"/>
      <c r="AB247" s="7"/>
      <c r="AC247" s="7"/>
      <c r="AD247" s="7"/>
      <c r="AE247" s="7"/>
      <c r="AF247" s="13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</row>
    <row r="248" ht="15.75" customHeight="1">
      <c r="A248" s="7"/>
      <c r="B248" s="7"/>
      <c r="C248" s="48"/>
      <c r="D248" s="7"/>
      <c r="E248" s="7"/>
      <c r="F248" s="7"/>
      <c r="G248" s="7"/>
      <c r="H248" s="7"/>
      <c r="I248" s="7"/>
      <c r="J248" s="7"/>
      <c r="K248" s="7"/>
      <c r="L248" s="7"/>
      <c r="M248" s="48"/>
      <c r="N248" s="7"/>
      <c r="O248" s="7"/>
      <c r="P248" s="48"/>
      <c r="Q248" s="7"/>
      <c r="R248" s="7"/>
      <c r="S248" s="7"/>
      <c r="T248" s="7"/>
      <c r="U248" s="7"/>
      <c r="V248" s="7"/>
      <c r="W248" s="7"/>
      <c r="X248" s="42"/>
      <c r="Y248" s="7"/>
      <c r="Z248" s="7"/>
      <c r="AA248" s="7"/>
      <c r="AB248" s="7"/>
      <c r="AC248" s="7"/>
      <c r="AD248" s="7"/>
      <c r="AE248" s="7"/>
      <c r="AF248" s="13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</row>
    <row r="249" ht="15.75" customHeight="1">
      <c r="A249" s="7"/>
      <c r="B249" s="7"/>
      <c r="C249" s="48"/>
      <c r="D249" s="7"/>
      <c r="E249" s="7"/>
      <c r="F249" s="7"/>
      <c r="G249" s="7"/>
      <c r="H249" s="7"/>
      <c r="I249" s="7"/>
      <c r="J249" s="7"/>
      <c r="K249" s="7"/>
      <c r="L249" s="7"/>
      <c r="M249" s="48"/>
      <c r="N249" s="7"/>
      <c r="O249" s="7"/>
      <c r="P249" s="48"/>
      <c r="Q249" s="7"/>
      <c r="R249" s="7"/>
      <c r="S249" s="7"/>
      <c r="T249" s="7"/>
      <c r="U249" s="7"/>
      <c r="V249" s="7"/>
      <c r="W249" s="7"/>
      <c r="X249" s="42"/>
      <c r="Y249" s="7"/>
      <c r="Z249" s="7"/>
      <c r="AA249" s="7"/>
      <c r="AB249" s="7"/>
      <c r="AC249" s="7"/>
      <c r="AD249" s="7"/>
      <c r="AE249" s="7"/>
      <c r="AF249" s="13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</row>
    <row r="250" ht="15.75" customHeight="1">
      <c r="A250" s="7"/>
      <c r="B250" s="7"/>
      <c r="C250" s="48"/>
      <c r="D250" s="7"/>
      <c r="E250" s="7"/>
      <c r="F250" s="7"/>
      <c r="G250" s="7"/>
      <c r="H250" s="7"/>
      <c r="I250" s="7"/>
      <c r="J250" s="7"/>
      <c r="K250" s="7"/>
      <c r="L250" s="7"/>
      <c r="M250" s="48"/>
      <c r="N250" s="7"/>
      <c r="O250" s="7"/>
      <c r="P250" s="48"/>
      <c r="Q250" s="7"/>
      <c r="R250" s="7"/>
      <c r="S250" s="7"/>
      <c r="T250" s="7"/>
      <c r="U250" s="7"/>
      <c r="V250" s="7"/>
      <c r="W250" s="7"/>
      <c r="X250" s="42"/>
      <c r="Y250" s="7"/>
      <c r="Z250" s="7"/>
      <c r="AA250" s="7"/>
      <c r="AB250" s="7"/>
      <c r="AC250" s="7"/>
      <c r="AD250" s="7"/>
      <c r="AE250" s="7"/>
      <c r="AF250" s="13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</row>
    <row r="251" ht="15.75" customHeight="1">
      <c r="A251" s="7"/>
      <c r="B251" s="7"/>
      <c r="C251" s="48"/>
      <c r="D251" s="7"/>
      <c r="E251" s="7"/>
      <c r="F251" s="7"/>
      <c r="G251" s="7"/>
      <c r="H251" s="7"/>
      <c r="I251" s="7"/>
      <c r="J251" s="7"/>
      <c r="K251" s="7"/>
      <c r="L251" s="7"/>
      <c r="M251" s="48"/>
      <c r="N251" s="7"/>
      <c r="O251" s="7"/>
      <c r="P251" s="48"/>
      <c r="Q251" s="7"/>
      <c r="R251" s="7"/>
      <c r="S251" s="7"/>
      <c r="T251" s="7"/>
      <c r="U251" s="7"/>
      <c r="V251" s="7"/>
      <c r="W251" s="7"/>
      <c r="X251" s="42"/>
      <c r="Y251" s="7"/>
      <c r="Z251" s="7"/>
      <c r="AA251" s="7"/>
      <c r="AB251" s="7"/>
      <c r="AC251" s="7"/>
      <c r="AD251" s="7"/>
      <c r="AE251" s="7"/>
      <c r="AF251" s="13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</row>
    <row r="252" ht="15.75" customHeight="1">
      <c r="A252" s="7"/>
      <c r="B252" s="7"/>
      <c r="C252" s="48"/>
      <c r="D252" s="7"/>
      <c r="E252" s="7"/>
      <c r="F252" s="7"/>
      <c r="G252" s="7"/>
      <c r="H252" s="7"/>
      <c r="I252" s="7"/>
      <c r="J252" s="7"/>
      <c r="K252" s="7"/>
      <c r="L252" s="7"/>
      <c r="M252" s="48"/>
      <c r="N252" s="7"/>
      <c r="O252" s="7"/>
      <c r="P252" s="48"/>
      <c r="Q252" s="7"/>
      <c r="R252" s="7"/>
      <c r="S252" s="7"/>
      <c r="T252" s="7"/>
      <c r="U252" s="7"/>
      <c r="V252" s="7"/>
      <c r="W252" s="7"/>
      <c r="X252" s="42"/>
      <c r="Y252" s="7"/>
      <c r="Z252" s="7"/>
      <c r="AA252" s="7"/>
      <c r="AB252" s="7"/>
      <c r="AC252" s="7"/>
      <c r="AD252" s="7"/>
      <c r="AE252" s="7"/>
      <c r="AF252" s="13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</row>
    <row r="253" ht="15.75" customHeight="1">
      <c r="A253" s="7"/>
      <c r="B253" s="7"/>
      <c r="C253" s="48"/>
      <c r="D253" s="7"/>
      <c r="E253" s="7"/>
      <c r="F253" s="7"/>
      <c r="G253" s="7"/>
      <c r="H253" s="7"/>
      <c r="I253" s="7"/>
      <c r="J253" s="7"/>
      <c r="K253" s="7"/>
      <c r="L253" s="7"/>
      <c r="M253" s="48"/>
      <c r="N253" s="7"/>
      <c r="O253" s="7"/>
      <c r="P253" s="48"/>
      <c r="Q253" s="7"/>
      <c r="R253" s="7"/>
      <c r="S253" s="7"/>
      <c r="T253" s="7"/>
      <c r="U253" s="7"/>
      <c r="V253" s="7"/>
      <c r="W253" s="7"/>
      <c r="X253" s="42"/>
      <c r="Y253" s="7"/>
      <c r="Z253" s="7"/>
      <c r="AA253" s="7"/>
      <c r="AB253" s="7"/>
      <c r="AC253" s="7"/>
      <c r="AD253" s="7"/>
      <c r="AE253" s="7"/>
      <c r="AF253" s="13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</row>
    <row r="254" ht="15.75" customHeight="1">
      <c r="A254" s="7"/>
      <c r="B254" s="7"/>
      <c r="C254" s="48"/>
      <c r="D254" s="7"/>
      <c r="E254" s="7"/>
      <c r="F254" s="7"/>
      <c r="G254" s="7"/>
      <c r="H254" s="7"/>
      <c r="I254" s="7"/>
      <c r="J254" s="7"/>
      <c r="K254" s="7"/>
      <c r="L254" s="7"/>
      <c r="M254" s="48"/>
      <c r="N254" s="7"/>
      <c r="O254" s="7"/>
      <c r="P254" s="48"/>
      <c r="Q254" s="7"/>
      <c r="R254" s="7"/>
      <c r="S254" s="7"/>
      <c r="T254" s="7"/>
      <c r="U254" s="7"/>
      <c r="V254" s="7"/>
      <c r="W254" s="7"/>
      <c r="X254" s="42"/>
      <c r="Y254" s="7"/>
      <c r="Z254" s="7"/>
      <c r="AA254" s="7"/>
      <c r="AB254" s="7"/>
      <c r="AC254" s="7"/>
      <c r="AD254" s="7"/>
      <c r="AE254" s="7"/>
      <c r="AF254" s="13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</row>
    <row r="255" ht="15.75" customHeight="1">
      <c r="A255" s="7"/>
      <c r="B255" s="7"/>
      <c r="C255" s="48"/>
      <c r="D255" s="7"/>
      <c r="E255" s="7"/>
      <c r="F255" s="7"/>
      <c r="G255" s="7"/>
      <c r="H255" s="7"/>
      <c r="I255" s="7"/>
      <c r="J255" s="7"/>
      <c r="K255" s="7"/>
      <c r="L255" s="7"/>
      <c r="M255" s="48"/>
      <c r="N255" s="7"/>
      <c r="O255" s="7"/>
      <c r="P255" s="48"/>
      <c r="Q255" s="7"/>
      <c r="R255" s="7"/>
      <c r="S255" s="7"/>
      <c r="T255" s="7"/>
      <c r="U255" s="7"/>
      <c r="V255" s="7"/>
      <c r="W255" s="7"/>
      <c r="X255" s="42"/>
      <c r="Y255" s="7"/>
      <c r="Z255" s="7"/>
      <c r="AA255" s="7"/>
      <c r="AB255" s="7"/>
      <c r="AC255" s="7"/>
      <c r="AD255" s="7"/>
      <c r="AE255" s="7"/>
      <c r="AF255" s="13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</row>
    <row r="256" ht="15.75" customHeight="1">
      <c r="A256" s="7"/>
      <c r="B256" s="7"/>
      <c r="C256" s="48"/>
      <c r="D256" s="7"/>
      <c r="E256" s="7"/>
      <c r="F256" s="7"/>
      <c r="G256" s="7"/>
      <c r="H256" s="7"/>
      <c r="I256" s="7"/>
      <c r="J256" s="7"/>
      <c r="K256" s="7"/>
      <c r="L256" s="7"/>
      <c r="M256" s="48"/>
      <c r="N256" s="7"/>
      <c r="O256" s="7"/>
      <c r="P256" s="48"/>
      <c r="Q256" s="7"/>
      <c r="R256" s="7"/>
      <c r="S256" s="7"/>
      <c r="T256" s="7"/>
      <c r="U256" s="7"/>
      <c r="V256" s="7"/>
      <c r="W256" s="7"/>
      <c r="X256" s="42"/>
      <c r="Y256" s="7"/>
      <c r="Z256" s="7"/>
      <c r="AA256" s="7"/>
      <c r="AB256" s="7"/>
      <c r="AC256" s="7"/>
      <c r="AD256" s="7"/>
      <c r="AE256" s="7"/>
      <c r="AF256" s="13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</row>
    <row r="257" ht="15.75" customHeight="1">
      <c r="A257" s="7"/>
      <c r="B257" s="7"/>
      <c r="C257" s="48"/>
      <c r="D257" s="7"/>
      <c r="E257" s="7"/>
      <c r="F257" s="7"/>
      <c r="G257" s="7"/>
      <c r="H257" s="7"/>
      <c r="I257" s="7"/>
      <c r="J257" s="7"/>
      <c r="K257" s="7"/>
      <c r="L257" s="7"/>
      <c r="M257" s="48"/>
      <c r="N257" s="7"/>
      <c r="O257" s="7"/>
      <c r="P257" s="48"/>
      <c r="Q257" s="7"/>
      <c r="R257" s="7"/>
      <c r="S257" s="7"/>
      <c r="T257" s="7"/>
      <c r="U257" s="7"/>
      <c r="V257" s="7"/>
      <c r="W257" s="7"/>
      <c r="X257" s="42"/>
      <c r="Y257" s="7"/>
      <c r="Z257" s="7"/>
      <c r="AA257" s="7"/>
      <c r="AB257" s="7"/>
      <c r="AC257" s="7"/>
      <c r="AD257" s="7"/>
      <c r="AE257" s="7"/>
      <c r="AF257" s="13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</row>
    <row r="258" ht="15.75" customHeight="1">
      <c r="C258" s="155"/>
      <c r="M258" s="155"/>
      <c r="P258" s="155"/>
      <c r="Q258" s="156"/>
      <c r="S258" s="157"/>
      <c r="X258" s="152"/>
      <c r="AF258" s="43"/>
    </row>
    <row r="259" ht="15.75" customHeight="1">
      <c r="C259" s="155"/>
      <c r="M259" s="155"/>
      <c r="P259" s="155"/>
      <c r="Q259" s="156"/>
      <c r="S259" s="157"/>
      <c r="X259" s="152"/>
      <c r="AF259" s="43"/>
    </row>
    <row r="260" ht="15.75" customHeight="1">
      <c r="C260" s="155"/>
      <c r="M260" s="155"/>
      <c r="P260" s="155"/>
      <c r="Q260" s="156"/>
      <c r="S260" s="157"/>
      <c r="X260" s="152"/>
      <c r="AF260" s="43"/>
    </row>
    <row r="261" ht="15.75" customHeight="1">
      <c r="C261" s="155"/>
      <c r="M261" s="155"/>
      <c r="P261" s="155"/>
      <c r="Q261" s="156"/>
      <c r="S261" s="157"/>
      <c r="X261" s="152"/>
      <c r="AF261" s="43"/>
    </row>
    <row r="262" ht="15.75" customHeight="1">
      <c r="C262" s="155"/>
      <c r="M262" s="155"/>
      <c r="P262" s="155"/>
      <c r="Q262" s="156"/>
      <c r="S262" s="157"/>
      <c r="X262" s="152"/>
      <c r="AF262" s="43"/>
    </row>
    <row r="263" ht="15.75" customHeight="1">
      <c r="C263" s="155"/>
      <c r="M263" s="155"/>
      <c r="P263" s="155"/>
      <c r="Q263" s="156"/>
      <c r="S263" s="157"/>
      <c r="X263" s="152"/>
      <c r="AF263" s="43"/>
    </row>
    <row r="264" ht="15.75" customHeight="1">
      <c r="C264" s="155"/>
      <c r="M264" s="155"/>
      <c r="P264" s="155"/>
      <c r="Q264" s="156"/>
      <c r="S264" s="157"/>
      <c r="X264" s="152"/>
      <c r="AF264" s="43"/>
    </row>
    <row r="265" ht="15.75" customHeight="1">
      <c r="C265" s="155"/>
      <c r="M265" s="155"/>
      <c r="P265" s="155"/>
      <c r="Q265" s="156"/>
      <c r="S265" s="157"/>
      <c r="X265" s="152"/>
      <c r="AF265" s="43"/>
    </row>
    <row r="266" ht="15.75" customHeight="1">
      <c r="C266" s="155"/>
      <c r="M266" s="155"/>
      <c r="P266" s="155"/>
      <c r="Q266" s="156"/>
      <c r="S266" s="157"/>
      <c r="X266" s="152"/>
      <c r="AF266" s="43"/>
    </row>
    <row r="267" ht="15.75" customHeight="1">
      <c r="C267" s="155"/>
      <c r="M267" s="155"/>
      <c r="P267" s="155"/>
      <c r="Q267" s="156"/>
      <c r="S267" s="157"/>
      <c r="X267" s="152"/>
      <c r="AF267" s="43"/>
    </row>
    <row r="268" ht="15.75" customHeight="1">
      <c r="C268" s="155"/>
      <c r="M268" s="155"/>
      <c r="P268" s="155"/>
      <c r="Q268" s="156"/>
      <c r="S268" s="157"/>
      <c r="X268" s="152"/>
      <c r="AF268" s="43"/>
    </row>
    <row r="269" ht="15.75" customHeight="1">
      <c r="C269" s="155"/>
      <c r="M269" s="155"/>
      <c r="P269" s="155"/>
      <c r="Q269" s="156"/>
      <c r="S269" s="157"/>
      <c r="X269" s="152"/>
      <c r="AF269" s="43"/>
    </row>
    <row r="270" ht="15.75" customHeight="1">
      <c r="C270" s="155"/>
      <c r="M270" s="155"/>
      <c r="P270" s="155"/>
      <c r="Q270" s="156"/>
      <c r="S270" s="157"/>
      <c r="X270" s="152"/>
      <c r="AF270" s="43"/>
    </row>
    <row r="271" ht="15.75" customHeight="1">
      <c r="C271" s="155"/>
      <c r="M271" s="155"/>
      <c r="P271" s="155"/>
      <c r="Q271" s="156"/>
      <c r="S271" s="157"/>
      <c r="X271" s="152"/>
      <c r="AF271" s="43"/>
    </row>
    <row r="272" ht="15.75" customHeight="1">
      <c r="C272" s="155"/>
      <c r="M272" s="155"/>
      <c r="P272" s="155"/>
      <c r="Q272" s="156"/>
      <c r="S272" s="157"/>
      <c r="X272" s="152"/>
      <c r="AF272" s="43"/>
    </row>
    <row r="273" ht="15.75" customHeight="1">
      <c r="C273" s="155"/>
      <c r="M273" s="155"/>
      <c r="P273" s="155"/>
      <c r="Q273" s="156"/>
      <c r="S273" s="157"/>
      <c r="X273" s="152"/>
      <c r="AF273" s="43"/>
    </row>
    <row r="274" ht="15.75" customHeight="1">
      <c r="C274" s="155"/>
      <c r="M274" s="155"/>
      <c r="P274" s="155"/>
      <c r="Q274" s="156"/>
      <c r="S274" s="157"/>
      <c r="X274" s="152"/>
      <c r="AF274" s="43"/>
    </row>
    <row r="275" ht="15.75" customHeight="1">
      <c r="C275" s="155"/>
      <c r="M275" s="155"/>
      <c r="P275" s="155"/>
      <c r="Q275" s="156"/>
      <c r="S275" s="157"/>
      <c r="X275" s="152"/>
      <c r="AF275" s="43"/>
    </row>
    <row r="276" ht="15.75" customHeight="1">
      <c r="C276" s="155"/>
      <c r="M276" s="155"/>
      <c r="P276" s="155"/>
      <c r="Q276" s="156"/>
      <c r="S276" s="157"/>
      <c r="X276" s="152"/>
      <c r="AF276" s="43"/>
    </row>
    <row r="277" ht="15.75" customHeight="1">
      <c r="C277" s="155"/>
      <c r="M277" s="155"/>
      <c r="P277" s="155"/>
      <c r="Q277" s="156"/>
      <c r="S277" s="157"/>
      <c r="X277" s="152"/>
      <c r="AF277" s="43"/>
    </row>
    <row r="278" ht="15.75" customHeight="1">
      <c r="C278" s="155"/>
      <c r="M278" s="155"/>
      <c r="P278" s="155"/>
      <c r="Q278" s="156"/>
      <c r="S278" s="157"/>
      <c r="X278" s="152"/>
      <c r="AF278" s="43"/>
    </row>
    <row r="279" ht="15.75" customHeight="1">
      <c r="C279" s="155"/>
      <c r="M279" s="155"/>
      <c r="P279" s="155"/>
      <c r="Q279" s="156"/>
      <c r="S279" s="157"/>
      <c r="X279" s="152"/>
      <c r="AF279" s="43"/>
    </row>
    <row r="280" ht="15.75" customHeight="1">
      <c r="C280" s="155"/>
      <c r="M280" s="155"/>
      <c r="P280" s="155"/>
      <c r="Q280" s="156"/>
      <c r="S280" s="157"/>
      <c r="X280" s="152"/>
      <c r="AF280" s="43"/>
    </row>
    <row r="281" ht="15.75" customHeight="1">
      <c r="C281" s="155"/>
      <c r="M281" s="155"/>
      <c r="P281" s="155"/>
      <c r="Q281" s="156"/>
      <c r="S281" s="157"/>
      <c r="X281" s="152"/>
      <c r="AF281" s="43"/>
    </row>
    <row r="282" ht="15.75" customHeight="1">
      <c r="C282" s="155"/>
      <c r="M282" s="155"/>
      <c r="P282" s="155"/>
      <c r="Q282" s="156"/>
      <c r="S282" s="157"/>
      <c r="X282" s="152"/>
      <c r="AF282" s="43"/>
    </row>
    <row r="283" ht="15.75" customHeight="1">
      <c r="C283" s="155"/>
      <c r="M283" s="155"/>
      <c r="P283" s="155"/>
      <c r="Q283" s="156"/>
      <c r="S283" s="157"/>
      <c r="X283" s="152"/>
      <c r="AF283" s="43"/>
    </row>
    <row r="284" ht="15.75" customHeight="1">
      <c r="C284" s="155"/>
      <c r="M284" s="155"/>
      <c r="P284" s="155"/>
      <c r="Q284" s="156"/>
      <c r="S284" s="157"/>
      <c r="X284" s="152"/>
      <c r="AF284" s="43"/>
    </row>
    <row r="285" ht="15.75" customHeight="1">
      <c r="C285" s="155"/>
      <c r="M285" s="155"/>
      <c r="P285" s="155"/>
      <c r="Q285" s="156"/>
      <c r="S285" s="157"/>
      <c r="X285" s="152"/>
      <c r="AF285" s="43"/>
    </row>
    <row r="286" ht="15.75" customHeight="1">
      <c r="C286" s="155"/>
      <c r="M286" s="155"/>
      <c r="P286" s="155"/>
      <c r="Q286" s="156"/>
      <c r="S286" s="157"/>
      <c r="X286" s="152"/>
      <c r="AF286" s="43"/>
    </row>
    <row r="287" ht="15.75" customHeight="1">
      <c r="C287" s="155"/>
      <c r="M287" s="155"/>
      <c r="P287" s="155"/>
      <c r="Q287" s="156"/>
      <c r="S287" s="157"/>
      <c r="X287" s="152"/>
      <c r="AF287" s="43"/>
    </row>
    <row r="288" ht="15.75" customHeight="1">
      <c r="C288" s="155"/>
      <c r="M288" s="155"/>
      <c r="P288" s="155"/>
      <c r="Q288" s="156"/>
      <c r="S288" s="157"/>
      <c r="X288" s="152"/>
      <c r="AF288" s="43"/>
    </row>
    <row r="289" ht="15.75" customHeight="1">
      <c r="C289" s="155"/>
      <c r="M289" s="155"/>
      <c r="P289" s="155"/>
      <c r="Q289" s="156"/>
      <c r="S289" s="157"/>
      <c r="X289" s="152"/>
      <c r="AF289" s="43"/>
    </row>
    <row r="290" ht="15.75" customHeight="1">
      <c r="C290" s="155"/>
      <c r="M290" s="155"/>
      <c r="P290" s="155"/>
      <c r="Q290" s="156"/>
      <c r="S290" s="157"/>
      <c r="X290" s="152"/>
      <c r="AF290" s="43"/>
    </row>
    <row r="291" ht="15.75" customHeight="1">
      <c r="C291" s="155"/>
      <c r="M291" s="155"/>
      <c r="P291" s="155"/>
      <c r="Q291" s="156"/>
      <c r="S291" s="157"/>
      <c r="X291" s="152"/>
      <c r="AF291" s="43"/>
    </row>
    <row r="292" ht="15.75" customHeight="1">
      <c r="C292" s="155"/>
      <c r="M292" s="155"/>
      <c r="P292" s="155"/>
      <c r="Q292" s="156"/>
      <c r="S292" s="157"/>
      <c r="X292" s="152"/>
      <c r="AF292" s="43"/>
    </row>
    <row r="293" ht="15.75" customHeight="1">
      <c r="C293" s="155"/>
      <c r="M293" s="155"/>
      <c r="P293" s="155"/>
      <c r="Q293" s="156"/>
      <c r="S293" s="157"/>
      <c r="X293" s="152"/>
      <c r="AF293" s="43"/>
    </row>
    <row r="294" ht="15.75" customHeight="1">
      <c r="C294" s="155"/>
      <c r="M294" s="155"/>
      <c r="P294" s="155"/>
      <c r="Q294" s="156"/>
      <c r="S294" s="157"/>
      <c r="X294" s="152"/>
      <c r="AF294" s="43"/>
    </row>
    <row r="295" ht="15.75" customHeight="1">
      <c r="C295" s="155"/>
      <c r="M295" s="155"/>
      <c r="P295" s="155"/>
      <c r="Q295" s="156"/>
      <c r="S295" s="157"/>
      <c r="X295" s="152"/>
      <c r="AF295" s="43"/>
    </row>
    <row r="296" ht="15.75" customHeight="1">
      <c r="C296" s="155"/>
      <c r="M296" s="155"/>
      <c r="P296" s="155"/>
      <c r="Q296" s="156"/>
      <c r="S296" s="157"/>
      <c r="X296" s="152"/>
      <c r="AF296" s="43"/>
    </row>
    <row r="297" ht="15.75" customHeight="1">
      <c r="C297" s="155"/>
      <c r="M297" s="155"/>
      <c r="P297" s="155"/>
      <c r="Q297" s="156"/>
      <c r="S297" s="157"/>
      <c r="X297" s="152"/>
      <c r="AF297" s="43"/>
    </row>
    <row r="298" ht="15.75" customHeight="1">
      <c r="C298" s="155"/>
      <c r="M298" s="155"/>
      <c r="P298" s="155"/>
      <c r="Q298" s="156"/>
      <c r="S298" s="157"/>
      <c r="X298" s="152"/>
      <c r="AF298" s="43"/>
    </row>
    <row r="299" ht="15.75" customHeight="1">
      <c r="C299" s="155"/>
      <c r="M299" s="155"/>
      <c r="P299" s="155"/>
      <c r="Q299" s="156"/>
      <c r="S299" s="157"/>
      <c r="X299" s="152"/>
      <c r="AF299" s="43"/>
    </row>
    <row r="300" ht="15.75" customHeight="1">
      <c r="C300" s="155"/>
      <c r="M300" s="155"/>
      <c r="P300" s="155"/>
      <c r="Q300" s="156"/>
      <c r="S300" s="157"/>
      <c r="X300" s="152"/>
      <c r="AF300" s="43"/>
    </row>
    <row r="301" ht="15.75" customHeight="1">
      <c r="C301" s="155"/>
      <c r="M301" s="155"/>
      <c r="P301" s="155"/>
      <c r="Q301" s="156"/>
      <c r="S301" s="157"/>
      <c r="X301" s="152"/>
      <c r="AF301" s="43"/>
    </row>
    <row r="302" ht="15.75" customHeight="1">
      <c r="C302" s="155"/>
      <c r="M302" s="155"/>
      <c r="P302" s="155"/>
      <c r="Q302" s="156"/>
      <c r="S302" s="157"/>
      <c r="X302" s="152"/>
      <c r="AF302" s="43"/>
    </row>
    <row r="303" ht="15.75" customHeight="1">
      <c r="C303" s="155"/>
      <c r="M303" s="155"/>
      <c r="P303" s="155"/>
      <c r="Q303" s="156"/>
      <c r="S303" s="157"/>
      <c r="X303" s="152"/>
      <c r="AF303" s="43"/>
    </row>
    <row r="304" ht="15.75" customHeight="1">
      <c r="C304" s="155"/>
      <c r="M304" s="155"/>
      <c r="P304" s="155"/>
      <c r="Q304" s="156"/>
      <c r="S304" s="157"/>
      <c r="X304" s="152"/>
      <c r="AF304" s="43"/>
    </row>
    <row r="305" ht="15.75" customHeight="1">
      <c r="C305" s="155"/>
      <c r="M305" s="155"/>
      <c r="P305" s="155"/>
      <c r="Q305" s="156"/>
      <c r="S305" s="157"/>
      <c r="X305" s="152"/>
      <c r="AF305" s="43"/>
    </row>
    <row r="306" ht="15.75" customHeight="1">
      <c r="C306" s="155"/>
      <c r="M306" s="155"/>
      <c r="P306" s="155"/>
      <c r="Q306" s="156"/>
      <c r="S306" s="157"/>
      <c r="X306" s="152"/>
      <c r="AF306" s="43"/>
    </row>
    <row r="307" ht="15.75" customHeight="1">
      <c r="C307" s="155"/>
      <c r="M307" s="155"/>
      <c r="P307" s="155"/>
      <c r="Q307" s="156"/>
      <c r="S307" s="157"/>
      <c r="X307" s="152"/>
      <c r="AF307" s="43"/>
    </row>
    <row r="308" ht="15.75" customHeight="1">
      <c r="C308" s="155"/>
      <c r="M308" s="155"/>
      <c r="P308" s="155"/>
      <c r="Q308" s="156"/>
      <c r="S308" s="157"/>
      <c r="X308" s="152"/>
      <c r="AF308" s="43"/>
    </row>
    <row r="309" ht="15.75" customHeight="1">
      <c r="C309" s="155"/>
      <c r="M309" s="155"/>
      <c r="P309" s="155"/>
      <c r="Q309" s="156"/>
      <c r="S309" s="157"/>
      <c r="X309" s="152"/>
      <c r="AF309" s="43"/>
    </row>
    <row r="310" ht="15.75" customHeight="1">
      <c r="C310" s="155"/>
      <c r="M310" s="155"/>
      <c r="P310" s="155"/>
      <c r="Q310" s="156"/>
      <c r="S310" s="157"/>
      <c r="X310" s="152"/>
      <c r="AF310" s="43"/>
    </row>
    <row r="311" ht="15.75" customHeight="1">
      <c r="C311" s="155"/>
      <c r="M311" s="155"/>
      <c r="P311" s="155"/>
      <c r="Q311" s="156"/>
      <c r="S311" s="157"/>
      <c r="X311" s="152"/>
      <c r="AF311" s="43"/>
    </row>
    <row r="312" ht="15.75" customHeight="1">
      <c r="C312" s="155"/>
      <c r="M312" s="155"/>
      <c r="P312" s="155"/>
      <c r="Q312" s="156"/>
      <c r="S312" s="157"/>
      <c r="X312" s="152"/>
      <c r="AF312" s="43"/>
    </row>
    <row r="313" ht="15.75" customHeight="1">
      <c r="C313" s="155"/>
      <c r="M313" s="155"/>
      <c r="P313" s="155"/>
      <c r="Q313" s="156"/>
      <c r="S313" s="157"/>
      <c r="X313" s="152"/>
      <c r="AF313" s="43"/>
    </row>
    <row r="314" ht="15.75" customHeight="1">
      <c r="C314" s="155"/>
      <c r="M314" s="155"/>
      <c r="P314" s="155"/>
      <c r="Q314" s="156"/>
      <c r="S314" s="157"/>
      <c r="X314" s="152"/>
      <c r="AF314" s="43"/>
    </row>
    <row r="315" ht="15.75" customHeight="1">
      <c r="C315" s="155"/>
      <c r="M315" s="155"/>
      <c r="P315" s="155"/>
      <c r="Q315" s="156"/>
      <c r="S315" s="157"/>
      <c r="X315" s="152"/>
      <c r="AF315" s="43"/>
    </row>
    <row r="316" ht="15.75" customHeight="1">
      <c r="C316" s="155"/>
      <c r="M316" s="155"/>
      <c r="P316" s="155"/>
      <c r="Q316" s="156"/>
      <c r="S316" s="157"/>
      <c r="X316" s="152"/>
      <c r="AF316" s="43"/>
    </row>
    <row r="317" ht="15.75" customHeight="1">
      <c r="C317" s="155"/>
      <c r="M317" s="155"/>
      <c r="P317" s="155"/>
      <c r="Q317" s="156"/>
      <c r="S317" s="157"/>
      <c r="X317" s="152"/>
      <c r="AF317" s="43"/>
    </row>
    <row r="318" ht="15.75" customHeight="1">
      <c r="C318" s="155"/>
      <c r="M318" s="155"/>
      <c r="P318" s="155"/>
      <c r="Q318" s="156"/>
      <c r="S318" s="157"/>
      <c r="X318" s="152"/>
      <c r="AF318" s="43"/>
    </row>
    <row r="319" ht="15.75" customHeight="1">
      <c r="C319" s="155"/>
      <c r="M319" s="155"/>
      <c r="P319" s="155"/>
      <c r="Q319" s="156"/>
      <c r="S319" s="157"/>
      <c r="X319" s="152"/>
      <c r="AF319" s="43"/>
    </row>
    <row r="320" ht="15.75" customHeight="1">
      <c r="C320" s="155"/>
      <c r="M320" s="155"/>
      <c r="P320" s="155"/>
      <c r="Q320" s="156"/>
      <c r="S320" s="157"/>
      <c r="X320" s="152"/>
      <c r="AF320" s="43"/>
    </row>
    <row r="321" ht="15.75" customHeight="1">
      <c r="C321" s="155"/>
      <c r="M321" s="155"/>
      <c r="P321" s="155"/>
      <c r="Q321" s="156"/>
      <c r="S321" s="157"/>
      <c r="X321" s="152"/>
      <c r="AF321" s="43"/>
    </row>
    <row r="322" ht="15.75" customHeight="1">
      <c r="C322" s="155"/>
      <c r="M322" s="155"/>
      <c r="P322" s="155"/>
      <c r="Q322" s="156"/>
      <c r="S322" s="157"/>
      <c r="X322" s="152"/>
      <c r="AF322" s="43"/>
    </row>
    <row r="323" ht="15.75" customHeight="1">
      <c r="C323" s="155"/>
      <c r="M323" s="155"/>
      <c r="P323" s="155"/>
      <c r="Q323" s="156"/>
      <c r="S323" s="157"/>
      <c r="X323" s="152"/>
      <c r="AF323" s="43"/>
    </row>
    <row r="324" ht="15.75" customHeight="1">
      <c r="C324" s="155"/>
      <c r="M324" s="155"/>
      <c r="P324" s="155"/>
      <c r="Q324" s="156"/>
      <c r="S324" s="157"/>
      <c r="X324" s="152"/>
      <c r="AF324" s="43"/>
    </row>
    <row r="325" ht="15.75" customHeight="1">
      <c r="C325" s="155"/>
      <c r="M325" s="155"/>
      <c r="P325" s="155"/>
      <c r="Q325" s="156"/>
      <c r="S325" s="157"/>
      <c r="X325" s="152"/>
      <c r="AF325" s="43"/>
    </row>
    <row r="326" ht="15.75" customHeight="1">
      <c r="C326" s="155"/>
      <c r="M326" s="155"/>
      <c r="P326" s="155"/>
      <c r="Q326" s="156"/>
      <c r="S326" s="157"/>
      <c r="X326" s="152"/>
      <c r="AF326" s="43"/>
    </row>
    <row r="327" ht="15.75" customHeight="1">
      <c r="C327" s="155"/>
      <c r="M327" s="155"/>
      <c r="P327" s="155"/>
      <c r="Q327" s="156"/>
      <c r="S327" s="157"/>
      <c r="X327" s="152"/>
      <c r="AF327" s="43"/>
    </row>
    <row r="328" ht="15.75" customHeight="1">
      <c r="C328" s="155"/>
      <c r="M328" s="155"/>
      <c r="P328" s="155"/>
      <c r="Q328" s="156"/>
      <c r="S328" s="157"/>
      <c r="X328" s="152"/>
      <c r="AF328" s="43"/>
    </row>
    <row r="329" ht="15.75" customHeight="1">
      <c r="C329" s="155"/>
      <c r="M329" s="155"/>
      <c r="P329" s="155"/>
      <c r="Q329" s="156"/>
      <c r="S329" s="157"/>
      <c r="X329" s="152"/>
      <c r="AF329" s="43"/>
    </row>
    <row r="330" ht="15.75" customHeight="1">
      <c r="C330" s="155"/>
      <c r="M330" s="155"/>
      <c r="P330" s="155"/>
      <c r="Q330" s="156"/>
      <c r="S330" s="157"/>
      <c r="X330" s="152"/>
      <c r="AF330" s="43"/>
    </row>
    <row r="331" ht="15.75" customHeight="1">
      <c r="C331" s="155"/>
      <c r="M331" s="155"/>
      <c r="P331" s="155"/>
      <c r="Q331" s="156"/>
      <c r="S331" s="157"/>
      <c r="X331" s="152"/>
      <c r="AF331" s="43"/>
    </row>
    <row r="332" ht="15.75" customHeight="1">
      <c r="C332" s="155"/>
      <c r="M332" s="155"/>
      <c r="P332" s="155"/>
      <c r="Q332" s="156"/>
      <c r="S332" s="157"/>
      <c r="X332" s="152"/>
      <c r="AF332" s="43"/>
    </row>
    <row r="333" ht="15.75" customHeight="1">
      <c r="C333" s="155"/>
      <c r="M333" s="155"/>
      <c r="P333" s="155"/>
      <c r="Q333" s="156"/>
      <c r="S333" s="157"/>
      <c r="X333" s="152"/>
      <c r="AF333" s="43"/>
    </row>
    <row r="334" ht="15.75" customHeight="1">
      <c r="C334" s="155"/>
      <c r="M334" s="155"/>
      <c r="P334" s="155"/>
      <c r="Q334" s="156"/>
      <c r="S334" s="157"/>
      <c r="X334" s="152"/>
      <c r="AF334" s="43"/>
    </row>
    <row r="335" ht="15.75" customHeight="1">
      <c r="C335" s="155"/>
      <c r="M335" s="155"/>
      <c r="P335" s="155"/>
      <c r="Q335" s="156"/>
      <c r="S335" s="157"/>
      <c r="X335" s="152"/>
      <c r="AF335" s="43"/>
    </row>
    <row r="336" ht="15.75" customHeight="1">
      <c r="C336" s="155"/>
      <c r="M336" s="155"/>
      <c r="P336" s="155"/>
      <c r="Q336" s="156"/>
      <c r="S336" s="157"/>
      <c r="X336" s="152"/>
      <c r="AF336" s="43"/>
    </row>
    <row r="337" ht="15.75" customHeight="1">
      <c r="C337" s="155"/>
      <c r="M337" s="155"/>
      <c r="P337" s="155"/>
      <c r="Q337" s="156"/>
      <c r="S337" s="157"/>
      <c r="X337" s="152"/>
      <c r="AF337" s="43"/>
    </row>
    <row r="338" ht="15.75" customHeight="1">
      <c r="C338" s="155"/>
      <c r="M338" s="155"/>
      <c r="P338" s="155"/>
      <c r="Q338" s="156"/>
      <c r="S338" s="157"/>
      <c r="X338" s="152"/>
      <c r="AF338" s="43"/>
    </row>
    <row r="339" ht="15.75" customHeight="1">
      <c r="C339" s="155"/>
      <c r="M339" s="155"/>
      <c r="P339" s="155"/>
      <c r="Q339" s="156"/>
      <c r="S339" s="157"/>
      <c r="X339" s="152"/>
      <c r="AF339" s="43"/>
    </row>
    <row r="340" ht="15.75" customHeight="1">
      <c r="C340" s="155"/>
      <c r="M340" s="155"/>
      <c r="P340" s="155"/>
      <c r="Q340" s="156"/>
      <c r="S340" s="157"/>
      <c r="X340" s="152"/>
      <c r="AF340" s="43"/>
    </row>
    <row r="341" ht="15.75" customHeight="1">
      <c r="C341" s="155"/>
      <c r="M341" s="155"/>
      <c r="P341" s="155"/>
      <c r="Q341" s="156"/>
      <c r="S341" s="157"/>
      <c r="X341" s="152"/>
      <c r="AF341" s="43"/>
    </row>
    <row r="342" ht="15.75" customHeight="1">
      <c r="C342" s="155"/>
      <c r="M342" s="155"/>
      <c r="P342" s="155"/>
      <c r="Q342" s="156"/>
      <c r="S342" s="157"/>
      <c r="X342" s="152"/>
      <c r="AF342" s="43"/>
    </row>
    <row r="343" ht="15.75" customHeight="1">
      <c r="C343" s="155"/>
      <c r="M343" s="155"/>
      <c r="P343" s="155"/>
      <c r="Q343" s="156"/>
      <c r="S343" s="157"/>
      <c r="X343" s="152"/>
      <c r="AF343" s="43"/>
    </row>
    <row r="344" ht="15.75" customHeight="1">
      <c r="C344" s="155"/>
      <c r="M344" s="155"/>
      <c r="P344" s="155"/>
      <c r="Q344" s="156"/>
      <c r="S344" s="157"/>
      <c r="X344" s="152"/>
      <c r="AF344" s="43"/>
    </row>
    <row r="345" ht="15.75" customHeight="1">
      <c r="C345" s="155"/>
      <c r="M345" s="155"/>
      <c r="P345" s="155"/>
      <c r="Q345" s="156"/>
      <c r="S345" s="157"/>
      <c r="X345" s="152"/>
      <c r="AF345" s="43"/>
    </row>
    <row r="346" ht="15.75" customHeight="1">
      <c r="C346" s="155"/>
      <c r="M346" s="155"/>
      <c r="P346" s="155"/>
      <c r="Q346" s="156"/>
      <c r="S346" s="157"/>
      <c r="X346" s="152"/>
      <c r="AF346" s="43"/>
    </row>
    <row r="347" ht="15.75" customHeight="1">
      <c r="C347" s="155"/>
      <c r="M347" s="155"/>
      <c r="P347" s="155"/>
      <c r="Q347" s="156"/>
      <c r="S347" s="157"/>
      <c r="X347" s="152"/>
      <c r="AF347" s="43"/>
    </row>
    <row r="348" ht="15.75" customHeight="1">
      <c r="C348" s="155"/>
      <c r="M348" s="155"/>
      <c r="P348" s="155"/>
      <c r="Q348" s="156"/>
      <c r="S348" s="157"/>
      <c r="X348" s="152"/>
      <c r="AF348" s="43"/>
    </row>
    <row r="349" ht="15.75" customHeight="1">
      <c r="C349" s="155"/>
      <c r="M349" s="155"/>
      <c r="P349" s="155"/>
      <c r="Q349" s="156"/>
      <c r="S349" s="157"/>
      <c r="X349" s="152"/>
      <c r="AF349" s="43"/>
    </row>
    <row r="350" ht="15.75" customHeight="1">
      <c r="C350" s="155"/>
      <c r="M350" s="155"/>
      <c r="P350" s="155"/>
      <c r="Q350" s="156"/>
      <c r="S350" s="157"/>
      <c r="X350" s="152"/>
      <c r="AF350" s="43"/>
    </row>
    <row r="351" ht="15.75" customHeight="1">
      <c r="C351" s="155"/>
      <c r="M351" s="155"/>
      <c r="P351" s="155"/>
      <c r="Q351" s="156"/>
      <c r="S351" s="157"/>
      <c r="X351" s="152"/>
      <c r="AF351" s="43"/>
    </row>
    <row r="352" ht="15.75" customHeight="1">
      <c r="C352" s="155"/>
      <c r="M352" s="155"/>
      <c r="P352" s="155"/>
      <c r="Q352" s="156"/>
      <c r="S352" s="157"/>
      <c r="X352" s="152"/>
      <c r="AF352" s="43"/>
    </row>
    <row r="353" ht="15.75" customHeight="1">
      <c r="C353" s="155"/>
      <c r="M353" s="155"/>
      <c r="P353" s="155"/>
      <c r="Q353" s="156"/>
      <c r="S353" s="157"/>
      <c r="X353" s="152"/>
      <c r="AF353" s="43"/>
    </row>
    <row r="354" ht="15.75" customHeight="1">
      <c r="C354" s="155"/>
      <c r="M354" s="155"/>
      <c r="P354" s="155"/>
      <c r="Q354" s="156"/>
      <c r="S354" s="157"/>
      <c r="X354" s="152"/>
      <c r="AF354" s="43"/>
    </row>
    <row r="355" ht="15.75" customHeight="1">
      <c r="C355" s="155"/>
      <c r="M355" s="155"/>
      <c r="P355" s="155"/>
      <c r="Q355" s="156"/>
      <c r="S355" s="157"/>
      <c r="X355" s="152"/>
      <c r="AF355" s="43"/>
    </row>
    <row r="356" ht="15.75" customHeight="1">
      <c r="C356" s="155"/>
      <c r="M356" s="155"/>
      <c r="P356" s="155"/>
      <c r="Q356" s="156"/>
      <c r="S356" s="157"/>
      <c r="X356" s="152"/>
      <c r="AF356" s="43"/>
    </row>
    <row r="357" ht="15.75" customHeight="1">
      <c r="C357" s="155"/>
      <c r="M357" s="155"/>
      <c r="P357" s="155"/>
      <c r="Q357" s="156"/>
      <c r="S357" s="157"/>
      <c r="X357" s="152"/>
      <c r="AF357" s="43"/>
    </row>
    <row r="358" ht="15.75" customHeight="1">
      <c r="C358" s="155"/>
      <c r="M358" s="155"/>
      <c r="P358" s="155"/>
      <c r="Q358" s="156"/>
      <c r="S358" s="157"/>
      <c r="X358" s="152"/>
      <c r="AF358" s="43"/>
    </row>
    <row r="359" ht="15.75" customHeight="1">
      <c r="C359" s="155"/>
      <c r="M359" s="155"/>
      <c r="P359" s="155"/>
      <c r="Q359" s="156"/>
      <c r="S359" s="157"/>
      <c r="X359" s="152"/>
      <c r="AF359" s="43"/>
    </row>
    <row r="360" ht="15.75" customHeight="1">
      <c r="C360" s="155"/>
      <c r="M360" s="155"/>
      <c r="P360" s="155"/>
      <c r="Q360" s="156"/>
      <c r="S360" s="157"/>
      <c r="X360" s="152"/>
      <c r="AF360" s="43"/>
    </row>
    <row r="361" ht="15.75" customHeight="1">
      <c r="C361" s="155"/>
      <c r="M361" s="155"/>
      <c r="P361" s="155"/>
      <c r="Q361" s="156"/>
      <c r="S361" s="157"/>
      <c r="X361" s="152"/>
      <c r="AF361" s="43"/>
    </row>
    <row r="362" ht="15.75" customHeight="1">
      <c r="C362" s="155"/>
      <c r="M362" s="155"/>
      <c r="P362" s="155"/>
      <c r="Q362" s="156"/>
      <c r="S362" s="157"/>
      <c r="X362" s="152"/>
      <c r="AF362" s="43"/>
    </row>
    <row r="363" ht="15.75" customHeight="1">
      <c r="C363" s="155"/>
      <c r="M363" s="155"/>
      <c r="P363" s="155"/>
      <c r="Q363" s="156"/>
      <c r="S363" s="157"/>
      <c r="X363" s="152"/>
      <c r="AF363" s="43"/>
    </row>
    <row r="364" ht="15.75" customHeight="1">
      <c r="C364" s="155"/>
      <c r="M364" s="155"/>
      <c r="P364" s="155"/>
      <c r="Q364" s="156"/>
      <c r="S364" s="157"/>
      <c r="X364" s="152"/>
      <c r="AF364" s="43"/>
    </row>
    <row r="365" ht="15.75" customHeight="1">
      <c r="C365" s="155"/>
      <c r="M365" s="155"/>
      <c r="P365" s="155"/>
      <c r="Q365" s="156"/>
      <c r="S365" s="157"/>
      <c r="X365" s="152"/>
      <c r="AF365" s="43"/>
    </row>
    <row r="366" ht="15.75" customHeight="1">
      <c r="C366" s="155"/>
      <c r="M366" s="155"/>
      <c r="P366" s="155"/>
      <c r="Q366" s="156"/>
      <c r="S366" s="157"/>
      <c r="X366" s="152"/>
      <c r="AF366" s="43"/>
    </row>
    <row r="367" ht="15.75" customHeight="1">
      <c r="C367" s="155"/>
      <c r="M367" s="155"/>
      <c r="P367" s="155"/>
      <c r="Q367" s="156"/>
      <c r="S367" s="157"/>
      <c r="X367" s="152"/>
      <c r="AF367" s="43"/>
    </row>
    <row r="368" ht="15.75" customHeight="1">
      <c r="C368" s="155"/>
      <c r="M368" s="155"/>
      <c r="P368" s="155"/>
      <c r="Q368" s="156"/>
      <c r="S368" s="157"/>
      <c r="X368" s="152"/>
      <c r="AF368" s="43"/>
    </row>
    <row r="369" ht="15.75" customHeight="1">
      <c r="C369" s="155"/>
      <c r="M369" s="155"/>
      <c r="P369" s="155"/>
      <c r="Q369" s="156"/>
      <c r="S369" s="157"/>
      <c r="X369" s="152"/>
      <c r="AF369" s="43"/>
    </row>
    <row r="370" ht="15.75" customHeight="1">
      <c r="C370" s="155"/>
      <c r="M370" s="155"/>
      <c r="P370" s="155"/>
      <c r="Q370" s="156"/>
      <c r="S370" s="157"/>
      <c r="X370" s="152"/>
      <c r="AF370" s="43"/>
    </row>
    <row r="371" ht="15.75" customHeight="1">
      <c r="C371" s="155"/>
      <c r="M371" s="155"/>
      <c r="P371" s="155"/>
      <c r="Q371" s="156"/>
      <c r="S371" s="157"/>
      <c r="X371" s="152"/>
      <c r="AF371" s="43"/>
    </row>
    <row r="372" ht="15.75" customHeight="1">
      <c r="C372" s="155"/>
      <c r="M372" s="155"/>
      <c r="P372" s="155"/>
      <c r="Q372" s="156"/>
      <c r="S372" s="157"/>
      <c r="X372" s="152"/>
      <c r="AF372" s="43"/>
    </row>
    <row r="373" ht="15.75" customHeight="1">
      <c r="C373" s="155"/>
      <c r="M373" s="155"/>
      <c r="P373" s="155"/>
      <c r="Q373" s="156"/>
      <c r="S373" s="157"/>
      <c r="X373" s="152"/>
      <c r="AF373" s="43"/>
    </row>
    <row r="374" ht="15.75" customHeight="1">
      <c r="C374" s="155"/>
      <c r="M374" s="155"/>
      <c r="P374" s="155"/>
      <c r="Q374" s="156"/>
      <c r="S374" s="157"/>
      <c r="X374" s="152"/>
      <c r="AF374" s="43"/>
    </row>
    <row r="375" ht="15.75" customHeight="1">
      <c r="C375" s="155"/>
      <c r="M375" s="155"/>
      <c r="P375" s="155"/>
      <c r="Q375" s="156"/>
      <c r="S375" s="157"/>
      <c r="X375" s="152"/>
      <c r="AF375" s="43"/>
    </row>
    <row r="376" ht="15.75" customHeight="1">
      <c r="C376" s="155"/>
      <c r="M376" s="155"/>
      <c r="P376" s="155"/>
      <c r="Q376" s="156"/>
      <c r="S376" s="157"/>
      <c r="X376" s="152"/>
      <c r="AF376" s="43"/>
    </row>
    <row r="377" ht="15.75" customHeight="1">
      <c r="C377" s="155"/>
      <c r="M377" s="155"/>
      <c r="P377" s="155"/>
      <c r="Q377" s="156"/>
      <c r="S377" s="157"/>
      <c r="X377" s="152"/>
      <c r="AF377" s="43"/>
    </row>
    <row r="378" ht="15.75" customHeight="1">
      <c r="C378" s="155"/>
      <c r="M378" s="155"/>
      <c r="P378" s="155"/>
      <c r="Q378" s="156"/>
      <c r="S378" s="157"/>
      <c r="X378" s="152"/>
      <c r="AF378" s="43"/>
    </row>
    <row r="379" ht="15.75" customHeight="1">
      <c r="C379" s="155"/>
      <c r="M379" s="155"/>
      <c r="P379" s="155"/>
      <c r="Q379" s="156"/>
      <c r="S379" s="157"/>
      <c r="X379" s="152"/>
      <c r="AF379" s="43"/>
    </row>
    <row r="380" ht="15.75" customHeight="1">
      <c r="C380" s="155"/>
      <c r="M380" s="155"/>
      <c r="P380" s="155"/>
      <c r="Q380" s="156"/>
      <c r="S380" s="157"/>
      <c r="X380" s="152"/>
      <c r="AF380" s="43"/>
    </row>
    <row r="381" ht="15.75" customHeight="1">
      <c r="C381" s="155"/>
      <c r="M381" s="155"/>
      <c r="P381" s="155"/>
      <c r="Q381" s="156"/>
      <c r="S381" s="157"/>
      <c r="X381" s="152"/>
      <c r="AF381" s="43"/>
    </row>
    <row r="382" ht="15.75" customHeight="1">
      <c r="C382" s="155"/>
      <c r="M382" s="155"/>
      <c r="P382" s="155"/>
      <c r="Q382" s="156"/>
      <c r="S382" s="157"/>
      <c r="X382" s="152"/>
      <c r="AF382" s="43"/>
    </row>
    <row r="383" ht="15.75" customHeight="1">
      <c r="C383" s="155"/>
      <c r="M383" s="155"/>
      <c r="P383" s="155"/>
      <c r="Q383" s="156"/>
      <c r="S383" s="157"/>
      <c r="X383" s="152"/>
      <c r="AF383" s="43"/>
    </row>
    <row r="384" ht="15.75" customHeight="1">
      <c r="C384" s="155"/>
      <c r="M384" s="155"/>
      <c r="P384" s="155"/>
      <c r="Q384" s="156"/>
      <c r="S384" s="157"/>
      <c r="X384" s="152"/>
      <c r="AF384" s="43"/>
    </row>
    <row r="385" ht="15.75" customHeight="1">
      <c r="C385" s="155"/>
      <c r="M385" s="155"/>
      <c r="P385" s="155"/>
      <c r="Q385" s="156"/>
      <c r="S385" s="157"/>
      <c r="X385" s="152"/>
      <c r="AF385" s="43"/>
    </row>
    <row r="386" ht="15.75" customHeight="1">
      <c r="C386" s="155"/>
      <c r="M386" s="155"/>
      <c r="P386" s="155"/>
      <c r="Q386" s="156"/>
      <c r="S386" s="157"/>
      <c r="X386" s="152"/>
      <c r="AF386" s="43"/>
    </row>
    <row r="387" ht="15.75" customHeight="1">
      <c r="C387" s="155"/>
      <c r="M387" s="155"/>
      <c r="P387" s="155"/>
      <c r="Q387" s="156"/>
      <c r="S387" s="157"/>
      <c r="X387" s="152"/>
      <c r="AF387" s="43"/>
    </row>
    <row r="388" ht="15.75" customHeight="1">
      <c r="C388" s="155"/>
      <c r="M388" s="155"/>
      <c r="P388" s="155"/>
      <c r="Q388" s="156"/>
      <c r="S388" s="157"/>
      <c r="X388" s="152"/>
      <c r="AF388" s="43"/>
    </row>
    <row r="389" ht="15.75" customHeight="1">
      <c r="C389" s="155"/>
      <c r="M389" s="155"/>
      <c r="P389" s="155"/>
      <c r="Q389" s="156"/>
      <c r="S389" s="157"/>
      <c r="X389" s="152"/>
      <c r="AF389" s="43"/>
    </row>
    <row r="390" ht="15.75" customHeight="1">
      <c r="C390" s="155"/>
      <c r="M390" s="155"/>
      <c r="P390" s="155"/>
      <c r="Q390" s="156"/>
      <c r="S390" s="157"/>
      <c r="X390" s="152"/>
      <c r="AF390" s="43"/>
    </row>
    <row r="391" ht="15.75" customHeight="1">
      <c r="C391" s="155"/>
      <c r="M391" s="155"/>
      <c r="P391" s="155"/>
      <c r="Q391" s="156"/>
      <c r="S391" s="157"/>
      <c r="X391" s="152"/>
      <c r="AF391" s="43"/>
    </row>
    <row r="392" ht="15.75" customHeight="1">
      <c r="C392" s="155"/>
      <c r="M392" s="155"/>
      <c r="P392" s="155"/>
      <c r="Q392" s="156"/>
      <c r="S392" s="157"/>
      <c r="X392" s="152"/>
      <c r="AF392" s="43"/>
    </row>
    <row r="393" ht="15.75" customHeight="1">
      <c r="C393" s="155"/>
      <c r="M393" s="155"/>
      <c r="P393" s="155"/>
      <c r="Q393" s="156"/>
      <c r="S393" s="157"/>
      <c r="X393" s="152"/>
      <c r="AF393" s="43"/>
    </row>
    <row r="394" ht="15.75" customHeight="1">
      <c r="C394" s="155"/>
      <c r="M394" s="155"/>
      <c r="P394" s="155"/>
      <c r="Q394" s="156"/>
      <c r="S394" s="157"/>
      <c r="X394" s="152"/>
      <c r="AF394" s="43"/>
    </row>
    <row r="395" ht="15.75" customHeight="1">
      <c r="C395" s="155"/>
      <c r="M395" s="155"/>
      <c r="P395" s="155"/>
      <c r="Q395" s="156"/>
      <c r="S395" s="157"/>
      <c r="X395" s="152"/>
      <c r="AF395" s="43"/>
    </row>
    <row r="396" ht="15.75" customHeight="1">
      <c r="C396" s="155"/>
      <c r="M396" s="155"/>
      <c r="P396" s="155"/>
      <c r="Q396" s="156"/>
      <c r="S396" s="157"/>
      <c r="X396" s="152"/>
      <c r="AF396" s="43"/>
    </row>
    <row r="397" ht="15.75" customHeight="1">
      <c r="C397" s="155"/>
      <c r="M397" s="155"/>
      <c r="P397" s="155"/>
      <c r="Q397" s="156"/>
      <c r="S397" s="157"/>
      <c r="X397" s="152"/>
      <c r="AF397" s="43"/>
    </row>
    <row r="398" ht="15.75" customHeight="1">
      <c r="C398" s="155"/>
      <c r="M398" s="155"/>
      <c r="P398" s="155"/>
      <c r="Q398" s="156"/>
      <c r="S398" s="157"/>
      <c r="X398" s="152"/>
      <c r="AF398" s="43"/>
    </row>
    <row r="399" ht="15.75" customHeight="1">
      <c r="C399" s="155"/>
      <c r="M399" s="155"/>
      <c r="P399" s="155"/>
      <c r="Q399" s="156"/>
      <c r="S399" s="157"/>
      <c r="X399" s="152"/>
      <c r="AF399" s="43"/>
    </row>
    <row r="400" ht="15.75" customHeight="1">
      <c r="C400" s="155"/>
      <c r="M400" s="155"/>
      <c r="P400" s="155"/>
      <c r="Q400" s="156"/>
      <c r="S400" s="157"/>
      <c r="X400" s="152"/>
      <c r="AF400" s="43"/>
    </row>
    <row r="401" ht="15.75" customHeight="1">
      <c r="C401" s="155"/>
      <c r="M401" s="155"/>
      <c r="P401" s="155"/>
      <c r="Q401" s="156"/>
      <c r="S401" s="157"/>
      <c r="X401" s="152"/>
      <c r="AF401" s="43"/>
    </row>
    <row r="402" ht="15.75" customHeight="1">
      <c r="C402" s="155"/>
      <c r="M402" s="155"/>
      <c r="P402" s="155"/>
      <c r="Q402" s="156"/>
      <c r="S402" s="157"/>
      <c r="X402" s="152"/>
      <c r="AF402" s="43"/>
    </row>
    <row r="403" ht="15.75" customHeight="1">
      <c r="C403" s="155"/>
      <c r="M403" s="155"/>
      <c r="P403" s="155"/>
      <c r="Q403" s="156"/>
      <c r="S403" s="157"/>
      <c r="X403" s="152"/>
      <c r="AF403" s="43"/>
    </row>
    <row r="404" ht="15.75" customHeight="1">
      <c r="C404" s="155"/>
      <c r="M404" s="155"/>
      <c r="P404" s="155"/>
      <c r="Q404" s="156"/>
      <c r="S404" s="157"/>
      <c r="X404" s="152"/>
      <c r="AF404" s="43"/>
    </row>
    <row r="405" ht="15.75" customHeight="1">
      <c r="C405" s="155"/>
      <c r="M405" s="155"/>
      <c r="P405" s="155"/>
      <c r="Q405" s="156"/>
      <c r="S405" s="157"/>
      <c r="X405" s="152"/>
      <c r="AF405" s="43"/>
    </row>
    <row r="406" ht="15.75" customHeight="1">
      <c r="C406" s="155"/>
      <c r="M406" s="155"/>
      <c r="P406" s="155"/>
      <c r="Q406" s="156"/>
      <c r="S406" s="157"/>
      <c r="X406" s="152"/>
      <c r="AF406" s="43"/>
    </row>
    <row r="407" ht="15.75" customHeight="1">
      <c r="C407" s="155"/>
      <c r="M407" s="155"/>
      <c r="P407" s="155"/>
      <c r="Q407" s="156"/>
      <c r="S407" s="157"/>
      <c r="X407" s="152"/>
      <c r="AF407" s="43"/>
    </row>
    <row r="408" ht="15.75" customHeight="1">
      <c r="C408" s="155"/>
      <c r="M408" s="155"/>
      <c r="P408" s="155"/>
      <c r="Q408" s="156"/>
      <c r="S408" s="157"/>
      <c r="X408" s="152"/>
      <c r="AF408" s="43"/>
    </row>
    <row r="409" ht="15.75" customHeight="1">
      <c r="C409" s="155"/>
      <c r="M409" s="155"/>
      <c r="P409" s="155"/>
      <c r="Q409" s="156"/>
      <c r="S409" s="157"/>
      <c r="X409" s="152"/>
      <c r="AF409" s="43"/>
    </row>
    <row r="410" ht="15.75" customHeight="1">
      <c r="C410" s="155"/>
      <c r="M410" s="155"/>
      <c r="P410" s="155"/>
      <c r="Q410" s="156"/>
      <c r="S410" s="157"/>
      <c r="X410" s="152"/>
      <c r="AF410" s="43"/>
    </row>
    <row r="411" ht="15.75" customHeight="1">
      <c r="C411" s="155"/>
      <c r="M411" s="155"/>
      <c r="P411" s="155"/>
      <c r="Q411" s="156"/>
      <c r="S411" s="157"/>
      <c r="X411" s="152"/>
      <c r="AF411" s="43"/>
    </row>
    <row r="412" ht="15.75" customHeight="1">
      <c r="C412" s="155"/>
      <c r="M412" s="155"/>
      <c r="P412" s="155"/>
      <c r="Q412" s="156"/>
      <c r="S412" s="157"/>
      <c r="X412" s="152"/>
      <c r="AF412" s="43"/>
    </row>
    <row r="413" ht="15.75" customHeight="1">
      <c r="C413" s="155"/>
      <c r="M413" s="155"/>
      <c r="P413" s="155"/>
      <c r="Q413" s="156"/>
      <c r="S413" s="157"/>
      <c r="X413" s="152"/>
      <c r="AF413" s="43"/>
    </row>
    <row r="414" ht="15.75" customHeight="1">
      <c r="C414" s="155"/>
      <c r="M414" s="155"/>
      <c r="P414" s="155"/>
      <c r="Q414" s="156"/>
      <c r="S414" s="157"/>
      <c r="X414" s="152"/>
      <c r="AF414" s="43"/>
    </row>
    <row r="415" ht="15.75" customHeight="1">
      <c r="C415" s="155"/>
      <c r="M415" s="155"/>
      <c r="P415" s="155"/>
      <c r="Q415" s="156"/>
      <c r="S415" s="157"/>
      <c r="X415" s="152"/>
      <c r="AF415" s="43"/>
    </row>
    <row r="416" ht="15.75" customHeight="1">
      <c r="C416" s="155"/>
      <c r="M416" s="155"/>
      <c r="P416" s="155"/>
      <c r="Q416" s="156"/>
      <c r="S416" s="157"/>
      <c r="X416" s="152"/>
      <c r="AF416" s="43"/>
    </row>
    <row r="417" ht="15.75" customHeight="1">
      <c r="C417" s="155"/>
      <c r="M417" s="155"/>
      <c r="P417" s="155"/>
      <c r="Q417" s="156"/>
      <c r="S417" s="157"/>
      <c r="X417" s="152"/>
      <c r="AF417" s="43"/>
    </row>
    <row r="418" ht="15.75" customHeight="1">
      <c r="C418" s="155"/>
      <c r="M418" s="155"/>
      <c r="P418" s="155"/>
      <c r="Q418" s="156"/>
      <c r="S418" s="157"/>
      <c r="X418" s="152"/>
      <c r="AF418" s="43"/>
    </row>
    <row r="419" ht="15.75" customHeight="1">
      <c r="C419" s="155"/>
      <c r="M419" s="155"/>
      <c r="P419" s="155"/>
      <c r="Q419" s="156"/>
      <c r="S419" s="157"/>
      <c r="X419" s="152"/>
      <c r="AF419" s="43"/>
    </row>
    <row r="420" ht="15.75" customHeight="1">
      <c r="C420" s="155"/>
      <c r="M420" s="155"/>
      <c r="P420" s="155"/>
      <c r="Q420" s="156"/>
      <c r="S420" s="157"/>
      <c r="X420" s="152"/>
      <c r="AF420" s="43"/>
    </row>
    <row r="421" ht="15.75" customHeight="1">
      <c r="C421" s="155"/>
      <c r="M421" s="155"/>
      <c r="P421" s="155"/>
      <c r="Q421" s="156"/>
      <c r="S421" s="157"/>
      <c r="X421" s="152"/>
      <c r="AF421" s="43"/>
    </row>
    <row r="422" ht="15.75" customHeight="1">
      <c r="C422" s="155"/>
      <c r="M422" s="155"/>
      <c r="P422" s="155"/>
      <c r="Q422" s="156"/>
      <c r="S422" s="157"/>
      <c r="X422" s="152"/>
      <c r="AF422" s="43"/>
    </row>
    <row r="423" ht="15.75" customHeight="1">
      <c r="C423" s="155"/>
      <c r="M423" s="155"/>
      <c r="P423" s="155"/>
      <c r="Q423" s="156"/>
      <c r="S423" s="157"/>
      <c r="X423" s="152"/>
      <c r="AF423" s="43"/>
    </row>
    <row r="424" ht="15.75" customHeight="1">
      <c r="C424" s="155"/>
      <c r="M424" s="155"/>
      <c r="P424" s="155"/>
      <c r="Q424" s="156"/>
      <c r="S424" s="157"/>
      <c r="X424" s="152"/>
      <c r="AF424" s="43"/>
    </row>
    <row r="425" ht="15.75" customHeight="1">
      <c r="C425" s="155"/>
      <c r="M425" s="155"/>
      <c r="P425" s="155"/>
      <c r="Q425" s="156"/>
      <c r="S425" s="157"/>
      <c r="X425" s="152"/>
      <c r="AF425" s="43"/>
    </row>
    <row r="426" ht="15.75" customHeight="1">
      <c r="C426" s="155"/>
      <c r="M426" s="155"/>
      <c r="P426" s="155"/>
      <c r="Q426" s="156"/>
      <c r="S426" s="157"/>
      <c r="X426" s="152"/>
      <c r="AF426" s="43"/>
    </row>
    <row r="427" ht="15.75" customHeight="1">
      <c r="C427" s="155"/>
      <c r="M427" s="155"/>
      <c r="P427" s="155"/>
      <c r="Q427" s="156"/>
      <c r="S427" s="157"/>
      <c r="X427" s="152"/>
      <c r="AF427" s="43"/>
    </row>
    <row r="428" ht="15.75" customHeight="1">
      <c r="C428" s="155"/>
      <c r="M428" s="155"/>
      <c r="P428" s="155"/>
      <c r="Q428" s="156"/>
      <c r="S428" s="157"/>
      <c r="X428" s="152"/>
      <c r="AF428" s="43"/>
    </row>
    <row r="429" ht="15.75" customHeight="1">
      <c r="C429" s="155"/>
      <c r="M429" s="155"/>
      <c r="P429" s="155"/>
      <c r="Q429" s="156"/>
      <c r="S429" s="157"/>
      <c r="X429" s="152"/>
      <c r="AF429" s="43"/>
    </row>
    <row r="430" ht="15.75" customHeight="1">
      <c r="C430" s="155"/>
      <c r="M430" s="155"/>
      <c r="P430" s="155"/>
      <c r="Q430" s="156"/>
      <c r="S430" s="157"/>
      <c r="X430" s="152"/>
      <c r="AF430" s="43"/>
    </row>
    <row r="431" ht="15.75" customHeight="1">
      <c r="C431" s="155"/>
      <c r="M431" s="155"/>
      <c r="P431" s="155"/>
      <c r="Q431" s="156"/>
      <c r="S431" s="157"/>
      <c r="X431" s="152"/>
      <c r="AF431" s="43"/>
    </row>
    <row r="432" ht="15.75" customHeight="1">
      <c r="C432" s="155"/>
      <c r="M432" s="155"/>
      <c r="P432" s="155"/>
      <c r="Q432" s="156"/>
      <c r="S432" s="157"/>
      <c r="X432" s="152"/>
      <c r="AF432" s="43"/>
    </row>
    <row r="433" ht="15.75" customHeight="1">
      <c r="C433" s="155"/>
      <c r="M433" s="155"/>
      <c r="P433" s="155"/>
      <c r="Q433" s="156"/>
      <c r="S433" s="157"/>
      <c r="X433" s="152"/>
      <c r="AF433" s="43"/>
    </row>
    <row r="434" ht="15.75" customHeight="1">
      <c r="C434" s="155"/>
      <c r="M434" s="155"/>
      <c r="P434" s="155"/>
      <c r="Q434" s="156"/>
      <c r="S434" s="157"/>
      <c r="X434" s="152"/>
      <c r="AF434" s="43"/>
    </row>
    <row r="435" ht="15.75" customHeight="1">
      <c r="C435" s="155"/>
      <c r="M435" s="155"/>
      <c r="P435" s="155"/>
      <c r="Q435" s="156"/>
      <c r="S435" s="157"/>
      <c r="X435" s="152"/>
      <c r="AF435" s="43"/>
    </row>
    <row r="436" ht="15.75" customHeight="1">
      <c r="C436" s="155"/>
      <c r="M436" s="155"/>
      <c r="P436" s="155"/>
      <c r="Q436" s="156"/>
      <c r="S436" s="157"/>
      <c r="X436" s="152"/>
      <c r="AF436" s="43"/>
    </row>
    <row r="437" ht="15.75" customHeight="1">
      <c r="C437" s="155"/>
      <c r="M437" s="155"/>
      <c r="P437" s="155"/>
      <c r="Q437" s="156"/>
      <c r="S437" s="157"/>
      <c r="X437" s="152"/>
      <c r="AF437" s="43"/>
    </row>
    <row r="438" ht="15.75" customHeight="1">
      <c r="C438" s="155"/>
      <c r="M438" s="155"/>
      <c r="P438" s="155"/>
      <c r="Q438" s="156"/>
      <c r="S438" s="157"/>
      <c r="X438" s="152"/>
      <c r="AF438" s="43"/>
    </row>
    <row r="439" ht="15.75" customHeight="1">
      <c r="C439" s="155"/>
      <c r="M439" s="155"/>
      <c r="P439" s="155"/>
      <c r="Q439" s="156"/>
      <c r="S439" s="157"/>
      <c r="X439" s="152"/>
      <c r="AF439" s="43"/>
    </row>
    <row r="440" ht="15.75" customHeight="1">
      <c r="C440" s="155"/>
      <c r="M440" s="155"/>
      <c r="P440" s="155"/>
      <c r="Q440" s="156"/>
      <c r="S440" s="157"/>
      <c r="X440" s="152"/>
      <c r="AF440" s="43"/>
    </row>
    <row r="441" ht="15.75" customHeight="1">
      <c r="C441" s="155"/>
      <c r="M441" s="155"/>
      <c r="P441" s="155"/>
      <c r="Q441" s="156"/>
      <c r="S441" s="157"/>
      <c r="X441" s="152"/>
      <c r="AF441" s="43"/>
    </row>
    <row r="442" ht="15.75" customHeight="1">
      <c r="C442" s="155"/>
      <c r="M442" s="155"/>
      <c r="P442" s="155"/>
      <c r="Q442" s="156"/>
      <c r="S442" s="157"/>
      <c r="X442" s="152"/>
      <c r="AF442" s="43"/>
    </row>
    <row r="443" ht="15.75" customHeight="1">
      <c r="C443" s="155"/>
      <c r="M443" s="155"/>
      <c r="P443" s="155"/>
      <c r="Q443" s="156"/>
      <c r="S443" s="157"/>
      <c r="X443" s="152"/>
      <c r="AF443" s="43"/>
    </row>
    <row r="444" ht="15.75" customHeight="1">
      <c r="C444" s="155"/>
      <c r="M444" s="155"/>
      <c r="P444" s="155"/>
      <c r="Q444" s="156"/>
      <c r="S444" s="157"/>
      <c r="X444" s="152"/>
      <c r="AF444" s="43"/>
    </row>
    <row r="445" ht="15.75" customHeight="1">
      <c r="C445" s="155"/>
      <c r="M445" s="155"/>
      <c r="P445" s="155"/>
      <c r="Q445" s="156"/>
      <c r="S445" s="157"/>
      <c r="X445" s="152"/>
      <c r="AF445" s="43"/>
    </row>
    <row r="446" ht="15.75" customHeight="1">
      <c r="C446" s="155"/>
      <c r="M446" s="155"/>
      <c r="P446" s="155"/>
      <c r="Q446" s="156"/>
      <c r="S446" s="157"/>
      <c r="X446" s="152"/>
      <c r="AF446" s="43"/>
    </row>
    <row r="447" ht="15.75" customHeight="1">
      <c r="C447" s="155"/>
      <c r="M447" s="155"/>
      <c r="P447" s="155"/>
      <c r="Q447" s="156"/>
      <c r="S447" s="157"/>
      <c r="X447" s="152"/>
      <c r="AF447" s="43"/>
    </row>
    <row r="448" ht="15.75" customHeight="1">
      <c r="C448" s="155"/>
      <c r="M448" s="155"/>
      <c r="P448" s="155"/>
      <c r="Q448" s="156"/>
      <c r="S448" s="157"/>
      <c r="X448" s="152"/>
      <c r="AF448" s="43"/>
    </row>
    <row r="449" ht="15.75" customHeight="1">
      <c r="C449" s="155"/>
      <c r="M449" s="155"/>
      <c r="P449" s="155"/>
      <c r="Q449" s="156"/>
      <c r="S449" s="157"/>
      <c r="X449" s="152"/>
      <c r="AF449" s="43"/>
    </row>
    <row r="450" ht="15.75" customHeight="1">
      <c r="C450" s="155"/>
      <c r="M450" s="155"/>
      <c r="P450" s="155"/>
      <c r="Q450" s="156"/>
      <c r="S450" s="157"/>
      <c r="X450" s="152"/>
      <c r="AF450" s="43"/>
    </row>
    <row r="451" ht="15.75" customHeight="1">
      <c r="C451" s="155"/>
      <c r="M451" s="155"/>
      <c r="P451" s="155"/>
      <c r="Q451" s="156"/>
      <c r="S451" s="157"/>
      <c r="X451" s="152"/>
      <c r="AF451" s="43"/>
    </row>
    <row r="452" ht="15.75" customHeight="1">
      <c r="C452" s="155"/>
      <c r="M452" s="155"/>
      <c r="P452" s="155"/>
      <c r="Q452" s="156"/>
      <c r="S452" s="157"/>
      <c r="X452" s="152"/>
      <c r="AF452" s="43"/>
    </row>
    <row r="453" ht="15.75" customHeight="1">
      <c r="C453" s="155"/>
      <c r="M453" s="155"/>
      <c r="P453" s="155"/>
      <c r="Q453" s="156"/>
      <c r="S453" s="157"/>
      <c r="X453" s="152"/>
      <c r="AF453" s="43"/>
    </row>
    <row r="454" ht="15.75" customHeight="1">
      <c r="C454" s="155"/>
      <c r="M454" s="155"/>
      <c r="P454" s="155"/>
      <c r="Q454" s="156"/>
      <c r="S454" s="157"/>
      <c r="X454" s="152"/>
      <c r="AF454" s="43"/>
    </row>
    <row r="455" ht="15.75" customHeight="1">
      <c r="C455" s="155"/>
      <c r="M455" s="155"/>
      <c r="P455" s="155"/>
      <c r="Q455" s="156"/>
      <c r="S455" s="157"/>
      <c r="X455" s="152"/>
      <c r="AF455" s="43"/>
    </row>
    <row r="456" ht="15.75" customHeight="1">
      <c r="C456" s="155"/>
      <c r="M456" s="155"/>
      <c r="P456" s="155"/>
      <c r="Q456" s="156"/>
      <c r="S456" s="157"/>
      <c r="X456" s="152"/>
      <c r="AF456" s="43"/>
    </row>
    <row r="457" ht="15.75" customHeight="1">
      <c r="C457" s="155"/>
      <c r="M457" s="155"/>
      <c r="P457" s="155"/>
      <c r="Q457" s="156"/>
      <c r="S457" s="157"/>
      <c r="X457" s="152"/>
      <c r="AF457" s="43"/>
    </row>
    <row r="458" ht="15.75" customHeight="1">
      <c r="C458" s="155"/>
      <c r="M458" s="155"/>
      <c r="P458" s="155"/>
      <c r="Q458" s="156"/>
      <c r="S458" s="157"/>
      <c r="X458" s="152"/>
      <c r="AF458" s="43"/>
    </row>
    <row r="459" ht="15.75" customHeight="1">
      <c r="C459" s="155"/>
      <c r="M459" s="155"/>
      <c r="P459" s="155"/>
      <c r="Q459" s="156"/>
      <c r="S459" s="157"/>
      <c r="X459" s="152"/>
      <c r="AF459" s="43"/>
    </row>
    <row r="460" ht="15.75" customHeight="1">
      <c r="C460" s="155"/>
      <c r="M460" s="155"/>
      <c r="P460" s="155"/>
      <c r="Q460" s="156"/>
      <c r="S460" s="157"/>
      <c r="X460" s="152"/>
      <c r="AF460" s="43"/>
    </row>
    <row r="461" ht="15.75" customHeight="1">
      <c r="C461" s="155"/>
      <c r="M461" s="155"/>
      <c r="P461" s="155"/>
      <c r="Q461" s="156"/>
      <c r="S461" s="157"/>
      <c r="X461" s="152"/>
      <c r="AF461" s="43"/>
    </row>
    <row r="462" ht="15.75" customHeight="1">
      <c r="C462" s="155"/>
      <c r="M462" s="155"/>
      <c r="P462" s="155"/>
      <c r="Q462" s="156"/>
      <c r="S462" s="157"/>
      <c r="X462" s="152"/>
      <c r="AF462" s="43"/>
    </row>
    <row r="463" ht="15.75" customHeight="1">
      <c r="C463" s="155"/>
      <c r="M463" s="155"/>
      <c r="P463" s="155"/>
      <c r="Q463" s="156"/>
      <c r="S463" s="157"/>
      <c r="X463" s="152"/>
      <c r="AF463" s="43"/>
    </row>
    <row r="464" ht="15.75" customHeight="1">
      <c r="C464" s="155"/>
      <c r="M464" s="155"/>
      <c r="P464" s="155"/>
      <c r="Q464" s="156"/>
      <c r="S464" s="157"/>
      <c r="X464" s="152"/>
      <c r="AF464" s="43"/>
    </row>
    <row r="465" ht="15.75" customHeight="1">
      <c r="C465" s="155"/>
      <c r="M465" s="155"/>
      <c r="P465" s="155"/>
      <c r="Q465" s="156"/>
      <c r="S465" s="157"/>
      <c r="X465" s="152"/>
      <c r="AF465" s="43"/>
    </row>
    <row r="466" ht="15.75" customHeight="1">
      <c r="C466" s="155"/>
      <c r="M466" s="155"/>
      <c r="P466" s="155"/>
      <c r="Q466" s="156"/>
      <c r="S466" s="157"/>
      <c r="X466" s="152"/>
      <c r="AF466" s="43"/>
    </row>
    <row r="467" ht="15.75" customHeight="1">
      <c r="C467" s="155"/>
      <c r="M467" s="155"/>
      <c r="P467" s="155"/>
      <c r="Q467" s="156"/>
      <c r="S467" s="157"/>
      <c r="X467" s="152"/>
      <c r="AF467" s="43"/>
    </row>
    <row r="468" ht="15.75" customHeight="1">
      <c r="C468" s="155"/>
      <c r="M468" s="155"/>
      <c r="P468" s="155"/>
      <c r="Q468" s="156"/>
      <c r="S468" s="157"/>
      <c r="X468" s="152"/>
      <c r="AF468" s="43"/>
    </row>
    <row r="469" ht="15.75" customHeight="1">
      <c r="C469" s="155"/>
      <c r="M469" s="155"/>
      <c r="P469" s="155"/>
      <c r="Q469" s="156"/>
      <c r="S469" s="157"/>
      <c r="X469" s="152"/>
      <c r="AF469" s="43"/>
    </row>
    <row r="470" ht="15.75" customHeight="1">
      <c r="C470" s="155"/>
      <c r="M470" s="155"/>
      <c r="P470" s="155"/>
      <c r="Q470" s="156"/>
      <c r="S470" s="157"/>
      <c r="X470" s="152"/>
      <c r="AF470" s="43"/>
    </row>
    <row r="471" ht="15.75" customHeight="1">
      <c r="C471" s="155"/>
      <c r="M471" s="155"/>
      <c r="P471" s="155"/>
      <c r="Q471" s="156"/>
      <c r="S471" s="157"/>
      <c r="X471" s="152"/>
      <c r="AF471" s="43"/>
    </row>
    <row r="472" ht="15.75" customHeight="1">
      <c r="C472" s="155"/>
      <c r="M472" s="155"/>
      <c r="P472" s="155"/>
      <c r="Q472" s="156"/>
      <c r="S472" s="157"/>
      <c r="X472" s="152"/>
      <c r="AF472" s="43"/>
    </row>
    <row r="473" ht="15.75" customHeight="1">
      <c r="C473" s="155"/>
      <c r="M473" s="155"/>
      <c r="P473" s="155"/>
      <c r="Q473" s="156"/>
      <c r="S473" s="157"/>
      <c r="X473" s="152"/>
      <c r="AF473" s="43"/>
    </row>
    <row r="474" ht="15.75" customHeight="1">
      <c r="C474" s="155"/>
      <c r="M474" s="155"/>
      <c r="P474" s="155"/>
      <c r="Q474" s="156"/>
      <c r="S474" s="157"/>
      <c r="X474" s="152"/>
      <c r="AF474" s="43"/>
    </row>
    <row r="475" ht="15.75" customHeight="1">
      <c r="C475" s="155"/>
      <c r="M475" s="155"/>
      <c r="P475" s="155"/>
      <c r="Q475" s="156"/>
      <c r="S475" s="157"/>
      <c r="X475" s="152"/>
      <c r="AF475" s="43"/>
    </row>
    <row r="476" ht="15.75" customHeight="1">
      <c r="C476" s="155"/>
      <c r="M476" s="155"/>
      <c r="P476" s="155"/>
      <c r="Q476" s="156"/>
      <c r="S476" s="157"/>
      <c r="X476" s="152"/>
      <c r="AF476" s="43"/>
    </row>
    <row r="477" ht="15.75" customHeight="1">
      <c r="C477" s="155"/>
      <c r="M477" s="155"/>
      <c r="P477" s="155"/>
      <c r="Q477" s="156"/>
      <c r="S477" s="157"/>
      <c r="X477" s="152"/>
      <c r="AF477" s="43"/>
    </row>
    <row r="478" ht="15.75" customHeight="1">
      <c r="C478" s="155"/>
      <c r="M478" s="155"/>
      <c r="P478" s="155"/>
      <c r="Q478" s="156"/>
      <c r="S478" s="157"/>
      <c r="X478" s="152"/>
      <c r="AF478" s="43"/>
    </row>
    <row r="479" ht="15.75" customHeight="1">
      <c r="C479" s="155"/>
      <c r="M479" s="155"/>
      <c r="P479" s="155"/>
      <c r="Q479" s="156"/>
      <c r="S479" s="157"/>
      <c r="X479" s="152"/>
      <c r="AF479" s="43"/>
    </row>
    <row r="480" ht="15.75" customHeight="1">
      <c r="C480" s="155"/>
      <c r="M480" s="155"/>
      <c r="P480" s="155"/>
      <c r="Q480" s="156"/>
      <c r="S480" s="157"/>
      <c r="X480" s="152"/>
      <c r="AF480" s="43"/>
    </row>
    <row r="481" ht="15.75" customHeight="1">
      <c r="C481" s="155"/>
      <c r="M481" s="155"/>
      <c r="P481" s="155"/>
      <c r="Q481" s="156"/>
      <c r="S481" s="157"/>
      <c r="X481" s="152"/>
      <c r="AF481" s="43"/>
    </row>
    <row r="482" ht="15.75" customHeight="1">
      <c r="C482" s="155"/>
      <c r="M482" s="155"/>
      <c r="P482" s="155"/>
      <c r="Q482" s="156"/>
      <c r="S482" s="157"/>
      <c r="X482" s="152"/>
      <c r="AF482" s="43"/>
    </row>
    <row r="483" ht="15.75" customHeight="1">
      <c r="C483" s="155"/>
      <c r="M483" s="155"/>
      <c r="P483" s="155"/>
      <c r="Q483" s="156"/>
      <c r="S483" s="157"/>
      <c r="X483" s="152"/>
      <c r="AF483" s="43"/>
    </row>
    <row r="484" ht="15.75" customHeight="1">
      <c r="C484" s="155"/>
      <c r="M484" s="155"/>
      <c r="P484" s="155"/>
      <c r="Q484" s="156"/>
      <c r="S484" s="157"/>
      <c r="X484" s="152"/>
      <c r="AF484" s="43"/>
    </row>
    <row r="485" ht="15.75" customHeight="1">
      <c r="C485" s="155"/>
      <c r="M485" s="155"/>
      <c r="P485" s="155"/>
      <c r="Q485" s="156"/>
      <c r="S485" s="157"/>
      <c r="X485" s="152"/>
      <c r="AF485" s="43"/>
    </row>
    <row r="486" ht="15.75" customHeight="1">
      <c r="C486" s="155"/>
      <c r="M486" s="155"/>
      <c r="P486" s="155"/>
      <c r="Q486" s="156"/>
      <c r="S486" s="157"/>
      <c r="X486" s="152"/>
      <c r="AF486" s="43"/>
    </row>
    <row r="487" ht="15.75" customHeight="1">
      <c r="C487" s="155"/>
      <c r="M487" s="155"/>
      <c r="P487" s="155"/>
      <c r="Q487" s="156"/>
      <c r="S487" s="157"/>
      <c r="X487" s="152"/>
      <c r="AF487" s="43"/>
    </row>
    <row r="488" ht="15.75" customHeight="1">
      <c r="C488" s="155"/>
      <c r="M488" s="155"/>
      <c r="P488" s="155"/>
      <c r="Q488" s="156"/>
      <c r="S488" s="157"/>
      <c r="X488" s="152"/>
      <c r="AF488" s="43"/>
    </row>
    <row r="489" ht="15.75" customHeight="1">
      <c r="C489" s="155"/>
      <c r="M489" s="155"/>
      <c r="P489" s="155"/>
      <c r="Q489" s="156"/>
      <c r="S489" s="157"/>
      <c r="X489" s="152"/>
      <c r="AF489" s="43"/>
    </row>
    <row r="490" ht="15.75" customHeight="1">
      <c r="C490" s="155"/>
      <c r="M490" s="155"/>
      <c r="P490" s="155"/>
      <c r="Q490" s="156"/>
      <c r="S490" s="157"/>
      <c r="X490" s="152"/>
      <c r="AF490" s="43"/>
    </row>
    <row r="491" ht="15.75" customHeight="1">
      <c r="C491" s="155"/>
      <c r="M491" s="155"/>
      <c r="P491" s="155"/>
      <c r="Q491" s="156"/>
      <c r="S491" s="157"/>
      <c r="X491" s="152"/>
      <c r="AF491" s="43"/>
    </row>
    <row r="492" ht="15.75" customHeight="1">
      <c r="C492" s="155"/>
      <c r="M492" s="155"/>
      <c r="P492" s="155"/>
      <c r="Q492" s="156"/>
      <c r="S492" s="157"/>
      <c r="X492" s="152"/>
      <c r="AF492" s="43"/>
    </row>
    <row r="493" ht="15.75" customHeight="1">
      <c r="C493" s="155"/>
      <c r="M493" s="155"/>
      <c r="P493" s="155"/>
      <c r="Q493" s="156"/>
      <c r="S493" s="157"/>
      <c r="X493" s="152"/>
      <c r="AF493" s="43"/>
    </row>
    <row r="494" ht="15.75" customHeight="1">
      <c r="C494" s="155"/>
      <c r="M494" s="155"/>
      <c r="P494" s="155"/>
      <c r="Q494" s="156"/>
      <c r="S494" s="157"/>
      <c r="X494" s="152"/>
      <c r="AF494" s="43"/>
    </row>
    <row r="495" ht="15.75" customHeight="1">
      <c r="C495" s="155"/>
      <c r="M495" s="155"/>
      <c r="P495" s="155"/>
      <c r="Q495" s="156"/>
      <c r="S495" s="157"/>
      <c r="X495" s="152"/>
      <c r="AF495" s="43"/>
    </row>
    <row r="496" ht="15.75" customHeight="1">
      <c r="C496" s="155"/>
      <c r="M496" s="155"/>
      <c r="P496" s="155"/>
      <c r="Q496" s="156"/>
      <c r="S496" s="157"/>
      <c r="X496" s="152"/>
      <c r="AF496" s="43"/>
    </row>
    <row r="497" ht="15.75" customHeight="1">
      <c r="C497" s="155"/>
      <c r="M497" s="155"/>
      <c r="P497" s="155"/>
      <c r="Q497" s="156"/>
      <c r="S497" s="157"/>
      <c r="X497" s="152"/>
      <c r="AF497" s="43"/>
    </row>
    <row r="498" ht="15.75" customHeight="1">
      <c r="C498" s="155"/>
      <c r="M498" s="155"/>
      <c r="P498" s="155"/>
      <c r="Q498" s="156"/>
      <c r="S498" s="157"/>
      <c r="X498" s="152"/>
      <c r="AF498" s="43"/>
    </row>
    <row r="499" ht="15.75" customHeight="1">
      <c r="C499" s="155"/>
      <c r="M499" s="155"/>
      <c r="P499" s="155"/>
      <c r="Q499" s="156"/>
      <c r="S499" s="157"/>
      <c r="X499" s="152"/>
      <c r="AF499" s="43"/>
    </row>
    <row r="500" ht="15.75" customHeight="1">
      <c r="C500" s="155"/>
      <c r="M500" s="155"/>
      <c r="P500" s="155"/>
      <c r="Q500" s="156"/>
      <c r="S500" s="157"/>
      <c r="X500" s="152"/>
      <c r="AF500" s="43"/>
    </row>
    <row r="501" ht="15.75" customHeight="1">
      <c r="C501" s="155"/>
      <c r="M501" s="155"/>
      <c r="P501" s="155"/>
      <c r="Q501" s="156"/>
      <c r="S501" s="157"/>
      <c r="X501" s="152"/>
      <c r="AF501" s="43"/>
    </row>
    <row r="502" ht="15.75" customHeight="1">
      <c r="C502" s="155"/>
      <c r="M502" s="155"/>
      <c r="P502" s="155"/>
      <c r="Q502" s="156"/>
      <c r="S502" s="157"/>
      <c r="X502" s="152"/>
      <c r="AF502" s="43"/>
    </row>
    <row r="503" ht="15.75" customHeight="1">
      <c r="C503" s="155"/>
      <c r="M503" s="155"/>
      <c r="P503" s="155"/>
      <c r="Q503" s="156"/>
      <c r="S503" s="157"/>
      <c r="X503" s="152"/>
      <c r="AF503" s="43"/>
    </row>
    <row r="504" ht="15.75" customHeight="1">
      <c r="C504" s="155"/>
      <c r="M504" s="155"/>
      <c r="P504" s="155"/>
      <c r="Q504" s="156"/>
      <c r="S504" s="157"/>
      <c r="X504" s="152"/>
      <c r="AF504" s="43"/>
    </row>
    <row r="505" ht="15.75" customHeight="1">
      <c r="C505" s="155"/>
      <c r="M505" s="155"/>
      <c r="P505" s="155"/>
      <c r="Q505" s="156"/>
      <c r="S505" s="157"/>
      <c r="X505" s="152"/>
      <c r="AF505" s="43"/>
    </row>
    <row r="506" ht="15.75" customHeight="1">
      <c r="C506" s="155"/>
      <c r="M506" s="155"/>
      <c r="P506" s="155"/>
      <c r="Q506" s="156"/>
      <c r="S506" s="157"/>
      <c r="X506" s="152"/>
      <c r="AF506" s="43"/>
    </row>
    <row r="507" ht="15.75" customHeight="1">
      <c r="C507" s="155"/>
      <c r="M507" s="155"/>
      <c r="P507" s="155"/>
      <c r="Q507" s="156"/>
      <c r="S507" s="157"/>
      <c r="X507" s="152"/>
      <c r="AF507" s="43"/>
    </row>
    <row r="508" ht="15.75" customHeight="1">
      <c r="C508" s="155"/>
      <c r="M508" s="155"/>
      <c r="P508" s="155"/>
      <c r="Q508" s="156"/>
      <c r="S508" s="157"/>
      <c r="X508" s="152"/>
      <c r="AF508" s="43"/>
    </row>
    <row r="509" ht="15.75" customHeight="1">
      <c r="C509" s="155"/>
      <c r="M509" s="155"/>
      <c r="P509" s="155"/>
      <c r="Q509" s="156"/>
      <c r="S509" s="157"/>
      <c r="X509" s="152"/>
      <c r="AF509" s="43"/>
    </row>
    <row r="510" ht="15.75" customHeight="1">
      <c r="C510" s="155"/>
      <c r="M510" s="155"/>
      <c r="P510" s="155"/>
      <c r="Q510" s="156"/>
      <c r="S510" s="157"/>
      <c r="X510" s="152"/>
      <c r="AF510" s="43"/>
    </row>
    <row r="511" ht="15.75" customHeight="1">
      <c r="C511" s="155"/>
      <c r="M511" s="155"/>
      <c r="P511" s="155"/>
      <c r="Q511" s="156"/>
      <c r="S511" s="157"/>
      <c r="X511" s="152"/>
      <c r="AF511" s="43"/>
    </row>
    <row r="512" ht="15.75" customHeight="1">
      <c r="C512" s="155"/>
      <c r="M512" s="155"/>
      <c r="P512" s="155"/>
      <c r="Q512" s="156"/>
      <c r="S512" s="157"/>
      <c r="X512" s="152"/>
      <c r="AF512" s="43"/>
    </row>
    <row r="513" ht="15.75" customHeight="1">
      <c r="C513" s="155"/>
      <c r="M513" s="155"/>
      <c r="P513" s="155"/>
      <c r="Q513" s="156"/>
      <c r="S513" s="157"/>
      <c r="X513" s="152"/>
      <c r="AF513" s="43"/>
    </row>
    <row r="514" ht="15.75" customHeight="1">
      <c r="C514" s="155"/>
      <c r="M514" s="155"/>
      <c r="P514" s="155"/>
      <c r="Q514" s="156"/>
      <c r="S514" s="157"/>
      <c r="X514" s="152"/>
      <c r="AF514" s="43"/>
    </row>
    <row r="515" ht="15.75" customHeight="1">
      <c r="C515" s="155"/>
      <c r="M515" s="155"/>
      <c r="P515" s="155"/>
      <c r="Q515" s="156"/>
      <c r="S515" s="157"/>
      <c r="X515" s="152"/>
      <c r="AF515" s="43"/>
    </row>
    <row r="516" ht="15.75" customHeight="1">
      <c r="C516" s="155"/>
      <c r="M516" s="155"/>
      <c r="P516" s="155"/>
      <c r="Q516" s="156"/>
      <c r="S516" s="157"/>
      <c r="X516" s="152"/>
      <c r="AF516" s="43"/>
    </row>
    <row r="517" ht="15.75" customHeight="1">
      <c r="C517" s="155"/>
      <c r="M517" s="155"/>
      <c r="P517" s="155"/>
      <c r="Q517" s="156"/>
      <c r="S517" s="157"/>
      <c r="X517" s="152"/>
      <c r="AF517" s="43"/>
    </row>
    <row r="518" ht="15.75" customHeight="1">
      <c r="C518" s="155"/>
      <c r="M518" s="155"/>
      <c r="P518" s="155"/>
      <c r="Q518" s="156"/>
      <c r="S518" s="157"/>
      <c r="X518" s="152"/>
      <c r="AF518" s="43"/>
    </row>
    <row r="519" ht="15.75" customHeight="1">
      <c r="C519" s="155"/>
      <c r="M519" s="155"/>
      <c r="P519" s="155"/>
      <c r="Q519" s="156"/>
      <c r="S519" s="157"/>
      <c r="X519" s="152"/>
      <c r="AF519" s="43"/>
    </row>
    <row r="520" ht="15.75" customHeight="1">
      <c r="C520" s="155"/>
      <c r="M520" s="155"/>
      <c r="P520" s="155"/>
      <c r="Q520" s="156"/>
      <c r="S520" s="157"/>
      <c r="X520" s="152"/>
      <c r="AF520" s="43"/>
    </row>
    <row r="521" ht="15.75" customHeight="1">
      <c r="C521" s="155"/>
      <c r="M521" s="155"/>
      <c r="P521" s="155"/>
      <c r="Q521" s="156"/>
      <c r="S521" s="157"/>
      <c r="X521" s="152"/>
      <c r="AF521" s="43"/>
    </row>
    <row r="522" ht="15.75" customHeight="1">
      <c r="C522" s="155"/>
      <c r="M522" s="155"/>
      <c r="P522" s="155"/>
      <c r="Q522" s="156"/>
      <c r="S522" s="157"/>
      <c r="X522" s="152"/>
      <c r="AF522" s="43"/>
    </row>
    <row r="523" ht="15.75" customHeight="1">
      <c r="C523" s="155"/>
      <c r="M523" s="155"/>
      <c r="P523" s="155"/>
      <c r="Q523" s="156"/>
      <c r="S523" s="157"/>
      <c r="X523" s="152"/>
      <c r="AF523" s="43"/>
    </row>
    <row r="524" ht="15.75" customHeight="1">
      <c r="C524" s="155"/>
      <c r="M524" s="155"/>
      <c r="P524" s="155"/>
      <c r="Q524" s="156"/>
      <c r="S524" s="157"/>
      <c r="X524" s="152"/>
      <c r="AF524" s="43"/>
    </row>
    <row r="525" ht="15.75" customHeight="1">
      <c r="C525" s="155"/>
      <c r="M525" s="155"/>
      <c r="P525" s="155"/>
      <c r="Q525" s="156"/>
      <c r="S525" s="157"/>
      <c r="X525" s="152"/>
      <c r="AF525" s="43"/>
    </row>
    <row r="526" ht="15.75" customHeight="1">
      <c r="C526" s="155"/>
      <c r="M526" s="155"/>
      <c r="P526" s="155"/>
      <c r="Q526" s="156"/>
      <c r="S526" s="157"/>
      <c r="X526" s="152"/>
      <c r="AF526" s="43"/>
    </row>
    <row r="527" ht="15.75" customHeight="1">
      <c r="C527" s="155"/>
      <c r="M527" s="155"/>
      <c r="P527" s="155"/>
      <c r="Q527" s="156"/>
      <c r="S527" s="157"/>
      <c r="X527" s="152"/>
      <c r="AF527" s="43"/>
    </row>
    <row r="528" ht="15.75" customHeight="1">
      <c r="C528" s="155"/>
      <c r="M528" s="155"/>
      <c r="P528" s="155"/>
      <c r="Q528" s="156"/>
      <c r="S528" s="157"/>
      <c r="X528" s="152"/>
      <c r="AF528" s="43"/>
    </row>
    <row r="529" ht="15.75" customHeight="1">
      <c r="C529" s="155"/>
      <c r="M529" s="155"/>
      <c r="P529" s="155"/>
      <c r="Q529" s="156"/>
      <c r="S529" s="157"/>
      <c r="X529" s="152"/>
      <c r="AF529" s="43"/>
    </row>
    <row r="530" ht="15.75" customHeight="1">
      <c r="C530" s="155"/>
      <c r="M530" s="155"/>
      <c r="P530" s="155"/>
      <c r="Q530" s="156"/>
      <c r="S530" s="157"/>
      <c r="X530" s="152"/>
      <c r="AF530" s="43"/>
    </row>
    <row r="531" ht="15.75" customHeight="1">
      <c r="C531" s="155"/>
      <c r="M531" s="155"/>
      <c r="P531" s="155"/>
      <c r="Q531" s="156"/>
      <c r="S531" s="157"/>
      <c r="X531" s="152"/>
      <c r="AF531" s="43"/>
    </row>
    <row r="532" ht="15.75" customHeight="1">
      <c r="C532" s="155"/>
      <c r="M532" s="155"/>
      <c r="P532" s="155"/>
      <c r="Q532" s="156"/>
      <c r="S532" s="157"/>
      <c r="X532" s="152"/>
      <c r="AF532" s="43"/>
    </row>
    <row r="533" ht="15.75" customHeight="1">
      <c r="C533" s="155"/>
      <c r="M533" s="155"/>
      <c r="P533" s="155"/>
      <c r="Q533" s="156"/>
      <c r="S533" s="157"/>
      <c r="X533" s="152"/>
      <c r="AF533" s="43"/>
    </row>
    <row r="534" ht="15.75" customHeight="1">
      <c r="C534" s="155"/>
      <c r="M534" s="155"/>
      <c r="P534" s="155"/>
      <c r="Q534" s="156"/>
      <c r="S534" s="157"/>
      <c r="X534" s="152"/>
      <c r="AF534" s="43"/>
    </row>
    <row r="535" ht="15.75" customHeight="1">
      <c r="C535" s="155"/>
      <c r="M535" s="155"/>
      <c r="P535" s="155"/>
      <c r="Q535" s="156"/>
      <c r="S535" s="157"/>
      <c r="X535" s="152"/>
      <c r="AF535" s="43"/>
    </row>
    <row r="536" ht="15.75" customHeight="1">
      <c r="C536" s="155"/>
      <c r="M536" s="155"/>
      <c r="P536" s="155"/>
      <c r="Q536" s="156"/>
      <c r="S536" s="157"/>
      <c r="X536" s="152"/>
      <c r="AF536" s="43"/>
    </row>
    <row r="537" ht="15.75" customHeight="1">
      <c r="C537" s="155"/>
      <c r="M537" s="155"/>
      <c r="P537" s="155"/>
      <c r="Q537" s="156"/>
      <c r="S537" s="157"/>
      <c r="X537" s="152"/>
      <c r="AF537" s="43"/>
    </row>
    <row r="538" ht="15.75" customHeight="1">
      <c r="C538" s="155"/>
      <c r="M538" s="155"/>
      <c r="P538" s="155"/>
      <c r="Q538" s="156"/>
      <c r="S538" s="157"/>
      <c r="X538" s="152"/>
      <c r="AF538" s="43"/>
    </row>
    <row r="539" ht="15.75" customHeight="1">
      <c r="C539" s="155"/>
      <c r="M539" s="155"/>
      <c r="P539" s="155"/>
      <c r="Q539" s="156"/>
      <c r="S539" s="157"/>
      <c r="X539" s="152"/>
      <c r="AF539" s="43"/>
    </row>
    <row r="540" ht="15.75" customHeight="1">
      <c r="C540" s="155"/>
      <c r="M540" s="155"/>
      <c r="P540" s="155"/>
      <c r="Q540" s="156"/>
      <c r="S540" s="157"/>
      <c r="X540" s="152"/>
      <c r="AF540" s="43"/>
    </row>
    <row r="541" ht="15.75" customHeight="1">
      <c r="C541" s="155"/>
      <c r="M541" s="155"/>
      <c r="P541" s="155"/>
      <c r="Q541" s="156"/>
      <c r="S541" s="157"/>
      <c r="X541" s="152"/>
      <c r="AF541" s="43"/>
    </row>
    <row r="542" ht="15.75" customHeight="1">
      <c r="C542" s="155"/>
      <c r="M542" s="155"/>
      <c r="P542" s="155"/>
      <c r="Q542" s="156"/>
      <c r="S542" s="157"/>
      <c r="X542" s="152"/>
      <c r="AF542" s="43"/>
    </row>
    <row r="543" ht="15.75" customHeight="1">
      <c r="C543" s="155"/>
      <c r="M543" s="155"/>
      <c r="P543" s="155"/>
      <c r="Q543" s="156"/>
      <c r="S543" s="157"/>
      <c r="X543" s="152"/>
      <c r="AF543" s="43"/>
    </row>
    <row r="544" ht="15.75" customHeight="1">
      <c r="C544" s="155"/>
      <c r="M544" s="155"/>
      <c r="P544" s="155"/>
      <c r="Q544" s="156"/>
      <c r="S544" s="157"/>
      <c r="X544" s="152"/>
      <c r="AF544" s="43"/>
    </row>
    <row r="545" ht="15.75" customHeight="1">
      <c r="C545" s="155"/>
      <c r="M545" s="155"/>
      <c r="P545" s="155"/>
      <c r="Q545" s="156"/>
      <c r="S545" s="157"/>
      <c r="X545" s="152"/>
      <c r="AF545" s="43"/>
    </row>
    <row r="546" ht="15.75" customHeight="1">
      <c r="C546" s="155"/>
      <c r="M546" s="155"/>
      <c r="P546" s="155"/>
      <c r="Q546" s="156"/>
      <c r="S546" s="157"/>
      <c r="X546" s="152"/>
      <c r="AF546" s="43"/>
    </row>
    <row r="547" ht="15.75" customHeight="1">
      <c r="C547" s="155"/>
      <c r="M547" s="155"/>
      <c r="P547" s="155"/>
      <c r="Q547" s="156"/>
      <c r="S547" s="157"/>
      <c r="X547" s="152"/>
      <c r="AF547" s="43"/>
    </row>
    <row r="548" ht="15.75" customHeight="1">
      <c r="C548" s="155"/>
      <c r="M548" s="155"/>
      <c r="P548" s="155"/>
      <c r="Q548" s="156"/>
      <c r="S548" s="157"/>
      <c r="X548" s="152"/>
      <c r="AF548" s="43"/>
    </row>
    <row r="549" ht="15.75" customHeight="1">
      <c r="C549" s="155"/>
      <c r="M549" s="155"/>
      <c r="P549" s="155"/>
      <c r="Q549" s="156"/>
      <c r="S549" s="157"/>
      <c r="X549" s="152"/>
      <c r="AF549" s="43"/>
    </row>
    <row r="550" ht="15.75" customHeight="1">
      <c r="C550" s="155"/>
      <c r="M550" s="155"/>
      <c r="P550" s="155"/>
      <c r="Q550" s="156"/>
      <c r="S550" s="157"/>
      <c r="X550" s="152"/>
      <c r="AF550" s="43"/>
    </row>
    <row r="551" ht="15.75" customHeight="1">
      <c r="C551" s="155"/>
      <c r="M551" s="155"/>
      <c r="P551" s="155"/>
      <c r="Q551" s="156"/>
      <c r="S551" s="157"/>
      <c r="X551" s="152"/>
      <c r="AF551" s="43"/>
    </row>
    <row r="552" ht="15.75" customHeight="1">
      <c r="C552" s="155"/>
      <c r="M552" s="155"/>
      <c r="P552" s="155"/>
      <c r="Q552" s="156"/>
      <c r="S552" s="157"/>
      <c r="X552" s="152"/>
      <c r="AF552" s="43"/>
    </row>
    <row r="553" ht="15.75" customHeight="1">
      <c r="C553" s="155"/>
      <c r="M553" s="155"/>
      <c r="P553" s="155"/>
      <c r="Q553" s="156"/>
      <c r="S553" s="157"/>
      <c r="X553" s="152"/>
      <c r="AF553" s="43"/>
    </row>
    <row r="554" ht="15.75" customHeight="1">
      <c r="C554" s="155"/>
      <c r="M554" s="155"/>
      <c r="P554" s="155"/>
      <c r="Q554" s="156"/>
      <c r="S554" s="157"/>
      <c r="X554" s="152"/>
      <c r="AF554" s="43"/>
    </row>
    <row r="555" ht="15.75" customHeight="1">
      <c r="C555" s="155"/>
      <c r="M555" s="155"/>
      <c r="P555" s="155"/>
      <c r="Q555" s="156"/>
      <c r="S555" s="157"/>
      <c r="X555" s="152"/>
      <c r="AF555" s="43"/>
    </row>
    <row r="556" ht="15.75" customHeight="1">
      <c r="C556" s="155"/>
      <c r="M556" s="155"/>
      <c r="P556" s="155"/>
      <c r="Q556" s="156"/>
      <c r="S556" s="157"/>
      <c r="X556" s="152"/>
      <c r="AF556" s="43"/>
    </row>
    <row r="557" ht="15.75" customHeight="1">
      <c r="C557" s="155"/>
      <c r="M557" s="155"/>
      <c r="P557" s="155"/>
      <c r="Q557" s="156"/>
      <c r="S557" s="157"/>
      <c r="X557" s="152"/>
      <c r="AF557" s="43"/>
    </row>
    <row r="558" ht="15.75" customHeight="1">
      <c r="C558" s="155"/>
      <c r="M558" s="155"/>
      <c r="P558" s="155"/>
      <c r="Q558" s="156"/>
      <c r="S558" s="157"/>
      <c r="X558" s="152"/>
      <c r="AF558" s="43"/>
    </row>
    <row r="559" ht="15.75" customHeight="1">
      <c r="C559" s="155"/>
      <c r="M559" s="155"/>
      <c r="P559" s="155"/>
      <c r="Q559" s="156"/>
      <c r="S559" s="157"/>
      <c r="X559" s="152"/>
      <c r="AF559" s="43"/>
    </row>
    <row r="560" ht="15.75" customHeight="1">
      <c r="C560" s="155"/>
      <c r="M560" s="155"/>
      <c r="P560" s="155"/>
      <c r="Q560" s="156"/>
      <c r="S560" s="157"/>
      <c r="X560" s="152"/>
      <c r="AF560" s="43"/>
    </row>
    <row r="561" ht="15.75" customHeight="1">
      <c r="C561" s="155"/>
      <c r="M561" s="155"/>
      <c r="P561" s="155"/>
      <c r="Q561" s="156"/>
      <c r="S561" s="157"/>
      <c r="X561" s="152"/>
      <c r="AF561" s="43"/>
    </row>
    <row r="562" ht="15.75" customHeight="1">
      <c r="C562" s="155"/>
      <c r="M562" s="155"/>
      <c r="P562" s="155"/>
      <c r="Q562" s="156"/>
      <c r="S562" s="157"/>
      <c r="X562" s="152"/>
      <c r="AF562" s="43"/>
    </row>
    <row r="563" ht="15.75" customHeight="1">
      <c r="C563" s="155"/>
      <c r="M563" s="155"/>
      <c r="P563" s="155"/>
      <c r="Q563" s="156"/>
      <c r="S563" s="157"/>
      <c r="X563" s="152"/>
      <c r="AF563" s="43"/>
    </row>
    <row r="564" ht="15.75" customHeight="1">
      <c r="C564" s="155"/>
      <c r="M564" s="155"/>
      <c r="P564" s="155"/>
      <c r="Q564" s="156"/>
      <c r="S564" s="157"/>
      <c r="X564" s="152"/>
      <c r="AF564" s="43"/>
    </row>
    <row r="565" ht="15.75" customHeight="1">
      <c r="C565" s="155"/>
      <c r="M565" s="155"/>
      <c r="P565" s="155"/>
      <c r="Q565" s="156"/>
      <c r="S565" s="157"/>
      <c r="X565" s="152"/>
      <c r="AF565" s="43"/>
    </row>
    <row r="566" ht="15.75" customHeight="1">
      <c r="C566" s="155"/>
      <c r="M566" s="155"/>
      <c r="P566" s="155"/>
      <c r="Q566" s="156"/>
      <c r="S566" s="157"/>
      <c r="X566" s="152"/>
      <c r="AF566" s="43"/>
    </row>
    <row r="567" ht="15.75" customHeight="1">
      <c r="C567" s="155"/>
      <c r="M567" s="155"/>
      <c r="P567" s="155"/>
      <c r="Q567" s="156"/>
      <c r="S567" s="157"/>
      <c r="X567" s="152"/>
      <c r="AF567" s="43"/>
    </row>
    <row r="568" ht="15.75" customHeight="1">
      <c r="C568" s="155"/>
      <c r="M568" s="155"/>
      <c r="P568" s="155"/>
      <c r="Q568" s="156"/>
      <c r="S568" s="157"/>
      <c r="X568" s="152"/>
      <c r="AF568" s="43"/>
    </row>
    <row r="569" ht="15.75" customHeight="1">
      <c r="C569" s="155"/>
      <c r="M569" s="155"/>
      <c r="P569" s="155"/>
      <c r="Q569" s="156"/>
      <c r="S569" s="157"/>
      <c r="X569" s="152"/>
      <c r="AF569" s="43"/>
    </row>
    <row r="570" ht="15.75" customHeight="1">
      <c r="C570" s="155"/>
      <c r="M570" s="155"/>
      <c r="P570" s="155"/>
      <c r="Q570" s="156"/>
      <c r="S570" s="157"/>
      <c r="X570" s="152"/>
      <c r="AF570" s="43"/>
    </row>
    <row r="571" ht="15.75" customHeight="1">
      <c r="C571" s="155"/>
      <c r="M571" s="155"/>
      <c r="P571" s="155"/>
      <c r="Q571" s="156"/>
      <c r="S571" s="157"/>
      <c r="X571" s="152"/>
      <c r="AF571" s="43"/>
    </row>
    <row r="572" ht="15.75" customHeight="1">
      <c r="C572" s="155"/>
      <c r="M572" s="155"/>
      <c r="P572" s="155"/>
      <c r="Q572" s="156"/>
      <c r="S572" s="157"/>
      <c r="X572" s="152"/>
      <c r="AF572" s="43"/>
    </row>
    <row r="573" ht="15.75" customHeight="1">
      <c r="C573" s="155"/>
      <c r="M573" s="155"/>
      <c r="P573" s="155"/>
      <c r="Q573" s="156"/>
      <c r="S573" s="157"/>
      <c r="X573" s="152"/>
      <c r="AF573" s="43"/>
    </row>
    <row r="574" ht="15.75" customHeight="1">
      <c r="C574" s="155"/>
      <c r="M574" s="155"/>
      <c r="P574" s="155"/>
      <c r="Q574" s="156"/>
      <c r="S574" s="157"/>
      <c r="X574" s="152"/>
      <c r="AF574" s="43"/>
    </row>
    <row r="575" ht="15.75" customHeight="1">
      <c r="C575" s="155"/>
      <c r="M575" s="155"/>
      <c r="P575" s="155"/>
      <c r="Q575" s="156"/>
      <c r="S575" s="157"/>
      <c r="X575" s="152"/>
      <c r="AF575" s="43"/>
    </row>
    <row r="576" ht="15.75" customHeight="1">
      <c r="C576" s="155"/>
      <c r="M576" s="155"/>
      <c r="P576" s="155"/>
      <c r="Q576" s="156"/>
      <c r="S576" s="157"/>
      <c r="X576" s="152"/>
      <c r="AF576" s="43"/>
    </row>
    <row r="577" ht="15.75" customHeight="1">
      <c r="C577" s="155"/>
      <c r="M577" s="155"/>
      <c r="P577" s="155"/>
      <c r="Q577" s="156"/>
      <c r="S577" s="157"/>
      <c r="X577" s="152"/>
      <c r="AF577" s="43"/>
    </row>
    <row r="578" ht="15.75" customHeight="1">
      <c r="C578" s="155"/>
      <c r="M578" s="155"/>
      <c r="P578" s="155"/>
      <c r="Q578" s="156"/>
      <c r="S578" s="157"/>
      <c r="X578" s="152"/>
      <c r="AF578" s="43"/>
    </row>
    <row r="579" ht="15.75" customHeight="1">
      <c r="C579" s="155"/>
      <c r="M579" s="155"/>
      <c r="P579" s="155"/>
      <c r="Q579" s="156"/>
      <c r="S579" s="157"/>
      <c r="X579" s="152"/>
      <c r="AF579" s="43"/>
    </row>
    <row r="580" ht="15.75" customHeight="1">
      <c r="C580" s="155"/>
      <c r="M580" s="155"/>
      <c r="P580" s="155"/>
      <c r="Q580" s="156"/>
      <c r="S580" s="157"/>
      <c r="X580" s="152"/>
      <c r="AF580" s="43"/>
    </row>
    <row r="581" ht="15.75" customHeight="1">
      <c r="C581" s="155"/>
      <c r="M581" s="155"/>
      <c r="P581" s="155"/>
      <c r="Q581" s="156"/>
      <c r="S581" s="157"/>
      <c r="X581" s="152"/>
      <c r="AF581" s="43"/>
    </row>
    <row r="582" ht="15.75" customHeight="1">
      <c r="C582" s="155"/>
      <c r="M582" s="155"/>
      <c r="P582" s="155"/>
      <c r="Q582" s="156"/>
      <c r="S582" s="157"/>
      <c r="X582" s="152"/>
      <c r="AF582" s="43"/>
    </row>
    <row r="583" ht="15.75" customHeight="1">
      <c r="C583" s="155"/>
      <c r="M583" s="155"/>
      <c r="P583" s="155"/>
      <c r="Q583" s="156"/>
      <c r="S583" s="157"/>
      <c r="X583" s="152"/>
      <c r="AF583" s="43"/>
    </row>
    <row r="584" ht="15.75" customHeight="1">
      <c r="C584" s="155"/>
      <c r="M584" s="155"/>
      <c r="P584" s="155"/>
      <c r="Q584" s="156"/>
      <c r="S584" s="157"/>
      <c r="X584" s="152"/>
      <c r="AF584" s="43"/>
    </row>
    <row r="585" ht="15.75" customHeight="1">
      <c r="C585" s="155"/>
      <c r="M585" s="155"/>
      <c r="P585" s="155"/>
      <c r="Q585" s="156"/>
      <c r="S585" s="157"/>
      <c r="X585" s="152"/>
      <c r="AF585" s="43"/>
    </row>
    <row r="586" ht="15.75" customHeight="1">
      <c r="C586" s="155"/>
      <c r="M586" s="155"/>
      <c r="P586" s="155"/>
      <c r="Q586" s="156"/>
      <c r="S586" s="157"/>
      <c r="X586" s="152"/>
      <c r="AF586" s="43"/>
    </row>
    <row r="587" ht="15.75" customHeight="1">
      <c r="C587" s="155"/>
      <c r="M587" s="155"/>
      <c r="P587" s="155"/>
      <c r="Q587" s="156"/>
      <c r="S587" s="157"/>
      <c r="X587" s="152"/>
      <c r="AF587" s="43"/>
    </row>
    <row r="588" ht="15.75" customHeight="1">
      <c r="C588" s="155"/>
      <c r="M588" s="155"/>
      <c r="P588" s="155"/>
      <c r="Q588" s="156"/>
      <c r="S588" s="157"/>
      <c r="X588" s="152"/>
      <c r="AF588" s="43"/>
    </row>
    <row r="589" ht="15.75" customHeight="1">
      <c r="C589" s="155"/>
      <c r="M589" s="155"/>
      <c r="P589" s="155"/>
      <c r="Q589" s="156"/>
      <c r="S589" s="157"/>
      <c r="X589" s="152"/>
      <c r="AF589" s="43"/>
    </row>
    <row r="590" ht="15.75" customHeight="1">
      <c r="C590" s="155"/>
      <c r="M590" s="155"/>
      <c r="P590" s="155"/>
      <c r="Q590" s="156"/>
      <c r="S590" s="157"/>
      <c r="X590" s="152"/>
      <c r="AF590" s="43"/>
    </row>
    <row r="591" ht="15.75" customHeight="1">
      <c r="C591" s="155"/>
      <c r="M591" s="155"/>
      <c r="P591" s="155"/>
      <c r="Q591" s="156"/>
      <c r="S591" s="157"/>
      <c r="X591" s="152"/>
      <c r="AF591" s="43"/>
    </row>
    <row r="592" ht="15.75" customHeight="1">
      <c r="C592" s="155"/>
      <c r="M592" s="155"/>
      <c r="P592" s="155"/>
      <c r="Q592" s="156"/>
      <c r="S592" s="157"/>
      <c r="X592" s="152"/>
      <c r="AF592" s="43"/>
    </row>
    <row r="593" ht="15.75" customHeight="1">
      <c r="C593" s="155"/>
      <c r="M593" s="155"/>
      <c r="P593" s="155"/>
      <c r="Q593" s="156"/>
      <c r="S593" s="157"/>
      <c r="X593" s="152"/>
      <c r="AF593" s="43"/>
    </row>
    <row r="594" ht="15.75" customHeight="1">
      <c r="C594" s="155"/>
      <c r="M594" s="155"/>
      <c r="P594" s="155"/>
      <c r="Q594" s="156"/>
      <c r="S594" s="157"/>
      <c r="X594" s="152"/>
      <c r="AF594" s="43"/>
    </row>
    <row r="595" ht="15.75" customHeight="1">
      <c r="C595" s="155"/>
      <c r="M595" s="155"/>
      <c r="P595" s="155"/>
      <c r="Q595" s="156"/>
      <c r="S595" s="157"/>
      <c r="X595" s="152"/>
      <c r="AF595" s="43"/>
    </row>
    <row r="596" ht="15.75" customHeight="1">
      <c r="C596" s="155"/>
      <c r="M596" s="155"/>
      <c r="P596" s="155"/>
      <c r="Q596" s="156"/>
      <c r="S596" s="157"/>
      <c r="X596" s="152"/>
      <c r="AF596" s="43"/>
    </row>
    <row r="597" ht="15.75" customHeight="1">
      <c r="C597" s="155"/>
      <c r="M597" s="155"/>
      <c r="P597" s="155"/>
      <c r="Q597" s="156"/>
      <c r="S597" s="157"/>
      <c r="X597" s="152"/>
      <c r="AF597" s="43"/>
    </row>
    <row r="598" ht="15.75" customHeight="1">
      <c r="C598" s="155"/>
      <c r="M598" s="155"/>
      <c r="P598" s="155"/>
      <c r="Q598" s="156"/>
      <c r="S598" s="157"/>
      <c r="X598" s="152"/>
      <c r="AF598" s="43"/>
    </row>
    <row r="599" ht="15.75" customHeight="1">
      <c r="C599" s="155"/>
      <c r="M599" s="155"/>
      <c r="P599" s="155"/>
      <c r="Q599" s="156"/>
      <c r="S599" s="157"/>
      <c r="X599" s="152"/>
      <c r="AF599" s="43"/>
    </row>
    <row r="600" ht="15.75" customHeight="1">
      <c r="C600" s="155"/>
      <c r="M600" s="155"/>
      <c r="P600" s="155"/>
      <c r="Q600" s="156"/>
      <c r="S600" s="157"/>
      <c r="X600" s="152"/>
      <c r="AF600" s="43"/>
    </row>
    <row r="601" ht="15.75" customHeight="1">
      <c r="C601" s="155"/>
      <c r="M601" s="155"/>
      <c r="P601" s="155"/>
      <c r="Q601" s="156"/>
      <c r="S601" s="157"/>
      <c r="X601" s="152"/>
      <c r="AF601" s="43"/>
    </row>
    <row r="602" ht="15.75" customHeight="1">
      <c r="C602" s="155"/>
      <c r="M602" s="155"/>
      <c r="P602" s="155"/>
      <c r="Q602" s="156"/>
      <c r="S602" s="157"/>
      <c r="X602" s="152"/>
      <c r="AF602" s="43"/>
    </row>
    <row r="603" ht="15.75" customHeight="1">
      <c r="C603" s="155"/>
      <c r="M603" s="155"/>
      <c r="P603" s="155"/>
      <c r="Q603" s="156"/>
      <c r="S603" s="157"/>
      <c r="X603" s="152"/>
      <c r="AF603" s="43"/>
    </row>
    <row r="604" ht="15.75" customHeight="1">
      <c r="C604" s="155"/>
      <c r="M604" s="155"/>
      <c r="P604" s="155"/>
      <c r="Q604" s="156"/>
      <c r="S604" s="157"/>
      <c r="X604" s="152"/>
      <c r="AF604" s="43"/>
    </row>
    <row r="605" ht="15.75" customHeight="1">
      <c r="C605" s="155"/>
      <c r="M605" s="155"/>
      <c r="P605" s="155"/>
      <c r="Q605" s="156"/>
      <c r="S605" s="157"/>
      <c r="X605" s="152"/>
      <c r="AF605" s="43"/>
    </row>
    <row r="606" ht="15.75" customHeight="1">
      <c r="C606" s="155"/>
      <c r="M606" s="155"/>
      <c r="P606" s="155"/>
      <c r="Q606" s="156"/>
      <c r="S606" s="157"/>
      <c r="X606" s="152"/>
      <c r="AF606" s="43"/>
    </row>
    <row r="607" ht="15.75" customHeight="1">
      <c r="C607" s="155"/>
      <c r="M607" s="155"/>
      <c r="P607" s="155"/>
      <c r="Q607" s="156"/>
      <c r="S607" s="157"/>
      <c r="X607" s="152"/>
      <c r="AF607" s="43"/>
    </row>
    <row r="608" ht="15.75" customHeight="1">
      <c r="C608" s="155"/>
      <c r="M608" s="155"/>
      <c r="P608" s="155"/>
      <c r="Q608" s="156"/>
      <c r="S608" s="157"/>
      <c r="X608" s="152"/>
      <c r="AF608" s="43"/>
    </row>
    <row r="609" ht="15.75" customHeight="1">
      <c r="C609" s="155"/>
      <c r="M609" s="155"/>
      <c r="P609" s="155"/>
      <c r="Q609" s="156"/>
      <c r="S609" s="157"/>
      <c r="X609" s="152"/>
      <c r="AF609" s="43"/>
    </row>
    <row r="610" ht="15.75" customHeight="1">
      <c r="C610" s="155"/>
      <c r="M610" s="155"/>
      <c r="P610" s="155"/>
      <c r="Q610" s="156"/>
      <c r="S610" s="157"/>
      <c r="X610" s="152"/>
      <c r="AF610" s="43"/>
    </row>
    <row r="611" ht="15.75" customHeight="1">
      <c r="C611" s="155"/>
      <c r="M611" s="155"/>
      <c r="P611" s="155"/>
      <c r="Q611" s="156"/>
      <c r="S611" s="157"/>
      <c r="X611" s="152"/>
      <c r="AF611" s="43"/>
    </row>
    <row r="612" ht="15.75" customHeight="1">
      <c r="C612" s="155"/>
      <c r="M612" s="155"/>
      <c r="P612" s="155"/>
      <c r="Q612" s="156"/>
      <c r="S612" s="157"/>
      <c r="X612" s="152"/>
      <c r="AF612" s="43"/>
    </row>
    <row r="613" ht="15.75" customHeight="1">
      <c r="C613" s="155"/>
      <c r="M613" s="155"/>
      <c r="P613" s="155"/>
      <c r="Q613" s="156"/>
      <c r="S613" s="157"/>
      <c r="X613" s="152"/>
      <c r="AF613" s="43"/>
    </row>
    <row r="614" ht="15.75" customHeight="1">
      <c r="C614" s="155"/>
      <c r="M614" s="155"/>
      <c r="P614" s="155"/>
      <c r="Q614" s="156"/>
      <c r="S614" s="157"/>
      <c r="X614" s="152"/>
      <c r="AF614" s="43"/>
    </row>
    <row r="615" ht="15.75" customHeight="1">
      <c r="C615" s="155"/>
      <c r="M615" s="155"/>
      <c r="P615" s="155"/>
      <c r="Q615" s="156"/>
      <c r="S615" s="157"/>
      <c r="X615" s="152"/>
      <c r="AF615" s="43"/>
    </row>
    <row r="616" ht="15.75" customHeight="1">
      <c r="C616" s="155"/>
      <c r="M616" s="155"/>
      <c r="P616" s="155"/>
      <c r="Q616" s="156"/>
      <c r="S616" s="157"/>
      <c r="X616" s="152"/>
      <c r="AF616" s="43"/>
    </row>
    <row r="617" ht="15.75" customHeight="1">
      <c r="C617" s="155"/>
      <c r="M617" s="155"/>
      <c r="P617" s="155"/>
      <c r="Q617" s="156"/>
      <c r="S617" s="157"/>
      <c r="X617" s="152"/>
      <c r="AF617" s="43"/>
    </row>
    <row r="618" ht="15.75" customHeight="1">
      <c r="C618" s="155"/>
      <c r="M618" s="155"/>
      <c r="P618" s="155"/>
      <c r="Q618" s="156"/>
      <c r="S618" s="157"/>
      <c r="X618" s="152"/>
      <c r="AF618" s="43"/>
    </row>
    <row r="619" ht="15.75" customHeight="1">
      <c r="C619" s="155"/>
      <c r="M619" s="155"/>
      <c r="P619" s="155"/>
      <c r="Q619" s="156"/>
      <c r="S619" s="157"/>
      <c r="X619" s="152"/>
      <c r="AF619" s="43"/>
    </row>
    <row r="620" ht="15.75" customHeight="1">
      <c r="C620" s="155"/>
      <c r="M620" s="155"/>
      <c r="P620" s="155"/>
      <c r="Q620" s="156"/>
      <c r="S620" s="157"/>
      <c r="X620" s="152"/>
      <c r="AF620" s="43"/>
    </row>
    <row r="621" ht="15.75" customHeight="1">
      <c r="C621" s="155"/>
      <c r="M621" s="155"/>
      <c r="P621" s="155"/>
      <c r="Q621" s="156"/>
      <c r="S621" s="157"/>
      <c r="X621" s="152"/>
      <c r="AF621" s="43"/>
    </row>
    <row r="622" ht="15.75" customHeight="1">
      <c r="C622" s="155"/>
      <c r="M622" s="155"/>
      <c r="P622" s="155"/>
      <c r="Q622" s="156"/>
      <c r="S622" s="157"/>
      <c r="X622" s="152"/>
      <c r="AF622" s="43"/>
    </row>
    <row r="623" ht="15.75" customHeight="1">
      <c r="C623" s="155"/>
      <c r="M623" s="155"/>
      <c r="P623" s="155"/>
      <c r="Q623" s="156"/>
      <c r="S623" s="157"/>
      <c r="X623" s="152"/>
      <c r="AF623" s="43"/>
    </row>
    <row r="624" ht="15.75" customHeight="1">
      <c r="C624" s="155"/>
      <c r="M624" s="155"/>
      <c r="P624" s="155"/>
      <c r="Q624" s="156"/>
      <c r="S624" s="157"/>
      <c r="X624" s="152"/>
      <c r="AF624" s="43"/>
    </row>
    <row r="625" ht="15.75" customHeight="1">
      <c r="C625" s="155"/>
      <c r="M625" s="155"/>
      <c r="P625" s="155"/>
      <c r="Q625" s="156"/>
      <c r="S625" s="157"/>
      <c r="X625" s="152"/>
      <c r="AF625" s="43"/>
    </row>
    <row r="626" ht="15.75" customHeight="1">
      <c r="C626" s="155"/>
      <c r="M626" s="155"/>
      <c r="P626" s="155"/>
      <c r="Q626" s="156"/>
      <c r="S626" s="157"/>
      <c r="X626" s="152"/>
      <c r="AF626" s="43"/>
    </row>
    <row r="627" ht="15.75" customHeight="1">
      <c r="C627" s="155"/>
      <c r="M627" s="155"/>
      <c r="P627" s="155"/>
      <c r="Q627" s="156"/>
      <c r="S627" s="157"/>
      <c r="X627" s="152"/>
      <c r="AF627" s="43"/>
    </row>
    <row r="628" ht="15.75" customHeight="1">
      <c r="C628" s="155"/>
      <c r="M628" s="155"/>
      <c r="P628" s="155"/>
      <c r="Q628" s="156"/>
      <c r="S628" s="157"/>
      <c r="X628" s="152"/>
      <c r="AF628" s="43"/>
    </row>
    <row r="629" ht="15.75" customHeight="1">
      <c r="C629" s="155"/>
      <c r="M629" s="155"/>
      <c r="P629" s="155"/>
      <c r="Q629" s="156"/>
      <c r="S629" s="157"/>
      <c r="X629" s="152"/>
      <c r="AF629" s="43"/>
    </row>
    <row r="630" ht="15.75" customHeight="1">
      <c r="C630" s="155"/>
      <c r="M630" s="155"/>
      <c r="P630" s="155"/>
      <c r="Q630" s="156"/>
      <c r="S630" s="157"/>
      <c r="X630" s="152"/>
      <c r="AF630" s="43"/>
    </row>
    <row r="631" ht="15.75" customHeight="1">
      <c r="C631" s="155"/>
      <c r="M631" s="155"/>
      <c r="P631" s="155"/>
      <c r="Q631" s="156"/>
      <c r="S631" s="157"/>
      <c r="X631" s="152"/>
      <c r="AF631" s="43"/>
    </row>
    <row r="632" ht="15.75" customHeight="1">
      <c r="C632" s="155"/>
      <c r="M632" s="155"/>
      <c r="P632" s="155"/>
      <c r="Q632" s="156"/>
      <c r="S632" s="157"/>
      <c r="X632" s="152"/>
      <c r="AF632" s="43"/>
    </row>
    <row r="633" ht="15.75" customHeight="1">
      <c r="C633" s="155"/>
      <c r="M633" s="155"/>
      <c r="P633" s="155"/>
      <c r="Q633" s="156"/>
      <c r="S633" s="157"/>
      <c r="X633" s="152"/>
      <c r="AF633" s="43"/>
    </row>
    <row r="634" ht="15.75" customHeight="1">
      <c r="C634" s="155"/>
      <c r="M634" s="155"/>
      <c r="P634" s="155"/>
      <c r="Q634" s="156"/>
      <c r="S634" s="157"/>
      <c r="X634" s="152"/>
      <c r="AF634" s="43"/>
    </row>
    <row r="635" ht="15.75" customHeight="1">
      <c r="C635" s="155"/>
      <c r="M635" s="155"/>
      <c r="P635" s="155"/>
      <c r="Q635" s="156"/>
      <c r="S635" s="157"/>
      <c r="X635" s="152"/>
      <c r="AF635" s="43"/>
    </row>
    <row r="636" ht="15.75" customHeight="1">
      <c r="C636" s="155"/>
      <c r="M636" s="155"/>
      <c r="P636" s="155"/>
      <c r="Q636" s="156"/>
      <c r="S636" s="157"/>
      <c r="X636" s="152"/>
      <c r="AF636" s="43"/>
    </row>
    <row r="637" ht="15.75" customHeight="1">
      <c r="C637" s="155"/>
      <c r="M637" s="155"/>
      <c r="P637" s="155"/>
      <c r="Q637" s="156"/>
      <c r="S637" s="157"/>
      <c r="X637" s="152"/>
      <c r="AF637" s="43"/>
    </row>
    <row r="638" ht="15.75" customHeight="1">
      <c r="C638" s="155"/>
      <c r="M638" s="155"/>
      <c r="P638" s="155"/>
      <c r="Q638" s="156"/>
      <c r="S638" s="157"/>
      <c r="X638" s="152"/>
      <c r="AF638" s="43"/>
    </row>
    <row r="639" ht="15.75" customHeight="1">
      <c r="C639" s="155"/>
      <c r="M639" s="155"/>
      <c r="P639" s="155"/>
      <c r="Q639" s="156"/>
      <c r="S639" s="157"/>
      <c r="X639" s="152"/>
      <c r="AF639" s="43"/>
    </row>
    <row r="640" ht="15.75" customHeight="1">
      <c r="C640" s="155"/>
      <c r="M640" s="155"/>
      <c r="P640" s="155"/>
      <c r="Q640" s="156"/>
      <c r="S640" s="157"/>
      <c r="X640" s="152"/>
      <c r="AF640" s="43"/>
    </row>
    <row r="641" ht="15.75" customHeight="1">
      <c r="C641" s="155"/>
      <c r="M641" s="155"/>
      <c r="P641" s="155"/>
      <c r="Q641" s="156"/>
      <c r="S641" s="157"/>
      <c r="X641" s="152"/>
      <c r="AF641" s="43"/>
    </row>
    <row r="642" ht="15.75" customHeight="1">
      <c r="C642" s="155"/>
      <c r="M642" s="155"/>
      <c r="P642" s="155"/>
      <c r="Q642" s="156"/>
      <c r="S642" s="157"/>
      <c r="X642" s="152"/>
      <c r="AF642" s="43"/>
    </row>
    <row r="643" ht="15.75" customHeight="1">
      <c r="C643" s="155"/>
      <c r="M643" s="155"/>
      <c r="P643" s="155"/>
      <c r="Q643" s="156"/>
      <c r="S643" s="157"/>
      <c r="X643" s="152"/>
      <c r="AF643" s="43"/>
    </row>
    <row r="644" ht="15.75" customHeight="1">
      <c r="C644" s="155"/>
      <c r="M644" s="155"/>
      <c r="P644" s="155"/>
      <c r="Q644" s="156"/>
      <c r="S644" s="157"/>
      <c r="X644" s="152"/>
      <c r="AF644" s="43"/>
    </row>
    <row r="645" ht="15.75" customHeight="1">
      <c r="C645" s="155"/>
      <c r="M645" s="155"/>
      <c r="P645" s="155"/>
      <c r="Q645" s="156"/>
      <c r="S645" s="157"/>
      <c r="X645" s="152"/>
      <c r="AF645" s="43"/>
    </row>
    <row r="646" ht="15.75" customHeight="1">
      <c r="C646" s="155"/>
      <c r="M646" s="155"/>
      <c r="P646" s="155"/>
      <c r="Q646" s="156"/>
      <c r="S646" s="157"/>
      <c r="X646" s="152"/>
      <c r="AF646" s="43"/>
    </row>
    <row r="647" ht="15.75" customHeight="1">
      <c r="C647" s="155"/>
      <c r="M647" s="155"/>
      <c r="P647" s="155"/>
      <c r="Q647" s="156"/>
      <c r="S647" s="157"/>
      <c r="X647" s="152"/>
      <c r="AF647" s="43"/>
    </row>
    <row r="648" ht="15.75" customHeight="1">
      <c r="C648" s="155"/>
      <c r="M648" s="155"/>
      <c r="P648" s="155"/>
      <c r="Q648" s="156"/>
      <c r="S648" s="157"/>
      <c r="X648" s="152"/>
      <c r="AF648" s="43"/>
    </row>
    <row r="649" ht="15.75" customHeight="1">
      <c r="C649" s="155"/>
      <c r="M649" s="155"/>
      <c r="P649" s="155"/>
      <c r="Q649" s="156"/>
      <c r="S649" s="157"/>
      <c r="X649" s="152"/>
      <c r="AF649" s="43"/>
    </row>
    <row r="650" ht="15.75" customHeight="1">
      <c r="C650" s="155"/>
      <c r="M650" s="155"/>
      <c r="P650" s="155"/>
      <c r="Q650" s="156"/>
      <c r="S650" s="157"/>
      <c r="X650" s="152"/>
      <c r="AF650" s="43"/>
    </row>
    <row r="651" ht="15.75" customHeight="1">
      <c r="C651" s="155"/>
      <c r="M651" s="155"/>
      <c r="P651" s="155"/>
      <c r="Q651" s="156"/>
      <c r="S651" s="157"/>
      <c r="X651" s="152"/>
      <c r="AF651" s="43"/>
    </row>
    <row r="652" ht="15.75" customHeight="1">
      <c r="C652" s="155"/>
      <c r="M652" s="155"/>
      <c r="P652" s="155"/>
      <c r="Q652" s="156"/>
      <c r="S652" s="157"/>
      <c r="X652" s="152"/>
      <c r="AF652" s="43"/>
    </row>
    <row r="653" ht="15.75" customHeight="1">
      <c r="C653" s="155"/>
      <c r="M653" s="155"/>
      <c r="P653" s="155"/>
      <c r="Q653" s="156"/>
      <c r="S653" s="157"/>
      <c r="X653" s="152"/>
      <c r="AF653" s="43"/>
    </row>
    <row r="654" ht="15.75" customHeight="1">
      <c r="C654" s="155"/>
      <c r="M654" s="155"/>
      <c r="P654" s="155"/>
      <c r="Q654" s="156"/>
      <c r="S654" s="157"/>
      <c r="X654" s="152"/>
      <c r="AF654" s="43"/>
    </row>
    <row r="655" ht="15.75" customHeight="1">
      <c r="C655" s="155"/>
      <c r="M655" s="155"/>
      <c r="P655" s="155"/>
      <c r="Q655" s="156"/>
      <c r="S655" s="157"/>
      <c r="X655" s="152"/>
      <c r="AF655" s="43"/>
    </row>
    <row r="656" ht="15.75" customHeight="1">
      <c r="C656" s="155"/>
      <c r="M656" s="155"/>
      <c r="P656" s="155"/>
      <c r="Q656" s="156"/>
      <c r="S656" s="157"/>
      <c r="X656" s="152"/>
      <c r="AF656" s="43"/>
    </row>
    <row r="657" ht="15.75" customHeight="1">
      <c r="C657" s="155"/>
      <c r="M657" s="155"/>
      <c r="P657" s="155"/>
      <c r="Q657" s="156"/>
      <c r="S657" s="157"/>
      <c r="X657" s="152"/>
      <c r="AF657" s="43"/>
    </row>
    <row r="658" ht="15.75" customHeight="1">
      <c r="C658" s="155"/>
      <c r="M658" s="155"/>
      <c r="P658" s="155"/>
      <c r="Q658" s="156"/>
      <c r="S658" s="157"/>
      <c r="X658" s="152"/>
      <c r="AF658" s="43"/>
    </row>
    <row r="659" ht="15.75" customHeight="1">
      <c r="C659" s="155"/>
      <c r="M659" s="155"/>
      <c r="P659" s="155"/>
      <c r="Q659" s="156"/>
      <c r="S659" s="157"/>
      <c r="X659" s="152"/>
      <c r="AF659" s="43"/>
    </row>
    <row r="660" ht="15.75" customHeight="1">
      <c r="C660" s="155"/>
      <c r="M660" s="155"/>
      <c r="P660" s="155"/>
      <c r="Q660" s="156"/>
      <c r="S660" s="157"/>
      <c r="X660" s="152"/>
      <c r="AF660" s="43"/>
    </row>
    <row r="661" ht="15.75" customHeight="1">
      <c r="C661" s="155"/>
      <c r="M661" s="155"/>
      <c r="P661" s="155"/>
      <c r="Q661" s="156"/>
      <c r="S661" s="157"/>
      <c r="X661" s="152"/>
      <c r="AF661" s="43"/>
    </row>
    <row r="662" ht="15.75" customHeight="1">
      <c r="C662" s="155"/>
      <c r="M662" s="155"/>
      <c r="P662" s="155"/>
      <c r="Q662" s="156"/>
      <c r="S662" s="157"/>
      <c r="X662" s="152"/>
      <c r="AF662" s="43"/>
    </row>
    <row r="663" ht="15.75" customHeight="1">
      <c r="C663" s="155"/>
      <c r="M663" s="155"/>
      <c r="P663" s="155"/>
      <c r="Q663" s="156"/>
      <c r="S663" s="157"/>
      <c r="X663" s="152"/>
      <c r="AF663" s="43"/>
    </row>
    <row r="664" ht="15.75" customHeight="1">
      <c r="C664" s="155"/>
      <c r="M664" s="155"/>
      <c r="P664" s="155"/>
      <c r="Q664" s="156"/>
      <c r="S664" s="157"/>
      <c r="X664" s="152"/>
      <c r="AF664" s="43"/>
    </row>
    <row r="665" ht="15.75" customHeight="1">
      <c r="C665" s="155"/>
      <c r="M665" s="155"/>
      <c r="P665" s="155"/>
      <c r="Q665" s="156"/>
      <c r="S665" s="157"/>
      <c r="X665" s="152"/>
      <c r="AF665" s="43"/>
    </row>
    <row r="666" ht="15.75" customHeight="1">
      <c r="C666" s="155"/>
      <c r="M666" s="155"/>
      <c r="P666" s="155"/>
      <c r="Q666" s="156"/>
      <c r="S666" s="157"/>
      <c r="X666" s="152"/>
      <c r="AF666" s="43"/>
    </row>
    <row r="667" ht="15.75" customHeight="1">
      <c r="C667" s="155"/>
      <c r="M667" s="155"/>
      <c r="P667" s="155"/>
      <c r="Q667" s="156"/>
      <c r="S667" s="157"/>
      <c r="X667" s="152"/>
      <c r="AF667" s="43"/>
    </row>
    <row r="668" ht="15.75" customHeight="1">
      <c r="C668" s="155"/>
      <c r="M668" s="155"/>
      <c r="P668" s="155"/>
      <c r="Q668" s="156"/>
      <c r="S668" s="157"/>
      <c r="X668" s="152"/>
      <c r="AF668" s="43"/>
    </row>
    <row r="669" ht="15.75" customHeight="1">
      <c r="C669" s="155"/>
      <c r="M669" s="155"/>
      <c r="P669" s="155"/>
      <c r="Q669" s="156"/>
      <c r="S669" s="157"/>
      <c r="X669" s="152"/>
      <c r="AF669" s="43"/>
    </row>
    <row r="670" ht="15.75" customHeight="1">
      <c r="C670" s="155"/>
      <c r="M670" s="155"/>
      <c r="P670" s="155"/>
      <c r="Q670" s="156"/>
      <c r="S670" s="157"/>
      <c r="X670" s="152"/>
      <c r="AF670" s="43"/>
    </row>
    <row r="671" ht="15.75" customHeight="1">
      <c r="C671" s="155"/>
      <c r="M671" s="155"/>
      <c r="P671" s="155"/>
      <c r="Q671" s="156"/>
      <c r="S671" s="157"/>
      <c r="X671" s="152"/>
      <c r="AF671" s="43"/>
    </row>
    <row r="672" ht="15.75" customHeight="1">
      <c r="C672" s="155"/>
      <c r="M672" s="155"/>
      <c r="P672" s="155"/>
      <c r="Q672" s="156"/>
      <c r="S672" s="157"/>
      <c r="X672" s="152"/>
      <c r="AF672" s="43"/>
    </row>
    <row r="673" ht="15.75" customHeight="1">
      <c r="C673" s="155"/>
      <c r="M673" s="155"/>
      <c r="P673" s="155"/>
      <c r="Q673" s="156"/>
      <c r="S673" s="157"/>
      <c r="X673" s="152"/>
      <c r="AF673" s="43"/>
    </row>
    <row r="674" ht="15.75" customHeight="1">
      <c r="C674" s="155"/>
      <c r="M674" s="155"/>
      <c r="P674" s="155"/>
      <c r="Q674" s="156"/>
      <c r="S674" s="157"/>
      <c r="X674" s="152"/>
      <c r="AF674" s="43"/>
    </row>
    <row r="675" ht="15.75" customHeight="1">
      <c r="C675" s="155"/>
      <c r="M675" s="155"/>
      <c r="P675" s="155"/>
      <c r="Q675" s="156"/>
      <c r="S675" s="157"/>
      <c r="X675" s="152"/>
      <c r="AF675" s="43"/>
    </row>
    <row r="676" ht="15.75" customHeight="1">
      <c r="C676" s="155"/>
      <c r="M676" s="155"/>
      <c r="P676" s="155"/>
      <c r="Q676" s="156"/>
      <c r="S676" s="157"/>
      <c r="X676" s="152"/>
      <c r="AF676" s="43"/>
    </row>
    <row r="677" ht="15.75" customHeight="1">
      <c r="C677" s="155"/>
      <c r="M677" s="155"/>
      <c r="P677" s="155"/>
      <c r="Q677" s="156"/>
      <c r="S677" s="157"/>
      <c r="X677" s="152"/>
      <c r="AF677" s="43"/>
    </row>
    <row r="678" ht="15.75" customHeight="1">
      <c r="C678" s="155"/>
      <c r="M678" s="155"/>
      <c r="P678" s="155"/>
      <c r="Q678" s="156"/>
      <c r="S678" s="157"/>
      <c r="X678" s="152"/>
      <c r="AF678" s="43"/>
    </row>
    <row r="679" ht="15.75" customHeight="1">
      <c r="C679" s="155"/>
      <c r="M679" s="155"/>
      <c r="P679" s="155"/>
      <c r="Q679" s="156"/>
      <c r="S679" s="157"/>
      <c r="X679" s="152"/>
      <c r="AF679" s="43"/>
    </row>
    <row r="680" ht="15.75" customHeight="1">
      <c r="C680" s="155"/>
      <c r="M680" s="155"/>
      <c r="P680" s="155"/>
      <c r="Q680" s="156"/>
      <c r="S680" s="157"/>
      <c r="X680" s="152"/>
      <c r="AF680" s="43"/>
    </row>
    <row r="681" ht="15.75" customHeight="1">
      <c r="C681" s="155"/>
      <c r="M681" s="155"/>
      <c r="P681" s="155"/>
      <c r="Q681" s="156"/>
      <c r="S681" s="157"/>
      <c r="X681" s="152"/>
      <c r="AF681" s="43"/>
    </row>
    <row r="682" ht="15.75" customHeight="1">
      <c r="C682" s="155"/>
      <c r="M682" s="155"/>
      <c r="P682" s="155"/>
      <c r="Q682" s="156"/>
      <c r="S682" s="157"/>
      <c r="X682" s="152"/>
      <c r="AF682" s="43"/>
    </row>
    <row r="683" ht="15.75" customHeight="1">
      <c r="C683" s="155"/>
      <c r="M683" s="155"/>
      <c r="P683" s="155"/>
      <c r="Q683" s="156"/>
      <c r="S683" s="157"/>
      <c r="X683" s="152"/>
      <c r="AF683" s="43"/>
    </row>
    <row r="684" ht="15.75" customHeight="1">
      <c r="C684" s="155"/>
      <c r="M684" s="155"/>
      <c r="P684" s="155"/>
      <c r="Q684" s="156"/>
      <c r="S684" s="157"/>
      <c r="X684" s="152"/>
      <c r="AF684" s="43"/>
    </row>
    <row r="685" ht="15.75" customHeight="1">
      <c r="C685" s="155"/>
      <c r="M685" s="155"/>
      <c r="P685" s="155"/>
      <c r="Q685" s="156"/>
      <c r="S685" s="157"/>
      <c r="X685" s="152"/>
      <c r="AF685" s="43"/>
    </row>
    <row r="686" ht="15.75" customHeight="1">
      <c r="C686" s="155"/>
      <c r="M686" s="155"/>
      <c r="P686" s="155"/>
      <c r="Q686" s="156"/>
      <c r="S686" s="157"/>
      <c r="X686" s="152"/>
      <c r="AF686" s="43"/>
    </row>
    <row r="687" ht="15.75" customHeight="1">
      <c r="C687" s="155"/>
      <c r="M687" s="155"/>
      <c r="P687" s="155"/>
      <c r="Q687" s="156"/>
      <c r="S687" s="157"/>
      <c r="X687" s="152"/>
      <c r="AF687" s="43"/>
    </row>
    <row r="688" ht="15.75" customHeight="1">
      <c r="C688" s="155"/>
      <c r="M688" s="155"/>
      <c r="P688" s="155"/>
      <c r="Q688" s="156"/>
      <c r="S688" s="157"/>
      <c r="X688" s="152"/>
      <c r="AF688" s="43"/>
    </row>
    <row r="689" ht="15.75" customHeight="1">
      <c r="C689" s="155"/>
      <c r="M689" s="155"/>
      <c r="P689" s="155"/>
      <c r="Q689" s="156"/>
      <c r="S689" s="157"/>
      <c r="X689" s="152"/>
      <c r="AF689" s="43"/>
    </row>
    <row r="690" ht="15.75" customHeight="1">
      <c r="C690" s="155"/>
      <c r="M690" s="155"/>
      <c r="P690" s="155"/>
      <c r="Q690" s="156"/>
      <c r="S690" s="157"/>
      <c r="X690" s="152"/>
      <c r="AF690" s="43"/>
    </row>
    <row r="691" ht="15.75" customHeight="1">
      <c r="C691" s="155"/>
      <c r="M691" s="155"/>
      <c r="P691" s="155"/>
      <c r="Q691" s="156"/>
      <c r="S691" s="157"/>
      <c r="X691" s="152"/>
      <c r="AF691" s="43"/>
    </row>
    <row r="692" ht="15.75" customHeight="1">
      <c r="C692" s="155"/>
      <c r="M692" s="155"/>
      <c r="P692" s="155"/>
      <c r="Q692" s="156"/>
      <c r="S692" s="157"/>
      <c r="X692" s="152"/>
      <c r="AF692" s="43"/>
    </row>
    <row r="693" ht="15.75" customHeight="1">
      <c r="C693" s="155"/>
      <c r="M693" s="155"/>
      <c r="P693" s="155"/>
      <c r="Q693" s="156"/>
      <c r="S693" s="157"/>
      <c r="X693" s="152"/>
      <c r="AF693" s="43"/>
    </row>
    <row r="694" ht="15.75" customHeight="1">
      <c r="C694" s="155"/>
      <c r="M694" s="155"/>
      <c r="P694" s="155"/>
      <c r="Q694" s="156"/>
      <c r="S694" s="157"/>
      <c r="X694" s="152"/>
      <c r="AF694" s="43"/>
    </row>
    <row r="695" ht="15.75" customHeight="1">
      <c r="C695" s="155"/>
      <c r="M695" s="155"/>
      <c r="P695" s="155"/>
      <c r="Q695" s="156"/>
      <c r="S695" s="157"/>
      <c r="X695" s="152"/>
      <c r="AF695" s="43"/>
    </row>
    <row r="696" ht="15.75" customHeight="1">
      <c r="C696" s="155"/>
      <c r="M696" s="155"/>
      <c r="P696" s="155"/>
      <c r="Q696" s="156"/>
      <c r="S696" s="157"/>
      <c r="X696" s="152"/>
      <c r="AF696" s="43"/>
    </row>
    <row r="697" ht="15.75" customHeight="1">
      <c r="C697" s="155"/>
      <c r="M697" s="155"/>
      <c r="P697" s="155"/>
      <c r="Q697" s="156"/>
      <c r="S697" s="157"/>
      <c r="X697" s="152"/>
      <c r="AF697" s="43"/>
    </row>
    <row r="698" ht="15.75" customHeight="1">
      <c r="C698" s="155"/>
      <c r="M698" s="155"/>
      <c r="P698" s="155"/>
      <c r="Q698" s="156"/>
      <c r="S698" s="157"/>
      <c r="X698" s="152"/>
      <c r="AF698" s="43"/>
    </row>
    <row r="699" ht="15.75" customHeight="1">
      <c r="C699" s="155"/>
      <c r="M699" s="155"/>
      <c r="P699" s="155"/>
      <c r="Q699" s="156"/>
      <c r="S699" s="157"/>
      <c r="X699" s="152"/>
      <c r="AF699" s="43"/>
    </row>
    <row r="700" ht="15.75" customHeight="1">
      <c r="C700" s="155"/>
      <c r="M700" s="155"/>
      <c r="P700" s="155"/>
      <c r="Q700" s="156"/>
      <c r="S700" s="157"/>
      <c r="X700" s="152"/>
      <c r="AF700" s="43"/>
    </row>
    <row r="701" ht="15.75" customHeight="1">
      <c r="C701" s="155"/>
      <c r="M701" s="155"/>
      <c r="P701" s="155"/>
      <c r="Q701" s="156"/>
      <c r="S701" s="157"/>
      <c r="X701" s="152"/>
      <c r="AF701" s="43"/>
    </row>
    <row r="702" ht="15.75" customHeight="1">
      <c r="C702" s="155"/>
      <c r="M702" s="155"/>
      <c r="P702" s="155"/>
      <c r="Q702" s="156"/>
      <c r="S702" s="157"/>
      <c r="X702" s="152"/>
      <c r="AF702" s="43"/>
    </row>
    <row r="703" ht="15.75" customHeight="1">
      <c r="C703" s="155"/>
      <c r="M703" s="155"/>
      <c r="P703" s="155"/>
      <c r="Q703" s="156"/>
      <c r="S703" s="157"/>
      <c r="X703" s="152"/>
      <c r="AF703" s="43"/>
    </row>
    <row r="704" ht="15.75" customHeight="1">
      <c r="C704" s="155"/>
      <c r="M704" s="155"/>
      <c r="P704" s="155"/>
      <c r="Q704" s="156"/>
      <c r="S704" s="157"/>
      <c r="X704" s="152"/>
      <c r="AF704" s="43"/>
    </row>
    <row r="705" ht="15.75" customHeight="1">
      <c r="C705" s="155"/>
      <c r="M705" s="155"/>
      <c r="P705" s="155"/>
      <c r="Q705" s="156"/>
      <c r="S705" s="157"/>
      <c r="X705" s="152"/>
      <c r="AF705" s="43"/>
    </row>
    <row r="706" ht="15.75" customHeight="1">
      <c r="C706" s="155"/>
      <c r="M706" s="155"/>
      <c r="P706" s="155"/>
      <c r="Q706" s="156"/>
      <c r="S706" s="157"/>
      <c r="X706" s="152"/>
      <c r="AF706" s="43"/>
    </row>
    <row r="707" ht="15.75" customHeight="1">
      <c r="C707" s="155"/>
      <c r="M707" s="155"/>
      <c r="P707" s="155"/>
      <c r="Q707" s="156"/>
      <c r="S707" s="157"/>
      <c r="X707" s="152"/>
      <c r="AF707" s="43"/>
    </row>
    <row r="708" ht="15.75" customHeight="1">
      <c r="C708" s="155"/>
      <c r="M708" s="155"/>
      <c r="P708" s="155"/>
      <c r="Q708" s="156"/>
      <c r="S708" s="157"/>
      <c r="X708" s="152"/>
      <c r="AF708" s="43"/>
    </row>
    <row r="709" ht="15.75" customHeight="1">
      <c r="C709" s="155"/>
      <c r="M709" s="155"/>
      <c r="P709" s="155"/>
      <c r="Q709" s="156"/>
      <c r="S709" s="157"/>
      <c r="X709" s="152"/>
      <c r="AF709" s="43"/>
    </row>
    <row r="710" ht="15.75" customHeight="1">
      <c r="C710" s="155"/>
      <c r="M710" s="155"/>
      <c r="P710" s="155"/>
      <c r="Q710" s="156"/>
      <c r="S710" s="157"/>
      <c r="X710" s="152"/>
      <c r="AF710" s="43"/>
    </row>
    <row r="711" ht="15.75" customHeight="1">
      <c r="C711" s="155"/>
      <c r="M711" s="155"/>
      <c r="P711" s="155"/>
      <c r="Q711" s="156"/>
      <c r="S711" s="157"/>
      <c r="X711" s="152"/>
      <c r="AF711" s="43"/>
    </row>
    <row r="712" ht="15.75" customHeight="1">
      <c r="C712" s="155"/>
      <c r="M712" s="155"/>
      <c r="P712" s="155"/>
      <c r="Q712" s="156"/>
      <c r="S712" s="157"/>
      <c r="X712" s="152"/>
      <c r="AF712" s="43"/>
    </row>
    <row r="713" ht="15.75" customHeight="1">
      <c r="C713" s="155"/>
      <c r="M713" s="155"/>
      <c r="P713" s="155"/>
      <c r="Q713" s="156"/>
      <c r="S713" s="157"/>
      <c r="X713" s="152"/>
      <c r="AF713" s="43"/>
    </row>
    <row r="714" ht="15.75" customHeight="1">
      <c r="C714" s="155"/>
      <c r="M714" s="155"/>
      <c r="P714" s="155"/>
      <c r="Q714" s="156"/>
      <c r="S714" s="157"/>
      <c r="X714" s="152"/>
      <c r="AF714" s="43"/>
    </row>
    <row r="715" ht="15.75" customHeight="1">
      <c r="C715" s="155"/>
      <c r="M715" s="155"/>
      <c r="P715" s="155"/>
      <c r="Q715" s="156"/>
      <c r="S715" s="157"/>
      <c r="X715" s="152"/>
      <c r="AF715" s="43"/>
    </row>
    <row r="716" ht="15.75" customHeight="1">
      <c r="C716" s="155"/>
      <c r="M716" s="155"/>
      <c r="P716" s="155"/>
      <c r="Q716" s="156"/>
      <c r="S716" s="157"/>
      <c r="X716" s="152"/>
      <c r="AF716" s="43"/>
    </row>
    <row r="717" ht="15.75" customHeight="1">
      <c r="C717" s="155"/>
      <c r="M717" s="155"/>
      <c r="P717" s="155"/>
      <c r="Q717" s="156"/>
      <c r="S717" s="157"/>
      <c r="X717" s="152"/>
      <c r="AF717" s="43"/>
    </row>
    <row r="718" ht="15.75" customHeight="1">
      <c r="C718" s="155"/>
      <c r="M718" s="155"/>
      <c r="P718" s="155"/>
      <c r="Q718" s="156"/>
      <c r="S718" s="157"/>
      <c r="X718" s="152"/>
      <c r="AF718" s="43"/>
    </row>
    <row r="719" ht="15.75" customHeight="1">
      <c r="C719" s="155"/>
      <c r="M719" s="155"/>
      <c r="P719" s="155"/>
      <c r="Q719" s="156"/>
      <c r="S719" s="157"/>
      <c r="X719" s="152"/>
      <c r="AF719" s="43"/>
    </row>
    <row r="720" ht="15.75" customHeight="1">
      <c r="C720" s="155"/>
      <c r="M720" s="155"/>
      <c r="P720" s="155"/>
      <c r="Q720" s="156"/>
      <c r="S720" s="157"/>
      <c r="X720" s="152"/>
      <c r="AF720" s="43"/>
    </row>
    <row r="721" ht="15.75" customHeight="1">
      <c r="C721" s="155"/>
      <c r="M721" s="155"/>
      <c r="P721" s="155"/>
      <c r="Q721" s="156"/>
      <c r="S721" s="157"/>
      <c r="X721" s="152"/>
      <c r="AF721" s="43"/>
    </row>
    <row r="722" ht="15.75" customHeight="1">
      <c r="C722" s="155"/>
      <c r="M722" s="155"/>
      <c r="P722" s="155"/>
      <c r="Q722" s="156"/>
      <c r="S722" s="157"/>
      <c r="X722" s="152"/>
      <c r="AF722" s="43"/>
    </row>
    <row r="723" ht="15.75" customHeight="1">
      <c r="C723" s="155"/>
      <c r="M723" s="155"/>
      <c r="P723" s="155"/>
      <c r="Q723" s="156"/>
      <c r="S723" s="157"/>
      <c r="X723" s="152"/>
      <c r="AF723" s="43"/>
    </row>
    <row r="724" ht="15.75" customHeight="1">
      <c r="C724" s="155"/>
      <c r="M724" s="155"/>
      <c r="P724" s="155"/>
      <c r="Q724" s="156"/>
      <c r="S724" s="157"/>
      <c r="X724" s="152"/>
      <c r="AF724" s="43"/>
    </row>
    <row r="725" ht="15.75" customHeight="1">
      <c r="C725" s="155"/>
      <c r="M725" s="155"/>
      <c r="P725" s="155"/>
      <c r="Q725" s="156"/>
      <c r="S725" s="157"/>
      <c r="X725" s="152"/>
      <c r="AF725" s="43"/>
    </row>
    <row r="726" ht="15.75" customHeight="1">
      <c r="C726" s="155"/>
      <c r="M726" s="155"/>
      <c r="P726" s="155"/>
      <c r="Q726" s="156"/>
      <c r="S726" s="157"/>
      <c r="X726" s="152"/>
      <c r="AF726" s="43"/>
    </row>
    <row r="727" ht="15.75" customHeight="1">
      <c r="C727" s="155"/>
      <c r="M727" s="155"/>
      <c r="P727" s="155"/>
      <c r="Q727" s="156"/>
      <c r="S727" s="157"/>
      <c r="X727" s="152"/>
      <c r="AF727" s="43"/>
    </row>
    <row r="728" ht="15.75" customHeight="1">
      <c r="C728" s="155"/>
      <c r="M728" s="155"/>
      <c r="P728" s="155"/>
      <c r="Q728" s="156"/>
      <c r="S728" s="157"/>
      <c r="X728" s="152"/>
      <c r="AF728" s="43"/>
    </row>
    <row r="729" ht="15.75" customHeight="1">
      <c r="C729" s="155"/>
      <c r="M729" s="155"/>
      <c r="P729" s="155"/>
      <c r="Q729" s="156"/>
      <c r="S729" s="157"/>
      <c r="X729" s="152"/>
      <c r="AF729" s="43"/>
    </row>
    <row r="730" ht="15.75" customHeight="1">
      <c r="C730" s="155"/>
      <c r="M730" s="155"/>
      <c r="P730" s="155"/>
      <c r="Q730" s="156"/>
      <c r="S730" s="157"/>
      <c r="X730" s="152"/>
      <c r="AF730" s="43"/>
    </row>
    <row r="731" ht="15.75" customHeight="1">
      <c r="C731" s="155"/>
      <c r="M731" s="155"/>
      <c r="P731" s="155"/>
      <c r="Q731" s="156"/>
      <c r="S731" s="157"/>
      <c r="X731" s="152"/>
      <c r="AF731" s="43"/>
    </row>
    <row r="732" ht="15.75" customHeight="1">
      <c r="C732" s="155"/>
      <c r="M732" s="155"/>
      <c r="P732" s="155"/>
      <c r="Q732" s="156"/>
      <c r="S732" s="157"/>
      <c r="X732" s="152"/>
      <c r="AF732" s="43"/>
    </row>
    <row r="733" ht="15.75" customHeight="1">
      <c r="C733" s="155"/>
      <c r="M733" s="155"/>
      <c r="P733" s="155"/>
      <c r="Q733" s="156"/>
      <c r="S733" s="157"/>
      <c r="X733" s="152"/>
      <c r="AF733" s="43"/>
    </row>
    <row r="734" ht="15.75" customHeight="1">
      <c r="C734" s="155"/>
      <c r="M734" s="155"/>
      <c r="P734" s="155"/>
      <c r="Q734" s="156"/>
      <c r="S734" s="157"/>
      <c r="X734" s="152"/>
      <c r="AF734" s="43"/>
    </row>
    <row r="735" ht="15.75" customHeight="1">
      <c r="C735" s="155"/>
      <c r="M735" s="155"/>
      <c r="P735" s="155"/>
      <c r="Q735" s="156"/>
      <c r="S735" s="157"/>
      <c r="X735" s="152"/>
      <c r="AF735" s="43"/>
    </row>
    <row r="736" ht="15.75" customHeight="1">
      <c r="C736" s="155"/>
      <c r="M736" s="155"/>
      <c r="P736" s="155"/>
      <c r="Q736" s="156"/>
      <c r="S736" s="157"/>
      <c r="X736" s="152"/>
      <c r="AF736" s="43"/>
    </row>
    <row r="737" ht="15.75" customHeight="1">
      <c r="C737" s="155"/>
      <c r="M737" s="155"/>
      <c r="P737" s="155"/>
      <c r="Q737" s="156"/>
      <c r="S737" s="157"/>
      <c r="X737" s="152"/>
      <c r="AF737" s="43"/>
    </row>
    <row r="738" ht="15.75" customHeight="1">
      <c r="C738" s="155"/>
      <c r="M738" s="155"/>
      <c r="P738" s="155"/>
      <c r="Q738" s="156"/>
      <c r="S738" s="157"/>
      <c r="X738" s="152"/>
      <c r="AF738" s="43"/>
    </row>
    <row r="739" ht="15.75" customHeight="1">
      <c r="C739" s="155"/>
      <c r="M739" s="155"/>
      <c r="P739" s="155"/>
      <c r="Q739" s="156"/>
      <c r="S739" s="157"/>
      <c r="X739" s="152"/>
      <c r="AF739" s="43"/>
    </row>
    <row r="740" ht="15.75" customHeight="1">
      <c r="C740" s="155"/>
      <c r="M740" s="155"/>
      <c r="P740" s="155"/>
      <c r="Q740" s="156"/>
      <c r="S740" s="157"/>
      <c r="X740" s="152"/>
      <c r="AF740" s="43"/>
    </row>
    <row r="741" ht="15.75" customHeight="1">
      <c r="C741" s="155"/>
      <c r="M741" s="155"/>
      <c r="P741" s="155"/>
      <c r="Q741" s="156"/>
      <c r="S741" s="157"/>
      <c r="X741" s="152"/>
      <c r="AF741" s="43"/>
    </row>
    <row r="742" ht="15.75" customHeight="1">
      <c r="C742" s="155"/>
      <c r="M742" s="155"/>
      <c r="P742" s="155"/>
      <c r="Q742" s="156"/>
      <c r="S742" s="157"/>
      <c r="X742" s="152"/>
      <c r="AF742" s="43"/>
    </row>
    <row r="743" ht="15.75" customHeight="1">
      <c r="C743" s="155"/>
      <c r="M743" s="155"/>
      <c r="P743" s="155"/>
      <c r="Q743" s="156"/>
      <c r="S743" s="157"/>
      <c r="X743" s="152"/>
      <c r="AF743" s="43"/>
    </row>
    <row r="744" ht="15.75" customHeight="1">
      <c r="C744" s="155"/>
      <c r="M744" s="155"/>
      <c r="P744" s="155"/>
      <c r="Q744" s="156"/>
      <c r="S744" s="157"/>
      <c r="X744" s="152"/>
      <c r="AF744" s="43"/>
    </row>
    <row r="745" ht="15.75" customHeight="1">
      <c r="C745" s="155"/>
      <c r="M745" s="155"/>
      <c r="P745" s="155"/>
      <c r="Q745" s="156"/>
      <c r="S745" s="157"/>
      <c r="X745" s="152"/>
      <c r="AF745" s="43"/>
    </row>
    <row r="746" ht="15.75" customHeight="1">
      <c r="C746" s="155"/>
      <c r="M746" s="155"/>
      <c r="P746" s="155"/>
      <c r="Q746" s="156"/>
      <c r="S746" s="157"/>
      <c r="X746" s="152"/>
      <c r="AF746" s="43"/>
    </row>
    <row r="747" ht="15.75" customHeight="1">
      <c r="C747" s="155"/>
      <c r="M747" s="155"/>
      <c r="P747" s="155"/>
      <c r="Q747" s="156"/>
      <c r="S747" s="157"/>
      <c r="X747" s="152"/>
      <c r="AF747" s="43"/>
    </row>
    <row r="748" ht="15.75" customHeight="1">
      <c r="C748" s="155"/>
      <c r="M748" s="155"/>
      <c r="P748" s="155"/>
      <c r="Q748" s="156"/>
      <c r="S748" s="157"/>
      <c r="X748" s="152"/>
      <c r="AF748" s="43"/>
    </row>
    <row r="749" ht="15.75" customHeight="1">
      <c r="C749" s="155"/>
      <c r="M749" s="155"/>
      <c r="P749" s="155"/>
      <c r="Q749" s="156"/>
      <c r="S749" s="157"/>
      <c r="X749" s="152"/>
      <c r="AF749" s="43"/>
    </row>
    <row r="750" ht="15.75" customHeight="1">
      <c r="C750" s="155"/>
      <c r="M750" s="155"/>
      <c r="P750" s="155"/>
      <c r="Q750" s="156"/>
      <c r="S750" s="157"/>
      <c r="X750" s="152"/>
      <c r="AF750" s="43"/>
    </row>
    <row r="751" ht="15.75" customHeight="1">
      <c r="C751" s="155"/>
      <c r="M751" s="155"/>
      <c r="P751" s="155"/>
      <c r="Q751" s="156"/>
      <c r="S751" s="157"/>
      <c r="X751" s="152"/>
      <c r="AF751" s="43"/>
    </row>
    <row r="752" ht="15.75" customHeight="1">
      <c r="C752" s="155"/>
      <c r="M752" s="155"/>
      <c r="P752" s="155"/>
      <c r="Q752" s="156"/>
      <c r="S752" s="157"/>
      <c r="X752" s="152"/>
      <c r="AF752" s="43"/>
    </row>
    <row r="753" ht="15.75" customHeight="1">
      <c r="C753" s="155"/>
      <c r="M753" s="155"/>
      <c r="P753" s="155"/>
      <c r="Q753" s="156"/>
      <c r="S753" s="157"/>
      <c r="X753" s="152"/>
      <c r="AF753" s="43"/>
    </row>
    <row r="754" ht="15.75" customHeight="1">
      <c r="C754" s="155"/>
      <c r="M754" s="155"/>
      <c r="P754" s="155"/>
      <c r="Q754" s="156"/>
      <c r="S754" s="157"/>
      <c r="X754" s="152"/>
      <c r="AF754" s="43"/>
    </row>
    <row r="755" ht="15.75" customHeight="1">
      <c r="C755" s="155"/>
      <c r="M755" s="155"/>
      <c r="P755" s="155"/>
      <c r="Q755" s="156"/>
      <c r="S755" s="157"/>
      <c r="X755" s="152"/>
      <c r="AF755" s="43"/>
    </row>
    <row r="756" ht="15.75" customHeight="1">
      <c r="C756" s="155"/>
      <c r="M756" s="155"/>
      <c r="P756" s="155"/>
      <c r="Q756" s="156"/>
      <c r="S756" s="157"/>
      <c r="X756" s="152"/>
      <c r="AF756" s="43"/>
    </row>
    <row r="757" ht="15.75" customHeight="1">
      <c r="C757" s="155"/>
      <c r="M757" s="155"/>
      <c r="P757" s="155"/>
      <c r="Q757" s="156"/>
      <c r="S757" s="157"/>
      <c r="X757" s="152"/>
      <c r="AF757" s="43"/>
    </row>
    <row r="758" ht="15.75" customHeight="1">
      <c r="C758" s="155"/>
      <c r="M758" s="155"/>
      <c r="P758" s="155"/>
      <c r="Q758" s="156"/>
      <c r="S758" s="157"/>
      <c r="X758" s="152"/>
      <c r="AF758" s="43"/>
    </row>
    <row r="759" ht="15.75" customHeight="1">
      <c r="C759" s="155"/>
      <c r="M759" s="155"/>
      <c r="P759" s="155"/>
      <c r="Q759" s="156"/>
      <c r="S759" s="157"/>
      <c r="X759" s="152"/>
      <c r="AF759" s="43"/>
    </row>
    <row r="760" ht="15.75" customHeight="1">
      <c r="C760" s="155"/>
      <c r="M760" s="155"/>
      <c r="P760" s="155"/>
      <c r="Q760" s="156"/>
      <c r="S760" s="157"/>
      <c r="X760" s="152"/>
      <c r="AF760" s="43"/>
    </row>
    <row r="761" ht="15.75" customHeight="1">
      <c r="C761" s="155"/>
      <c r="M761" s="155"/>
      <c r="P761" s="155"/>
      <c r="Q761" s="156"/>
      <c r="S761" s="157"/>
      <c r="X761" s="152"/>
      <c r="AF761" s="43"/>
    </row>
    <row r="762" ht="15.75" customHeight="1">
      <c r="C762" s="155"/>
      <c r="M762" s="155"/>
      <c r="P762" s="155"/>
      <c r="Q762" s="156"/>
      <c r="S762" s="157"/>
      <c r="X762" s="152"/>
      <c r="AF762" s="43"/>
    </row>
    <row r="763" ht="15.75" customHeight="1">
      <c r="C763" s="155"/>
      <c r="M763" s="155"/>
      <c r="P763" s="155"/>
      <c r="Q763" s="156"/>
      <c r="S763" s="157"/>
      <c r="X763" s="152"/>
      <c r="AF763" s="43"/>
    </row>
    <row r="764" ht="15.75" customHeight="1">
      <c r="C764" s="155"/>
      <c r="M764" s="155"/>
      <c r="P764" s="155"/>
      <c r="Q764" s="156"/>
      <c r="S764" s="157"/>
      <c r="X764" s="152"/>
      <c r="AF764" s="43"/>
    </row>
    <row r="765" ht="15.75" customHeight="1">
      <c r="C765" s="155"/>
      <c r="M765" s="155"/>
      <c r="P765" s="155"/>
      <c r="Q765" s="156"/>
      <c r="S765" s="157"/>
      <c r="X765" s="152"/>
      <c r="AF765" s="43"/>
    </row>
    <row r="766" ht="15.75" customHeight="1">
      <c r="C766" s="155"/>
      <c r="M766" s="155"/>
      <c r="P766" s="155"/>
      <c r="Q766" s="156"/>
      <c r="S766" s="157"/>
      <c r="X766" s="152"/>
      <c r="AF766" s="43"/>
    </row>
    <row r="767" ht="15.75" customHeight="1">
      <c r="C767" s="155"/>
      <c r="M767" s="155"/>
      <c r="P767" s="155"/>
      <c r="Q767" s="156"/>
      <c r="S767" s="157"/>
      <c r="X767" s="152"/>
      <c r="AF767" s="43"/>
    </row>
    <row r="768" ht="15.75" customHeight="1">
      <c r="C768" s="155"/>
      <c r="M768" s="155"/>
      <c r="P768" s="155"/>
      <c r="Q768" s="156"/>
      <c r="S768" s="157"/>
      <c r="X768" s="152"/>
      <c r="AF768" s="43"/>
    </row>
    <row r="769" ht="15.75" customHeight="1">
      <c r="C769" s="155"/>
      <c r="M769" s="155"/>
      <c r="P769" s="155"/>
      <c r="Q769" s="156"/>
      <c r="S769" s="157"/>
      <c r="X769" s="152"/>
      <c r="AF769" s="43"/>
    </row>
    <row r="770" ht="15.75" customHeight="1">
      <c r="C770" s="155"/>
      <c r="M770" s="155"/>
      <c r="P770" s="155"/>
      <c r="Q770" s="156"/>
      <c r="S770" s="157"/>
      <c r="X770" s="152"/>
      <c r="AF770" s="43"/>
    </row>
    <row r="771" ht="15.75" customHeight="1">
      <c r="C771" s="155"/>
      <c r="M771" s="155"/>
      <c r="P771" s="155"/>
      <c r="Q771" s="156"/>
      <c r="S771" s="157"/>
      <c r="X771" s="152"/>
      <c r="AF771" s="43"/>
    </row>
    <row r="772" ht="15.75" customHeight="1">
      <c r="C772" s="155"/>
      <c r="M772" s="155"/>
      <c r="P772" s="155"/>
      <c r="Q772" s="156"/>
      <c r="S772" s="157"/>
      <c r="X772" s="152"/>
      <c r="AF772" s="43"/>
    </row>
    <row r="773" ht="15.75" customHeight="1">
      <c r="C773" s="155"/>
      <c r="M773" s="155"/>
      <c r="P773" s="155"/>
      <c r="Q773" s="156"/>
      <c r="S773" s="157"/>
      <c r="X773" s="152"/>
      <c r="AF773" s="43"/>
    </row>
    <row r="774" ht="15.75" customHeight="1">
      <c r="C774" s="155"/>
      <c r="M774" s="155"/>
      <c r="P774" s="155"/>
      <c r="Q774" s="156"/>
      <c r="S774" s="157"/>
      <c r="X774" s="152"/>
      <c r="AF774" s="43"/>
    </row>
    <row r="775" ht="15.75" customHeight="1">
      <c r="C775" s="155"/>
      <c r="M775" s="155"/>
      <c r="P775" s="155"/>
      <c r="Q775" s="156"/>
      <c r="S775" s="157"/>
      <c r="X775" s="152"/>
      <c r="AF775" s="43"/>
    </row>
    <row r="776" ht="15.75" customHeight="1">
      <c r="C776" s="155"/>
      <c r="M776" s="155"/>
      <c r="P776" s="155"/>
      <c r="Q776" s="156"/>
      <c r="S776" s="157"/>
      <c r="X776" s="152"/>
      <c r="AF776" s="43"/>
    </row>
    <row r="777" ht="15.75" customHeight="1">
      <c r="C777" s="155"/>
      <c r="M777" s="155"/>
      <c r="P777" s="155"/>
      <c r="Q777" s="156"/>
      <c r="S777" s="157"/>
      <c r="X777" s="152"/>
      <c r="AF777" s="43"/>
    </row>
    <row r="778" ht="15.75" customHeight="1">
      <c r="C778" s="155"/>
      <c r="M778" s="155"/>
      <c r="P778" s="155"/>
      <c r="Q778" s="156"/>
      <c r="S778" s="157"/>
      <c r="X778" s="152"/>
      <c r="AF778" s="43"/>
    </row>
    <row r="779" ht="15.75" customHeight="1">
      <c r="C779" s="155"/>
      <c r="M779" s="155"/>
      <c r="P779" s="155"/>
      <c r="Q779" s="156"/>
      <c r="S779" s="157"/>
      <c r="X779" s="152"/>
      <c r="AF779" s="43"/>
    </row>
    <row r="780" ht="15.75" customHeight="1">
      <c r="C780" s="155"/>
      <c r="M780" s="155"/>
      <c r="P780" s="155"/>
      <c r="Q780" s="156"/>
      <c r="S780" s="157"/>
      <c r="X780" s="152"/>
      <c r="AF780" s="43"/>
    </row>
    <row r="781" ht="15.75" customHeight="1">
      <c r="C781" s="155"/>
      <c r="M781" s="155"/>
      <c r="P781" s="155"/>
      <c r="Q781" s="156"/>
      <c r="S781" s="157"/>
      <c r="X781" s="152"/>
      <c r="AF781" s="43"/>
    </row>
    <row r="782" ht="15.75" customHeight="1">
      <c r="C782" s="155"/>
      <c r="M782" s="155"/>
      <c r="P782" s="155"/>
      <c r="Q782" s="156"/>
      <c r="S782" s="157"/>
      <c r="X782" s="152"/>
      <c r="AF782" s="43"/>
    </row>
    <row r="783" ht="15.75" customHeight="1">
      <c r="C783" s="155"/>
      <c r="M783" s="155"/>
      <c r="P783" s="155"/>
      <c r="Q783" s="156"/>
      <c r="S783" s="157"/>
      <c r="X783" s="152"/>
      <c r="AF783" s="43"/>
    </row>
    <row r="784" ht="15.75" customHeight="1">
      <c r="C784" s="155"/>
      <c r="M784" s="155"/>
      <c r="P784" s="155"/>
      <c r="Q784" s="156"/>
      <c r="S784" s="157"/>
      <c r="X784" s="152"/>
      <c r="AF784" s="43"/>
    </row>
    <row r="785" ht="15.75" customHeight="1">
      <c r="C785" s="155"/>
      <c r="M785" s="155"/>
      <c r="P785" s="155"/>
      <c r="Q785" s="156"/>
      <c r="S785" s="157"/>
      <c r="X785" s="152"/>
      <c r="AF785" s="43"/>
    </row>
    <row r="786" ht="15.75" customHeight="1">
      <c r="C786" s="155"/>
      <c r="M786" s="155"/>
      <c r="P786" s="155"/>
      <c r="Q786" s="156"/>
      <c r="S786" s="157"/>
      <c r="X786" s="152"/>
      <c r="AF786" s="43"/>
    </row>
    <row r="787" ht="15.75" customHeight="1">
      <c r="C787" s="155"/>
      <c r="M787" s="155"/>
      <c r="P787" s="155"/>
      <c r="Q787" s="156"/>
      <c r="S787" s="157"/>
      <c r="X787" s="152"/>
      <c r="AF787" s="43"/>
    </row>
    <row r="788" ht="15.75" customHeight="1">
      <c r="C788" s="155"/>
      <c r="M788" s="155"/>
      <c r="P788" s="155"/>
      <c r="Q788" s="156"/>
      <c r="S788" s="157"/>
      <c r="X788" s="152"/>
      <c r="AF788" s="43"/>
    </row>
    <row r="789" ht="15.75" customHeight="1">
      <c r="C789" s="155"/>
      <c r="M789" s="155"/>
      <c r="P789" s="155"/>
      <c r="Q789" s="156"/>
      <c r="S789" s="157"/>
      <c r="X789" s="152"/>
      <c r="AF789" s="43"/>
    </row>
    <row r="790" ht="15.75" customHeight="1">
      <c r="C790" s="155"/>
      <c r="M790" s="155"/>
      <c r="P790" s="155"/>
      <c r="Q790" s="156"/>
      <c r="S790" s="157"/>
      <c r="X790" s="152"/>
      <c r="AF790" s="43"/>
    </row>
    <row r="791" ht="15.75" customHeight="1">
      <c r="C791" s="155"/>
      <c r="M791" s="155"/>
      <c r="P791" s="155"/>
      <c r="Q791" s="156"/>
      <c r="S791" s="157"/>
      <c r="X791" s="152"/>
      <c r="AF791" s="43"/>
    </row>
    <row r="792" ht="15.75" customHeight="1">
      <c r="C792" s="155"/>
      <c r="M792" s="155"/>
      <c r="P792" s="155"/>
      <c r="Q792" s="156"/>
      <c r="S792" s="157"/>
      <c r="X792" s="152"/>
      <c r="AF792" s="43"/>
    </row>
    <row r="793" ht="15.75" customHeight="1">
      <c r="C793" s="155"/>
      <c r="M793" s="155"/>
      <c r="P793" s="155"/>
      <c r="Q793" s="156"/>
      <c r="S793" s="157"/>
      <c r="X793" s="152"/>
      <c r="AF793" s="43"/>
    </row>
    <row r="794" ht="15.75" customHeight="1">
      <c r="C794" s="155"/>
      <c r="M794" s="155"/>
      <c r="P794" s="155"/>
      <c r="Q794" s="156"/>
      <c r="S794" s="157"/>
      <c r="X794" s="152"/>
      <c r="AF794" s="43"/>
    </row>
    <row r="795" ht="15.75" customHeight="1">
      <c r="C795" s="155"/>
      <c r="M795" s="155"/>
      <c r="P795" s="155"/>
      <c r="Q795" s="156"/>
      <c r="S795" s="157"/>
      <c r="X795" s="152"/>
      <c r="AF795" s="43"/>
    </row>
    <row r="796" ht="15.75" customHeight="1">
      <c r="C796" s="155"/>
      <c r="M796" s="155"/>
      <c r="P796" s="155"/>
      <c r="Q796" s="156"/>
      <c r="S796" s="157"/>
      <c r="X796" s="152"/>
      <c r="AF796" s="43"/>
    </row>
    <row r="797" ht="15.75" customHeight="1">
      <c r="C797" s="155"/>
      <c r="M797" s="155"/>
      <c r="P797" s="155"/>
      <c r="Q797" s="156"/>
      <c r="S797" s="157"/>
      <c r="X797" s="152"/>
      <c r="AF797" s="43"/>
    </row>
    <row r="798" ht="15.75" customHeight="1">
      <c r="C798" s="155"/>
      <c r="M798" s="155"/>
      <c r="P798" s="155"/>
      <c r="Q798" s="156"/>
      <c r="S798" s="157"/>
      <c r="X798" s="152"/>
      <c r="AF798" s="43"/>
    </row>
    <row r="799" ht="15.75" customHeight="1">
      <c r="C799" s="155"/>
      <c r="M799" s="155"/>
      <c r="P799" s="155"/>
      <c r="Q799" s="156"/>
      <c r="S799" s="157"/>
      <c r="X799" s="152"/>
      <c r="AF799" s="43"/>
    </row>
    <row r="800" ht="15.75" customHeight="1">
      <c r="C800" s="155"/>
      <c r="M800" s="155"/>
      <c r="P800" s="155"/>
      <c r="Q800" s="156"/>
      <c r="S800" s="157"/>
      <c r="X800" s="152"/>
      <c r="AF800" s="43"/>
    </row>
    <row r="801" ht="15.75" customHeight="1">
      <c r="C801" s="155"/>
      <c r="M801" s="155"/>
      <c r="P801" s="155"/>
      <c r="Q801" s="156"/>
      <c r="S801" s="157"/>
      <c r="X801" s="152"/>
      <c r="AF801" s="43"/>
    </row>
    <row r="802" ht="15.75" customHeight="1">
      <c r="C802" s="155"/>
      <c r="M802" s="155"/>
      <c r="P802" s="155"/>
      <c r="Q802" s="156"/>
      <c r="S802" s="157"/>
      <c r="X802" s="152"/>
      <c r="AF802" s="43"/>
    </row>
    <row r="803" ht="15.75" customHeight="1">
      <c r="C803" s="155"/>
      <c r="M803" s="155"/>
      <c r="P803" s="155"/>
      <c r="Q803" s="156"/>
      <c r="S803" s="157"/>
      <c r="X803" s="152"/>
      <c r="AF803" s="43"/>
    </row>
    <row r="804" ht="15.75" customHeight="1">
      <c r="C804" s="155"/>
      <c r="M804" s="155"/>
      <c r="P804" s="155"/>
      <c r="Q804" s="156"/>
      <c r="S804" s="157"/>
      <c r="X804" s="152"/>
      <c r="AF804" s="43"/>
    </row>
    <row r="805" ht="15.75" customHeight="1">
      <c r="C805" s="155"/>
      <c r="M805" s="155"/>
      <c r="P805" s="155"/>
      <c r="Q805" s="156"/>
      <c r="S805" s="157"/>
      <c r="X805" s="152"/>
      <c r="AF805" s="43"/>
    </row>
    <row r="806" ht="15.75" customHeight="1">
      <c r="C806" s="155"/>
      <c r="M806" s="155"/>
      <c r="P806" s="155"/>
      <c r="Q806" s="156"/>
      <c r="S806" s="157"/>
      <c r="X806" s="152"/>
      <c r="AF806" s="43"/>
    </row>
    <row r="807" ht="15.75" customHeight="1">
      <c r="C807" s="155"/>
      <c r="M807" s="155"/>
      <c r="P807" s="155"/>
      <c r="Q807" s="156"/>
      <c r="S807" s="157"/>
      <c r="X807" s="152"/>
      <c r="AF807" s="43"/>
    </row>
    <row r="808" ht="15.75" customHeight="1">
      <c r="C808" s="155"/>
      <c r="M808" s="155"/>
      <c r="P808" s="155"/>
      <c r="Q808" s="156"/>
      <c r="S808" s="157"/>
      <c r="X808" s="152"/>
      <c r="AF808" s="43"/>
    </row>
    <row r="809" ht="15.75" customHeight="1">
      <c r="C809" s="155"/>
      <c r="M809" s="155"/>
      <c r="P809" s="155"/>
      <c r="Q809" s="156"/>
      <c r="S809" s="157"/>
      <c r="X809" s="152"/>
      <c r="AF809" s="43"/>
    </row>
    <row r="810" ht="15.75" customHeight="1">
      <c r="C810" s="155"/>
      <c r="M810" s="155"/>
      <c r="P810" s="155"/>
      <c r="Q810" s="156"/>
      <c r="S810" s="157"/>
      <c r="X810" s="152"/>
      <c r="AF810" s="43"/>
    </row>
    <row r="811" ht="15.75" customHeight="1">
      <c r="C811" s="155"/>
      <c r="M811" s="155"/>
      <c r="P811" s="155"/>
      <c r="Q811" s="156"/>
      <c r="S811" s="157"/>
      <c r="X811" s="152"/>
      <c r="AF811" s="43"/>
    </row>
    <row r="812" ht="15.75" customHeight="1">
      <c r="C812" s="155"/>
      <c r="M812" s="155"/>
      <c r="P812" s="155"/>
      <c r="Q812" s="156"/>
      <c r="S812" s="157"/>
      <c r="X812" s="152"/>
      <c r="AF812" s="43"/>
    </row>
    <row r="813" ht="15.75" customHeight="1">
      <c r="C813" s="155"/>
      <c r="M813" s="155"/>
      <c r="P813" s="155"/>
      <c r="Q813" s="156"/>
      <c r="S813" s="157"/>
      <c r="X813" s="152"/>
      <c r="AF813" s="43"/>
    </row>
    <row r="814" ht="15.75" customHeight="1">
      <c r="C814" s="155"/>
      <c r="M814" s="155"/>
      <c r="P814" s="155"/>
      <c r="Q814" s="156"/>
      <c r="S814" s="157"/>
      <c r="X814" s="152"/>
      <c r="AF814" s="43"/>
    </row>
    <row r="815" ht="15.75" customHeight="1">
      <c r="C815" s="155"/>
      <c r="M815" s="155"/>
      <c r="P815" s="155"/>
      <c r="Q815" s="156"/>
      <c r="S815" s="157"/>
      <c r="X815" s="152"/>
      <c r="AF815" s="43"/>
    </row>
    <row r="816" ht="15.75" customHeight="1">
      <c r="C816" s="155"/>
      <c r="M816" s="155"/>
      <c r="P816" s="155"/>
      <c r="Q816" s="156"/>
      <c r="S816" s="157"/>
      <c r="X816" s="152"/>
      <c r="AF816" s="43"/>
    </row>
    <row r="817" ht="15.75" customHeight="1">
      <c r="C817" s="155"/>
      <c r="M817" s="155"/>
      <c r="P817" s="155"/>
      <c r="Q817" s="156"/>
      <c r="S817" s="157"/>
      <c r="X817" s="152"/>
      <c r="AF817" s="43"/>
    </row>
    <row r="818" ht="15.75" customHeight="1">
      <c r="C818" s="155"/>
      <c r="M818" s="155"/>
      <c r="P818" s="155"/>
      <c r="Q818" s="156"/>
      <c r="S818" s="157"/>
      <c r="X818" s="152"/>
      <c r="AF818" s="43"/>
    </row>
    <row r="819" ht="15.75" customHeight="1">
      <c r="C819" s="155"/>
      <c r="M819" s="155"/>
      <c r="P819" s="155"/>
      <c r="Q819" s="156"/>
      <c r="S819" s="157"/>
      <c r="X819" s="152"/>
      <c r="AF819" s="43"/>
    </row>
    <row r="820" ht="15.75" customHeight="1">
      <c r="C820" s="155"/>
      <c r="M820" s="155"/>
      <c r="P820" s="155"/>
      <c r="Q820" s="156"/>
      <c r="S820" s="157"/>
      <c r="X820" s="152"/>
      <c r="AF820" s="43"/>
    </row>
    <row r="821" ht="15.75" customHeight="1">
      <c r="C821" s="155"/>
      <c r="M821" s="155"/>
      <c r="P821" s="155"/>
      <c r="Q821" s="156"/>
      <c r="S821" s="157"/>
      <c r="X821" s="152"/>
      <c r="AF821" s="43"/>
    </row>
    <row r="822" ht="15.75" customHeight="1">
      <c r="C822" s="155"/>
      <c r="M822" s="155"/>
      <c r="P822" s="155"/>
      <c r="Q822" s="156"/>
      <c r="S822" s="157"/>
      <c r="X822" s="152"/>
      <c r="AF822" s="43"/>
    </row>
    <row r="823" ht="15.75" customHeight="1">
      <c r="C823" s="155"/>
      <c r="M823" s="155"/>
      <c r="P823" s="155"/>
      <c r="Q823" s="156"/>
      <c r="S823" s="157"/>
      <c r="X823" s="152"/>
      <c r="AF823" s="43"/>
    </row>
    <row r="824" ht="15.75" customHeight="1">
      <c r="C824" s="155"/>
      <c r="M824" s="155"/>
      <c r="P824" s="155"/>
      <c r="Q824" s="156"/>
      <c r="S824" s="157"/>
      <c r="X824" s="152"/>
      <c r="AF824" s="43"/>
    </row>
    <row r="825" ht="15.75" customHeight="1">
      <c r="C825" s="155"/>
      <c r="M825" s="155"/>
      <c r="P825" s="155"/>
      <c r="Q825" s="156"/>
      <c r="S825" s="157"/>
      <c r="X825" s="152"/>
      <c r="AF825" s="43"/>
    </row>
    <row r="826" ht="15.75" customHeight="1">
      <c r="C826" s="155"/>
      <c r="M826" s="155"/>
      <c r="P826" s="155"/>
      <c r="Q826" s="156"/>
      <c r="S826" s="157"/>
      <c r="X826" s="152"/>
      <c r="AF826" s="43"/>
    </row>
    <row r="827" ht="15.75" customHeight="1">
      <c r="C827" s="155"/>
      <c r="M827" s="155"/>
      <c r="P827" s="155"/>
      <c r="Q827" s="156"/>
      <c r="S827" s="157"/>
      <c r="X827" s="152"/>
      <c r="AF827" s="43"/>
    </row>
    <row r="828" ht="15.75" customHeight="1">
      <c r="C828" s="155"/>
      <c r="M828" s="155"/>
      <c r="P828" s="155"/>
      <c r="Q828" s="156"/>
      <c r="S828" s="157"/>
      <c r="X828" s="152"/>
      <c r="AF828" s="43"/>
    </row>
    <row r="829" ht="15.75" customHeight="1">
      <c r="C829" s="155"/>
      <c r="M829" s="155"/>
      <c r="P829" s="155"/>
      <c r="Q829" s="156"/>
      <c r="S829" s="157"/>
      <c r="X829" s="152"/>
      <c r="AF829" s="43"/>
    </row>
    <row r="830" ht="15.75" customHeight="1">
      <c r="C830" s="155"/>
      <c r="M830" s="155"/>
      <c r="P830" s="155"/>
      <c r="Q830" s="156"/>
      <c r="S830" s="157"/>
      <c r="X830" s="152"/>
      <c r="AF830" s="43"/>
    </row>
    <row r="831" ht="15.75" customHeight="1">
      <c r="C831" s="155"/>
      <c r="M831" s="155"/>
      <c r="P831" s="155"/>
      <c r="Q831" s="156"/>
      <c r="S831" s="157"/>
      <c r="X831" s="152"/>
      <c r="AF831" s="43"/>
    </row>
    <row r="832" ht="15.75" customHeight="1">
      <c r="C832" s="155"/>
      <c r="M832" s="155"/>
      <c r="P832" s="155"/>
      <c r="Q832" s="156"/>
      <c r="S832" s="157"/>
      <c r="X832" s="152"/>
      <c r="AF832" s="43"/>
    </row>
    <row r="833" ht="15.75" customHeight="1">
      <c r="C833" s="155"/>
      <c r="M833" s="155"/>
      <c r="P833" s="155"/>
      <c r="Q833" s="156"/>
      <c r="S833" s="157"/>
      <c r="X833" s="152"/>
      <c r="AF833" s="43"/>
    </row>
    <row r="834" ht="15.75" customHeight="1">
      <c r="C834" s="155"/>
      <c r="M834" s="155"/>
      <c r="P834" s="155"/>
      <c r="Q834" s="156"/>
      <c r="S834" s="157"/>
      <c r="X834" s="152"/>
      <c r="AF834" s="43"/>
    </row>
    <row r="835" ht="15.75" customHeight="1">
      <c r="C835" s="155"/>
      <c r="M835" s="155"/>
      <c r="P835" s="155"/>
      <c r="Q835" s="156"/>
      <c r="S835" s="157"/>
      <c r="X835" s="152"/>
      <c r="AF835" s="43"/>
    </row>
    <row r="836" ht="15.75" customHeight="1">
      <c r="C836" s="155"/>
      <c r="M836" s="155"/>
      <c r="P836" s="155"/>
      <c r="Q836" s="156"/>
      <c r="S836" s="157"/>
      <c r="X836" s="152"/>
      <c r="AF836" s="43"/>
    </row>
    <row r="837" ht="15.75" customHeight="1">
      <c r="C837" s="155"/>
      <c r="M837" s="155"/>
      <c r="P837" s="155"/>
      <c r="Q837" s="156"/>
      <c r="S837" s="157"/>
      <c r="X837" s="152"/>
      <c r="AF837" s="43"/>
    </row>
    <row r="838" ht="15.75" customHeight="1">
      <c r="C838" s="155"/>
      <c r="M838" s="155"/>
      <c r="P838" s="155"/>
      <c r="Q838" s="156"/>
      <c r="S838" s="157"/>
      <c r="X838" s="152"/>
      <c r="AF838" s="43"/>
    </row>
    <row r="839" ht="15.75" customHeight="1">
      <c r="C839" s="155"/>
      <c r="M839" s="155"/>
      <c r="P839" s="155"/>
      <c r="Q839" s="156"/>
      <c r="S839" s="157"/>
      <c r="X839" s="152"/>
      <c r="AF839" s="43"/>
    </row>
    <row r="840" ht="15.75" customHeight="1">
      <c r="C840" s="155"/>
      <c r="M840" s="155"/>
      <c r="P840" s="155"/>
      <c r="Q840" s="156"/>
      <c r="S840" s="157"/>
      <c r="X840" s="152"/>
      <c r="AF840" s="43"/>
    </row>
    <row r="841" ht="15.75" customHeight="1">
      <c r="C841" s="155"/>
      <c r="M841" s="155"/>
      <c r="P841" s="155"/>
      <c r="Q841" s="156"/>
      <c r="S841" s="157"/>
      <c r="X841" s="152"/>
      <c r="AF841" s="43"/>
    </row>
    <row r="842" ht="15.75" customHeight="1">
      <c r="C842" s="155"/>
      <c r="M842" s="155"/>
      <c r="P842" s="155"/>
      <c r="Q842" s="156"/>
      <c r="S842" s="157"/>
      <c r="X842" s="152"/>
      <c r="AF842" s="43"/>
    </row>
    <row r="843" ht="15.75" customHeight="1">
      <c r="C843" s="155"/>
      <c r="M843" s="155"/>
      <c r="P843" s="155"/>
      <c r="Q843" s="156"/>
      <c r="S843" s="157"/>
      <c r="X843" s="152"/>
      <c r="AF843" s="43"/>
    </row>
    <row r="844" ht="15.75" customHeight="1">
      <c r="C844" s="155"/>
      <c r="M844" s="155"/>
      <c r="P844" s="155"/>
      <c r="Q844" s="156"/>
      <c r="S844" s="157"/>
      <c r="X844" s="152"/>
      <c r="AF844" s="43"/>
    </row>
    <row r="845" ht="15.75" customHeight="1">
      <c r="C845" s="155"/>
      <c r="M845" s="155"/>
      <c r="P845" s="155"/>
      <c r="Q845" s="156"/>
      <c r="S845" s="157"/>
      <c r="X845" s="152"/>
      <c r="AF845" s="43"/>
    </row>
    <row r="846" ht="15.75" customHeight="1">
      <c r="C846" s="155"/>
      <c r="M846" s="155"/>
      <c r="P846" s="155"/>
      <c r="Q846" s="156"/>
      <c r="S846" s="157"/>
      <c r="X846" s="152"/>
      <c r="AF846" s="43"/>
    </row>
    <row r="847" ht="15.75" customHeight="1">
      <c r="C847" s="155"/>
      <c r="M847" s="155"/>
      <c r="P847" s="155"/>
      <c r="Q847" s="156"/>
      <c r="S847" s="157"/>
      <c r="X847" s="152"/>
      <c r="AF847" s="43"/>
    </row>
    <row r="848" ht="15.75" customHeight="1">
      <c r="C848" s="155"/>
      <c r="M848" s="155"/>
      <c r="P848" s="155"/>
      <c r="Q848" s="156"/>
      <c r="S848" s="157"/>
      <c r="X848" s="152"/>
      <c r="AF848" s="43"/>
    </row>
    <row r="849" ht="15.75" customHeight="1">
      <c r="C849" s="155"/>
      <c r="M849" s="155"/>
      <c r="P849" s="155"/>
      <c r="Q849" s="156"/>
      <c r="S849" s="157"/>
      <c r="X849" s="152"/>
      <c r="AF849" s="43"/>
    </row>
    <row r="850" ht="15.75" customHeight="1">
      <c r="C850" s="155"/>
      <c r="M850" s="155"/>
      <c r="P850" s="155"/>
      <c r="Q850" s="156"/>
      <c r="S850" s="157"/>
      <c r="X850" s="152"/>
      <c r="AF850" s="43"/>
    </row>
    <row r="851" ht="15.75" customHeight="1">
      <c r="C851" s="155"/>
      <c r="M851" s="155"/>
      <c r="P851" s="155"/>
      <c r="Q851" s="156"/>
      <c r="S851" s="157"/>
      <c r="X851" s="152"/>
      <c r="AF851" s="43"/>
    </row>
    <row r="852" ht="15.75" customHeight="1">
      <c r="C852" s="155"/>
      <c r="M852" s="155"/>
      <c r="P852" s="155"/>
      <c r="Q852" s="156"/>
      <c r="S852" s="157"/>
      <c r="X852" s="152"/>
      <c r="AF852" s="43"/>
    </row>
    <row r="853" ht="15.75" customHeight="1">
      <c r="C853" s="155"/>
      <c r="M853" s="155"/>
      <c r="P853" s="155"/>
      <c r="Q853" s="156"/>
      <c r="S853" s="157"/>
      <c r="X853" s="152"/>
      <c r="AF853" s="43"/>
    </row>
    <row r="854" ht="15.75" customHeight="1">
      <c r="C854" s="155"/>
      <c r="M854" s="155"/>
      <c r="P854" s="155"/>
      <c r="Q854" s="156"/>
      <c r="S854" s="157"/>
      <c r="X854" s="152"/>
      <c r="AF854" s="43"/>
    </row>
    <row r="855" ht="15.75" customHeight="1">
      <c r="C855" s="155"/>
      <c r="M855" s="155"/>
      <c r="P855" s="155"/>
      <c r="Q855" s="156"/>
      <c r="S855" s="157"/>
      <c r="X855" s="152"/>
      <c r="AF855" s="43"/>
    </row>
    <row r="856" ht="15.75" customHeight="1">
      <c r="C856" s="155"/>
      <c r="M856" s="155"/>
      <c r="P856" s="155"/>
      <c r="Q856" s="156"/>
      <c r="S856" s="157"/>
      <c r="X856" s="152"/>
      <c r="AF856" s="43"/>
    </row>
    <row r="857" ht="15.75" customHeight="1">
      <c r="C857" s="155"/>
      <c r="M857" s="155"/>
      <c r="P857" s="155"/>
      <c r="Q857" s="156"/>
      <c r="S857" s="157"/>
      <c r="X857" s="152"/>
      <c r="AF857" s="43"/>
    </row>
    <row r="858" ht="15.75" customHeight="1">
      <c r="C858" s="155"/>
      <c r="M858" s="155"/>
      <c r="P858" s="155"/>
      <c r="Q858" s="156"/>
      <c r="S858" s="157"/>
      <c r="X858" s="152"/>
      <c r="AF858" s="43"/>
    </row>
    <row r="859" ht="15.75" customHeight="1">
      <c r="C859" s="155"/>
      <c r="M859" s="155"/>
      <c r="P859" s="155"/>
      <c r="Q859" s="156"/>
      <c r="S859" s="157"/>
      <c r="X859" s="152"/>
      <c r="AF859" s="43"/>
    </row>
    <row r="860" ht="15.75" customHeight="1">
      <c r="C860" s="155"/>
      <c r="M860" s="155"/>
      <c r="P860" s="155"/>
      <c r="Q860" s="156"/>
      <c r="S860" s="157"/>
      <c r="X860" s="152"/>
      <c r="AF860" s="43"/>
    </row>
    <row r="861" ht="15.75" customHeight="1">
      <c r="C861" s="155"/>
      <c r="M861" s="155"/>
      <c r="P861" s="155"/>
      <c r="Q861" s="156"/>
      <c r="S861" s="157"/>
      <c r="X861" s="152"/>
      <c r="AF861" s="43"/>
    </row>
    <row r="862" ht="15.75" customHeight="1">
      <c r="C862" s="155"/>
      <c r="M862" s="155"/>
      <c r="P862" s="155"/>
      <c r="Q862" s="156"/>
      <c r="S862" s="157"/>
      <c r="X862" s="152"/>
      <c r="AF862" s="43"/>
    </row>
    <row r="863" ht="15.75" customHeight="1">
      <c r="C863" s="155"/>
      <c r="M863" s="155"/>
      <c r="P863" s="155"/>
      <c r="Q863" s="156"/>
      <c r="S863" s="157"/>
      <c r="X863" s="152"/>
      <c r="AF863" s="43"/>
    </row>
    <row r="864" ht="15.75" customHeight="1">
      <c r="C864" s="155"/>
      <c r="M864" s="155"/>
      <c r="P864" s="155"/>
      <c r="Q864" s="156"/>
      <c r="S864" s="157"/>
      <c r="X864" s="152"/>
      <c r="AF864" s="43"/>
    </row>
    <row r="865" ht="15.75" customHeight="1">
      <c r="C865" s="155"/>
      <c r="M865" s="155"/>
      <c r="P865" s="155"/>
      <c r="Q865" s="156"/>
      <c r="S865" s="157"/>
      <c r="X865" s="152"/>
      <c r="AF865" s="43"/>
    </row>
    <row r="866" ht="15.75" customHeight="1">
      <c r="C866" s="155"/>
      <c r="M866" s="155"/>
      <c r="P866" s="155"/>
      <c r="Q866" s="156"/>
      <c r="S866" s="157"/>
      <c r="X866" s="152"/>
      <c r="AF866" s="43"/>
    </row>
    <row r="867" ht="15.75" customHeight="1">
      <c r="C867" s="155"/>
      <c r="M867" s="155"/>
      <c r="P867" s="155"/>
      <c r="Q867" s="156"/>
      <c r="S867" s="157"/>
      <c r="X867" s="152"/>
      <c r="AF867" s="43"/>
    </row>
    <row r="868" ht="15.75" customHeight="1">
      <c r="C868" s="155"/>
      <c r="M868" s="155"/>
      <c r="P868" s="155"/>
      <c r="Q868" s="156"/>
      <c r="S868" s="157"/>
      <c r="X868" s="152"/>
      <c r="AF868" s="43"/>
    </row>
    <row r="869" ht="15.75" customHeight="1">
      <c r="C869" s="155"/>
      <c r="M869" s="155"/>
      <c r="P869" s="155"/>
      <c r="Q869" s="156"/>
      <c r="S869" s="157"/>
      <c r="X869" s="152"/>
      <c r="AF869" s="43"/>
    </row>
    <row r="870" ht="15.75" customHeight="1">
      <c r="C870" s="155"/>
      <c r="M870" s="155"/>
      <c r="P870" s="155"/>
      <c r="Q870" s="156"/>
      <c r="S870" s="157"/>
      <c r="X870" s="152"/>
      <c r="AF870" s="43"/>
    </row>
    <row r="871" ht="15.75" customHeight="1">
      <c r="C871" s="155"/>
      <c r="M871" s="155"/>
      <c r="P871" s="155"/>
      <c r="Q871" s="156"/>
      <c r="S871" s="157"/>
      <c r="X871" s="152"/>
      <c r="AF871" s="43"/>
    </row>
    <row r="872" ht="15.75" customHeight="1">
      <c r="C872" s="155"/>
      <c r="M872" s="155"/>
      <c r="P872" s="155"/>
      <c r="Q872" s="156"/>
      <c r="S872" s="157"/>
      <c r="X872" s="152"/>
      <c r="AF872" s="43"/>
    </row>
    <row r="873" ht="15.75" customHeight="1">
      <c r="C873" s="155"/>
      <c r="M873" s="155"/>
      <c r="P873" s="155"/>
      <c r="Q873" s="156"/>
      <c r="S873" s="157"/>
      <c r="X873" s="152"/>
      <c r="AF873" s="43"/>
    </row>
    <row r="874" ht="15.75" customHeight="1">
      <c r="C874" s="155"/>
      <c r="M874" s="155"/>
      <c r="P874" s="155"/>
      <c r="Q874" s="156"/>
      <c r="S874" s="157"/>
      <c r="X874" s="152"/>
      <c r="AF874" s="43"/>
    </row>
    <row r="875" ht="15.75" customHeight="1">
      <c r="C875" s="155"/>
      <c r="M875" s="155"/>
      <c r="P875" s="155"/>
      <c r="Q875" s="156"/>
      <c r="S875" s="157"/>
      <c r="X875" s="152"/>
      <c r="AF875" s="43"/>
    </row>
    <row r="876" ht="15.75" customHeight="1">
      <c r="C876" s="155"/>
      <c r="M876" s="155"/>
      <c r="P876" s="155"/>
      <c r="Q876" s="156"/>
      <c r="S876" s="157"/>
      <c r="X876" s="152"/>
      <c r="AF876" s="43"/>
    </row>
    <row r="877" ht="15.75" customHeight="1">
      <c r="C877" s="155"/>
      <c r="M877" s="155"/>
      <c r="P877" s="155"/>
      <c r="Q877" s="156"/>
      <c r="S877" s="157"/>
      <c r="X877" s="152"/>
      <c r="AF877" s="43"/>
    </row>
    <row r="878" ht="15.75" customHeight="1">
      <c r="C878" s="155"/>
      <c r="M878" s="155"/>
      <c r="P878" s="155"/>
      <c r="Q878" s="156"/>
      <c r="S878" s="157"/>
      <c r="X878" s="152"/>
      <c r="AF878" s="43"/>
    </row>
    <row r="879" ht="15.75" customHeight="1">
      <c r="C879" s="155"/>
      <c r="M879" s="155"/>
      <c r="P879" s="155"/>
      <c r="Q879" s="156"/>
      <c r="S879" s="157"/>
      <c r="X879" s="152"/>
      <c r="AF879" s="43"/>
    </row>
    <row r="880" ht="15.75" customHeight="1">
      <c r="C880" s="155"/>
      <c r="M880" s="155"/>
      <c r="P880" s="155"/>
      <c r="Q880" s="156"/>
      <c r="S880" s="157"/>
      <c r="X880" s="152"/>
      <c r="AF880" s="43"/>
    </row>
    <row r="881" ht="15.75" customHeight="1">
      <c r="C881" s="155"/>
      <c r="M881" s="155"/>
      <c r="P881" s="155"/>
      <c r="Q881" s="156"/>
      <c r="S881" s="157"/>
      <c r="X881" s="152"/>
      <c r="AF881" s="43"/>
    </row>
    <row r="882" ht="15.75" customHeight="1">
      <c r="C882" s="155"/>
      <c r="M882" s="155"/>
      <c r="P882" s="155"/>
      <c r="Q882" s="156"/>
      <c r="S882" s="157"/>
      <c r="X882" s="152"/>
      <c r="AF882" s="43"/>
    </row>
    <row r="883" ht="15.75" customHeight="1">
      <c r="C883" s="155"/>
      <c r="M883" s="155"/>
      <c r="P883" s="155"/>
      <c r="Q883" s="156"/>
      <c r="S883" s="157"/>
      <c r="X883" s="152"/>
      <c r="AF883" s="43"/>
    </row>
    <row r="884" ht="15.75" customHeight="1">
      <c r="C884" s="155"/>
      <c r="M884" s="155"/>
      <c r="P884" s="155"/>
      <c r="Q884" s="156"/>
      <c r="S884" s="157"/>
      <c r="X884" s="152"/>
      <c r="AF884" s="43"/>
    </row>
    <row r="885" ht="15.75" customHeight="1">
      <c r="C885" s="155"/>
      <c r="M885" s="155"/>
      <c r="P885" s="155"/>
      <c r="Q885" s="156"/>
      <c r="S885" s="157"/>
      <c r="X885" s="152"/>
      <c r="AF885" s="43"/>
    </row>
    <row r="886" ht="15.75" customHeight="1">
      <c r="C886" s="155"/>
      <c r="M886" s="155"/>
      <c r="P886" s="155"/>
      <c r="Q886" s="156"/>
      <c r="S886" s="157"/>
      <c r="X886" s="152"/>
      <c r="AF886" s="43"/>
    </row>
    <row r="887" ht="15.75" customHeight="1">
      <c r="C887" s="155"/>
      <c r="M887" s="155"/>
      <c r="P887" s="155"/>
      <c r="Q887" s="156"/>
      <c r="S887" s="157"/>
      <c r="X887" s="152"/>
      <c r="AF887" s="43"/>
    </row>
    <row r="888" ht="15.75" customHeight="1">
      <c r="C888" s="155"/>
      <c r="M888" s="155"/>
      <c r="P888" s="155"/>
      <c r="Q888" s="156"/>
      <c r="S888" s="157"/>
      <c r="X888" s="152"/>
      <c r="AF888" s="43"/>
    </row>
    <row r="889" ht="15.75" customHeight="1">
      <c r="C889" s="155"/>
      <c r="M889" s="155"/>
      <c r="P889" s="155"/>
      <c r="Q889" s="156"/>
      <c r="S889" s="157"/>
      <c r="X889" s="152"/>
      <c r="AF889" s="43"/>
    </row>
    <row r="890" ht="15.75" customHeight="1">
      <c r="C890" s="155"/>
      <c r="M890" s="155"/>
      <c r="P890" s="155"/>
      <c r="Q890" s="156"/>
      <c r="S890" s="157"/>
      <c r="X890" s="152"/>
      <c r="AF890" s="43"/>
    </row>
    <row r="891" ht="15.75" customHeight="1">
      <c r="C891" s="155"/>
      <c r="M891" s="155"/>
      <c r="P891" s="155"/>
      <c r="Q891" s="156"/>
      <c r="S891" s="157"/>
      <c r="X891" s="152"/>
      <c r="AF891" s="43"/>
    </row>
    <row r="892" ht="15.75" customHeight="1">
      <c r="C892" s="155"/>
      <c r="M892" s="155"/>
      <c r="P892" s="155"/>
      <c r="Q892" s="156"/>
      <c r="S892" s="157"/>
      <c r="X892" s="152"/>
      <c r="AF892" s="43"/>
    </row>
    <row r="893" ht="15.75" customHeight="1">
      <c r="C893" s="155"/>
      <c r="M893" s="155"/>
      <c r="P893" s="155"/>
      <c r="Q893" s="156"/>
      <c r="S893" s="157"/>
      <c r="X893" s="152"/>
      <c r="AF893" s="43"/>
    </row>
    <row r="894" ht="15.75" customHeight="1">
      <c r="C894" s="155"/>
      <c r="M894" s="155"/>
      <c r="P894" s="155"/>
      <c r="Q894" s="156"/>
      <c r="S894" s="157"/>
      <c r="X894" s="152"/>
      <c r="AF894" s="43"/>
    </row>
    <row r="895" ht="15.75" customHeight="1">
      <c r="C895" s="155"/>
      <c r="M895" s="155"/>
      <c r="P895" s="155"/>
      <c r="Q895" s="156"/>
      <c r="S895" s="157"/>
      <c r="X895" s="152"/>
      <c r="AF895" s="43"/>
    </row>
    <row r="896" ht="15.75" customHeight="1">
      <c r="C896" s="155"/>
      <c r="M896" s="155"/>
      <c r="P896" s="155"/>
      <c r="Q896" s="156"/>
      <c r="S896" s="157"/>
      <c r="X896" s="152"/>
      <c r="AF896" s="43"/>
    </row>
    <row r="897" ht="15.75" customHeight="1">
      <c r="C897" s="155"/>
      <c r="M897" s="155"/>
      <c r="P897" s="155"/>
      <c r="Q897" s="156"/>
      <c r="S897" s="157"/>
      <c r="X897" s="152"/>
      <c r="AF897" s="43"/>
    </row>
    <row r="898" ht="15.75" customHeight="1">
      <c r="C898" s="155"/>
      <c r="M898" s="155"/>
      <c r="P898" s="155"/>
      <c r="Q898" s="156"/>
      <c r="S898" s="157"/>
      <c r="X898" s="152"/>
      <c r="AF898" s="43"/>
    </row>
    <row r="899" ht="15.75" customHeight="1">
      <c r="C899" s="155"/>
      <c r="M899" s="155"/>
      <c r="P899" s="155"/>
      <c r="Q899" s="156"/>
      <c r="S899" s="157"/>
      <c r="X899" s="152"/>
      <c r="AF899" s="43"/>
    </row>
    <row r="900" ht="15.75" customHeight="1">
      <c r="C900" s="155"/>
      <c r="M900" s="155"/>
      <c r="P900" s="155"/>
      <c r="Q900" s="156"/>
      <c r="S900" s="157"/>
      <c r="X900" s="152"/>
      <c r="AF900" s="43"/>
    </row>
    <row r="901" ht="15.75" customHeight="1">
      <c r="C901" s="155"/>
      <c r="M901" s="155"/>
      <c r="P901" s="155"/>
      <c r="Q901" s="156"/>
      <c r="S901" s="157"/>
      <c r="X901" s="152"/>
      <c r="AF901" s="43"/>
    </row>
    <row r="902" ht="15.75" customHeight="1">
      <c r="C902" s="155"/>
      <c r="M902" s="155"/>
      <c r="P902" s="155"/>
      <c r="Q902" s="156"/>
      <c r="S902" s="157"/>
      <c r="X902" s="152"/>
      <c r="AF902" s="43"/>
    </row>
    <row r="903" ht="15.75" customHeight="1">
      <c r="C903" s="155"/>
      <c r="M903" s="155"/>
      <c r="P903" s="155"/>
      <c r="Q903" s="156"/>
      <c r="S903" s="157"/>
      <c r="X903" s="152"/>
      <c r="AF903" s="43"/>
    </row>
    <row r="904" ht="15.75" customHeight="1">
      <c r="C904" s="155"/>
      <c r="M904" s="155"/>
      <c r="P904" s="155"/>
      <c r="Q904" s="156"/>
      <c r="S904" s="157"/>
      <c r="X904" s="152"/>
      <c r="AF904" s="43"/>
    </row>
    <row r="905" ht="15.75" customHeight="1">
      <c r="C905" s="155"/>
      <c r="M905" s="155"/>
      <c r="P905" s="155"/>
      <c r="Q905" s="156"/>
      <c r="S905" s="157"/>
      <c r="X905" s="152"/>
      <c r="AF905" s="43"/>
    </row>
    <row r="906" ht="15.75" customHeight="1">
      <c r="C906" s="155"/>
      <c r="M906" s="155"/>
      <c r="P906" s="155"/>
      <c r="Q906" s="156"/>
      <c r="S906" s="157"/>
      <c r="X906" s="152"/>
      <c r="AF906" s="43"/>
    </row>
    <row r="907" ht="15.75" customHeight="1">
      <c r="C907" s="155"/>
      <c r="M907" s="155"/>
      <c r="P907" s="155"/>
      <c r="Q907" s="156"/>
      <c r="S907" s="157"/>
      <c r="X907" s="152"/>
      <c r="AF907" s="43"/>
    </row>
    <row r="908" ht="15.75" customHeight="1">
      <c r="C908" s="155"/>
      <c r="M908" s="155"/>
      <c r="P908" s="155"/>
      <c r="Q908" s="156"/>
      <c r="S908" s="157"/>
      <c r="X908" s="152"/>
      <c r="AF908" s="43"/>
    </row>
    <row r="909" ht="15.75" customHeight="1">
      <c r="C909" s="155"/>
      <c r="M909" s="155"/>
      <c r="P909" s="155"/>
      <c r="Q909" s="156"/>
      <c r="S909" s="157"/>
      <c r="X909" s="152"/>
      <c r="AF909" s="43"/>
    </row>
    <row r="910" ht="15.75" customHeight="1">
      <c r="C910" s="155"/>
      <c r="M910" s="155"/>
      <c r="P910" s="155"/>
      <c r="Q910" s="156"/>
      <c r="S910" s="157"/>
      <c r="X910" s="152"/>
      <c r="AF910" s="43"/>
    </row>
    <row r="911" ht="15.75" customHeight="1">
      <c r="C911" s="155"/>
      <c r="M911" s="155"/>
      <c r="P911" s="155"/>
      <c r="Q911" s="156"/>
      <c r="S911" s="157"/>
      <c r="X911" s="152"/>
      <c r="AF911" s="43"/>
    </row>
    <row r="912" ht="15.75" customHeight="1">
      <c r="C912" s="155"/>
      <c r="M912" s="155"/>
      <c r="P912" s="155"/>
      <c r="Q912" s="156"/>
      <c r="S912" s="157"/>
      <c r="X912" s="152"/>
      <c r="AF912" s="43"/>
    </row>
    <row r="913" ht="15.75" customHeight="1">
      <c r="C913" s="155"/>
      <c r="M913" s="155"/>
      <c r="P913" s="155"/>
      <c r="Q913" s="156"/>
      <c r="S913" s="157"/>
      <c r="X913" s="152"/>
      <c r="AF913" s="43"/>
    </row>
    <row r="914" ht="15.75" customHeight="1">
      <c r="C914" s="155"/>
      <c r="M914" s="155"/>
      <c r="P914" s="155"/>
      <c r="Q914" s="156"/>
      <c r="S914" s="157"/>
      <c r="X914" s="152"/>
      <c r="AF914" s="43"/>
    </row>
    <row r="915" ht="15.75" customHeight="1">
      <c r="C915" s="155"/>
      <c r="M915" s="155"/>
      <c r="P915" s="155"/>
      <c r="Q915" s="156"/>
      <c r="S915" s="157"/>
      <c r="X915" s="152"/>
      <c r="AF915" s="43"/>
    </row>
    <row r="916" ht="15.75" customHeight="1">
      <c r="C916" s="155"/>
      <c r="M916" s="155"/>
      <c r="P916" s="155"/>
      <c r="Q916" s="156"/>
      <c r="S916" s="157"/>
      <c r="X916" s="152"/>
      <c r="AF916" s="43"/>
    </row>
    <row r="917" ht="15.75" customHeight="1">
      <c r="C917" s="155"/>
      <c r="M917" s="155"/>
      <c r="P917" s="155"/>
      <c r="Q917" s="156"/>
      <c r="S917" s="157"/>
      <c r="X917" s="152"/>
      <c r="AF917" s="43"/>
    </row>
    <row r="918" ht="15.75" customHeight="1">
      <c r="C918" s="155"/>
      <c r="M918" s="155"/>
      <c r="P918" s="155"/>
      <c r="Q918" s="156"/>
      <c r="S918" s="157"/>
      <c r="X918" s="152"/>
      <c r="AF918" s="43"/>
    </row>
    <row r="919" ht="15.75" customHeight="1">
      <c r="C919" s="155"/>
      <c r="M919" s="155"/>
      <c r="P919" s="155"/>
      <c r="Q919" s="156"/>
      <c r="S919" s="157"/>
      <c r="X919" s="152"/>
      <c r="AF919" s="43"/>
    </row>
    <row r="920" ht="15.75" customHeight="1">
      <c r="C920" s="155"/>
      <c r="M920" s="155"/>
      <c r="P920" s="155"/>
      <c r="Q920" s="156"/>
      <c r="S920" s="157"/>
      <c r="X920" s="152"/>
      <c r="AF920" s="43"/>
    </row>
    <row r="921" ht="15.75" customHeight="1">
      <c r="C921" s="155"/>
      <c r="M921" s="155"/>
      <c r="P921" s="155"/>
      <c r="Q921" s="156"/>
      <c r="S921" s="157"/>
      <c r="X921" s="152"/>
      <c r="AF921" s="43"/>
    </row>
    <row r="922" ht="15.75" customHeight="1">
      <c r="C922" s="155"/>
      <c r="M922" s="155"/>
      <c r="P922" s="155"/>
      <c r="Q922" s="156"/>
      <c r="S922" s="157"/>
      <c r="X922" s="152"/>
      <c r="AF922" s="43"/>
    </row>
    <row r="923" ht="15.75" customHeight="1">
      <c r="C923" s="155"/>
      <c r="M923" s="155"/>
      <c r="P923" s="155"/>
      <c r="Q923" s="156"/>
      <c r="S923" s="157"/>
      <c r="X923" s="152"/>
      <c r="AF923" s="43"/>
    </row>
    <row r="924" ht="15.75" customHeight="1">
      <c r="C924" s="155"/>
      <c r="M924" s="155"/>
      <c r="P924" s="155"/>
      <c r="Q924" s="156"/>
      <c r="S924" s="157"/>
      <c r="X924" s="152"/>
      <c r="AF924" s="43"/>
    </row>
    <row r="925" ht="15.75" customHeight="1">
      <c r="C925" s="155"/>
      <c r="M925" s="155"/>
      <c r="P925" s="155"/>
      <c r="Q925" s="156"/>
      <c r="S925" s="157"/>
      <c r="X925" s="152"/>
      <c r="AF925" s="43"/>
    </row>
    <row r="926" ht="15.75" customHeight="1">
      <c r="C926" s="155"/>
      <c r="M926" s="155"/>
      <c r="P926" s="155"/>
      <c r="Q926" s="156"/>
      <c r="S926" s="157"/>
      <c r="X926" s="152"/>
      <c r="AF926" s="43"/>
    </row>
    <row r="927" ht="15.75" customHeight="1">
      <c r="C927" s="155"/>
      <c r="M927" s="155"/>
      <c r="P927" s="155"/>
      <c r="Q927" s="156"/>
      <c r="S927" s="157"/>
      <c r="X927" s="152"/>
      <c r="AF927" s="43"/>
    </row>
    <row r="928" ht="15.75" customHeight="1">
      <c r="C928" s="155"/>
      <c r="M928" s="155"/>
      <c r="P928" s="155"/>
      <c r="Q928" s="156"/>
      <c r="S928" s="157"/>
      <c r="X928" s="152"/>
      <c r="AF928" s="43"/>
    </row>
    <row r="929" ht="15.75" customHeight="1">
      <c r="C929" s="155"/>
      <c r="M929" s="155"/>
      <c r="P929" s="155"/>
      <c r="Q929" s="156"/>
      <c r="S929" s="157"/>
      <c r="X929" s="152"/>
      <c r="AF929" s="43"/>
    </row>
    <row r="930" ht="15.75" customHeight="1">
      <c r="C930" s="155"/>
      <c r="M930" s="155"/>
      <c r="P930" s="155"/>
      <c r="Q930" s="156"/>
      <c r="S930" s="157"/>
      <c r="X930" s="152"/>
      <c r="AF930" s="43"/>
    </row>
    <row r="931" ht="15.75" customHeight="1">
      <c r="C931" s="155"/>
      <c r="M931" s="155"/>
      <c r="P931" s="155"/>
      <c r="Q931" s="156"/>
      <c r="S931" s="157"/>
      <c r="X931" s="152"/>
      <c r="AF931" s="43"/>
    </row>
    <row r="932" ht="15.75" customHeight="1">
      <c r="C932" s="155"/>
      <c r="M932" s="155"/>
      <c r="P932" s="155"/>
      <c r="Q932" s="156"/>
      <c r="S932" s="157"/>
      <c r="X932" s="152"/>
      <c r="AF932" s="43"/>
    </row>
    <row r="933" ht="15.75" customHeight="1">
      <c r="C933" s="155"/>
      <c r="M933" s="155"/>
      <c r="P933" s="155"/>
      <c r="Q933" s="156"/>
      <c r="S933" s="157"/>
      <c r="X933" s="152"/>
      <c r="AF933" s="43"/>
    </row>
    <row r="934" ht="15.75" customHeight="1">
      <c r="C934" s="155"/>
      <c r="M934" s="155"/>
      <c r="P934" s="155"/>
      <c r="Q934" s="156"/>
      <c r="S934" s="157"/>
      <c r="X934" s="152"/>
      <c r="AF934" s="43"/>
    </row>
    <row r="935" ht="15.75" customHeight="1">
      <c r="C935" s="155"/>
      <c r="M935" s="155"/>
      <c r="P935" s="155"/>
      <c r="Q935" s="156"/>
      <c r="S935" s="157"/>
      <c r="X935" s="152"/>
      <c r="AF935" s="43"/>
    </row>
    <row r="936" ht="15.75" customHeight="1">
      <c r="C936" s="155"/>
      <c r="M936" s="155"/>
      <c r="P936" s="155"/>
      <c r="Q936" s="156"/>
      <c r="S936" s="157"/>
      <c r="X936" s="152"/>
      <c r="AF936" s="43"/>
    </row>
    <row r="937" ht="15.75" customHeight="1">
      <c r="C937" s="155"/>
      <c r="M937" s="155"/>
      <c r="P937" s="155"/>
      <c r="Q937" s="156"/>
      <c r="S937" s="157"/>
      <c r="X937" s="152"/>
      <c r="AF937" s="43"/>
    </row>
    <row r="938" ht="15.75" customHeight="1">
      <c r="C938" s="155"/>
      <c r="M938" s="155"/>
      <c r="P938" s="155"/>
      <c r="Q938" s="156"/>
      <c r="S938" s="157"/>
      <c r="X938" s="152"/>
      <c r="AF938" s="43"/>
    </row>
    <row r="939" ht="15.75" customHeight="1">
      <c r="C939" s="155"/>
      <c r="M939" s="155"/>
      <c r="P939" s="155"/>
      <c r="Q939" s="156"/>
      <c r="S939" s="157"/>
      <c r="X939" s="152"/>
      <c r="AF939" s="43"/>
    </row>
    <row r="940" ht="15.75" customHeight="1">
      <c r="C940" s="155"/>
      <c r="M940" s="155"/>
      <c r="P940" s="155"/>
      <c r="Q940" s="156"/>
      <c r="S940" s="157"/>
      <c r="X940" s="152"/>
      <c r="AF940" s="43"/>
    </row>
    <row r="941" ht="15.75" customHeight="1">
      <c r="C941" s="155"/>
      <c r="M941" s="155"/>
      <c r="P941" s="155"/>
      <c r="Q941" s="156"/>
      <c r="S941" s="157"/>
      <c r="X941" s="152"/>
      <c r="AF941" s="43"/>
    </row>
    <row r="942" ht="15.75" customHeight="1">
      <c r="C942" s="155"/>
      <c r="M942" s="155"/>
      <c r="P942" s="155"/>
      <c r="Q942" s="156"/>
      <c r="S942" s="157"/>
      <c r="X942" s="152"/>
      <c r="AF942" s="43"/>
    </row>
    <row r="943" ht="15.75" customHeight="1">
      <c r="C943" s="155"/>
      <c r="M943" s="155"/>
      <c r="P943" s="155"/>
      <c r="Q943" s="156"/>
      <c r="S943" s="157"/>
      <c r="X943" s="152"/>
      <c r="AF943" s="43"/>
    </row>
    <row r="944" ht="15.75" customHeight="1">
      <c r="C944" s="155"/>
      <c r="M944" s="155"/>
      <c r="P944" s="155"/>
      <c r="Q944" s="156"/>
      <c r="S944" s="157"/>
      <c r="X944" s="152"/>
      <c r="AF944" s="43"/>
    </row>
    <row r="945" ht="15.75" customHeight="1">
      <c r="C945" s="155"/>
      <c r="M945" s="155"/>
      <c r="P945" s="155"/>
      <c r="Q945" s="156"/>
      <c r="S945" s="157"/>
      <c r="X945" s="152"/>
      <c r="AF945" s="43"/>
    </row>
    <row r="946" ht="15.75" customHeight="1">
      <c r="C946" s="155"/>
      <c r="M946" s="155"/>
      <c r="P946" s="155"/>
      <c r="Q946" s="156"/>
      <c r="S946" s="157"/>
      <c r="X946" s="152"/>
      <c r="AF946" s="43"/>
    </row>
    <row r="947" ht="15.75" customHeight="1">
      <c r="C947" s="155"/>
      <c r="M947" s="155"/>
      <c r="P947" s="155"/>
      <c r="Q947" s="156"/>
      <c r="S947" s="157"/>
      <c r="X947" s="152"/>
      <c r="AF947" s="43"/>
    </row>
    <row r="948" ht="15.75" customHeight="1">
      <c r="C948" s="155"/>
      <c r="M948" s="155"/>
      <c r="P948" s="155"/>
      <c r="Q948" s="156"/>
      <c r="S948" s="157"/>
      <c r="X948" s="152"/>
      <c r="AF948" s="43"/>
    </row>
    <row r="949" ht="15.75" customHeight="1">
      <c r="C949" s="155"/>
      <c r="M949" s="155"/>
      <c r="P949" s="155"/>
      <c r="Q949" s="156"/>
      <c r="S949" s="157"/>
      <c r="X949" s="152"/>
      <c r="AF949" s="43"/>
    </row>
    <row r="950" ht="15.75" customHeight="1">
      <c r="C950" s="155"/>
      <c r="M950" s="155"/>
      <c r="P950" s="155"/>
      <c r="Q950" s="156"/>
      <c r="S950" s="157"/>
      <c r="X950" s="152"/>
      <c r="AF950" s="43"/>
    </row>
    <row r="951" ht="15.75" customHeight="1">
      <c r="C951" s="155"/>
      <c r="M951" s="155"/>
      <c r="P951" s="155"/>
      <c r="Q951" s="156"/>
      <c r="S951" s="157"/>
      <c r="X951" s="152"/>
      <c r="AF951" s="43"/>
    </row>
    <row r="952" ht="15.75" customHeight="1">
      <c r="C952" s="155"/>
      <c r="M952" s="155"/>
      <c r="P952" s="155"/>
      <c r="Q952" s="156"/>
      <c r="S952" s="157"/>
      <c r="X952" s="152"/>
      <c r="AF952" s="43"/>
    </row>
    <row r="953" ht="15.75" customHeight="1">
      <c r="C953" s="155"/>
      <c r="M953" s="155"/>
      <c r="P953" s="155"/>
      <c r="Q953" s="156"/>
      <c r="S953" s="157"/>
      <c r="X953" s="152"/>
      <c r="AF953" s="43"/>
    </row>
    <row r="954" ht="15.75" customHeight="1">
      <c r="C954" s="155"/>
      <c r="M954" s="155"/>
      <c r="P954" s="155"/>
      <c r="Q954" s="156"/>
      <c r="S954" s="157"/>
      <c r="X954" s="152"/>
      <c r="AF954" s="43"/>
    </row>
    <row r="955" ht="15.75" customHeight="1">
      <c r="C955" s="155"/>
      <c r="M955" s="155"/>
      <c r="P955" s="155"/>
      <c r="Q955" s="156"/>
      <c r="S955" s="157"/>
      <c r="X955" s="152"/>
      <c r="AF955" s="43"/>
    </row>
    <row r="956" ht="15.75" customHeight="1">
      <c r="C956" s="155"/>
      <c r="M956" s="155"/>
      <c r="P956" s="155"/>
      <c r="Q956" s="156"/>
      <c r="S956" s="157"/>
      <c r="X956" s="152"/>
      <c r="AF956" s="43"/>
    </row>
    <row r="957" ht="15.75" customHeight="1">
      <c r="C957" s="155"/>
      <c r="M957" s="155"/>
      <c r="P957" s="155"/>
      <c r="Q957" s="156"/>
      <c r="S957" s="157"/>
      <c r="X957" s="152"/>
      <c r="AF957" s="43"/>
    </row>
    <row r="958" ht="15.75" customHeight="1">
      <c r="C958" s="155"/>
      <c r="M958" s="155"/>
      <c r="P958" s="155"/>
      <c r="Q958" s="156"/>
      <c r="S958" s="157"/>
      <c r="X958" s="152"/>
      <c r="AF958" s="43"/>
    </row>
    <row r="959" ht="15.75" customHeight="1">
      <c r="C959" s="155"/>
      <c r="M959" s="155"/>
      <c r="P959" s="155"/>
      <c r="Q959" s="156"/>
      <c r="S959" s="157"/>
      <c r="X959" s="152"/>
      <c r="AF959" s="43"/>
    </row>
    <row r="960" ht="15.75" customHeight="1">
      <c r="C960" s="155"/>
      <c r="M960" s="155"/>
      <c r="P960" s="155"/>
      <c r="Q960" s="156"/>
      <c r="S960" s="157"/>
      <c r="X960" s="152"/>
      <c r="AF960" s="43"/>
    </row>
    <row r="961" ht="15.75" customHeight="1">
      <c r="C961" s="155"/>
      <c r="M961" s="155"/>
      <c r="P961" s="155"/>
      <c r="Q961" s="156"/>
      <c r="S961" s="157"/>
      <c r="X961" s="152"/>
      <c r="AF961" s="43"/>
    </row>
    <row r="962" ht="15.75" customHeight="1">
      <c r="C962" s="155"/>
      <c r="M962" s="155"/>
      <c r="P962" s="155"/>
      <c r="Q962" s="156"/>
      <c r="S962" s="157"/>
      <c r="X962" s="152"/>
      <c r="AF962" s="43"/>
    </row>
    <row r="963" ht="15.75" customHeight="1">
      <c r="C963" s="155"/>
      <c r="M963" s="155"/>
      <c r="P963" s="155"/>
      <c r="Q963" s="156"/>
      <c r="S963" s="157"/>
      <c r="X963" s="152"/>
      <c r="AF963" s="43"/>
    </row>
    <row r="964" ht="15.75" customHeight="1">
      <c r="C964" s="155"/>
      <c r="M964" s="155"/>
      <c r="P964" s="155"/>
      <c r="Q964" s="156"/>
      <c r="S964" s="157"/>
      <c r="X964" s="152"/>
      <c r="AF964" s="43"/>
    </row>
    <row r="965" ht="15.75" customHeight="1">
      <c r="C965" s="155"/>
      <c r="M965" s="155"/>
      <c r="P965" s="155"/>
      <c r="Q965" s="156"/>
      <c r="S965" s="157"/>
      <c r="X965" s="152"/>
      <c r="AF965" s="43"/>
    </row>
    <row r="966" ht="15.75" customHeight="1">
      <c r="C966" s="155"/>
      <c r="M966" s="155"/>
      <c r="P966" s="155"/>
      <c r="Q966" s="156"/>
      <c r="S966" s="157"/>
      <c r="X966" s="152"/>
      <c r="AF966" s="43"/>
    </row>
    <row r="967" ht="15.75" customHeight="1">
      <c r="C967" s="155"/>
      <c r="M967" s="155"/>
      <c r="P967" s="155"/>
      <c r="Q967" s="156"/>
      <c r="S967" s="157"/>
      <c r="X967" s="152"/>
      <c r="AF967" s="43"/>
    </row>
    <row r="968" ht="15.75" customHeight="1">
      <c r="C968" s="155"/>
      <c r="M968" s="155"/>
      <c r="P968" s="155"/>
      <c r="Q968" s="156"/>
      <c r="S968" s="157"/>
      <c r="X968" s="152"/>
      <c r="AF968" s="43"/>
    </row>
    <row r="969" ht="15.75" customHeight="1">
      <c r="C969" s="155"/>
      <c r="M969" s="155"/>
      <c r="P969" s="155"/>
      <c r="Q969" s="156"/>
      <c r="S969" s="157"/>
      <c r="X969" s="152"/>
      <c r="AF969" s="43"/>
    </row>
    <row r="970" ht="15.75" customHeight="1">
      <c r="C970" s="155"/>
      <c r="M970" s="155"/>
      <c r="P970" s="155"/>
      <c r="Q970" s="156"/>
      <c r="S970" s="157"/>
      <c r="X970" s="152"/>
      <c r="AF970" s="43"/>
    </row>
    <row r="971" ht="15.75" customHeight="1">
      <c r="C971" s="155"/>
      <c r="M971" s="155"/>
      <c r="P971" s="155"/>
      <c r="Q971" s="156"/>
      <c r="S971" s="157"/>
      <c r="X971" s="152"/>
      <c r="AF971" s="43"/>
    </row>
    <row r="972" ht="15.75" customHeight="1">
      <c r="C972" s="155"/>
      <c r="M972" s="155"/>
      <c r="P972" s="155"/>
      <c r="Q972" s="156"/>
      <c r="S972" s="157"/>
      <c r="X972" s="152"/>
      <c r="AF972" s="43"/>
    </row>
    <row r="973" ht="15.75" customHeight="1">
      <c r="C973" s="155"/>
      <c r="M973" s="155"/>
      <c r="P973" s="155"/>
      <c r="Q973" s="156"/>
      <c r="S973" s="157"/>
      <c r="X973" s="152"/>
      <c r="AF973" s="43"/>
    </row>
    <row r="974" ht="15.75" customHeight="1">
      <c r="C974" s="155"/>
      <c r="M974" s="155"/>
      <c r="P974" s="155"/>
      <c r="Q974" s="156"/>
      <c r="S974" s="157"/>
      <c r="X974" s="152"/>
      <c r="AF974" s="43"/>
    </row>
    <row r="975" ht="15.75" customHeight="1">
      <c r="C975" s="155"/>
      <c r="M975" s="155"/>
      <c r="P975" s="155"/>
      <c r="Q975" s="156"/>
      <c r="S975" s="157"/>
      <c r="X975" s="152"/>
      <c r="AF975" s="43"/>
    </row>
    <row r="976" ht="15.75" customHeight="1">
      <c r="C976" s="155"/>
      <c r="M976" s="155"/>
      <c r="P976" s="155"/>
      <c r="Q976" s="156"/>
      <c r="S976" s="157"/>
      <c r="X976" s="152"/>
      <c r="AF976" s="43"/>
    </row>
    <row r="977" ht="15.75" customHeight="1">
      <c r="C977" s="155"/>
      <c r="M977" s="155"/>
      <c r="P977" s="155"/>
      <c r="Q977" s="156"/>
      <c r="S977" s="157"/>
      <c r="X977" s="152"/>
      <c r="AF977" s="43"/>
    </row>
    <row r="978" ht="15.75" customHeight="1">
      <c r="C978" s="155"/>
      <c r="M978" s="155"/>
      <c r="P978" s="155"/>
      <c r="Q978" s="156"/>
      <c r="S978" s="157"/>
      <c r="X978" s="152"/>
      <c r="AF978" s="43"/>
    </row>
    <row r="979" ht="15.75" customHeight="1">
      <c r="C979" s="155"/>
      <c r="M979" s="155"/>
      <c r="P979" s="155"/>
      <c r="Q979" s="156"/>
      <c r="S979" s="157"/>
      <c r="X979" s="152"/>
      <c r="AF979" s="43"/>
    </row>
    <row r="980" ht="15.75" customHeight="1">
      <c r="C980" s="155"/>
      <c r="M980" s="155"/>
      <c r="P980" s="155"/>
      <c r="Q980" s="156"/>
      <c r="S980" s="157"/>
      <c r="X980" s="152"/>
      <c r="AF980" s="43"/>
    </row>
    <row r="981" ht="15.75" customHeight="1">
      <c r="C981" s="155"/>
      <c r="M981" s="155"/>
      <c r="P981" s="155"/>
      <c r="Q981" s="156"/>
      <c r="S981" s="157"/>
      <c r="X981" s="152"/>
      <c r="AF981" s="43"/>
    </row>
    <row r="982" ht="15.75" customHeight="1">
      <c r="C982" s="155"/>
      <c r="M982" s="155"/>
      <c r="P982" s="155"/>
      <c r="Q982" s="156"/>
      <c r="S982" s="157"/>
      <c r="X982" s="152"/>
      <c r="AF982" s="43"/>
    </row>
    <row r="983" ht="15.75" customHeight="1">
      <c r="C983" s="155"/>
      <c r="M983" s="155"/>
      <c r="P983" s="155"/>
      <c r="Q983" s="156"/>
      <c r="S983" s="157"/>
      <c r="X983" s="152"/>
      <c r="AF983" s="43"/>
    </row>
    <row r="984" ht="15.75" customHeight="1">
      <c r="C984" s="155"/>
      <c r="M984" s="155"/>
      <c r="P984" s="155"/>
      <c r="Q984" s="156"/>
      <c r="S984" s="157"/>
      <c r="X984" s="152"/>
      <c r="AF984" s="43"/>
    </row>
    <row r="985" ht="15.75" customHeight="1">
      <c r="C985" s="155"/>
      <c r="M985" s="155"/>
      <c r="P985" s="155"/>
      <c r="Q985" s="156"/>
      <c r="S985" s="157"/>
      <c r="X985" s="152"/>
      <c r="AF985" s="43"/>
    </row>
    <row r="986" ht="15.75" customHeight="1">
      <c r="C986" s="155"/>
      <c r="M986" s="155"/>
      <c r="P986" s="155"/>
      <c r="Q986" s="156"/>
      <c r="S986" s="157"/>
      <c r="X986" s="152"/>
      <c r="AF986" s="43"/>
    </row>
    <row r="987" ht="15.75" customHeight="1">
      <c r="C987" s="155"/>
      <c r="M987" s="155"/>
      <c r="P987" s="155"/>
      <c r="Q987" s="156"/>
      <c r="S987" s="157"/>
      <c r="X987" s="152"/>
      <c r="AF987" s="43"/>
    </row>
    <row r="988" ht="15.75" customHeight="1">
      <c r="C988" s="155"/>
      <c r="M988" s="155"/>
      <c r="P988" s="155"/>
      <c r="Q988" s="156"/>
      <c r="S988" s="157"/>
      <c r="X988" s="152"/>
      <c r="AF988" s="43"/>
    </row>
    <row r="989" ht="15.75" customHeight="1">
      <c r="C989" s="155"/>
      <c r="M989" s="155"/>
      <c r="P989" s="155"/>
      <c r="Q989" s="156"/>
      <c r="S989" s="157"/>
      <c r="X989" s="152"/>
      <c r="AF989" s="43"/>
    </row>
    <row r="990" ht="15.75" customHeight="1">
      <c r="C990" s="155"/>
      <c r="M990" s="155"/>
      <c r="P990" s="155"/>
      <c r="Q990" s="156"/>
      <c r="S990" s="157"/>
      <c r="X990" s="152"/>
      <c r="AF990" s="43"/>
    </row>
    <row r="991" ht="15.75" customHeight="1">
      <c r="C991" s="155"/>
      <c r="M991" s="155"/>
      <c r="P991" s="155"/>
      <c r="Q991" s="156"/>
      <c r="S991" s="157"/>
      <c r="X991" s="152"/>
      <c r="AF991" s="43"/>
    </row>
    <row r="992" ht="15.75" customHeight="1">
      <c r="C992" s="155"/>
      <c r="M992" s="155"/>
      <c r="P992" s="155"/>
      <c r="Q992" s="156"/>
      <c r="S992" s="157"/>
      <c r="X992" s="152"/>
      <c r="AF992" s="43"/>
    </row>
    <row r="993" ht="15.75" customHeight="1">
      <c r="C993" s="155"/>
      <c r="M993" s="155"/>
      <c r="P993" s="155"/>
      <c r="Q993" s="156"/>
      <c r="S993" s="157"/>
      <c r="X993" s="152"/>
      <c r="AF993" s="43"/>
    </row>
    <row r="994" ht="15.75" customHeight="1">
      <c r="C994" s="155"/>
      <c r="M994" s="155"/>
      <c r="P994" s="155"/>
      <c r="Q994" s="156"/>
      <c r="S994" s="157"/>
      <c r="X994" s="152"/>
      <c r="AF994" s="43"/>
    </row>
    <row r="995" ht="15.75" customHeight="1">
      <c r="C995" s="155"/>
      <c r="M995" s="155"/>
      <c r="P995" s="155"/>
      <c r="Q995" s="156"/>
      <c r="S995" s="157"/>
      <c r="X995" s="152"/>
      <c r="AF995" s="43"/>
    </row>
    <row r="996" ht="15.75" customHeight="1">
      <c r="C996" s="155"/>
      <c r="M996" s="155"/>
      <c r="P996" s="155"/>
      <c r="Q996" s="156"/>
      <c r="S996" s="157"/>
      <c r="X996" s="152"/>
      <c r="AF996" s="43"/>
    </row>
    <row r="997" ht="15.75" customHeight="1">
      <c r="C997" s="155"/>
      <c r="M997" s="155"/>
      <c r="P997" s="155"/>
      <c r="Q997" s="156"/>
      <c r="S997" s="157"/>
      <c r="X997" s="152"/>
      <c r="AF997" s="43"/>
    </row>
    <row r="998" ht="15.75" customHeight="1">
      <c r="C998" s="155"/>
      <c r="M998" s="155"/>
      <c r="P998" s="155"/>
      <c r="Q998" s="156"/>
      <c r="S998" s="157"/>
      <c r="X998" s="152"/>
      <c r="AF998" s="43"/>
    </row>
    <row r="999" ht="15.75" customHeight="1">
      <c r="C999" s="155"/>
      <c r="M999" s="155"/>
      <c r="P999" s="155"/>
      <c r="Q999" s="156"/>
      <c r="S999" s="157"/>
      <c r="X999" s="152"/>
      <c r="AF999" s="43"/>
    </row>
    <row r="1000" ht="15.75" customHeight="1">
      <c r="C1000" s="155"/>
      <c r="M1000" s="155"/>
      <c r="P1000" s="155"/>
      <c r="Q1000" s="156"/>
      <c r="S1000" s="157"/>
      <c r="X1000" s="152"/>
      <c r="AF1000" s="43"/>
    </row>
  </sheetData>
  <mergeCells count="60">
    <mergeCell ref="S47:T47"/>
    <mergeCell ref="S48:T48"/>
    <mergeCell ref="S49:T49"/>
    <mergeCell ref="S50:T50"/>
    <mergeCell ref="S51:T51"/>
    <mergeCell ref="Z55:AD55"/>
    <mergeCell ref="Z56:AD56"/>
    <mergeCell ref="Z57:AD57"/>
    <mergeCell ref="S40:T40"/>
    <mergeCell ref="S41:T41"/>
    <mergeCell ref="S42:T42"/>
    <mergeCell ref="S43:T43"/>
    <mergeCell ref="S44:T44"/>
    <mergeCell ref="S45:T45"/>
    <mergeCell ref="S46:T46"/>
    <mergeCell ref="J1:P1"/>
    <mergeCell ref="A10:A12"/>
    <mergeCell ref="B10:B12"/>
    <mergeCell ref="C10:C12"/>
    <mergeCell ref="D10:L10"/>
    <mergeCell ref="M10:M13"/>
    <mergeCell ref="P10:P13"/>
    <mergeCell ref="D12:G12"/>
    <mergeCell ref="S10:V10"/>
    <mergeCell ref="S11:V11"/>
    <mergeCell ref="N10:O10"/>
    <mergeCell ref="W10:W13"/>
    <mergeCell ref="X10:X12"/>
    <mergeCell ref="Y10:AB11"/>
    <mergeCell ref="AD10:AG11"/>
    <mergeCell ref="AI10:AL11"/>
    <mergeCell ref="AN10:AQ11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33:T33"/>
    <mergeCell ref="S34:T34"/>
    <mergeCell ref="S35:T35"/>
    <mergeCell ref="S36:T36"/>
    <mergeCell ref="S37:T37"/>
    <mergeCell ref="S38:T38"/>
    <mergeCell ref="S39:T39"/>
  </mergeCells>
  <printOptions/>
  <pageMargins bottom="0.75" footer="0.0" header="0.0" left="0.7" right="0.7" top="0.75"/>
  <pageSetup paperSize="9" orientation="portrait"/>
  <drawing r:id="rId1"/>
</worksheet>
</file>