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pBy5oqbPI59GhHfIWxa1UBo2/QbKLX3AKiPOQ0i3Yck="/>
    </ext>
  </extLst>
</workbook>
</file>

<file path=xl/sharedStrings.xml><?xml version="1.0" encoding="utf-8"?>
<sst xmlns="http://schemas.openxmlformats.org/spreadsheetml/2006/main" count="367" uniqueCount="145">
  <si>
    <t>Final 
Weighted</t>
  </si>
  <si>
    <t>Total</t>
  </si>
  <si>
    <t>Mapping of Course Outcomes to Program Outcomes</t>
  </si>
  <si>
    <t>Course Code</t>
  </si>
  <si>
    <t>CSE 111</t>
  </si>
  <si>
    <t xml:space="preserve">        CO-Question Matrix</t>
  </si>
  <si>
    <t>PO1</t>
  </si>
  <si>
    <t>PO2</t>
  </si>
  <si>
    <t>PO3</t>
  </si>
  <si>
    <t>PO4</t>
  </si>
  <si>
    <t>PO5</t>
  </si>
  <si>
    <t>PO6</t>
  </si>
  <si>
    <t>PO7</t>
  </si>
  <si>
    <t>PO8</t>
  </si>
  <si>
    <t>PO9</t>
  </si>
  <si>
    <t>PO10</t>
  </si>
  <si>
    <t>PO11</t>
  </si>
  <si>
    <t>PO12</t>
  </si>
  <si>
    <t>Course Titles</t>
  </si>
  <si>
    <t>Structured Programming</t>
  </si>
  <si>
    <t>CT</t>
  </si>
  <si>
    <t>Assignment</t>
  </si>
  <si>
    <t>MT</t>
  </si>
  <si>
    <t>Final</t>
  </si>
  <si>
    <t>%</t>
  </si>
  <si>
    <t>CO1</t>
  </si>
  <si>
    <t>√</t>
  </si>
  <si>
    <t>Section</t>
  </si>
  <si>
    <t>A</t>
  </si>
  <si>
    <t>CO2</t>
  </si>
  <si>
    <t>Session</t>
  </si>
  <si>
    <t>Fall 2022</t>
  </si>
  <si>
    <t>CO3</t>
  </si>
  <si>
    <t>No ofstudent</t>
  </si>
  <si>
    <t>CO4</t>
  </si>
  <si>
    <t>Roll</t>
  </si>
  <si>
    <t>Students' Name</t>
  </si>
  <si>
    <t>Attendance</t>
  </si>
  <si>
    <t>CT1</t>
  </si>
  <si>
    <t>CT2</t>
  </si>
  <si>
    <t>Mid Term</t>
  </si>
  <si>
    <t>CO Attainment</t>
  </si>
  <si>
    <t>Q1</t>
  </si>
  <si>
    <t>Q2</t>
  </si>
  <si>
    <t>Q3</t>
  </si>
  <si>
    <t>Q4</t>
  </si>
  <si>
    <t>Q5</t>
  </si>
  <si>
    <t>Q6</t>
  </si>
  <si>
    <t>a</t>
  </si>
  <si>
    <t>b</t>
  </si>
  <si>
    <t>c</t>
  </si>
  <si>
    <t xml:space="preserve">c </t>
  </si>
  <si>
    <t xml:space="preserve">CO1 </t>
  </si>
  <si>
    <t xml:space="preserve">CO2 </t>
  </si>
  <si>
    <t xml:space="preserve">CO3 </t>
  </si>
  <si>
    <t>CO5</t>
  </si>
  <si>
    <t>1703310201490-</t>
  </si>
  <si>
    <t>Zannatul Ferdous Zerin &lt;R&gt;</t>
  </si>
  <si>
    <t>R</t>
  </si>
  <si>
    <t>1803410201550-</t>
  </si>
  <si>
    <t>Md. Ifthekhar Alam Akib &lt;R&gt;</t>
  </si>
  <si>
    <t>1803410201582-</t>
  </si>
  <si>
    <t>Mohammad Sarfaraj Rahman &lt;R&gt;</t>
  </si>
  <si>
    <t>1803410201587-</t>
  </si>
  <si>
    <t>Ismail Hossain &lt;R&gt;</t>
  </si>
  <si>
    <t>1803410201589-</t>
  </si>
  <si>
    <t>Fabiha Tun Nasifa &lt;R&gt;</t>
  </si>
  <si>
    <t>1903710201860-</t>
  </si>
  <si>
    <t>Sidratul Muntaha Saima &lt;R&gt;</t>
  </si>
  <si>
    <t>1903710201961-</t>
  </si>
  <si>
    <t>Chitra Sen</t>
  </si>
  <si>
    <t>2104010202151-</t>
  </si>
  <si>
    <t>MOHAMMED SADMAN BIN AKRAM</t>
  </si>
  <si>
    <t>2104010202156-</t>
  </si>
  <si>
    <t>Sadman Sahad</t>
  </si>
  <si>
    <t>2104010202175-</t>
  </si>
  <si>
    <t>MOHAMMAD MONIR UDDIN KHOKON</t>
  </si>
  <si>
    <t>2104010202257-</t>
  </si>
  <si>
    <t>Sayemul Hoque</t>
  </si>
  <si>
    <t>0222210005101001-</t>
  </si>
  <si>
    <t>Munia Tabassum Mumu</t>
  </si>
  <si>
    <t>0222210005101002-</t>
  </si>
  <si>
    <t>Ayesha Sultana Tofa</t>
  </si>
  <si>
    <t>0222210005101003-</t>
  </si>
  <si>
    <t>Afroja Akter</t>
  </si>
  <si>
    <t>0222210005101004-</t>
  </si>
  <si>
    <t>Titly Bhattacharjee</t>
  </si>
  <si>
    <t>0222210005101005-</t>
  </si>
  <si>
    <t>Showrup Das</t>
  </si>
  <si>
    <t>0222210005101007-</t>
  </si>
  <si>
    <t>Tasfia Abrar</t>
  </si>
  <si>
    <t>0222210005101008-</t>
  </si>
  <si>
    <t>Khaled Ammar</t>
  </si>
  <si>
    <t>0222210005101009-</t>
  </si>
  <si>
    <t>Shagata Chowdhury</t>
  </si>
  <si>
    <t>0222210005101010-</t>
  </si>
  <si>
    <t>Shakhaowatul Alam</t>
  </si>
  <si>
    <t>0222210005101011-</t>
  </si>
  <si>
    <t>Arpita Das</t>
  </si>
  <si>
    <t>0222210005101012-</t>
  </si>
  <si>
    <t>Mohammed Ziaul Kader</t>
  </si>
  <si>
    <t>0222210005101013-</t>
  </si>
  <si>
    <t>Md. Abdullah</t>
  </si>
  <si>
    <t>0222210005101014-</t>
  </si>
  <si>
    <t>Naeila Binte Rafiq</t>
  </si>
  <si>
    <t>0222210005101015-</t>
  </si>
  <si>
    <t>Anika Tahasin</t>
  </si>
  <si>
    <t>0222210005101016-</t>
  </si>
  <si>
    <t>Liza Das</t>
  </si>
  <si>
    <t>0222210005101017-</t>
  </si>
  <si>
    <t>Arpita Rudra</t>
  </si>
  <si>
    <t>0222210005101018-</t>
  </si>
  <si>
    <t>Amita Das Falgunee</t>
  </si>
  <si>
    <t>0222210005101020-</t>
  </si>
  <si>
    <t>Gazi Mehraj Bin Ahmed</t>
  </si>
  <si>
    <t>0222210005101021-</t>
  </si>
  <si>
    <t>Sheikh Minhaj Uddin Foysal</t>
  </si>
  <si>
    <t>0222210005101022-</t>
  </si>
  <si>
    <t>Asma Islam Rina</t>
  </si>
  <si>
    <t>Abhi Kumar Nath Shuva</t>
  </si>
  <si>
    <t>0222210005101026-</t>
  </si>
  <si>
    <t>Umme Tabassum Toha</t>
  </si>
  <si>
    <t>0222210005101027-</t>
  </si>
  <si>
    <t>Puspita Dey</t>
  </si>
  <si>
    <t>0222210005101029-</t>
  </si>
  <si>
    <t>Punom Ghosh Joba</t>
  </si>
  <si>
    <t>Pranta Chowdhury</t>
  </si>
  <si>
    <t>0222210005101032-</t>
  </si>
  <si>
    <t>Mifthahul Jannat Emo</t>
  </si>
  <si>
    <t>0222210005101034-</t>
  </si>
  <si>
    <t>Md. Sakib</t>
  </si>
  <si>
    <t>0222210005101036-</t>
  </si>
  <si>
    <t>Sourina Dutta Oishi</t>
  </si>
  <si>
    <t>0222210005101037-</t>
  </si>
  <si>
    <t>Md. Asiful Islam</t>
  </si>
  <si>
    <t>0222210005101038-</t>
  </si>
  <si>
    <t>Labannya Barua</t>
  </si>
  <si>
    <t>0222210005101039-</t>
  </si>
  <si>
    <t>Samiha Mehjabin</t>
  </si>
  <si>
    <t># Students Attempted CO</t>
  </si>
  <si>
    <t># Students Achieved CO</t>
  </si>
  <si>
    <t>% Students Achieved CO</t>
  </si>
  <si>
    <t>CSE 111- Structured Programming, Sec-A</t>
  </si>
  <si>
    <t>PO Attainment</t>
  </si>
  <si>
    <t>PO Attainment (%)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</si>
</sst>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0.0"/>
      <color rgb="FF000000"/>
      <name val="ARIAL"/>
    </font>
    <font/>
    <font>
      <color theme="1"/>
      <name val="ARIAL"/>
      <scheme val="minor"/>
    </font>
    <font>
      <sz val="10.0"/>
      <color rgb="FF000000"/>
      <name val="Arial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color theme="1"/>
      <name val="ARIAL"/>
      <scheme val="minor"/>
    </font>
    <font>
      <b/>
      <sz val="10.0"/>
      <color rgb="FF000000"/>
      <name val="ARIAL"/>
    </font>
    <font>
      <sz val="11.0"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theme="0"/>
        <bgColor theme="0"/>
      </patternFill>
    </fill>
  </fills>
  <borders count="2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top" wrapText="0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vertical="top"/>
    </xf>
    <xf borderId="4" fillId="0" fontId="2" numFmtId="0" xfId="0" applyAlignment="1" applyBorder="1" applyFont="1">
      <alignment vertical="top"/>
    </xf>
    <xf borderId="0" fillId="0" fontId="3" numFmtId="0" xfId="0" applyAlignment="1" applyFont="1">
      <alignment horizontal="center" vertical="top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0"/>
    </xf>
    <xf borderId="5" fillId="0" fontId="2" numFmtId="0" xfId="0" applyAlignment="1" applyBorder="1" applyFont="1">
      <alignment vertical="top"/>
    </xf>
    <xf borderId="6" fillId="0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1" numFmtId="9" xfId="0" applyAlignment="1" applyBorder="1" applyFont="1" applyNumberForma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center" wrapText="0"/>
    </xf>
    <xf borderId="7" fillId="0" fontId="2" numFmtId="0" xfId="0" applyAlignment="1" applyBorder="1" applyFont="1">
      <alignment vertical="top"/>
    </xf>
    <xf borderId="6" fillId="0" fontId="5" numFmtId="0" xfId="0" applyAlignment="1" applyBorder="1" applyFont="1">
      <alignment horizontal="center" vertical="bottom"/>
    </xf>
    <xf borderId="6" fillId="0" fontId="1" numFmtId="1" xfId="0" applyAlignment="1" applyBorder="1" applyFont="1" applyNumberFormat="1">
      <alignment horizontal="center" shrinkToFit="0" vertical="center" wrapText="0"/>
    </xf>
    <xf borderId="7" fillId="0" fontId="5" numFmtId="0" xfId="0" applyAlignment="1" applyBorder="1" applyFont="1">
      <alignment horizontal="center" vertical="bottom"/>
    </xf>
    <xf borderId="6" fillId="0" fontId="1" numFmtId="10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left" shrinkToFit="0" vertical="center" wrapText="0"/>
    </xf>
    <xf borderId="0" fillId="0" fontId="1" numFmtId="9" xfId="0" applyAlignment="1" applyFont="1" applyNumberFormat="1">
      <alignment horizontal="left" shrinkToFit="0" vertical="center" wrapText="0"/>
    </xf>
    <xf borderId="6" fillId="0" fontId="1" numFmtId="9" xfId="0" applyAlignment="1" applyBorder="1" applyFont="1" applyNumberFormat="1">
      <alignment shrinkToFit="0" vertical="bottom" wrapText="0"/>
    </xf>
    <xf borderId="5" fillId="0" fontId="1" numFmtId="0" xfId="0" applyAlignment="1" applyBorder="1" applyFont="1">
      <alignment horizontal="center" shrinkToFit="0" vertical="center" wrapText="0"/>
    </xf>
    <xf borderId="6" fillId="0" fontId="1" numFmtId="2" xfId="0" applyAlignment="1" applyBorder="1" applyFont="1" applyNumberFormat="1">
      <alignment horizontal="center" shrinkToFit="0" vertical="center" wrapText="0"/>
    </xf>
    <xf borderId="1" fillId="0" fontId="6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8" fillId="0" fontId="1" numFmtId="0" xfId="0" applyAlignment="1" applyBorder="1" applyFont="1">
      <alignment horizontal="center" shrinkToFit="0" vertical="center" wrapText="0"/>
    </xf>
    <xf borderId="2" fillId="0" fontId="6" numFmtId="0" xfId="0" applyAlignment="1" applyBorder="1" applyFont="1">
      <alignment horizontal="center" shrinkToFit="0" vertical="center" wrapText="0"/>
    </xf>
    <xf borderId="0" fillId="0" fontId="6" numFmtId="0" xfId="0" applyAlignment="1" applyFont="1">
      <alignment horizontal="center" shrinkToFit="0" vertical="bottom" wrapText="0"/>
    </xf>
    <xf borderId="8" fillId="0" fontId="6" numFmtId="9" xfId="0" applyAlignment="1" applyBorder="1" applyFont="1" applyNumberFormat="1">
      <alignment horizontal="center" shrinkToFit="0" vertical="center" wrapText="0"/>
    </xf>
    <xf borderId="9" fillId="0" fontId="2" numFmtId="0" xfId="0" applyAlignment="1" applyBorder="1" applyFont="1">
      <alignment vertical="top"/>
    </xf>
    <xf borderId="10" fillId="0" fontId="2" numFmtId="0" xfId="0" applyAlignment="1" applyBorder="1" applyFont="1">
      <alignment vertical="top"/>
    </xf>
    <xf borderId="6" fillId="0" fontId="6" numFmtId="0" xfId="0" applyAlignment="1" applyBorder="1" applyFont="1">
      <alignment horizontal="center" shrinkToFit="0" vertical="center" wrapText="0"/>
    </xf>
    <xf borderId="11" fillId="0" fontId="6" numFmtId="0" xfId="0" applyAlignment="1" applyBorder="1" applyFont="1">
      <alignment horizontal="center" shrinkToFit="0" vertical="center" wrapText="0"/>
    </xf>
    <xf borderId="12" fillId="0" fontId="6" numFmtId="0" xfId="0" applyAlignment="1" applyBorder="1" applyFont="1">
      <alignment horizontal="center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2" fillId="0" fontId="6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top" wrapText="0"/>
    </xf>
    <xf borderId="14" fillId="0" fontId="2" numFmtId="0" xfId="0" applyAlignment="1" applyBorder="1" applyFont="1">
      <alignment vertical="top"/>
    </xf>
    <xf borderId="15" fillId="0" fontId="2" numFmtId="0" xfId="0" applyAlignment="1" applyBorder="1" applyFont="1">
      <alignment vertical="top"/>
    </xf>
    <xf borderId="16" fillId="0" fontId="2" numFmtId="0" xfId="0" applyAlignment="1" applyBorder="1" applyFont="1">
      <alignment vertical="top"/>
    </xf>
    <xf borderId="17" fillId="0" fontId="1" numFmtId="0" xfId="0" applyAlignment="1" applyBorder="1" applyFont="1">
      <alignment horizontal="center" shrinkToFit="0" vertical="center" wrapText="0"/>
    </xf>
    <xf borderId="18" fillId="0" fontId="2" numFmtId="0" xfId="0" applyAlignment="1" applyBorder="1" applyFont="1">
      <alignment vertical="top"/>
    </xf>
    <xf borderId="6" fillId="0" fontId="1" numFmtId="49" xfId="0" applyAlignment="1" applyBorder="1" applyFont="1" applyNumberFormat="1">
      <alignment horizontal="center" shrinkToFit="0" vertical="center" wrapText="0"/>
    </xf>
    <xf borderId="6" fillId="0" fontId="1" numFmtId="9" xfId="0" applyAlignment="1" applyBorder="1" applyFont="1" applyNumberFormat="1">
      <alignment horizontal="center" shrinkToFit="0" vertical="center" wrapText="0"/>
    </xf>
    <xf borderId="6" fillId="0" fontId="3" numFmtId="0" xfId="0" applyAlignment="1" applyBorder="1" applyFont="1">
      <alignment horizontal="center" readingOrder="0" vertical="top"/>
    </xf>
    <xf borderId="6" fillId="0" fontId="4" numFmtId="0" xfId="0" applyAlignment="1" applyBorder="1" applyFont="1">
      <alignment horizontal="center" shrinkToFit="0" vertical="center" wrapText="0"/>
    </xf>
    <xf borderId="6" fillId="0" fontId="4" numFmtId="0" xfId="0" applyAlignment="1" applyBorder="1" applyFont="1">
      <alignment horizontal="center" shrinkToFit="0" vertical="bottom" wrapText="0"/>
    </xf>
    <xf borderId="6" fillId="2" fontId="7" numFmtId="0" xfId="0" applyAlignment="1" applyBorder="1" applyFill="1" applyFont="1">
      <alignment horizontal="center" shrinkToFit="0" vertical="center" wrapText="0"/>
    </xf>
    <xf borderId="17" fillId="0" fontId="7" numFmtId="0" xfId="0" applyAlignment="1" applyBorder="1" applyFont="1">
      <alignment horizontal="center"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19" fillId="2" fontId="7" numFmtId="0" xfId="0" applyAlignment="1" applyBorder="1" applyFont="1">
      <alignment horizontal="center" shrinkToFit="0" vertical="center" wrapText="0"/>
    </xf>
    <xf borderId="6" fillId="3" fontId="7" numFmtId="0" xfId="0" applyAlignment="1" applyBorder="1" applyFill="1" applyFont="1">
      <alignment horizontal="center" shrinkToFit="0" vertical="bottom" wrapText="0"/>
    </xf>
    <xf borderId="6" fillId="2" fontId="7" numFmtId="0" xfId="0" applyAlignment="1" applyBorder="1" applyFont="1">
      <alignment horizontal="center" shrinkToFit="0" vertical="bottom" wrapText="0"/>
    </xf>
    <xf borderId="6" fillId="2" fontId="1" numFmtId="1" xfId="0" applyAlignment="1" applyBorder="1" applyFont="1" applyNumberFormat="1">
      <alignment horizontal="center" shrinkToFit="0" vertical="center" wrapText="0"/>
    </xf>
    <xf borderId="6" fillId="2" fontId="1" numFmtId="1" xfId="0" applyAlignment="1" applyBorder="1" applyFont="1" applyNumberFormat="1">
      <alignment horizontal="center" readingOrder="0" shrinkToFit="0" vertical="center" wrapText="0"/>
    </xf>
    <xf borderId="6" fillId="2" fontId="3" numFmtId="1" xfId="0" applyAlignment="1" applyBorder="1" applyFont="1" applyNumberFormat="1">
      <alignment horizontal="center" vertical="top"/>
    </xf>
    <xf borderId="6" fillId="0" fontId="1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shrinkToFit="0" vertical="bottom" wrapText="1"/>
    </xf>
    <xf borderId="6" fillId="0" fontId="1" numFmtId="0" xfId="0" applyAlignment="1" applyBorder="1" applyFont="1">
      <alignment horizontal="center" shrinkToFit="0" vertical="center" wrapText="1"/>
    </xf>
    <xf borderId="6" fillId="4" fontId="5" numFmtId="0" xfId="0" applyAlignment="1" applyBorder="1" applyFill="1" applyFont="1">
      <alignment horizontal="center" shrinkToFit="0" vertical="center" wrapText="0"/>
    </xf>
    <xf borderId="6" fillId="3" fontId="5" numFmtId="0" xfId="0" applyAlignment="1" applyBorder="1" applyFont="1">
      <alignment horizontal="center" shrinkToFit="0" vertical="center" wrapText="0"/>
    </xf>
    <xf borderId="6" fillId="0" fontId="5" numFmtId="0" xfId="0" applyAlignment="1" applyBorder="1" applyFont="1">
      <alignment horizontal="center" shrinkToFit="0" vertical="center" wrapText="0"/>
    </xf>
    <xf borderId="6" fillId="0" fontId="3" numFmtId="0" xfId="0" applyAlignment="1" applyBorder="1" applyFont="1">
      <alignment horizontal="center" vertical="top"/>
    </xf>
    <xf borderId="6" fillId="3" fontId="1" numFmtId="2" xfId="0" applyAlignment="1" applyBorder="1" applyFont="1" applyNumberFormat="1">
      <alignment horizontal="center" shrinkToFit="0" vertical="center" wrapText="0"/>
    </xf>
    <xf borderId="19" fillId="2" fontId="7" numFmtId="2" xfId="0" applyAlignment="1" applyBorder="1" applyFont="1" applyNumberFormat="1">
      <alignment horizontal="center" shrinkToFit="0" vertical="center" wrapText="0"/>
    </xf>
    <xf borderId="6" fillId="0" fontId="4" numFmtId="2" xfId="0" applyAlignment="1" applyBorder="1" applyFont="1" applyNumberFormat="1">
      <alignment horizontal="center" shrinkToFit="0" vertical="center" wrapText="0"/>
    </xf>
    <xf borderId="6" fillId="3" fontId="7" numFmtId="0" xfId="0" applyAlignment="1" applyBorder="1" applyFont="1">
      <alignment horizontal="center" shrinkToFit="0" vertical="center" wrapText="0"/>
    </xf>
    <xf borderId="0" fillId="0" fontId="1" numFmtId="2" xfId="0" applyAlignment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center" shrinkToFit="0" vertical="center" wrapText="0"/>
    </xf>
    <xf borderId="6" fillId="0" fontId="1" numFmtId="1" xfId="0" applyAlignment="1" applyBorder="1" applyFont="1" applyNumberFormat="1">
      <alignment shrinkToFit="0" vertical="bottom" wrapText="1"/>
    </xf>
    <xf borderId="2" fillId="0" fontId="1" numFmtId="9" xfId="0" applyAlignment="1" applyBorder="1" applyFont="1" applyNumberFormat="1">
      <alignment horizontal="left" shrinkToFit="0" vertical="bottom" wrapText="0"/>
    </xf>
    <xf borderId="2" fillId="0" fontId="8" numFmtId="0" xfId="0" applyAlignment="1" applyBorder="1" applyFont="1">
      <alignment horizontal="center" readingOrder="0" vertical="top"/>
    </xf>
    <xf borderId="0" fillId="0" fontId="8" numFmtId="0" xfId="0" applyAlignment="1" applyFont="1">
      <alignment horizontal="center" readingOrder="0" vertical="top"/>
    </xf>
    <xf borderId="1" fillId="0" fontId="9" numFmtId="0" xfId="0" applyAlignment="1" applyBorder="1" applyFont="1">
      <alignment horizontal="center" shrinkToFit="0" vertical="center" wrapText="0"/>
    </xf>
    <xf borderId="1" fillId="0" fontId="8" numFmtId="0" xfId="0" applyAlignment="1" applyBorder="1" applyFont="1">
      <alignment horizontal="center" readingOrder="0" vertical="center"/>
    </xf>
    <xf borderId="6" fillId="0" fontId="9" numFmtId="49" xfId="0" applyAlignment="1" applyBorder="1" applyFont="1" applyNumberFormat="1">
      <alignment horizontal="center" shrinkToFit="0" vertical="center" wrapText="0"/>
    </xf>
    <xf borderId="6" fillId="0" fontId="8" numFmtId="0" xfId="0" applyAlignment="1" applyBorder="1" applyFont="1">
      <alignment horizontal="center" readingOrder="0" vertical="center"/>
    </xf>
    <xf borderId="6" fillId="0" fontId="9" numFmtId="0" xfId="0" applyAlignment="1" applyBorder="1" applyFont="1">
      <alignment horizontal="center" readingOrder="0" shrinkToFit="0" vertical="center" wrapText="0"/>
    </xf>
    <xf borderId="6" fillId="0" fontId="8" numFmtId="0" xfId="0" applyAlignment="1" applyBorder="1" applyFont="1">
      <alignment vertical="top"/>
    </xf>
    <xf borderId="6" fillId="0" fontId="3" numFmtId="0" xfId="0" applyAlignment="1" applyBorder="1" applyFont="1">
      <alignment vertical="top"/>
    </xf>
    <xf borderId="6" fillId="0" fontId="3" numFmtId="9" xfId="0" applyAlignment="1" applyBorder="1" applyFont="1" applyNumberFormat="1">
      <alignment vertical="top"/>
    </xf>
    <xf borderId="6" fillId="0" fontId="10" numFmtId="9" xfId="0" applyAlignment="1" applyBorder="1" applyFont="1" applyNumberFormat="1">
      <alignment vertical="top"/>
    </xf>
    <xf borderId="6" fillId="0" fontId="3" numFmtId="0" xfId="0" applyAlignment="1" applyBorder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333333"/>
                </a:solidFill>
                <a:latin typeface="+mn-lt"/>
              </a:defRPr>
            </a:pPr>
            <a:r>
              <a:rPr b="0" i="0" sz="1400">
                <a:solidFill>
                  <a:srgbClr val="333333"/>
                </a:solidFill>
                <a:latin typeface="+mn-lt"/>
              </a:rPr>
              <a:t>SP-A-Fall-2022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99CC0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Sheet1!$AL$15:$AO$15</c:f>
            </c:strRef>
          </c:cat>
          <c:val>
            <c:numRef>
              <c:f>Sheet1!$AN$65:$AQ$65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45</xdr:col>
      <xdr:colOff>323850</xdr:colOff>
      <xdr:row>60</xdr:row>
      <xdr:rowOff>152400</xdr:rowOff>
    </xdr:from>
    <xdr:ext cx="6724650" cy="3438525"/>
    <xdr:graphicFrame>
      <xdr:nvGraphicFramePr>
        <xdr:cNvPr descr="Chart 0" id="190070207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1.0" topLeftCell="B12" activePane="bottomRight" state="frozen"/>
      <selection activeCell="B1" sqref="B1" pane="topRight"/>
      <selection activeCell="A12" sqref="A12" pane="bottomLeft"/>
      <selection activeCell="B12" sqref="B12" pane="bottomRight"/>
    </sheetView>
  </sheetViews>
  <sheetFormatPr customHeight="1" defaultColWidth="12.63" defaultRowHeight="15.0"/>
  <cols>
    <col customWidth="1" min="1" max="1" width="17.88"/>
    <col customWidth="1" min="2" max="2" width="35.63"/>
    <col customWidth="1" min="3" max="3" width="10.13"/>
    <col customWidth="1" min="4" max="5" width="7.0"/>
    <col customWidth="1" min="6" max="6" width="11.0"/>
    <col customWidth="1" min="7" max="9" width="6.88"/>
    <col customWidth="1" min="10" max="10" width="11.63"/>
    <col customWidth="1" min="11" max="13" width="6.88"/>
    <col customWidth="1" min="14" max="14" width="8.25"/>
    <col customWidth="1" min="15" max="56" width="6.88"/>
    <col customWidth="1" min="57" max="59" width="8.0"/>
  </cols>
  <sheetData>
    <row r="1" ht="12.75" customHeight="1">
      <c r="P1" s="1" t="s">
        <v>0</v>
      </c>
      <c r="Q1" s="2" t="s">
        <v>1</v>
      </c>
      <c r="X1" s="3" t="s">
        <v>2</v>
      </c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"/>
      <c r="BF1" s="6"/>
    </row>
    <row r="2" ht="12.75" customHeight="1">
      <c r="A2" s="7" t="s">
        <v>3</v>
      </c>
      <c r="B2" s="8" t="s">
        <v>4</v>
      </c>
      <c r="C2" s="8"/>
      <c r="D2" s="7"/>
      <c r="E2" s="7"/>
      <c r="F2" s="9"/>
      <c r="G2" s="7"/>
      <c r="H2" s="3" t="s">
        <v>5</v>
      </c>
      <c r="I2" s="4"/>
      <c r="J2" s="4"/>
      <c r="K2" s="4"/>
      <c r="L2" s="4"/>
      <c r="M2" s="4"/>
      <c r="N2" s="5"/>
      <c r="O2" s="7"/>
      <c r="P2" s="10"/>
      <c r="Q2" s="10"/>
      <c r="R2" s="7"/>
      <c r="S2" s="7"/>
      <c r="T2" s="7"/>
      <c r="U2" s="7"/>
      <c r="V2" s="7"/>
      <c r="W2" s="7"/>
      <c r="X2" s="11"/>
      <c r="Y2" s="12" t="s">
        <v>6</v>
      </c>
      <c r="Z2" s="12" t="s">
        <v>7</v>
      </c>
      <c r="AA2" s="12" t="s">
        <v>8</v>
      </c>
      <c r="AB2" s="12" t="s">
        <v>9</v>
      </c>
      <c r="AC2" s="13" t="s">
        <v>10</v>
      </c>
      <c r="AD2" s="13" t="s">
        <v>11</v>
      </c>
      <c r="AE2" s="13" t="s">
        <v>12</v>
      </c>
      <c r="AF2" s="12" t="s">
        <v>13</v>
      </c>
      <c r="AG2" s="12" t="s">
        <v>14</v>
      </c>
      <c r="AH2" s="12" t="s">
        <v>15</v>
      </c>
      <c r="AI2" s="12" t="s">
        <v>16</v>
      </c>
      <c r="AJ2" s="12" t="s">
        <v>17</v>
      </c>
      <c r="BF2" s="6"/>
    </row>
    <row r="3" ht="12.75" customHeight="1">
      <c r="A3" s="7" t="s">
        <v>18</v>
      </c>
      <c r="B3" s="8" t="s">
        <v>19</v>
      </c>
      <c r="C3" s="8"/>
      <c r="D3" s="7"/>
      <c r="E3" s="7"/>
      <c r="F3" s="9"/>
      <c r="G3" s="7"/>
      <c r="H3" s="14"/>
      <c r="I3" s="14" t="s">
        <v>20</v>
      </c>
      <c r="J3" s="14" t="s">
        <v>21</v>
      </c>
      <c r="K3" s="14" t="s">
        <v>22</v>
      </c>
      <c r="L3" s="14" t="s">
        <v>23</v>
      </c>
      <c r="M3" s="14" t="s">
        <v>1</v>
      </c>
      <c r="N3" s="14" t="s">
        <v>24</v>
      </c>
      <c r="O3" s="7"/>
      <c r="P3" s="15"/>
      <c r="Q3" s="15"/>
      <c r="R3" s="7"/>
      <c r="S3" s="7"/>
      <c r="T3" s="7"/>
      <c r="U3" s="7"/>
      <c r="V3" s="7"/>
      <c r="W3" s="7"/>
      <c r="X3" s="11" t="s">
        <v>25</v>
      </c>
      <c r="Y3" s="16" t="s">
        <v>26</v>
      </c>
      <c r="Z3" s="12"/>
      <c r="AA3" s="12"/>
      <c r="AB3" s="12"/>
      <c r="AC3" s="13"/>
      <c r="AD3" s="13"/>
      <c r="AE3" s="13"/>
      <c r="AF3" s="12"/>
      <c r="AG3" s="12"/>
      <c r="AH3" s="12"/>
      <c r="AI3" s="12"/>
      <c r="AJ3" s="12"/>
      <c r="BF3" s="6"/>
    </row>
    <row r="4" ht="12.75" customHeight="1">
      <c r="A4" s="8" t="s">
        <v>27</v>
      </c>
      <c r="B4" s="8" t="s">
        <v>28</v>
      </c>
      <c r="C4" s="8"/>
      <c r="D4" s="7"/>
      <c r="E4" s="7"/>
      <c r="F4" s="9"/>
      <c r="G4" s="7"/>
      <c r="H4" s="14"/>
      <c r="I4" s="14"/>
      <c r="J4" s="14"/>
      <c r="K4" s="14"/>
      <c r="L4" s="14"/>
      <c r="M4" s="14"/>
      <c r="N4" s="14"/>
      <c r="O4" s="7"/>
      <c r="P4" s="17"/>
      <c r="Q4" s="17"/>
      <c r="R4" s="7"/>
      <c r="S4" s="7"/>
      <c r="T4" s="7"/>
      <c r="U4" s="7"/>
      <c r="V4" s="7"/>
      <c r="W4" s="7"/>
      <c r="X4" s="11" t="s">
        <v>29</v>
      </c>
      <c r="Y4" s="18" t="s">
        <v>26</v>
      </c>
      <c r="Z4" s="11"/>
      <c r="AA4" s="12"/>
      <c r="AB4" s="12"/>
      <c r="AC4" s="13"/>
      <c r="AD4" s="13"/>
      <c r="AE4" s="13"/>
      <c r="AF4" s="12"/>
      <c r="AG4" s="12"/>
      <c r="AH4" s="12"/>
      <c r="AI4" s="12"/>
      <c r="AJ4" s="12"/>
      <c r="BF4" s="6"/>
    </row>
    <row r="5" ht="12.75" customHeight="1">
      <c r="A5" s="7" t="s">
        <v>30</v>
      </c>
      <c r="B5" s="8" t="s">
        <v>31</v>
      </c>
      <c r="C5" s="8"/>
      <c r="D5" s="7"/>
      <c r="E5" s="7"/>
      <c r="F5" s="9"/>
      <c r="G5" s="7"/>
      <c r="H5" s="14" t="s">
        <v>25</v>
      </c>
      <c r="I5" s="14">
        <v>20.0</v>
      </c>
      <c r="J5" s="14"/>
      <c r="K5" s="14"/>
      <c r="L5" s="14">
        <f>SUMIF(J$16:AA$16,H$5,J17:AA$17)</f>
        <v>0</v>
      </c>
      <c r="M5" s="14">
        <f t="shared" ref="M5:M8" si="1">SUM(I5:L5)</f>
        <v>20</v>
      </c>
      <c r="N5" s="19">
        <f t="shared" ref="N5:N8" si="2">M5/M$10</f>
        <v>0.1538461538</v>
      </c>
      <c r="O5" s="7"/>
      <c r="P5" s="17">
        <f t="shared" ref="P5:P8" si="3">(L5*66.67)/100</f>
        <v>0</v>
      </c>
      <c r="Q5" s="17">
        <f t="shared" ref="Q5:Q8" si="4">(I5+J5+K5+P5)</f>
        <v>20</v>
      </c>
      <c r="R5" s="7"/>
      <c r="S5" s="7"/>
      <c r="T5" s="7"/>
      <c r="U5" s="7"/>
      <c r="V5" s="7"/>
      <c r="W5" s="7"/>
      <c r="X5" s="11" t="s">
        <v>32</v>
      </c>
      <c r="Y5" s="18" t="s">
        <v>26</v>
      </c>
      <c r="Z5" s="11"/>
      <c r="AA5" s="12"/>
      <c r="AB5" s="12"/>
      <c r="AC5" s="13"/>
      <c r="AD5" s="13"/>
      <c r="AE5" s="13"/>
      <c r="AF5" s="12"/>
      <c r="AG5" s="12"/>
      <c r="AH5" s="12"/>
      <c r="AI5" s="12"/>
      <c r="AJ5" s="12"/>
      <c r="BF5" s="6"/>
    </row>
    <row r="6" ht="12.75" customHeight="1">
      <c r="A6" s="7" t="s">
        <v>33</v>
      </c>
      <c r="B6" s="20">
        <v>42.0</v>
      </c>
      <c r="C6" s="20"/>
      <c r="D6" s="7"/>
      <c r="E6" s="7"/>
      <c r="F6" s="9"/>
      <c r="G6" s="7"/>
      <c r="H6" s="14" t="s">
        <v>29</v>
      </c>
      <c r="I6" s="14"/>
      <c r="J6" s="14"/>
      <c r="K6" s="14">
        <v>10.0</v>
      </c>
      <c r="L6" s="14">
        <f>SUMIF(J$16:AA$16,H$6,J$17:AA$17)</f>
        <v>10</v>
      </c>
      <c r="M6" s="14">
        <f t="shared" si="1"/>
        <v>20</v>
      </c>
      <c r="N6" s="19">
        <f t="shared" si="2"/>
        <v>0.1538461538</v>
      </c>
      <c r="O6" s="7"/>
      <c r="P6" s="17">
        <f t="shared" si="3"/>
        <v>6.667</v>
      </c>
      <c r="Q6" s="17">
        <f t="shared" si="4"/>
        <v>16.667</v>
      </c>
      <c r="R6" s="7"/>
      <c r="S6" s="7"/>
      <c r="T6" s="7"/>
      <c r="U6" s="7"/>
      <c r="V6" s="7"/>
      <c r="W6" s="7"/>
      <c r="X6" s="11" t="s">
        <v>34</v>
      </c>
      <c r="Y6" s="18" t="s">
        <v>26</v>
      </c>
      <c r="Z6" s="12"/>
      <c r="AA6" s="12"/>
      <c r="AB6" s="12"/>
      <c r="AC6" s="13"/>
      <c r="AD6" s="13"/>
      <c r="AE6" s="13"/>
      <c r="AF6" s="12"/>
      <c r="AG6" s="12"/>
      <c r="AH6" s="12"/>
      <c r="AI6" s="12"/>
      <c r="AJ6" s="12"/>
      <c r="BF6" s="6"/>
    </row>
    <row r="7" ht="12.75" customHeight="1">
      <c r="A7" s="7"/>
      <c r="B7" s="21"/>
      <c r="C7" s="21"/>
      <c r="D7" s="7"/>
      <c r="E7" s="7"/>
      <c r="F7" s="9"/>
      <c r="G7" s="7"/>
      <c r="H7" s="14" t="s">
        <v>32</v>
      </c>
      <c r="I7" s="14"/>
      <c r="J7" s="14"/>
      <c r="K7" s="14">
        <v>10.0</v>
      </c>
      <c r="L7" s="14">
        <f>SUMIF(J$16:AA$16,H$7,J$17:AA$17)</f>
        <v>16</v>
      </c>
      <c r="M7" s="14">
        <f t="shared" si="1"/>
        <v>26</v>
      </c>
      <c r="N7" s="19">
        <f t="shared" si="2"/>
        <v>0.2</v>
      </c>
      <c r="O7" s="7"/>
      <c r="P7" s="17">
        <f t="shared" si="3"/>
        <v>10.6672</v>
      </c>
      <c r="Q7" s="17">
        <f t="shared" si="4"/>
        <v>20.6672</v>
      </c>
      <c r="R7" s="7"/>
      <c r="S7" s="7"/>
      <c r="T7" s="7"/>
      <c r="U7" s="7"/>
      <c r="V7" s="7"/>
      <c r="W7" s="7"/>
      <c r="X7" s="22"/>
      <c r="Y7" s="12"/>
      <c r="Z7" s="12"/>
      <c r="AA7" s="12"/>
      <c r="AB7" s="12"/>
      <c r="AC7" s="13"/>
      <c r="AD7" s="13"/>
      <c r="AE7" s="13"/>
      <c r="AF7" s="12"/>
      <c r="AG7" s="12"/>
      <c r="AH7" s="12"/>
      <c r="AI7" s="12"/>
      <c r="AJ7" s="12"/>
      <c r="BF7" s="6"/>
    </row>
    <row r="8" ht="12.75" customHeight="1">
      <c r="A8" s="7"/>
      <c r="B8" s="7"/>
      <c r="C8" s="7"/>
      <c r="D8" s="7"/>
      <c r="E8" s="7"/>
      <c r="F8" s="9"/>
      <c r="G8" s="7"/>
      <c r="H8" s="14" t="s">
        <v>34</v>
      </c>
      <c r="I8" s="14">
        <v>20.0</v>
      </c>
      <c r="J8" s="14">
        <v>10.0</v>
      </c>
      <c r="K8" s="14"/>
      <c r="L8" s="14">
        <f>SUMIF(J$16:AA$16,H$8,J$17:AA$17)</f>
        <v>34</v>
      </c>
      <c r="M8" s="14">
        <f t="shared" si="1"/>
        <v>64</v>
      </c>
      <c r="N8" s="19">
        <f t="shared" si="2"/>
        <v>0.4923076923</v>
      </c>
      <c r="O8" s="7"/>
      <c r="P8" s="17">
        <f t="shared" si="3"/>
        <v>22.6678</v>
      </c>
      <c r="Q8" s="17">
        <f t="shared" si="4"/>
        <v>52.6678</v>
      </c>
      <c r="R8" s="7"/>
      <c r="S8" s="7"/>
      <c r="T8" s="7"/>
      <c r="U8" s="7"/>
      <c r="V8" s="7"/>
      <c r="W8" s="7"/>
      <c r="X8" s="22"/>
      <c r="Y8" s="22"/>
      <c r="Z8" s="22"/>
      <c r="AA8" s="11"/>
      <c r="AB8" s="11"/>
      <c r="AC8" s="11"/>
      <c r="AD8" s="11"/>
      <c r="AE8" s="11"/>
      <c r="AF8" s="11"/>
      <c r="AG8" s="11"/>
      <c r="AH8" s="11"/>
      <c r="AI8" s="11"/>
      <c r="AJ8" s="11"/>
      <c r="BF8" s="6"/>
    </row>
    <row r="9" ht="12.75" customHeight="1">
      <c r="A9" s="7"/>
      <c r="B9" s="7"/>
      <c r="C9" s="7"/>
      <c r="D9" s="7"/>
      <c r="E9" s="7"/>
      <c r="F9" s="9"/>
      <c r="G9" s="7"/>
      <c r="H9" s="23"/>
      <c r="I9" s="11"/>
      <c r="J9" s="11"/>
      <c r="K9" s="11"/>
      <c r="L9" s="14"/>
      <c r="M9" s="14"/>
      <c r="N9" s="24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BF9" s="6"/>
    </row>
    <row r="10" ht="12.75" customHeight="1">
      <c r="A10" s="7"/>
      <c r="B10" s="7"/>
      <c r="C10" s="7"/>
      <c r="D10" s="7"/>
      <c r="E10" s="7"/>
      <c r="F10" s="9"/>
      <c r="G10" s="7"/>
      <c r="H10" s="14"/>
      <c r="I10" s="14"/>
      <c r="J10" s="14"/>
      <c r="K10" s="14"/>
      <c r="L10" s="14"/>
      <c r="M10" s="14">
        <f t="shared" ref="M10:N10" si="5">SUM(M5:M9)</f>
        <v>130</v>
      </c>
      <c r="N10" s="19">
        <f t="shared" si="5"/>
        <v>1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BF10" s="6"/>
    </row>
    <row r="11" ht="12.75" customHeight="1">
      <c r="A11" s="7"/>
      <c r="B11" s="7"/>
      <c r="C11" s="7"/>
      <c r="D11" s="7"/>
      <c r="E11" s="7"/>
      <c r="F11" s="9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BF11" s="6"/>
    </row>
    <row r="12" ht="12.75" customHeight="1">
      <c r="A12" s="7"/>
      <c r="B12" s="7"/>
      <c r="C12" s="7"/>
      <c r="D12" s="7"/>
      <c r="E12" s="7"/>
      <c r="F12" s="9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BF12" s="6"/>
    </row>
    <row r="13" ht="12.75" customHeight="1">
      <c r="A13" s="25" t="s">
        <v>35</v>
      </c>
      <c r="B13" s="2" t="s">
        <v>36</v>
      </c>
      <c r="C13" s="14" t="s">
        <v>37</v>
      </c>
      <c r="D13" s="14" t="s">
        <v>38</v>
      </c>
      <c r="E13" s="14" t="s">
        <v>39</v>
      </c>
      <c r="F13" s="26" t="s">
        <v>21</v>
      </c>
      <c r="G13" s="27"/>
      <c r="H13" s="2" t="s">
        <v>40</v>
      </c>
      <c r="I13" s="28"/>
      <c r="J13" s="29" t="s">
        <v>23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5"/>
      <c r="AC13" s="30"/>
      <c r="AD13" s="30"/>
      <c r="AE13" s="31" t="s">
        <v>41</v>
      </c>
      <c r="AF13" s="32"/>
      <c r="AG13" s="32"/>
      <c r="AH13" s="32"/>
      <c r="AI13" s="33"/>
      <c r="AL13" s="31" t="s">
        <v>41</v>
      </c>
      <c r="AM13" s="32"/>
      <c r="AN13" s="32"/>
      <c r="AO13" s="32"/>
      <c r="AP13" s="33"/>
      <c r="AS13" s="31" t="s">
        <v>41</v>
      </c>
      <c r="AT13" s="32"/>
      <c r="AU13" s="32"/>
      <c r="AV13" s="32"/>
      <c r="AW13" s="33"/>
      <c r="AZ13" s="31" t="s">
        <v>41</v>
      </c>
      <c r="BA13" s="32"/>
      <c r="BB13" s="32"/>
      <c r="BC13" s="32"/>
      <c r="BD13" s="33"/>
      <c r="BF13" s="6"/>
    </row>
    <row r="14" ht="15.0" customHeight="1">
      <c r="A14" s="10"/>
      <c r="B14" s="10"/>
      <c r="C14" s="14"/>
      <c r="D14" s="14"/>
      <c r="E14" s="14"/>
      <c r="F14" s="34"/>
      <c r="G14" s="35" t="s">
        <v>42</v>
      </c>
      <c r="H14" s="36" t="s">
        <v>43</v>
      </c>
      <c r="I14" s="37" t="s">
        <v>1</v>
      </c>
      <c r="J14" s="38" t="s">
        <v>42</v>
      </c>
      <c r="K14" s="4"/>
      <c r="L14" s="5"/>
      <c r="M14" s="38" t="s">
        <v>43</v>
      </c>
      <c r="N14" s="4"/>
      <c r="O14" s="5"/>
      <c r="P14" s="38" t="s">
        <v>44</v>
      </c>
      <c r="Q14" s="4"/>
      <c r="R14" s="5"/>
      <c r="S14" s="38" t="s">
        <v>45</v>
      </c>
      <c r="T14" s="4"/>
      <c r="U14" s="5"/>
      <c r="V14" s="38" t="s">
        <v>46</v>
      </c>
      <c r="W14" s="4"/>
      <c r="X14" s="5"/>
      <c r="Y14" s="38" t="s">
        <v>47</v>
      </c>
      <c r="Z14" s="4"/>
      <c r="AA14" s="5"/>
      <c r="AB14" s="2" t="s">
        <v>1</v>
      </c>
      <c r="AC14" s="7"/>
      <c r="AD14" s="39"/>
      <c r="AE14" s="40"/>
      <c r="AF14" s="41"/>
      <c r="AG14" s="41"/>
      <c r="AH14" s="41"/>
      <c r="AI14" s="42"/>
      <c r="AL14" s="40"/>
      <c r="AM14" s="41"/>
      <c r="AN14" s="41"/>
      <c r="AO14" s="41"/>
      <c r="AP14" s="42"/>
      <c r="AS14" s="40"/>
      <c r="AT14" s="41"/>
      <c r="AU14" s="41"/>
      <c r="AV14" s="41"/>
      <c r="AW14" s="42"/>
      <c r="AZ14" s="40"/>
      <c r="BA14" s="41"/>
      <c r="BB14" s="41"/>
      <c r="BC14" s="41"/>
      <c r="BD14" s="42"/>
      <c r="BF14" s="6"/>
    </row>
    <row r="15" ht="12.75" customHeight="1">
      <c r="A15" s="10"/>
      <c r="B15" s="10"/>
      <c r="C15" s="14"/>
      <c r="D15" s="14"/>
      <c r="E15" s="14"/>
      <c r="F15" s="14"/>
      <c r="G15" s="43"/>
      <c r="H15" s="14"/>
      <c r="I15" s="44"/>
      <c r="J15" s="14" t="s">
        <v>48</v>
      </c>
      <c r="K15" s="14" t="s">
        <v>49</v>
      </c>
      <c r="L15" s="14" t="s">
        <v>50</v>
      </c>
      <c r="M15" s="14" t="s">
        <v>48</v>
      </c>
      <c r="N15" s="14" t="s">
        <v>49</v>
      </c>
      <c r="O15" s="14" t="s">
        <v>50</v>
      </c>
      <c r="P15" s="14" t="s">
        <v>48</v>
      </c>
      <c r="Q15" s="14" t="s">
        <v>49</v>
      </c>
      <c r="R15" s="14" t="s">
        <v>50</v>
      </c>
      <c r="S15" s="14" t="s">
        <v>48</v>
      </c>
      <c r="T15" s="14" t="s">
        <v>49</v>
      </c>
      <c r="U15" s="14" t="s">
        <v>50</v>
      </c>
      <c r="V15" s="14" t="s">
        <v>48</v>
      </c>
      <c r="W15" s="14" t="s">
        <v>49</v>
      </c>
      <c r="X15" s="14" t="s">
        <v>50</v>
      </c>
      <c r="Y15" s="14" t="s">
        <v>48</v>
      </c>
      <c r="Z15" s="14" t="s">
        <v>49</v>
      </c>
      <c r="AA15" s="14" t="s">
        <v>51</v>
      </c>
      <c r="AB15" s="10"/>
      <c r="AC15" s="7"/>
      <c r="AD15" s="39"/>
      <c r="AE15" s="45" t="s">
        <v>52</v>
      </c>
      <c r="AF15" s="45" t="s">
        <v>53</v>
      </c>
      <c r="AG15" s="45" t="s">
        <v>54</v>
      </c>
      <c r="AH15" s="45" t="s">
        <v>34</v>
      </c>
      <c r="AI15" s="45" t="s">
        <v>55</v>
      </c>
      <c r="AL15" s="45" t="s">
        <v>52</v>
      </c>
      <c r="AM15" s="45" t="s">
        <v>53</v>
      </c>
      <c r="AN15" s="45" t="s">
        <v>54</v>
      </c>
      <c r="AO15" s="45" t="s">
        <v>34</v>
      </c>
      <c r="AP15" s="45" t="s">
        <v>55</v>
      </c>
      <c r="AS15" s="46" t="s">
        <v>52</v>
      </c>
      <c r="AT15" s="46" t="s">
        <v>29</v>
      </c>
      <c r="AU15" s="46" t="s">
        <v>54</v>
      </c>
      <c r="AV15" s="46" t="s">
        <v>34</v>
      </c>
      <c r="AW15" s="46" t="s">
        <v>55</v>
      </c>
      <c r="AZ15" s="46" t="s">
        <v>52</v>
      </c>
      <c r="BA15" s="46" t="s">
        <v>29</v>
      </c>
      <c r="BB15" s="46" t="s">
        <v>54</v>
      </c>
      <c r="BC15" s="46" t="s">
        <v>34</v>
      </c>
      <c r="BD15" s="46" t="s">
        <v>55</v>
      </c>
      <c r="BF15" s="47" t="s">
        <v>6</v>
      </c>
    </row>
    <row r="16" ht="12.75" customHeight="1">
      <c r="A16" s="10"/>
      <c r="B16" s="10"/>
      <c r="C16" s="14"/>
      <c r="D16" s="14" t="s">
        <v>25</v>
      </c>
      <c r="E16" s="14" t="s">
        <v>34</v>
      </c>
      <c r="F16" s="14" t="s">
        <v>34</v>
      </c>
      <c r="G16" s="43" t="s">
        <v>29</v>
      </c>
      <c r="H16" s="14" t="s">
        <v>32</v>
      </c>
      <c r="I16" s="40"/>
      <c r="J16" s="14" t="s">
        <v>34</v>
      </c>
      <c r="K16" s="14" t="s">
        <v>34</v>
      </c>
      <c r="L16" s="14" t="s">
        <v>32</v>
      </c>
      <c r="M16" s="48" t="s">
        <v>34</v>
      </c>
      <c r="N16" s="12" t="s">
        <v>29</v>
      </c>
      <c r="O16" s="48" t="s">
        <v>32</v>
      </c>
      <c r="P16" s="14" t="s">
        <v>29</v>
      </c>
      <c r="Q16" s="48" t="s">
        <v>34</v>
      </c>
      <c r="R16" s="14" t="s">
        <v>34</v>
      </c>
      <c r="S16" s="48" t="s">
        <v>34</v>
      </c>
      <c r="T16" s="48" t="s">
        <v>32</v>
      </c>
      <c r="U16" s="49" t="s">
        <v>34</v>
      </c>
      <c r="V16" s="14" t="s">
        <v>34</v>
      </c>
      <c r="W16" s="48" t="s">
        <v>32</v>
      </c>
      <c r="X16" s="48" t="s">
        <v>32</v>
      </c>
      <c r="Y16" s="14" t="s">
        <v>34</v>
      </c>
      <c r="Z16" s="48" t="s">
        <v>34</v>
      </c>
      <c r="AA16" s="48" t="s">
        <v>34</v>
      </c>
      <c r="AB16" s="15"/>
      <c r="AC16" s="7"/>
      <c r="AD16" s="39"/>
      <c r="AE16" s="14"/>
      <c r="AF16" s="14"/>
      <c r="AG16" s="14"/>
      <c r="AH16" s="14"/>
      <c r="AI16" s="14"/>
      <c r="AL16" s="14"/>
      <c r="AM16" s="14"/>
      <c r="AN16" s="14"/>
      <c r="AO16" s="14"/>
      <c r="AP16" s="14"/>
      <c r="AS16" s="46"/>
      <c r="AT16" s="46"/>
      <c r="AU16" s="46"/>
      <c r="AV16" s="46"/>
      <c r="AW16" s="46"/>
      <c r="AZ16" s="46"/>
      <c r="BA16" s="46"/>
      <c r="BB16" s="46"/>
      <c r="BC16" s="46"/>
      <c r="BD16" s="46"/>
      <c r="BF16" s="6"/>
    </row>
    <row r="17" ht="15.0" customHeight="1">
      <c r="A17" s="15"/>
      <c r="B17" s="15"/>
      <c r="C17" s="14"/>
      <c r="D17" s="50">
        <v>20.0</v>
      </c>
      <c r="E17" s="50">
        <v>20.0</v>
      </c>
      <c r="F17" s="50">
        <v>10.0</v>
      </c>
      <c r="G17" s="51">
        <v>10.0</v>
      </c>
      <c r="H17" s="52">
        <v>10.0</v>
      </c>
      <c r="I17" s="53">
        <f>G17+H17</f>
        <v>20</v>
      </c>
      <c r="J17" s="54">
        <v>3.0</v>
      </c>
      <c r="K17" s="54">
        <v>4.0</v>
      </c>
      <c r="L17" s="54">
        <v>3.0</v>
      </c>
      <c r="M17" s="52">
        <v>2.0</v>
      </c>
      <c r="N17" s="52">
        <v>7.0</v>
      </c>
      <c r="O17" s="52">
        <v>1.0</v>
      </c>
      <c r="P17" s="54">
        <v>3.0</v>
      </c>
      <c r="Q17" s="54">
        <v>3.0</v>
      </c>
      <c r="R17" s="54">
        <v>4.0</v>
      </c>
      <c r="S17" s="52">
        <v>2.0</v>
      </c>
      <c r="T17" s="52">
        <v>4.0</v>
      </c>
      <c r="U17" s="52">
        <v>4.0</v>
      </c>
      <c r="V17" s="54">
        <v>2.0</v>
      </c>
      <c r="W17" s="54">
        <v>4.0</v>
      </c>
      <c r="X17" s="54">
        <v>4.0</v>
      </c>
      <c r="Y17" s="52">
        <v>2.0</v>
      </c>
      <c r="Z17" s="52">
        <v>3.0</v>
      </c>
      <c r="AA17" s="52">
        <v>5.0</v>
      </c>
      <c r="AB17" s="55">
        <v>40.0</v>
      </c>
      <c r="AC17" s="7"/>
      <c r="AD17" s="39"/>
      <c r="AE17" s="56">
        <f>Q5</f>
        <v>20</v>
      </c>
      <c r="AF17" s="56">
        <f>Q6</f>
        <v>16.667</v>
      </c>
      <c r="AG17" s="56">
        <f>Q7</f>
        <v>20.6672</v>
      </c>
      <c r="AH17" s="56">
        <f>Q8</f>
        <v>52.6678</v>
      </c>
      <c r="AI17" s="56"/>
      <c r="AL17" s="56">
        <f>Q5</f>
        <v>20</v>
      </c>
      <c r="AM17" s="56">
        <f>Q6</f>
        <v>16.667</v>
      </c>
      <c r="AN17" s="56">
        <f>Q7</f>
        <v>20.6672</v>
      </c>
      <c r="AO17" s="56">
        <f>Q8</f>
        <v>52.6678</v>
      </c>
      <c r="AP17" s="56"/>
      <c r="AS17" s="57">
        <v>2.0</v>
      </c>
      <c r="AT17" s="57">
        <v>2.0</v>
      </c>
      <c r="AU17" s="57">
        <v>2.0</v>
      </c>
      <c r="AV17" s="57">
        <v>2.0</v>
      </c>
      <c r="AW17" s="56"/>
      <c r="AZ17" s="56"/>
      <c r="BA17" s="56"/>
      <c r="BB17" s="56"/>
      <c r="BC17" s="56"/>
      <c r="BD17" s="56"/>
      <c r="BF17" s="58">
        <f t="shared" ref="BF17:BF59" si="8">SUM(AS17:AV17)</f>
        <v>8</v>
      </c>
    </row>
    <row r="18" ht="15.0" customHeight="1">
      <c r="A18" s="59" t="s">
        <v>56</v>
      </c>
      <c r="B18" s="60" t="s">
        <v>57</v>
      </c>
      <c r="C18" s="61" t="s">
        <v>58</v>
      </c>
      <c r="D18" s="62" t="s">
        <v>58</v>
      </c>
      <c r="E18" s="62" t="s">
        <v>58</v>
      </c>
      <c r="F18" s="61" t="s">
        <v>58</v>
      </c>
      <c r="G18" s="62" t="s">
        <v>58</v>
      </c>
      <c r="H18" s="62" t="s">
        <v>58</v>
      </c>
      <c r="I18" s="53" t="s">
        <v>58</v>
      </c>
      <c r="J18" s="63"/>
      <c r="K18" s="63"/>
      <c r="L18" s="63"/>
      <c r="M18" s="64"/>
      <c r="N18" s="64"/>
      <c r="O18" s="64"/>
      <c r="P18" s="63"/>
      <c r="Q18" s="63"/>
      <c r="R18" s="63"/>
      <c r="S18" s="64"/>
      <c r="T18" s="64"/>
      <c r="U18" s="64"/>
      <c r="V18" s="63"/>
      <c r="W18" s="63"/>
      <c r="X18" s="63"/>
      <c r="Y18" s="64"/>
      <c r="Z18" s="64"/>
      <c r="AA18" s="64"/>
      <c r="AB18" s="24"/>
      <c r="AC18" s="9"/>
      <c r="AD18" s="39"/>
      <c r="AE18" s="24">
        <f t="shared" ref="AE18:AE59" si="9">MIN(SUMIF($D$16:$AA$16,H$5,$D18:$AA18),100)</f>
        <v>0</v>
      </c>
      <c r="AF18" s="24">
        <f t="shared" ref="AF18:AF59" si="10">MIN(SUMIF($D$16:$AA$16,H$6,$D18:$AA18),100)</f>
        <v>0</v>
      </c>
      <c r="AG18" s="24">
        <f t="shared" ref="AG18:AG59" si="11">MIN(SUMIF($D$16:$AA$16,H$7,$D18:$AA18),100)</f>
        <v>0</v>
      </c>
      <c r="AH18" s="24">
        <f t="shared" ref="AH18:AH59" si="12">MIN(SUMIF($D$16:$AA$16,H$8,$D18:$AA18),100)</f>
        <v>0</v>
      </c>
      <c r="AI18" s="24"/>
      <c r="AL18" s="46">
        <f t="shared" ref="AL18:AL59" si="13">MIN(SUMIF($D$16:$AA$16,H$5,$D18:$AA18)/AL$17,100%)</f>
        <v>0</v>
      </c>
      <c r="AM18" s="46">
        <f t="shared" ref="AM18:AM59" si="14">MIN(SUMIF($D$16:$AA$16,H$6,$D18:$AA18)/AM$17,100%)</f>
        <v>0</v>
      </c>
      <c r="AN18" s="46">
        <f t="shared" ref="AN18:AN59" si="15">MIN(SUMIF($D$16:$AA$16,H$7,$D18:$AA18)/AN$17,100%)</f>
        <v>0</v>
      </c>
      <c r="AO18" s="46">
        <f t="shared" ref="AO18:AO59" si="16">MIN(SUMIF($D$16:$AA$16,H$8,$D18:$AA18)/AO$17,100%)</f>
        <v>0</v>
      </c>
      <c r="AP18" s="46"/>
      <c r="AS18" s="14">
        <f t="shared" ref="AS18:AV18" si="6">IF((AL18)&gt;=50%,2,(IF((AL18)&lt;25%,0,1)))</f>
        <v>0</v>
      </c>
      <c r="AT18" s="14">
        <f t="shared" si="6"/>
        <v>0</v>
      </c>
      <c r="AU18" s="14">
        <f t="shared" si="6"/>
        <v>0</v>
      </c>
      <c r="AV18" s="14">
        <f t="shared" si="6"/>
        <v>0</v>
      </c>
      <c r="AW18" s="14"/>
      <c r="AZ18" s="14" t="str">
        <f t="shared" ref="AZ18:BC18" si="7">IF(AS18=2,"Att",(IF(AS18=0,"Not","Weak")))</f>
        <v>Not</v>
      </c>
      <c r="BA18" s="14" t="str">
        <f t="shared" si="7"/>
        <v>Not</v>
      </c>
      <c r="BB18" s="14" t="str">
        <f t="shared" si="7"/>
        <v>Not</v>
      </c>
      <c r="BC18" s="14" t="str">
        <f t="shared" si="7"/>
        <v>Not</v>
      </c>
      <c r="BD18" s="14"/>
      <c r="BF18" s="65">
        <f t="shared" si="8"/>
        <v>0</v>
      </c>
    </row>
    <row r="19" ht="15.0" customHeight="1">
      <c r="A19" s="59" t="s">
        <v>59</v>
      </c>
      <c r="B19" s="60" t="s">
        <v>60</v>
      </c>
      <c r="C19" s="61" t="s">
        <v>58</v>
      </c>
      <c r="D19" s="62" t="s">
        <v>58</v>
      </c>
      <c r="E19" s="62" t="s">
        <v>58</v>
      </c>
      <c r="F19" s="61" t="s">
        <v>58</v>
      </c>
      <c r="G19" s="62" t="s">
        <v>58</v>
      </c>
      <c r="H19" s="62" t="s">
        <v>58</v>
      </c>
      <c r="I19" s="53" t="s">
        <v>58</v>
      </c>
      <c r="J19" s="66"/>
      <c r="K19" s="66"/>
      <c r="L19" s="66"/>
      <c r="M19" s="24"/>
      <c r="N19" s="24"/>
      <c r="O19" s="24"/>
      <c r="P19" s="66"/>
      <c r="Q19" s="66"/>
      <c r="R19" s="66"/>
      <c r="S19" s="24"/>
      <c r="T19" s="24"/>
      <c r="U19" s="24"/>
      <c r="V19" s="66"/>
      <c r="W19" s="66"/>
      <c r="X19" s="66"/>
      <c r="Y19" s="24"/>
      <c r="Z19" s="24"/>
      <c r="AA19" s="24"/>
      <c r="AB19" s="24"/>
      <c r="AC19" s="9"/>
      <c r="AD19" s="39"/>
      <c r="AE19" s="24">
        <f t="shared" si="9"/>
        <v>0</v>
      </c>
      <c r="AF19" s="24">
        <f t="shared" si="10"/>
        <v>0</v>
      </c>
      <c r="AG19" s="24">
        <f t="shared" si="11"/>
        <v>0</v>
      </c>
      <c r="AH19" s="24">
        <f t="shared" si="12"/>
        <v>0</v>
      </c>
      <c r="AI19" s="24"/>
      <c r="AL19" s="46">
        <f t="shared" si="13"/>
        <v>0</v>
      </c>
      <c r="AM19" s="46">
        <f t="shared" si="14"/>
        <v>0</v>
      </c>
      <c r="AN19" s="46">
        <f t="shared" si="15"/>
        <v>0</v>
      </c>
      <c r="AO19" s="46">
        <f t="shared" si="16"/>
        <v>0</v>
      </c>
      <c r="AP19" s="46"/>
      <c r="AS19" s="14">
        <f t="shared" ref="AS19:AV19" si="17">IF((AL19)&gt;=50%,2,(IF((AL19)&lt;25%,0,1)))</f>
        <v>0</v>
      </c>
      <c r="AT19" s="14">
        <f t="shared" si="17"/>
        <v>0</v>
      </c>
      <c r="AU19" s="14">
        <f t="shared" si="17"/>
        <v>0</v>
      </c>
      <c r="AV19" s="14">
        <f t="shared" si="17"/>
        <v>0</v>
      </c>
      <c r="AW19" s="14"/>
      <c r="AZ19" s="14" t="str">
        <f t="shared" ref="AZ19:BC19" si="18">IF(AS19=2,"Att",(IF(AS19=0,"Not","Weak")))</f>
        <v>Not</v>
      </c>
      <c r="BA19" s="14" t="str">
        <f t="shared" si="18"/>
        <v>Not</v>
      </c>
      <c r="BB19" s="14" t="str">
        <f t="shared" si="18"/>
        <v>Not</v>
      </c>
      <c r="BC19" s="14" t="str">
        <f t="shared" si="18"/>
        <v>Not</v>
      </c>
      <c r="BD19" s="14"/>
      <c r="BF19" s="65">
        <f t="shared" si="8"/>
        <v>0</v>
      </c>
    </row>
    <row r="20" ht="15.0" customHeight="1">
      <c r="A20" s="59" t="s">
        <v>61</v>
      </c>
      <c r="B20" s="60" t="s">
        <v>62</v>
      </c>
      <c r="C20" s="61" t="s">
        <v>58</v>
      </c>
      <c r="D20" s="62" t="s">
        <v>58</v>
      </c>
      <c r="E20" s="62" t="s">
        <v>58</v>
      </c>
      <c r="F20" s="61" t="s">
        <v>58</v>
      </c>
      <c r="G20" s="62" t="s">
        <v>58</v>
      </c>
      <c r="H20" s="62" t="s">
        <v>58</v>
      </c>
      <c r="I20" s="53" t="s">
        <v>58</v>
      </c>
      <c r="J20" s="66"/>
      <c r="K20" s="66"/>
      <c r="L20" s="66"/>
      <c r="M20" s="24">
        <v>0.0</v>
      </c>
      <c r="N20" s="24">
        <v>2.0</v>
      </c>
      <c r="O20" s="24"/>
      <c r="P20" s="66">
        <v>1.5</v>
      </c>
      <c r="Q20" s="66">
        <v>0.5</v>
      </c>
      <c r="R20" s="66">
        <v>1.0</v>
      </c>
      <c r="S20" s="24"/>
      <c r="T20" s="24">
        <v>0.0</v>
      </c>
      <c r="U20" s="24">
        <v>0.0</v>
      </c>
      <c r="V20" s="66"/>
      <c r="W20" s="66"/>
      <c r="X20" s="66"/>
      <c r="Y20" s="24">
        <v>0.0</v>
      </c>
      <c r="Z20" s="24">
        <v>3.0</v>
      </c>
      <c r="AA20" s="24"/>
      <c r="AB20" s="24">
        <f t="shared" ref="AB20:AB59" si="21">SUM(J20:AA20)</f>
        <v>8</v>
      </c>
      <c r="AC20" s="9"/>
      <c r="AD20" s="39"/>
      <c r="AE20" s="24">
        <f t="shared" si="9"/>
        <v>0</v>
      </c>
      <c r="AF20" s="24">
        <f t="shared" si="10"/>
        <v>3.5</v>
      </c>
      <c r="AG20" s="24">
        <f t="shared" si="11"/>
        <v>0</v>
      </c>
      <c r="AH20" s="24">
        <f t="shared" si="12"/>
        <v>4.5</v>
      </c>
      <c r="AI20" s="24"/>
      <c r="AL20" s="46">
        <f t="shared" si="13"/>
        <v>0</v>
      </c>
      <c r="AM20" s="46">
        <f t="shared" si="14"/>
        <v>0.2099958001</v>
      </c>
      <c r="AN20" s="46">
        <f t="shared" si="15"/>
        <v>0</v>
      </c>
      <c r="AO20" s="46">
        <f t="shared" si="16"/>
        <v>0.08544119937</v>
      </c>
      <c r="AP20" s="46"/>
      <c r="AS20" s="14">
        <f t="shared" ref="AS20:AV20" si="19">IF((AL20)&gt;=50%,2,(IF((AL20)&lt;25%,0,1)))</f>
        <v>0</v>
      </c>
      <c r="AT20" s="14">
        <f t="shared" si="19"/>
        <v>0</v>
      </c>
      <c r="AU20" s="14">
        <f t="shared" si="19"/>
        <v>0</v>
      </c>
      <c r="AV20" s="14">
        <f t="shared" si="19"/>
        <v>0</v>
      </c>
      <c r="AW20" s="14"/>
      <c r="AZ20" s="14" t="str">
        <f t="shared" ref="AZ20:BC20" si="20">IF(AS20=2,"Att",(IF(AS20=0,"Not","Weak")))</f>
        <v>Not</v>
      </c>
      <c r="BA20" s="14" t="str">
        <f t="shared" si="20"/>
        <v>Not</v>
      </c>
      <c r="BB20" s="14" t="str">
        <f t="shared" si="20"/>
        <v>Not</v>
      </c>
      <c r="BC20" s="14" t="str">
        <f t="shared" si="20"/>
        <v>Not</v>
      </c>
      <c r="BD20" s="14"/>
      <c r="BF20" s="65">
        <f t="shared" si="8"/>
        <v>0</v>
      </c>
    </row>
    <row r="21" ht="15.0" customHeight="1">
      <c r="A21" s="59" t="s">
        <v>63</v>
      </c>
      <c r="B21" s="60" t="s">
        <v>64</v>
      </c>
      <c r="C21" s="61" t="s">
        <v>58</v>
      </c>
      <c r="D21" s="62" t="s">
        <v>58</v>
      </c>
      <c r="E21" s="62" t="s">
        <v>58</v>
      </c>
      <c r="F21" s="61" t="s">
        <v>58</v>
      </c>
      <c r="G21" s="62" t="s">
        <v>58</v>
      </c>
      <c r="H21" s="62" t="s">
        <v>58</v>
      </c>
      <c r="I21" s="53" t="s">
        <v>58</v>
      </c>
      <c r="J21" s="66">
        <v>0.0</v>
      </c>
      <c r="K21" s="66">
        <v>2.0</v>
      </c>
      <c r="L21" s="66">
        <v>0.0</v>
      </c>
      <c r="M21" s="24">
        <v>0.5</v>
      </c>
      <c r="N21" s="24">
        <v>4.0</v>
      </c>
      <c r="O21" s="24"/>
      <c r="P21" s="66">
        <v>1.0</v>
      </c>
      <c r="Q21" s="66">
        <v>0.5</v>
      </c>
      <c r="R21" s="66">
        <v>0.5</v>
      </c>
      <c r="S21" s="24"/>
      <c r="T21" s="24"/>
      <c r="U21" s="24"/>
      <c r="V21" s="66"/>
      <c r="W21" s="66"/>
      <c r="X21" s="66"/>
      <c r="Y21" s="24"/>
      <c r="Z21" s="24"/>
      <c r="AA21" s="24"/>
      <c r="AB21" s="24">
        <f t="shared" si="21"/>
        <v>8.5</v>
      </c>
      <c r="AC21" s="9"/>
      <c r="AD21" s="39"/>
      <c r="AE21" s="24">
        <f t="shared" si="9"/>
        <v>0</v>
      </c>
      <c r="AF21" s="24">
        <f t="shared" si="10"/>
        <v>5</v>
      </c>
      <c r="AG21" s="24">
        <f t="shared" si="11"/>
        <v>0</v>
      </c>
      <c r="AH21" s="24">
        <f t="shared" si="12"/>
        <v>3.5</v>
      </c>
      <c r="AI21" s="24"/>
      <c r="AL21" s="46">
        <f t="shared" si="13"/>
        <v>0</v>
      </c>
      <c r="AM21" s="46">
        <f t="shared" si="14"/>
        <v>0.2999940001</v>
      </c>
      <c r="AN21" s="46">
        <f t="shared" si="15"/>
        <v>0</v>
      </c>
      <c r="AO21" s="46">
        <f t="shared" si="16"/>
        <v>0.06645426617</v>
      </c>
      <c r="AP21" s="46"/>
      <c r="AS21" s="14">
        <f t="shared" ref="AS21:AV21" si="22">IF((AL21)&gt;=50%,2,(IF((AL21)&lt;25%,0,1)))</f>
        <v>0</v>
      </c>
      <c r="AT21" s="14">
        <f t="shared" si="22"/>
        <v>1</v>
      </c>
      <c r="AU21" s="14">
        <f t="shared" si="22"/>
        <v>0</v>
      </c>
      <c r="AV21" s="14">
        <f t="shared" si="22"/>
        <v>0</v>
      </c>
      <c r="AW21" s="14"/>
      <c r="AZ21" s="14" t="str">
        <f t="shared" ref="AZ21:BC21" si="23">IF(AS21=2,"Att",(IF(AS21=0,"Not","Weak")))</f>
        <v>Not</v>
      </c>
      <c r="BA21" s="14" t="str">
        <f t="shared" si="23"/>
        <v>Weak</v>
      </c>
      <c r="BB21" s="14" t="str">
        <f t="shared" si="23"/>
        <v>Not</v>
      </c>
      <c r="BC21" s="14" t="str">
        <f t="shared" si="23"/>
        <v>Not</v>
      </c>
      <c r="BD21" s="14"/>
      <c r="BF21" s="65">
        <f t="shared" si="8"/>
        <v>1</v>
      </c>
    </row>
    <row r="22" ht="15.0" customHeight="1">
      <c r="A22" s="59" t="s">
        <v>65</v>
      </c>
      <c r="B22" s="60" t="s">
        <v>66</v>
      </c>
      <c r="C22" s="61" t="s">
        <v>58</v>
      </c>
      <c r="D22" s="62" t="s">
        <v>58</v>
      </c>
      <c r="E22" s="62" t="s">
        <v>58</v>
      </c>
      <c r="F22" s="61" t="s">
        <v>58</v>
      </c>
      <c r="G22" s="62" t="s">
        <v>58</v>
      </c>
      <c r="H22" s="62" t="s">
        <v>58</v>
      </c>
      <c r="I22" s="53" t="s">
        <v>58</v>
      </c>
      <c r="J22" s="66"/>
      <c r="K22" s="66">
        <v>1.5</v>
      </c>
      <c r="L22" s="66">
        <v>1.0</v>
      </c>
      <c r="M22" s="24"/>
      <c r="N22" s="24">
        <v>4.0</v>
      </c>
      <c r="O22" s="24"/>
      <c r="P22" s="66">
        <v>0.5</v>
      </c>
      <c r="Q22" s="66">
        <v>0.0</v>
      </c>
      <c r="R22" s="66">
        <v>1.0</v>
      </c>
      <c r="S22" s="24"/>
      <c r="T22" s="24"/>
      <c r="U22" s="24"/>
      <c r="V22" s="66"/>
      <c r="W22" s="66"/>
      <c r="X22" s="66"/>
      <c r="Y22" s="24">
        <v>0.0</v>
      </c>
      <c r="Z22" s="24">
        <v>0.0</v>
      </c>
      <c r="AA22" s="24">
        <v>1.0</v>
      </c>
      <c r="AB22" s="24">
        <f t="shared" si="21"/>
        <v>9</v>
      </c>
      <c r="AC22" s="9"/>
      <c r="AD22" s="39"/>
      <c r="AE22" s="24">
        <f t="shared" si="9"/>
        <v>0</v>
      </c>
      <c r="AF22" s="24">
        <f t="shared" si="10"/>
        <v>4.5</v>
      </c>
      <c r="AG22" s="24">
        <f t="shared" si="11"/>
        <v>1</v>
      </c>
      <c r="AH22" s="24">
        <f t="shared" si="12"/>
        <v>3.5</v>
      </c>
      <c r="AI22" s="24"/>
      <c r="AL22" s="46">
        <f t="shared" si="13"/>
        <v>0</v>
      </c>
      <c r="AM22" s="46">
        <f t="shared" si="14"/>
        <v>0.2699946001</v>
      </c>
      <c r="AN22" s="46">
        <f t="shared" si="15"/>
        <v>0.04838584811</v>
      </c>
      <c r="AO22" s="46">
        <f t="shared" si="16"/>
        <v>0.06645426617</v>
      </c>
      <c r="AP22" s="46"/>
      <c r="AS22" s="14">
        <f t="shared" ref="AS22:AV22" si="24">IF((AL22)&gt;=50%,2,(IF((AL22)&lt;25%,0,1)))</f>
        <v>0</v>
      </c>
      <c r="AT22" s="14">
        <f t="shared" si="24"/>
        <v>1</v>
      </c>
      <c r="AU22" s="14">
        <f t="shared" si="24"/>
        <v>0</v>
      </c>
      <c r="AV22" s="14">
        <f t="shared" si="24"/>
        <v>0</v>
      </c>
      <c r="AW22" s="14"/>
      <c r="AZ22" s="14" t="str">
        <f t="shared" ref="AZ22:BC22" si="25">IF(AS22=2,"Att",(IF(AS22=0,"Not","Weak")))</f>
        <v>Not</v>
      </c>
      <c r="BA22" s="14" t="str">
        <f t="shared" si="25"/>
        <v>Weak</v>
      </c>
      <c r="BB22" s="14" t="str">
        <f t="shared" si="25"/>
        <v>Not</v>
      </c>
      <c r="BC22" s="14" t="str">
        <f t="shared" si="25"/>
        <v>Not</v>
      </c>
      <c r="BD22" s="14"/>
      <c r="BF22" s="65">
        <f t="shared" si="8"/>
        <v>1</v>
      </c>
    </row>
    <row r="23" ht="15.0" customHeight="1">
      <c r="A23" s="59" t="s">
        <v>67</v>
      </c>
      <c r="B23" s="60" t="s">
        <v>68</v>
      </c>
      <c r="C23" s="61" t="s">
        <v>58</v>
      </c>
      <c r="D23" s="62" t="s">
        <v>58</v>
      </c>
      <c r="E23" s="62" t="s">
        <v>58</v>
      </c>
      <c r="F23" s="61" t="s">
        <v>58</v>
      </c>
      <c r="G23" s="62" t="s">
        <v>58</v>
      </c>
      <c r="H23" s="62" t="s">
        <v>58</v>
      </c>
      <c r="I23" s="53" t="s">
        <v>58</v>
      </c>
      <c r="J23" s="66"/>
      <c r="K23" s="66"/>
      <c r="L23" s="66"/>
      <c r="M23" s="24"/>
      <c r="N23" s="24"/>
      <c r="O23" s="24"/>
      <c r="P23" s="66"/>
      <c r="Q23" s="66"/>
      <c r="R23" s="66"/>
      <c r="S23" s="24"/>
      <c r="T23" s="24"/>
      <c r="U23" s="24"/>
      <c r="V23" s="66"/>
      <c r="W23" s="66"/>
      <c r="X23" s="66"/>
      <c r="Y23" s="24"/>
      <c r="Z23" s="24"/>
      <c r="AA23" s="24"/>
      <c r="AB23" s="24">
        <f t="shared" si="21"/>
        <v>0</v>
      </c>
      <c r="AC23" s="9"/>
      <c r="AD23" s="39"/>
      <c r="AE23" s="24">
        <f t="shared" si="9"/>
        <v>0</v>
      </c>
      <c r="AF23" s="24">
        <f t="shared" si="10"/>
        <v>0</v>
      </c>
      <c r="AG23" s="24">
        <f t="shared" si="11"/>
        <v>0</v>
      </c>
      <c r="AH23" s="24">
        <f t="shared" si="12"/>
        <v>0</v>
      </c>
      <c r="AI23" s="24"/>
      <c r="AL23" s="46">
        <f t="shared" si="13"/>
        <v>0</v>
      </c>
      <c r="AM23" s="46">
        <f t="shared" si="14"/>
        <v>0</v>
      </c>
      <c r="AN23" s="46">
        <f t="shared" si="15"/>
        <v>0</v>
      </c>
      <c r="AO23" s="46">
        <f t="shared" si="16"/>
        <v>0</v>
      </c>
      <c r="AP23" s="46"/>
      <c r="AS23" s="14">
        <f t="shared" ref="AS23:AV23" si="26">IF((AL23)&gt;=50%,2,(IF((AL23)&lt;25%,0,1)))</f>
        <v>0</v>
      </c>
      <c r="AT23" s="14">
        <f t="shared" si="26"/>
        <v>0</v>
      </c>
      <c r="AU23" s="14">
        <f t="shared" si="26"/>
        <v>0</v>
      </c>
      <c r="AV23" s="14">
        <f t="shared" si="26"/>
        <v>0</v>
      </c>
      <c r="AW23" s="14"/>
      <c r="AZ23" s="14" t="str">
        <f t="shared" ref="AZ23:BC23" si="27">IF(AS23=2,"Att",(IF(AS23=0,"Not","Weak")))</f>
        <v>Not</v>
      </c>
      <c r="BA23" s="14" t="str">
        <f t="shared" si="27"/>
        <v>Not</v>
      </c>
      <c r="BB23" s="14" t="str">
        <f t="shared" si="27"/>
        <v>Not</v>
      </c>
      <c r="BC23" s="14" t="str">
        <f t="shared" si="27"/>
        <v>Not</v>
      </c>
      <c r="BD23" s="14"/>
      <c r="BF23" s="65">
        <f t="shared" si="8"/>
        <v>0</v>
      </c>
    </row>
    <row r="24" ht="15.0" customHeight="1">
      <c r="A24" s="59" t="s">
        <v>69</v>
      </c>
      <c r="B24" s="60" t="s">
        <v>70</v>
      </c>
      <c r="C24" s="61">
        <v>3.0</v>
      </c>
      <c r="D24" s="14">
        <v>1.5</v>
      </c>
      <c r="E24" s="48" t="s">
        <v>28</v>
      </c>
      <c r="F24" s="61">
        <v>8.0</v>
      </c>
      <c r="G24" s="24">
        <v>0.5</v>
      </c>
      <c r="H24" s="24">
        <v>1.5</v>
      </c>
      <c r="I24" s="67">
        <f t="shared" ref="I24:I25" si="30">G24+H24</f>
        <v>2</v>
      </c>
      <c r="J24" s="66"/>
      <c r="K24" s="66"/>
      <c r="L24" s="66"/>
      <c r="M24" s="24"/>
      <c r="N24" s="24"/>
      <c r="O24" s="24"/>
      <c r="P24" s="66"/>
      <c r="Q24" s="66"/>
      <c r="R24" s="66"/>
      <c r="S24" s="24"/>
      <c r="T24" s="24"/>
      <c r="U24" s="24"/>
      <c r="V24" s="66"/>
      <c r="W24" s="66"/>
      <c r="X24" s="66"/>
      <c r="Y24" s="24"/>
      <c r="Z24" s="24"/>
      <c r="AA24" s="24"/>
      <c r="AB24" s="24">
        <f t="shared" si="21"/>
        <v>0</v>
      </c>
      <c r="AC24" s="9"/>
      <c r="AD24" s="39"/>
      <c r="AE24" s="24">
        <f t="shared" si="9"/>
        <v>1.5</v>
      </c>
      <c r="AF24" s="24">
        <f t="shared" si="10"/>
        <v>0.5</v>
      </c>
      <c r="AG24" s="24">
        <f t="shared" si="11"/>
        <v>1.5</v>
      </c>
      <c r="AH24" s="24">
        <f t="shared" si="12"/>
        <v>8</v>
      </c>
      <c r="AI24" s="24"/>
      <c r="AL24" s="46">
        <f t="shared" si="13"/>
        <v>0.075</v>
      </c>
      <c r="AM24" s="46">
        <f t="shared" si="14"/>
        <v>0.02999940001</v>
      </c>
      <c r="AN24" s="46">
        <f t="shared" si="15"/>
        <v>0.07257877216</v>
      </c>
      <c r="AO24" s="46">
        <f t="shared" si="16"/>
        <v>0.1518954655</v>
      </c>
      <c r="AP24" s="46"/>
      <c r="AS24" s="14">
        <f t="shared" ref="AS24:AV24" si="28">IF((AL24)&gt;=50%,2,(IF((AL24)&lt;25%,0,1)))</f>
        <v>0</v>
      </c>
      <c r="AT24" s="14">
        <f t="shared" si="28"/>
        <v>0</v>
      </c>
      <c r="AU24" s="14">
        <f t="shared" si="28"/>
        <v>0</v>
      </c>
      <c r="AV24" s="14">
        <f t="shared" si="28"/>
        <v>0</v>
      </c>
      <c r="AW24" s="14"/>
      <c r="AZ24" s="14" t="str">
        <f t="shared" ref="AZ24:BC24" si="29">IF(AS24=2,"Att",(IF(AS24=0,"Not","Weak")))</f>
        <v>Not</v>
      </c>
      <c r="BA24" s="14" t="str">
        <f t="shared" si="29"/>
        <v>Not</v>
      </c>
      <c r="BB24" s="14" t="str">
        <f t="shared" si="29"/>
        <v>Not</v>
      </c>
      <c r="BC24" s="14" t="str">
        <f t="shared" si="29"/>
        <v>Not</v>
      </c>
      <c r="BD24" s="14"/>
      <c r="BF24" s="65">
        <f t="shared" si="8"/>
        <v>0</v>
      </c>
    </row>
    <row r="25" ht="15.0" customHeight="1">
      <c r="A25" s="59" t="s">
        <v>71</v>
      </c>
      <c r="B25" s="60" t="s">
        <v>72</v>
      </c>
      <c r="C25" s="61" t="s">
        <v>28</v>
      </c>
      <c r="D25" s="48" t="s">
        <v>28</v>
      </c>
      <c r="E25" s="48" t="s">
        <v>28</v>
      </c>
      <c r="F25" s="61" t="s">
        <v>28</v>
      </c>
      <c r="G25" s="24">
        <v>0.0</v>
      </c>
      <c r="H25" s="24">
        <v>0.5</v>
      </c>
      <c r="I25" s="67">
        <f t="shared" si="30"/>
        <v>0.5</v>
      </c>
      <c r="J25" s="66"/>
      <c r="K25" s="66"/>
      <c r="L25" s="66"/>
      <c r="M25" s="24"/>
      <c r="N25" s="24"/>
      <c r="O25" s="24"/>
      <c r="P25" s="66"/>
      <c r="Q25" s="66"/>
      <c r="R25" s="66"/>
      <c r="S25" s="24"/>
      <c r="T25" s="24"/>
      <c r="U25" s="24"/>
      <c r="V25" s="66"/>
      <c r="W25" s="66"/>
      <c r="X25" s="66"/>
      <c r="Y25" s="24"/>
      <c r="Z25" s="24"/>
      <c r="AA25" s="24"/>
      <c r="AB25" s="24">
        <f t="shared" si="21"/>
        <v>0</v>
      </c>
      <c r="AC25" s="9"/>
      <c r="AD25" s="39"/>
      <c r="AE25" s="24">
        <f t="shared" si="9"/>
        <v>0</v>
      </c>
      <c r="AF25" s="24">
        <f t="shared" si="10"/>
        <v>0</v>
      </c>
      <c r="AG25" s="24">
        <f t="shared" si="11"/>
        <v>0.5</v>
      </c>
      <c r="AH25" s="24">
        <f t="shared" si="12"/>
        <v>0</v>
      </c>
      <c r="AI25" s="24"/>
      <c r="AL25" s="46">
        <f t="shared" si="13"/>
        <v>0</v>
      </c>
      <c r="AM25" s="46">
        <f t="shared" si="14"/>
        <v>0</v>
      </c>
      <c r="AN25" s="46">
        <f t="shared" si="15"/>
        <v>0.02419292405</v>
      </c>
      <c r="AO25" s="46">
        <f t="shared" si="16"/>
        <v>0</v>
      </c>
      <c r="AP25" s="46"/>
      <c r="AS25" s="14">
        <f t="shared" ref="AS25:AV25" si="31">IF((AL25)&gt;=50%,2,(IF((AL25)&lt;25%,0,1)))</f>
        <v>0</v>
      </c>
      <c r="AT25" s="14">
        <f t="shared" si="31"/>
        <v>0</v>
      </c>
      <c r="AU25" s="14">
        <f t="shared" si="31"/>
        <v>0</v>
      </c>
      <c r="AV25" s="14">
        <f t="shared" si="31"/>
        <v>0</v>
      </c>
      <c r="AW25" s="14"/>
      <c r="AZ25" s="14" t="str">
        <f t="shared" ref="AZ25:BC25" si="32">IF(AS25=2,"Att",(IF(AS25=0,"Not","Weak")))</f>
        <v>Not</v>
      </c>
      <c r="BA25" s="14" t="str">
        <f t="shared" si="32"/>
        <v>Not</v>
      </c>
      <c r="BB25" s="14" t="str">
        <f t="shared" si="32"/>
        <v>Not</v>
      </c>
      <c r="BC25" s="14" t="str">
        <f t="shared" si="32"/>
        <v>Not</v>
      </c>
      <c r="BD25" s="14"/>
      <c r="BF25" s="65">
        <f t="shared" si="8"/>
        <v>0</v>
      </c>
    </row>
    <row r="26" ht="15.0" customHeight="1">
      <c r="A26" s="59" t="s">
        <v>73</v>
      </c>
      <c r="B26" s="60" t="s">
        <v>74</v>
      </c>
      <c r="C26" s="61">
        <v>3.0</v>
      </c>
      <c r="D26" s="48" t="s">
        <v>28</v>
      </c>
      <c r="E26" s="48" t="s">
        <v>28</v>
      </c>
      <c r="F26" s="61" t="s">
        <v>28</v>
      </c>
      <c r="G26" s="68" t="s">
        <v>28</v>
      </c>
      <c r="H26" s="68" t="s">
        <v>28</v>
      </c>
      <c r="I26" s="67" t="s">
        <v>28</v>
      </c>
      <c r="J26" s="66"/>
      <c r="K26" s="66"/>
      <c r="L26" s="66"/>
      <c r="M26" s="24"/>
      <c r="N26" s="24"/>
      <c r="O26" s="24"/>
      <c r="P26" s="66"/>
      <c r="Q26" s="66"/>
      <c r="R26" s="66"/>
      <c r="S26" s="24"/>
      <c r="T26" s="24"/>
      <c r="U26" s="24"/>
      <c r="V26" s="66"/>
      <c r="W26" s="66"/>
      <c r="X26" s="66"/>
      <c r="Y26" s="24"/>
      <c r="Z26" s="24"/>
      <c r="AA26" s="24"/>
      <c r="AB26" s="24">
        <f t="shared" si="21"/>
        <v>0</v>
      </c>
      <c r="AC26" s="9"/>
      <c r="AD26" s="39"/>
      <c r="AE26" s="24">
        <f t="shared" si="9"/>
        <v>0</v>
      </c>
      <c r="AF26" s="24">
        <f t="shared" si="10"/>
        <v>0</v>
      </c>
      <c r="AG26" s="24">
        <f t="shared" si="11"/>
        <v>0</v>
      </c>
      <c r="AH26" s="24">
        <f t="shared" si="12"/>
        <v>0</v>
      </c>
      <c r="AI26" s="24"/>
      <c r="AL26" s="46">
        <f t="shared" si="13"/>
        <v>0</v>
      </c>
      <c r="AM26" s="46">
        <f t="shared" si="14"/>
        <v>0</v>
      </c>
      <c r="AN26" s="46">
        <f t="shared" si="15"/>
        <v>0</v>
      </c>
      <c r="AO26" s="46">
        <f t="shared" si="16"/>
        <v>0</v>
      </c>
      <c r="AP26" s="46"/>
      <c r="AS26" s="14">
        <f t="shared" ref="AS26:AV26" si="33">IF((AL26)&gt;=50%,2,(IF((AL26)&lt;25%,0,1)))</f>
        <v>0</v>
      </c>
      <c r="AT26" s="14">
        <f t="shared" si="33"/>
        <v>0</v>
      </c>
      <c r="AU26" s="14">
        <f t="shared" si="33"/>
        <v>0</v>
      </c>
      <c r="AV26" s="14">
        <f t="shared" si="33"/>
        <v>0</v>
      </c>
      <c r="AW26" s="14"/>
      <c r="AZ26" s="14" t="str">
        <f t="shared" ref="AZ26:BC26" si="34">IF(AS26=2,"Att",(IF(AS26=0,"Not","Weak")))</f>
        <v>Not</v>
      </c>
      <c r="BA26" s="14" t="str">
        <f t="shared" si="34"/>
        <v>Not</v>
      </c>
      <c r="BB26" s="14" t="str">
        <f t="shared" si="34"/>
        <v>Not</v>
      </c>
      <c r="BC26" s="14" t="str">
        <f t="shared" si="34"/>
        <v>Not</v>
      </c>
      <c r="BD26" s="14"/>
      <c r="BF26" s="65">
        <f t="shared" si="8"/>
        <v>0</v>
      </c>
    </row>
    <row r="27" ht="15.0" customHeight="1">
      <c r="A27" s="59" t="s">
        <v>75</v>
      </c>
      <c r="B27" s="60" t="s">
        <v>76</v>
      </c>
      <c r="C27" s="61">
        <v>7.0</v>
      </c>
      <c r="D27" s="48">
        <v>8.0</v>
      </c>
      <c r="E27" s="48">
        <v>0.0</v>
      </c>
      <c r="F27" s="61" t="s">
        <v>28</v>
      </c>
      <c r="G27" s="24">
        <v>4.0</v>
      </c>
      <c r="H27" s="24">
        <v>0.0</v>
      </c>
      <c r="I27" s="67">
        <f t="shared" ref="I27:I59" si="37">G27+H27</f>
        <v>4</v>
      </c>
      <c r="J27" s="69">
        <v>0.5</v>
      </c>
      <c r="K27" s="66">
        <v>2.0</v>
      </c>
      <c r="L27" s="66">
        <v>1.5</v>
      </c>
      <c r="M27" s="24"/>
      <c r="N27" s="24">
        <v>2.0</v>
      </c>
      <c r="O27" s="24">
        <v>0.5</v>
      </c>
      <c r="P27" s="66">
        <v>1.0</v>
      </c>
      <c r="Q27" s="66">
        <v>0.5</v>
      </c>
      <c r="R27" s="66">
        <v>0.5</v>
      </c>
      <c r="S27" s="24"/>
      <c r="T27" s="24"/>
      <c r="U27" s="24"/>
      <c r="V27" s="66"/>
      <c r="W27" s="66">
        <v>2.0</v>
      </c>
      <c r="X27" s="66"/>
      <c r="Y27" s="24"/>
      <c r="Z27" s="24"/>
      <c r="AA27" s="24"/>
      <c r="AB27" s="24">
        <f t="shared" si="21"/>
        <v>10.5</v>
      </c>
      <c r="AC27" s="70"/>
      <c r="AD27" s="9"/>
      <c r="AE27" s="24">
        <f t="shared" si="9"/>
        <v>8</v>
      </c>
      <c r="AF27" s="24">
        <f t="shared" si="10"/>
        <v>7</v>
      </c>
      <c r="AG27" s="24">
        <f t="shared" si="11"/>
        <v>4</v>
      </c>
      <c r="AH27" s="24">
        <f t="shared" si="12"/>
        <v>3.5</v>
      </c>
      <c r="AI27" s="24"/>
      <c r="AL27" s="46">
        <f t="shared" si="13"/>
        <v>0.4</v>
      </c>
      <c r="AM27" s="46">
        <f t="shared" si="14"/>
        <v>0.4199916002</v>
      </c>
      <c r="AN27" s="46">
        <f t="shared" si="15"/>
        <v>0.1935433924</v>
      </c>
      <c r="AO27" s="46">
        <f t="shared" si="16"/>
        <v>0.06645426617</v>
      </c>
      <c r="AP27" s="46"/>
      <c r="AS27" s="14">
        <f t="shared" ref="AS27:AV27" si="35">IF((AL27)&gt;=50%,2,(IF((AL27)&lt;25%,0,1)))</f>
        <v>1</v>
      </c>
      <c r="AT27" s="14">
        <f t="shared" si="35"/>
        <v>1</v>
      </c>
      <c r="AU27" s="14">
        <f t="shared" si="35"/>
        <v>0</v>
      </c>
      <c r="AV27" s="14">
        <f t="shared" si="35"/>
        <v>0</v>
      </c>
      <c r="AW27" s="14"/>
      <c r="AZ27" s="14" t="str">
        <f t="shared" ref="AZ27:BC27" si="36">IF(AS27=2,"Att",(IF(AS27=0,"Not","Weak")))</f>
        <v>Weak</v>
      </c>
      <c r="BA27" s="14" t="str">
        <f t="shared" si="36"/>
        <v>Weak</v>
      </c>
      <c r="BB27" s="14" t="str">
        <f t="shared" si="36"/>
        <v>Not</v>
      </c>
      <c r="BC27" s="14" t="str">
        <f t="shared" si="36"/>
        <v>Not</v>
      </c>
      <c r="BD27" s="14"/>
      <c r="BF27" s="65">
        <f t="shared" si="8"/>
        <v>2</v>
      </c>
    </row>
    <row r="28" ht="15.0" customHeight="1">
      <c r="A28" s="59" t="s">
        <v>77</v>
      </c>
      <c r="B28" s="60" t="s">
        <v>78</v>
      </c>
      <c r="C28" s="61">
        <v>7.0</v>
      </c>
      <c r="D28" s="14">
        <v>8.0</v>
      </c>
      <c r="E28" s="14">
        <v>0.0</v>
      </c>
      <c r="F28" s="61">
        <v>9.0</v>
      </c>
      <c r="G28" s="24">
        <v>6.5</v>
      </c>
      <c r="H28" s="24">
        <v>4.5</v>
      </c>
      <c r="I28" s="67">
        <f t="shared" si="37"/>
        <v>11</v>
      </c>
      <c r="J28" s="69">
        <v>0.5</v>
      </c>
      <c r="K28" s="66">
        <v>2.0</v>
      </c>
      <c r="L28" s="66"/>
      <c r="M28" s="24"/>
      <c r="N28" s="24"/>
      <c r="O28" s="24"/>
      <c r="P28" s="66"/>
      <c r="Q28" s="66"/>
      <c r="R28" s="66"/>
      <c r="S28" s="24"/>
      <c r="T28" s="24">
        <v>0.0</v>
      </c>
      <c r="U28" s="24"/>
      <c r="V28" s="66"/>
      <c r="W28" s="66"/>
      <c r="X28" s="66"/>
      <c r="Y28" s="24">
        <v>0.5</v>
      </c>
      <c r="Z28" s="24">
        <v>1.0</v>
      </c>
      <c r="AA28" s="24"/>
      <c r="AB28" s="24">
        <f t="shared" si="21"/>
        <v>4</v>
      </c>
      <c r="AC28" s="70"/>
      <c r="AD28" s="9"/>
      <c r="AE28" s="24">
        <f t="shared" si="9"/>
        <v>8</v>
      </c>
      <c r="AF28" s="24">
        <f t="shared" si="10"/>
        <v>6.5</v>
      </c>
      <c r="AG28" s="24">
        <f t="shared" si="11"/>
        <v>4.5</v>
      </c>
      <c r="AH28" s="24">
        <f t="shared" si="12"/>
        <v>13</v>
      </c>
      <c r="AI28" s="24"/>
      <c r="AL28" s="46">
        <f t="shared" si="13"/>
        <v>0.4</v>
      </c>
      <c r="AM28" s="46">
        <f t="shared" si="14"/>
        <v>0.3899922002</v>
      </c>
      <c r="AN28" s="46">
        <f t="shared" si="15"/>
        <v>0.2177363165</v>
      </c>
      <c r="AO28" s="46">
        <f t="shared" si="16"/>
        <v>0.2468301315</v>
      </c>
      <c r="AP28" s="46"/>
      <c r="AS28" s="14">
        <f t="shared" ref="AS28:AV28" si="38">IF((AL28)&gt;=50%,2,(IF((AL28)&lt;25%,0,1)))</f>
        <v>1</v>
      </c>
      <c r="AT28" s="14">
        <f t="shared" si="38"/>
        <v>1</v>
      </c>
      <c r="AU28" s="14">
        <f t="shared" si="38"/>
        <v>0</v>
      </c>
      <c r="AV28" s="14">
        <f t="shared" si="38"/>
        <v>0</v>
      </c>
      <c r="AW28" s="14"/>
      <c r="AZ28" s="14" t="str">
        <f t="shared" ref="AZ28:BC28" si="39">IF(AS28=2,"Att",(IF(AS28=0,"Not","Weak")))</f>
        <v>Weak</v>
      </c>
      <c r="BA28" s="14" t="str">
        <f t="shared" si="39"/>
        <v>Weak</v>
      </c>
      <c r="BB28" s="14" t="str">
        <f t="shared" si="39"/>
        <v>Not</v>
      </c>
      <c r="BC28" s="14" t="str">
        <f t="shared" si="39"/>
        <v>Not</v>
      </c>
      <c r="BD28" s="14"/>
      <c r="BF28" s="65">
        <f t="shared" si="8"/>
        <v>2</v>
      </c>
    </row>
    <row r="29" ht="15.0" customHeight="1">
      <c r="A29" s="59" t="s">
        <v>79</v>
      </c>
      <c r="B29" s="60" t="s">
        <v>80</v>
      </c>
      <c r="C29" s="61">
        <v>9.0</v>
      </c>
      <c r="D29" s="14">
        <v>5.0</v>
      </c>
      <c r="E29" s="14">
        <v>5.5</v>
      </c>
      <c r="F29" s="61">
        <v>8.0</v>
      </c>
      <c r="G29" s="24">
        <v>2.5</v>
      </c>
      <c r="H29" s="24">
        <v>0.0</v>
      </c>
      <c r="I29" s="67">
        <f t="shared" si="37"/>
        <v>2.5</v>
      </c>
      <c r="J29" s="69">
        <v>0.0</v>
      </c>
      <c r="K29" s="66">
        <v>1.0</v>
      </c>
      <c r="L29" s="66">
        <v>0.5</v>
      </c>
      <c r="M29" s="24"/>
      <c r="N29" s="24">
        <v>0.0</v>
      </c>
      <c r="O29" s="24">
        <v>0.0</v>
      </c>
      <c r="P29" s="66">
        <v>1.0</v>
      </c>
      <c r="Q29" s="66">
        <v>0.0</v>
      </c>
      <c r="R29" s="66"/>
      <c r="S29" s="24"/>
      <c r="T29" s="24">
        <v>0.0</v>
      </c>
      <c r="U29" s="24">
        <v>0.0</v>
      </c>
      <c r="V29" s="66"/>
      <c r="W29" s="66"/>
      <c r="X29" s="66"/>
      <c r="Y29" s="24"/>
      <c r="Z29" s="24"/>
      <c r="AA29" s="24"/>
      <c r="AB29" s="24">
        <f t="shared" si="21"/>
        <v>2.5</v>
      </c>
      <c r="AC29" s="70"/>
      <c r="AD29" s="9"/>
      <c r="AE29" s="24">
        <f t="shared" si="9"/>
        <v>5</v>
      </c>
      <c r="AF29" s="24">
        <f t="shared" si="10"/>
        <v>3.5</v>
      </c>
      <c r="AG29" s="24">
        <f t="shared" si="11"/>
        <v>0.5</v>
      </c>
      <c r="AH29" s="24">
        <f t="shared" si="12"/>
        <v>14.5</v>
      </c>
      <c r="AI29" s="24"/>
      <c r="AL29" s="46">
        <f t="shared" si="13"/>
        <v>0.25</v>
      </c>
      <c r="AM29" s="46">
        <f t="shared" si="14"/>
        <v>0.2099958001</v>
      </c>
      <c r="AN29" s="46">
        <f t="shared" si="15"/>
        <v>0.02419292405</v>
      </c>
      <c r="AO29" s="46">
        <f t="shared" si="16"/>
        <v>0.2753105313</v>
      </c>
      <c r="AP29" s="46"/>
      <c r="AS29" s="14">
        <f t="shared" ref="AS29:AV29" si="40">IF((AL29)&gt;=50%,2,(IF((AL29)&lt;25%,0,1)))</f>
        <v>1</v>
      </c>
      <c r="AT29" s="14">
        <f t="shared" si="40"/>
        <v>0</v>
      </c>
      <c r="AU29" s="14">
        <f t="shared" si="40"/>
        <v>0</v>
      </c>
      <c r="AV29" s="14">
        <f t="shared" si="40"/>
        <v>1</v>
      </c>
      <c r="AW29" s="14"/>
      <c r="AZ29" s="14" t="str">
        <f t="shared" ref="AZ29:BC29" si="41">IF(AS29=2,"Att",(IF(AS29=0,"Not","Weak")))</f>
        <v>Weak</v>
      </c>
      <c r="BA29" s="14" t="str">
        <f t="shared" si="41"/>
        <v>Not</v>
      </c>
      <c r="BB29" s="14" t="str">
        <f t="shared" si="41"/>
        <v>Not</v>
      </c>
      <c r="BC29" s="14" t="str">
        <f t="shared" si="41"/>
        <v>Weak</v>
      </c>
      <c r="BD29" s="14"/>
      <c r="BF29" s="65">
        <f t="shared" si="8"/>
        <v>2</v>
      </c>
    </row>
    <row r="30" ht="15.0" customHeight="1">
      <c r="A30" s="59" t="s">
        <v>81</v>
      </c>
      <c r="B30" s="60" t="s">
        <v>82</v>
      </c>
      <c r="C30" s="61">
        <v>10.0</v>
      </c>
      <c r="D30" s="14">
        <v>11.5</v>
      </c>
      <c r="E30" s="14">
        <v>10.0</v>
      </c>
      <c r="F30" s="61">
        <v>10.0</v>
      </c>
      <c r="G30" s="24">
        <v>9.5</v>
      </c>
      <c r="H30" s="24">
        <v>5.0</v>
      </c>
      <c r="I30" s="67">
        <f t="shared" si="37"/>
        <v>14.5</v>
      </c>
      <c r="J30" s="69">
        <v>1.0</v>
      </c>
      <c r="K30" s="66">
        <v>3.5</v>
      </c>
      <c r="L30" s="66">
        <v>2.5</v>
      </c>
      <c r="M30" s="24">
        <v>0.0</v>
      </c>
      <c r="N30" s="24">
        <v>4.0</v>
      </c>
      <c r="O30" s="24">
        <v>1.0</v>
      </c>
      <c r="P30" s="66"/>
      <c r="Q30" s="66"/>
      <c r="R30" s="66"/>
      <c r="S30" s="24">
        <v>2.0</v>
      </c>
      <c r="T30" s="24">
        <v>1.0</v>
      </c>
      <c r="U30" s="24">
        <v>1.5</v>
      </c>
      <c r="V30" s="66">
        <v>1.5</v>
      </c>
      <c r="W30" s="66">
        <v>0.5</v>
      </c>
      <c r="X30" s="66">
        <v>2.0</v>
      </c>
      <c r="Y30" s="24"/>
      <c r="Z30" s="24"/>
      <c r="AA30" s="24"/>
      <c r="AB30" s="24">
        <f t="shared" si="21"/>
        <v>20.5</v>
      </c>
      <c r="AC30" s="70"/>
      <c r="AD30" s="9"/>
      <c r="AE30" s="24">
        <f t="shared" si="9"/>
        <v>11.5</v>
      </c>
      <c r="AF30" s="24">
        <f t="shared" si="10"/>
        <v>13.5</v>
      </c>
      <c r="AG30" s="24">
        <f t="shared" si="11"/>
        <v>12</v>
      </c>
      <c r="AH30" s="24">
        <f t="shared" si="12"/>
        <v>29.5</v>
      </c>
      <c r="AI30" s="24"/>
      <c r="AL30" s="46">
        <f t="shared" si="13"/>
        <v>0.575</v>
      </c>
      <c r="AM30" s="46">
        <f t="shared" si="14"/>
        <v>0.8099838003</v>
      </c>
      <c r="AN30" s="46">
        <f t="shared" si="15"/>
        <v>0.5806301773</v>
      </c>
      <c r="AO30" s="46">
        <f t="shared" si="16"/>
        <v>0.5601145292</v>
      </c>
      <c r="AP30" s="46"/>
      <c r="AS30" s="14">
        <f t="shared" ref="AS30:AV30" si="42">IF((AL30)&gt;=50%,2,(IF((AL30)&lt;25%,0,1)))</f>
        <v>2</v>
      </c>
      <c r="AT30" s="14">
        <f t="shared" si="42"/>
        <v>2</v>
      </c>
      <c r="AU30" s="14">
        <f t="shared" si="42"/>
        <v>2</v>
      </c>
      <c r="AV30" s="14">
        <f t="shared" si="42"/>
        <v>2</v>
      </c>
      <c r="AW30" s="14"/>
      <c r="AZ30" s="14" t="str">
        <f t="shared" ref="AZ30:BC30" si="43">IF(AS30=2,"Att",(IF(AS30=0,"Not","Weak")))</f>
        <v>Att</v>
      </c>
      <c r="BA30" s="14" t="str">
        <f t="shared" si="43"/>
        <v>Att</v>
      </c>
      <c r="BB30" s="14" t="str">
        <f t="shared" si="43"/>
        <v>Att</v>
      </c>
      <c r="BC30" s="14" t="str">
        <f t="shared" si="43"/>
        <v>Att</v>
      </c>
      <c r="BD30" s="14"/>
      <c r="BF30" s="65">
        <f t="shared" si="8"/>
        <v>8</v>
      </c>
    </row>
    <row r="31" ht="15.0" customHeight="1">
      <c r="A31" s="59" t="s">
        <v>83</v>
      </c>
      <c r="B31" s="60" t="s">
        <v>84</v>
      </c>
      <c r="C31" s="61">
        <v>10.0</v>
      </c>
      <c r="D31" s="14">
        <v>6.0</v>
      </c>
      <c r="E31" s="14">
        <v>1.0</v>
      </c>
      <c r="F31" s="61">
        <v>10.0</v>
      </c>
      <c r="G31" s="24">
        <v>5.5</v>
      </c>
      <c r="H31" s="24">
        <v>2.0</v>
      </c>
      <c r="I31" s="67">
        <f t="shared" si="37"/>
        <v>7.5</v>
      </c>
      <c r="J31" s="69">
        <v>1.5</v>
      </c>
      <c r="K31" s="66">
        <v>1.0</v>
      </c>
      <c r="L31" s="66">
        <v>1.5</v>
      </c>
      <c r="M31" s="24">
        <v>0.5</v>
      </c>
      <c r="N31" s="24">
        <v>4.0</v>
      </c>
      <c r="O31" s="24">
        <v>0.5</v>
      </c>
      <c r="P31" s="66"/>
      <c r="Q31" s="66"/>
      <c r="R31" s="66"/>
      <c r="S31" s="24"/>
      <c r="T31" s="24">
        <v>0.0</v>
      </c>
      <c r="U31" s="24">
        <v>0.0</v>
      </c>
      <c r="V31" s="66">
        <v>0.0</v>
      </c>
      <c r="W31" s="66">
        <v>0.0</v>
      </c>
      <c r="X31" s="66">
        <v>1.0</v>
      </c>
      <c r="Y31" s="24"/>
      <c r="Z31" s="24"/>
      <c r="AA31" s="24"/>
      <c r="AB31" s="24">
        <f t="shared" si="21"/>
        <v>10</v>
      </c>
      <c r="AC31" s="70"/>
      <c r="AD31" s="9"/>
      <c r="AE31" s="24">
        <f t="shared" si="9"/>
        <v>6</v>
      </c>
      <c r="AF31" s="24">
        <f t="shared" si="10"/>
        <v>9.5</v>
      </c>
      <c r="AG31" s="24">
        <f t="shared" si="11"/>
        <v>5</v>
      </c>
      <c r="AH31" s="24">
        <f t="shared" si="12"/>
        <v>14</v>
      </c>
      <c r="AI31" s="24"/>
      <c r="AL31" s="46">
        <f t="shared" si="13"/>
        <v>0.3</v>
      </c>
      <c r="AM31" s="46">
        <f t="shared" si="14"/>
        <v>0.5699886002</v>
      </c>
      <c r="AN31" s="46">
        <f t="shared" si="15"/>
        <v>0.2419292405</v>
      </c>
      <c r="AO31" s="46">
        <f t="shared" si="16"/>
        <v>0.2658170647</v>
      </c>
      <c r="AP31" s="46"/>
      <c r="AS31" s="14">
        <f t="shared" ref="AS31:AV31" si="44">IF((AL31)&gt;=50%,2,(IF((AL31)&lt;25%,0,1)))</f>
        <v>1</v>
      </c>
      <c r="AT31" s="14">
        <f t="shared" si="44"/>
        <v>2</v>
      </c>
      <c r="AU31" s="14">
        <f t="shared" si="44"/>
        <v>0</v>
      </c>
      <c r="AV31" s="14">
        <f t="shared" si="44"/>
        <v>1</v>
      </c>
      <c r="AW31" s="14"/>
      <c r="AZ31" s="14" t="str">
        <f t="shared" ref="AZ31:BC31" si="45">IF(AS31=2,"Att",(IF(AS31=0,"Not","Weak")))</f>
        <v>Weak</v>
      </c>
      <c r="BA31" s="14" t="str">
        <f t="shared" si="45"/>
        <v>Att</v>
      </c>
      <c r="BB31" s="14" t="str">
        <f t="shared" si="45"/>
        <v>Not</v>
      </c>
      <c r="BC31" s="14" t="str">
        <f t="shared" si="45"/>
        <v>Weak</v>
      </c>
      <c r="BD31" s="14"/>
      <c r="BF31" s="65">
        <f t="shared" si="8"/>
        <v>4</v>
      </c>
    </row>
    <row r="32" ht="15.0" customHeight="1">
      <c r="A32" s="59" t="s">
        <v>85</v>
      </c>
      <c r="B32" s="60" t="s">
        <v>86</v>
      </c>
      <c r="C32" s="61">
        <v>10.0</v>
      </c>
      <c r="D32" s="14">
        <v>8.5</v>
      </c>
      <c r="E32" s="14">
        <v>7.0</v>
      </c>
      <c r="F32" s="61">
        <v>9.5</v>
      </c>
      <c r="G32" s="24">
        <v>4.5</v>
      </c>
      <c r="H32" s="24">
        <v>3.0</v>
      </c>
      <c r="I32" s="67">
        <f t="shared" si="37"/>
        <v>7.5</v>
      </c>
      <c r="J32" s="69">
        <v>3.0</v>
      </c>
      <c r="K32" s="71">
        <v>2.0</v>
      </c>
      <c r="L32" s="66">
        <v>3.0</v>
      </c>
      <c r="M32" s="24">
        <v>2.0</v>
      </c>
      <c r="N32" s="24">
        <v>2.0</v>
      </c>
      <c r="O32" s="24">
        <v>2.0</v>
      </c>
      <c r="P32" s="66">
        <v>3.0</v>
      </c>
      <c r="Q32" s="66">
        <v>1.0</v>
      </c>
      <c r="R32" s="66">
        <v>2.5</v>
      </c>
      <c r="S32" s="24"/>
      <c r="T32" s="24"/>
      <c r="U32" s="24"/>
      <c r="V32" s="66">
        <v>2.0</v>
      </c>
      <c r="W32" s="66">
        <v>3.0</v>
      </c>
      <c r="X32" s="66">
        <v>4.0</v>
      </c>
      <c r="Y32" s="24"/>
      <c r="Z32" s="24"/>
      <c r="AA32" s="24"/>
      <c r="AB32" s="24">
        <f t="shared" si="21"/>
        <v>29.5</v>
      </c>
      <c r="AC32" s="70"/>
      <c r="AD32" s="70"/>
      <c r="AE32" s="24">
        <f t="shared" si="9"/>
        <v>8.5</v>
      </c>
      <c r="AF32" s="24">
        <f t="shared" si="10"/>
        <v>9.5</v>
      </c>
      <c r="AG32" s="24">
        <f t="shared" si="11"/>
        <v>15</v>
      </c>
      <c r="AH32" s="24">
        <f t="shared" si="12"/>
        <v>29</v>
      </c>
      <c r="AI32" s="24"/>
      <c r="AL32" s="46">
        <f t="shared" si="13"/>
        <v>0.425</v>
      </c>
      <c r="AM32" s="46">
        <f t="shared" si="14"/>
        <v>0.5699886002</v>
      </c>
      <c r="AN32" s="46">
        <f t="shared" si="15"/>
        <v>0.7257877216</v>
      </c>
      <c r="AO32" s="46">
        <f t="shared" si="16"/>
        <v>0.5506210626</v>
      </c>
      <c r="AP32" s="46"/>
      <c r="AS32" s="14">
        <f t="shared" ref="AS32:AV32" si="46">IF((AL32)&gt;=50%,2,(IF((AL32)&lt;25%,0,1)))</f>
        <v>1</v>
      </c>
      <c r="AT32" s="14">
        <f t="shared" si="46"/>
        <v>2</v>
      </c>
      <c r="AU32" s="14">
        <f t="shared" si="46"/>
        <v>2</v>
      </c>
      <c r="AV32" s="14">
        <f t="shared" si="46"/>
        <v>2</v>
      </c>
      <c r="AW32" s="14"/>
      <c r="AZ32" s="14" t="str">
        <f t="shared" ref="AZ32:BC32" si="47">IF(AS32=2,"Att",(IF(AS32=0,"Not","Weak")))</f>
        <v>Weak</v>
      </c>
      <c r="BA32" s="14" t="str">
        <f t="shared" si="47"/>
        <v>Att</v>
      </c>
      <c r="BB32" s="14" t="str">
        <f t="shared" si="47"/>
        <v>Att</v>
      </c>
      <c r="BC32" s="14" t="str">
        <f t="shared" si="47"/>
        <v>Att</v>
      </c>
      <c r="BD32" s="14"/>
      <c r="BF32" s="65">
        <f t="shared" si="8"/>
        <v>7</v>
      </c>
    </row>
    <row r="33" ht="15.0" customHeight="1">
      <c r="A33" s="59" t="s">
        <v>87</v>
      </c>
      <c r="B33" s="60" t="s">
        <v>88</v>
      </c>
      <c r="C33" s="61">
        <v>10.0</v>
      </c>
      <c r="D33" s="14">
        <v>15.5</v>
      </c>
      <c r="E33" s="14">
        <v>15.0</v>
      </c>
      <c r="F33" s="61">
        <v>10.0</v>
      </c>
      <c r="G33" s="24">
        <v>9.5</v>
      </c>
      <c r="H33" s="24">
        <v>10.0</v>
      </c>
      <c r="I33" s="67">
        <f t="shared" si="37"/>
        <v>19.5</v>
      </c>
      <c r="J33" s="69">
        <v>3.0</v>
      </c>
      <c r="K33" s="71">
        <v>3.5</v>
      </c>
      <c r="L33" s="66">
        <v>3.0</v>
      </c>
      <c r="M33" s="24">
        <v>1.0</v>
      </c>
      <c r="N33" s="24">
        <v>7.0</v>
      </c>
      <c r="O33" s="24">
        <v>1.0</v>
      </c>
      <c r="P33" s="66"/>
      <c r="Q33" s="66"/>
      <c r="R33" s="66"/>
      <c r="S33" s="24"/>
      <c r="T33" s="24"/>
      <c r="U33" s="24"/>
      <c r="V33" s="66">
        <v>1.0</v>
      </c>
      <c r="W33" s="66">
        <v>0.5</v>
      </c>
      <c r="X33" s="66">
        <v>3.5</v>
      </c>
      <c r="Y33" s="24">
        <v>2.0</v>
      </c>
      <c r="Z33" s="24">
        <v>3.0</v>
      </c>
      <c r="AA33" s="24">
        <v>4.5</v>
      </c>
      <c r="AB33" s="24">
        <f t="shared" si="21"/>
        <v>33</v>
      </c>
      <c r="AC33" s="70"/>
      <c r="AD33" s="70"/>
      <c r="AE33" s="24">
        <f t="shared" si="9"/>
        <v>15.5</v>
      </c>
      <c r="AF33" s="24">
        <f t="shared" si="10"/>
        <v>16.5</v>
      </c>
      <c r="AG33" s="24">
        <f t="shared" si="11"/>
        <v>18</v>
      </c>
      <c r="AH33" s="24">
        <f t="shared" si="12"/>
        <v>43</v>
      </c>
      <c r="AI33" s="24"/>
      <c r="AL33" s="46">
        <f t="shared" si="13"/>
        <v>0.775</v>
      </c>
      <c r="AM33" s="46">
        <f t="shared" si="14"/>
        <v>0.9899802004</v>
      </c>
      <c r="AN33" s="46">
        <f t="shared" si="15"/>
        <v>0.8709452659</v>
      </c>
      <c r="AO33" s="46">
        <f t="shared" si="16"/>
        <v>0.8164381273</v>
      </c>
      <c r="AP33" s="46"/>
      <c r="AS33" s="14">
        <f t="shared" ref="AS33:AV33" si="48">IF((AL33)&gt;=50%,2,(IF((AL33)&lt;25%,0,1)))</f>
        <v>2</v>
      </c>
      <c r="AT33" s="14">
        <f t="shared" si="48"/>
        <v>2</v>
      </c>
      <c r="AU33" s="14">
        <f t="shared" si="48"/>
        <v>2</v>
      </c>
      <c r="AV33" s="14">
        <f t="shared" si="48"/>
        <v>2</v>
      </c>
      <c r="AW33" s="14"/>
      <c r="AZ33" s="14" t="str">
        <f t="shared" ref="AZ33:BC33" si="49">IF(AS33=2,"Att",(IF(AS33=0,"Not","Weak")))</f>
        <v>Att</v>
      </c>
      <c r="BA33" s="14" t="str">
        <f t="shared" si="49"/>
        <v>Att</v>
      </c>
      <c r="BB33" s="14" t="str">
        <f t="shared" si="49"/>
        <v>Att</v>
      </c>
      <c r="BC33" s="14" t="str">
        <f t="shared" si="49"/>
        <v>Att</v>
      </c>
      <c r="BD33" s="14"/>
      <c r="BF33" s="65">
        <f t="shared" si="8"/>
        <v>8</v>
      </c>
    </row>
    <row r="34" ht="15.0" customHeight="1">
      <c r="A34" s="59" t="s">
        <v>89</v>
      </c>
      <c r="B34" s="60" t="s">
        <v>90</v>
      </c>
      <c r="C34" s="61">
        <v>9.0</v>
      </c>
      <c r="D34" s="14">
        <v>10.5</v>
      </c>
      <c r="E34" s="14">
        <v>3.5</v>
      </c>
      <c r="F34" s="61">
        <v>10.0</v>
      </c>
      <c r="G34" s="24">
        <v>10.0</v>
      </c>
      <c r="H34" s="24">
        <v>4.5</v>
      </c>
      <c r="I34" s="67">
        <f t="shared" si="37"/>
        <v>14.5</v>
      </c>
      <c r="J34" s="69">
        <v>2.0</v>
      </c>
      <c r="K34" s="71">
        <v>0.5</v>
      </c>
      <c r="L34" s="66">
        <v>1.5</v>
      </c>
      <c r="M34" s="24"/>
      <c r="N34" s="24">
        <v>5.5</v>
      </c>
      <c r="O34" s="24">
        <v>1.0</v>
      </c>
      <c r="P34" s="66"/>
      <c r="Q34" s="66"/>
      <c r="R34" s="66"/>
      <c r="S34" s="24">
        <v>2.0</v>
      </c>
      <c r="T34" s="24">
        <v>1.0</v>
      </c>
      <c r="U34" s="24">
        <v>1.0</v>
      </c>
      <c r="V34" s="66">
        <v>0.5</v>
      </c>
      <c r="W34" s="66">
        <v>3.5</v>
      </c>
      <c r="X34" s="66">
        <v>0.5</v>
      </c>
      <c r="Y34" s="24"/>
      <c r="Z34" s="24"/>
      <c r="AA34" s="24"/>
      <c r="AB34" s="24">
        <f t="shared" si="21"/>
        <v>19</v>
      </c>
      <c r="AC34" s="70"/>
      <c r="AD34" s="70"/>
      <c r="AE34" s="24">
        <f t="shared" si="9"/>
        <v>10.5</v>
      </c>
      <c r="AF34" s="24">
        <f t="shared" si="10"/>
        <v>15.5</v>
      </c>
      <c r="AG34" s="24">
        <f t="shared" si="11"/>
        <v>12</v>
      </c>
      <c r="AH34" s="24">
        <f t="shared" si="12"/>
        <v>19.5</v>
      </c>
      <c r="AI34" s="24"/>
      <c r="AL34" s="46">
        <f t="shared" si="13"/>
        <v>0.525</v>
      </c>
      <c r="AM34" s="46">
        <f t="shared" si="14"/>
        <v>0.9299814004</v>
      </c>
      <c r="AN34" s="46">
        <f t="shared" si="15"/>
        <v>0.5806301773</v>
      </c>
      <c r="AO34" s="46">
        <f t="shared" si="16"/>
        <v>0.3702451973</v>
      </c>
      <c r="AP34" s="46"/>
      <c r="AS34" s="14">
        <f t="shared" ref="AS34:AV34" si="50">IF((AL34)&gt;=50%,2,(IF((AL34)&lt;25%,0,1)))</f>
        <v>2</v>
      </c>
      <c r="AT34" s="14">
        <f t="shared" si="50"/>
        <v>2</v>
      </c>
      <c r="AU34" s="14">
        <f t="shared" si="50"/>
        <v>2</v>
      </c>
      <c r="AV34" s="14">
        <f t="shared" si="50"/>
        <v>1</v>
      </c>
      <c r="AW34" s="14"/>
      <c r="AZ34" s="14" t="str">
        <f t="shared" ref="AZ34:BC34" si="51">IF(AS34=2,"Att",(IF(AS34=0,"Not","Weak")))</f>
        <v>Att</v>
      </c>
      <c r="BA34" s="14" t="str">
        <f t="shared" si="51"/>
        <v>Att</v>
      </c>
      <c r="BB34" s="14" t="str">
        <f t="shared" si="51"/>
        <v>Att</v>
      </c>
      <c r="BC34" s="14" t="str">
        <f t="shared" si="51"/>
        <v>Weak</v>
      </c>
      <c r="BD34" s="14"/>
      <c r="BF34" s="65">
        <f t="shared" si="8"/>
        <v>7</v>
      </c>
    </row>
    <row r="35" ht="15.0" customHeight="1">
      <c r="A35" s="59" t="s">
        <v>91</v>
      </c>
      <c r="B35" s="60" t="s">
        <v>92</v>
      </c>
      <c r="C35" s="61">
        <v>10.0</v>
      </c>
      <c r="D35" s="14">
        <v>13.0</v>
      </c>
      <c r="E35" s="14">
        <v>12.0</v>
      </c>
      <c r="F35" s="61">
        <v>10.0</v>
      </c>
      <c r="G35" s="24">
        <v>9.5</v>
      </c>
      <c r="H35" s="24">
        <v>4.0</v>
      </c>
      <c r="I35" s="67">
        <f t="shared" si="37"/>
        <v>13.5</v>
      </c>
      <c r="J35" s="69">
        <v>1.0</v>
      </c>
      <c r="K35" s="71">
        <v>2.0</v>
      </c>
      <c r="L35" s="66">
        <v>1.5</v>
      </c>
      <c r="M35" s="24"/>
      <c r="N35" s="24"/>
      <c r="O35" s="24"/>
      <c r="P35" s="66"/>
      <c r="Q35" s="66"/>
      <c r="R35" s="66"/>
      <c r="S35" s="24">
        <v>2.0</v>
      </c>
      <c r="T35" s="24">
        <v>2.0</v>
      </c>
      <c r="U35" s="24">
        <v>1.0</v>
      </c>
      <c r="V35" s="66">
        <v>2.0</v>
      </c>
      <c r="W35" s="66">
        <v>4.0</v>
      </c>
      <c r="X35" s="66">
        <v>2.0</v>
      </c>
      <c r="Y35" s="24">
        <v>2.0</v>
      </c>
      <c r="Z35" s="24">
        <v>3.0</v>
      </c>
      <c r="AA35" s="24">
        <v>3.0</v>
      </c>
      <c r="AB35" s="24">
        <f t="shared" si="21"/>
        <v>25.5</v>
      </c>
      <c r="AC35" s="70"/>
      <c r="AD35" s="70"/>
      <c r="AE35" s="24">
        <f t="shared" si="9"/>
        <v>13</v>
      </c>
      <c r="AF35" s="24">
        <f t="shared" si="10"/>
        <v>9.5</v>
      </c>
      <c r="AG35" s="24">
        <f t="shared" si="11"/>
        <v>13.5</v>
      </c>
      <c r="AH35" s="24">
        <f t="shared" si="12"/>
        <v>38</v>
      </c>
      <c r="AI35" s="24"/>
      <c r="AL35" s="46">
        <f t="shared" si="13"/>
        <v>0.65</v>
      </c>
      <c r="AM35" s="46">
        <f t="shared" si="14"/>
        <v>0.5699886002</v>
      </c>
      <c r="AN35" s="46">
        <f t="shared" si="15"/>
        <v>0.6532089494</v>
      </c>
      <c r="AO35" s="46">
        <f t="shared" si="16"/>
        <v>0.7215034613</v>
      </c>
      <c r="AP35" s="46"/>
      <c r="AS35" s="14">
        <f t="shared" ref="AS35:AV35" si="52">IF((AL35)&gt;=50%,2,(IF((AL35)&lt;25%,0,1)))</f>
        <v>2</v>
      </c>
      <c r="AT35" s="14">
        <f t="shared" si="52"/>
        <v>2</v>
      </c>
      <c r="AU35" s="14">
        <f t="shared" si="52"/>
        <v>2</v>
      </c>
      <c r="AV35" s="14">
        <f t="shared" si="52"/>
        <v>2</v>
      </c>
      <c r="AW35" s="14"/>
      <c r="AZ35" s="14" t="str">
        <f t="shared" ref="AZ35:BC35" si="53">IF(AS35=2,"Att",(IF(AS35=0,"Not","Weak")))</f>
        <v>Att</v>
      </c>
      <c r="BA35" s="14" t="str">
        <f t="shared" si="53"/>
        <v>Att</v>
      </c>
      <c r="BB35" s="14" t="str">
        <f t="shared" si="53"/>
        <v>Att</v>
      </c>
      <c r="BC35" s="14" t="str">
        <f t="shared" si="53"/>
        <v>Att</v>
      </c>
      <c r="BD35" s="14"/>
      <c r="BF35" s="65">
        <f t="shared" si="8"/>
        <v>8</v>
      </c>
    </row>
    <row r="36" ht="15.0" customHeight="1">
      <c r="A36" s="59" t="s">
        <v>93</v>
      </c>
      <c r="B36" s="60" t="s">
        <v>94</v>
      </c>
      <c r="C36" s="61">
        <v>10.0</v>
      </c>
      <c r="D36" s="14">
        <v>4.0</v>
      </c>
      <c r="E36" s="14">
        <v>1.0</v>
      </c>
      <c r="F36" s="61">
        <v>10.0</v>
      </c>
      <c r="G36" s="24">
        <v>5.0</v>
      </c>
      <c r="H36" s="24">
        <v>0.0</v>
      </c>
      <c r="I36" s="67">
        <f t="shared" si="37"/>
        <v>5</v>
      </c>
      <c r="J36" s="69">
        <v>1.0</v>
      </c>
      <c r="K36" s="71">
        <v>3.0</v>
      </c>
      <c r="L36" s="66"/>
      <c r="M36" s="24"/>
      <c r="N36" s="24">
        <v>4.0</v>
      </c>
      <c r="O36" s="24">
        <v>0.0</v>
      </c>
      <c r="P36" s="66"/>
      <c r="Q36" s="66"/>
      <c r="R36" s="66"/>
      <c r="S36" s="24"/>
      <c r="T36" s="24"/>
      <c r="U36" s="24"/>
      <c r="V36" s="66"/>
      <c r="W36" s="66">
        <v>4.0</v>
      </c>
      <c r="X36" s="66">
        <v>0.0</v>
      </c>
      <c r="Y36" s="24"/>
      <c r="Z36" s="24">
        <v>3.0</v>
      </c>
      <c r="AA36" s="24">
        <v>0.0</v>
      </c>
      <c r="AB36" s="24">
        <f t="shared" si="21"/>
        <v>15</v>
      </c>
      <c r="AC36" s="70"/>
      <c r="AD36" s="70"/>
      <c r="AE36" s="24">
        <f t="shared" si="9"/>
        <v>4</v>
      </c>
      <c r="AF36" s="24">
        <f t="shared" si="10"/>
        <v>9</v>
      </c>
      <c r="AG36" s="24">
        <f t="shared" si="11"/>
        <v>4</v>
      </c>
      <c r="AH36" s="24">
        <f t="shared" si="12"/>
        <v>18</v>
      </c>
      <c r="AI36" s="24"/>
      <c r="AL36" s="46">
        <f t="shared" si="13"/>
        <v>0.2</v>
      </c>
      <c r="AM36" s="46">
        <f t="shared" si="14"/>
        <v>0.5399892002</v>
      </c>
      <c r="AN36" s="46">
        <f t="shared" si="15"/>
        <v>0.1935433924</v>
      </c>
      <c r="AO36" s="46">
        <f t="shared" si="16"/>
        <v>0.3417647975</v>
      </c>
      <c r="AP36" s="46"/>
      <c r="AS36" s="14">
        <f t="shared" ref="AS36:AV36" si="54">IF((AL36)&gt;=50%,2,(IF((AL36)&lt;25%,0,1)))</f>
        <v>0</v>
      </c>
      <c r="AT36" s="14">
        <f t="shared" si="54"/>
        <v>2</v>
      </c>
      <c r="AU36" s="14">
        <f t="shared" si="54"/>
        <v>0</v>
      </c>
      <c r="AV36" s="14">
        <f t="shared" si="54"/>
        <v>1</v>
      </c>
      <c r="AW36" s="14"/>
      <c r="AZ36" s="14" t="str">
        <f t="shared" ref="AZ36:BC36" si="55">IF(AS36=2,"Att",(IF(AS36=0,"Not","Weak")))</f>
        <v>Not</v>
      </c>
      <c r="BA36" s="14" t="str">
        <f t="shared" si="55"/>
        <v>Att</v>
      </c>
      <c r="BB36" s="14" t="str">
        <f t="shared" si="55"/>
        <v>Not</v>
      </c>
      <c r="BC36" s="14" t="str">
        <f t="shared" si="55"/>
        <v>Weak</v>
      </c>
      <c r="BD36" s="14"/>
      <c r="BF36" s="65">
        <f t="shared" si="8"/>
        <v>3</v>
      </c>
    </row>
    <row r="37" ht="15.0" customHeight="1">
      <c r="A37" s="59" t="s">
        <v>95</v>
      </c>
      <c r="B37" s="60" t="s">
        <v>96</v>
      </c>
      <c r="C37" s="61">
        <v>10.0</v>
      </c>
      <c r="D37" s="14">
        <v>15.0</v>
      </c>
      <c r="E37" s="14">
        <v>18.0</v>
      </c>
      <c r="F37" s="61">
        <v>10.0</v>
      </c>
      <c r="G37" s="24">
        <v>9.0</v>
      </c>
      <c r="H37" s="24">
        <v>5.0</v>
      </c>
      <c r="I37" s="67">
        <f t="shared" si="37"/>
        <v>14</v>
      </c>
      <c r="J37" s="69">
        <v>3.0</v>
      </c>
      <c r="K37" s="71">
        <v>2.0</v>
      </c>
      <c r="L37" s="66">
        <v>2.5</v>
      </c>
      <c r="M37" s="24">
        <v>1.0</v>
      </c>
      <c r="N37" s="24">
        <v>5.5</v>
      </c>
      <c r="O37" s="24">
        <v>1.0</v>
      </c>
      <c r="P37" s="66"/>
      <c r="Q37" s="66"/>
      <c r="R37" s="66"/>
      <c r="S37" s="24">
        <v>2.0</v>
      </c>
      <c r="T37" s="24">
        <v>3.0</v>
      </c>
      <c r="U37" s="24">
        <v>3.5</v>
      </c>
      <c r="V37" s="66">
        <v>2.0</v>
      </c>
      <c r="W37" s="66">
        <v>0.0</v>
      </c>
      <c r="X37" s="66">
        <v>3.5</v>
      </c>
      <c r="Y37" s="24"/>
      <c r="Z37" s="24"/>
      <c r="AA37" s="24"/>
      <c r="AB37" s="24">
        <f t="shared" si="21"/>
        <v>29</v>
      </c>
      <c r="AC37" s="70"/>
      <c r="AD37" s="70"/>
      <c r="AE37" s="24">
        <f t="shared" si="9"/>
        <v>15</v>
      </c>
      <c r="AF37" s="24">
        <f t="shared" si="10"/>
        <v>14.5</v>
      </c>
      <c r="AG37" s="24">
        <f t="shared" si="11"/>
        <v>15</v>
      </c>
      <c r="AH37" s="24">
        <f t="shared" si="12"/>
        <v>41.5</v>
      </c>
      <c r="AI37" s="24"/>
      <c r="AL37" s="46">
        <f t="shared" si="13"/>
        <v>0.75</v>
      </c>
      <c r="AM37" s="46">
        <f t="shared" si="14"/>
        <v>0.8699826003</v>
      </c>
      <c r="AN37" s="46">
        <f t="shared" si="15"/>
        <v>0.7257877216</v>
      </c>
      <c r="AO37" s="46">
        <f t="shared" si="16"/>
        <v>0.7879577275</v>
      </c>
      <c r="AP37" s="46"/>
      <c r="AS37" s="14">
        <f t="shared" ref="AS37:AV37" si="56">IF((AL37)&gt;=50%,2,(IF((AL37)&lt;25%,0,1)))</f>
        <v>2</v>
      </c>
      <c r="AT37" s="14">
        <f t="shared" si="56"/>
        <v>2</v>
      </c>
      <c r="AU37" s="14">
        <f t="shared" si="56"/>
        <v>2</v>
      </c>
      <c r="AV37" s="14">
        <f t="shared" si="56"/>
        <v>2</v>
      </c>
      <c r="AW37" s="14"/>
      <c r="AZ37" s="14" t="str">
        <f t="shared" ref="AZ37:BC37" si="57">IF(AS37=2,"Att",(IF(AS37=0,"Not","Weak")))</f>
        <v>Att</v>
      </c>
      <c r="BA37" s="14" t="str">
        <f t="shared" si="57"/>
        <v>Att</v>
      </c>
      <c r="BB37" s="14" t="str">
        <f t="shared" si="57"/>
        <v>Att</v>
      </c>
      <c r="BC37" s="14" t="str">
        <f t="shared" si="57"/>
        <v>Att</v>
      </c>
      <c r="BD37" s="14"/>
      <c r="BF37" s="65">
        <f t="shared" si="8"/>
        <v>8</v>
      </c>
    </row>
    <row r="38" ht="15.0" customHeight="1">
      <c r="A38" s="59" t="s">
        <v>97</v>
      </c>
      <c r="B38" s="60" t="s">
        <v>98</v>
      </c>
      <c r="C38" s="61">
        <v>10.0</v>
      </c>
      <c r="D38" s="14">
        <v>1.5</v>
      </c>
      <c r="E38" s="14">
        <v>6.0</v>
      </c>
      <c r="F38" s="61">
        <v>10.0</v>
      </c>
      <c r="G38" s="24">
        <v>7.5</v>
      </c>
      <c r="H38" s="24">
        <v>0.0</v>
      </c>
      <c r="I38" s="67">
        <f t="shared" si="37"/>
        <v>7.5</v>
      </c>
      <c r="J38" s="69">
        <v>0.0</v>
      </c>
      <c r="K38" s="71">
        <v>0.5</v>
      </c>
      <c r="L38" s="66">
        <v>0.0</v>
      </c>
      <c r="M38" s="24"/>
      <c r="N38" s="24"/>
      <c r="O38" s="24"/>
      <c r="P38" s="66">
        <v>0.5</v>
      </c>
      <c r="Q38" s="66">
        <v>0.0</v>
      </c>
      <c r="R38" s="66">
        <v>0.0</v>
      </c>
      <c r="S38" s="24"/>
      <c r="T38" s="24"/>
      <c r="U38" s="24"/>
      <c r="V38" s="66">
        <v>0.0</v>
      </c>
      <c r="W38" s="66">
        <v>3.0</v>
      </c>
      <c r="X38" s="66">
        <v>0.5</v>
      </c>
      <c r="Y38" s="24">
        <v>0.5</v>
      </c>
      <c r="Z38" s="24">
        <v>3.0</v>
      </c>
      <c r="AA38" s="24">
        <v>0.0</v>
      </c>
      <c r="AB38" s="24">
        <f t="shared" si="21"/>
        <v>8</v>
      </c>
      <c r="AC38" s="70"/>
      <c r="AD38" s="70"/>
      <c r="AE38" s="24">
        <f t="shared" si="9"/>
        <v>1.5</v>
      </c>
      <c r="AF38" s="24">
        <f t="shared" si="10"/>
        <v>8</v>
      </c>
      <c r="AG38" s="24">
        <f t="shared" si="11"/>
        <v>3.5</v>
      </c>
      <c r="AH38" s="24">
        <f t="shared" si="12"/>
        <v>20</v>
      </c>
      <c r="AI38" s="24"/>
      <c r="AL38" s="46">
        <f t="shared" si="13"/>
        <v>0.075</v>
      </c>
      <c r="AM38" s="46">
        <f t="shared" si="14"/>
        <v>0.4799904002</v>
      </c>
      <c r="AN38" s="46">
        <f t="shared" si="15"/>
        <v>0.1693504684</v>
      </c>
      <c r="AO38" s="46">
        <f t="shared" si="16"/>
        <v>0.3797386639</v>
      </c>
      <c r="AP38" s="46"/>
      <c r="AS38" s="14">
        <f t="shared" ref="AS38:AV38" si="58">IF((AL38)&gt;=50%,2,(IF((AL38)&lt;25%,0,1)))</f>
        <v>0</v>
      </c>
      <c r="AT38" s="14">
        <f t="shared" si="58"/>
        <v>1</v>
      </c>
      <c r="AU38" s="14">
        <f t="shared" si="58"/>
        <v>0</v>
      </c>
      <c r="AV38" s="14">
        <f t="shared" si="58"/>
        <v>1</v>
      </c>
      <c r="AW38" s="14"/>
      <c r="AZ38" s="14" t="str">
        <f t="shared" ref="AZ38:BC38" si="59">IF(AS38=2,"Att",(IF(AS38=0,"Not","Weak")))</f>
        <v>Not</v>
      </c>
      <c r="BA38" s="14" t="str">
        <f t="shared" si="59"/>
        <v>Weak</v>
      </c>
      <c r="BB38" s="14" t="str">
        <f t="shared" si="59"/>
        <v>Not</v>
      </c>
      <c r="BC38" s="14" t="str">
        <f t="shared" si="59"/>
        <v>Weak</v>
      </c>
      <c r="BD38" s="14"/>
      <c r="BF38" s="65">
        <f t="shared" si="8"/>
        <v>2</v>
      </c>
    </row>
    <row r="39" ht="15.0" customHeight="1">
      <c r="A39" s="59" t="s">
        <v>99</v>
      </c>
      <c r="B39" s="60" t="s">
        <v>100</v>
      </c>
      <c r="C39" s="61">
        <v>10.0</v>
      </c>
      <c r="D39" s="14">
        <v>8.0</v>
      </c>
      <c r="E39" s="14">
        <v>19.0</v>
      </c>
      <c r="F39" s="61">
        <v>10.0</v>
      </c>
      <c r="G39" s="24">
        <v>8.5</v>
      </c>
      <c r="H39" s="24">
        <v>2.0</v>
      </c>
      <c r="I39" s="67">
        <f t="shared" si="37"/>
        <v>10.5</v>
      </c>
      <c r="J39" s="69">
        <v>3.0</v>
      </c>
      <c r="K39" s="71">
        <v>4.0</v>
      </c>
      <c r="L39" s="66">
        <v>1.5</v>
      </c>
      <c r="M39" s="24"/>
      <c r="N39" s="24"/>
      <c r="O39" s="24"/>
      <c r="P39" s="66"/>
      <c r="Q39" s="66"/>
      <c r="R39" s="66"/>
      <c r="S39" s="24">
        <v>2.0</v>
      </c>
      <c r="T39" s="24">
        <v>1.0</v>
      </c>
      <c r="U39" s="24">
        <v>1.0</v>
      </c>
      <c r="V39" s="66">
        <v>2.0</v>
      </c>
      <c r="W39" s="66">
        <v>3.5</v>
      </c>
      <c r="X39" s="66">
        <v>1.5</v>
      </c>
      <c r="Y39" s="24"/>
      <c r="Z39" s="24">
        <v>1.5</v>
      </c>
      <c r="AA39" s="24">
        <v>3.5</v>
      </c>
      <c r="AB39" s="24">
        <f t="shared" si="21"/>
        <v>24.5</v>
      </c>
      <c r="AC39" s="70"/>
      <c r="AD39" s="70"/>
      <c r="AE39" s="24">
        <f t="shared" si="9"/>
        <v>8</v>
      </c>
      <c r="AF39" s="24">
        <f t="shared" si="10"/>
        <v>8.5</v>
      </c>
      <c r="AG39" s="24">
        <f t="shared" si="11"/>
        <v>9.5</v>
      </c>
      <c r="AH39" s="24">
        <f t="shared" si="12"/>
        <v>46</v>
      </c>
      <c r="AI39" s="24"/>
      <c r="AL39" s="46">
        <f t="shared" si="13"/>
        <v>0.4</v>
      </c>
      <c r="AM39" s="46">
        <f t="shared" si="14"/>
        <v>0.5099898002</v>
      </c>
      <c r="AN39" s="46">
        <f t="shared" si="15"/>
        <v>0.459665557</v>
      </c>
      <c r="AO39" s="46">
        <f t="shared" si="16"/>
        <v>0.8733989269</v>
      </c>
      <c r="AP39" s="46"/>
      <c r="AS39" s="14">
        <f t="shared" ref="AS39:AV39" si="60">IF((AL39)&gt;=50%,2,(IF((AL39)&lt;25%,0,1)))</f>
        <v>1</v>
      </c>
      <c r="AT39" s="14">
        <f t="shared" si="60"/>
        <v>2</v>
      </c>
      <c r="AU39" s="14">
        <f t="shared" si="60"/>
        <v>1</v>
      </c>
      <c r="AV39" s="14">
        <f t="shared" si="60"/>
        <v>2</v>
      </c>
      <c r="AW39" s="14"/>
      <c r="AZ39" s="14" t="str">
        <f t="shared" ref="AZ39:BC39" si="61">IF(AS39=2,"Att",(IF(AS39=0,"Not","Weak")))</f>
        <v>Weak</v>
      </c>
      <c r="BA39" s="14" t="str">
        <f t="shared" si="61"/>
        <v>Att</v>
      </c>
      <c r="BB39" s="14" t="str">
        <f t="shared" si="61"/>
        <v>Weak</v>
      </c>
      <c r="BC39" s="14" t="str">
        <f t="shared" si="61"/>
        <v>Att</v>
      </c>
      <c r="BD39" s="14"/>
      <c r="BF39" s="65">
        <f t="shared" si="8"/>
        <v>6</v>
      </c>
    </row>
    <row r="40" ht="15.0" customHeight="1">
      <c r="A40" s="59" t="s">
        <v>101</v>
      </c>
      <c r="B40" s="60" t="s">
        <v>102</v>
      </c>
      <c r="C40" s="61">
        <v>9.0</v>
      </c>
      <c r="D40" s="14">
        <v>5.5</v>
      </c>
      <c r="E40" s="14">
        <v>2.5</v>
      </c>
      <c r="F40" s="61">
        <v>6.0</v>
      </c>
      <c r="G40" s="24">
        <v>6.0</v>
      </c>
      <c r="H40" s="24">
        <v>4.5</v>
      </c>
      <c r="I40" s="67">
        <f t="shared" si="37"/>
        <v>10.5</v>
      </c>
      <c r="J40" s="69">
        <v>1.5</v>
      </c>
      <c r="K40" s="71">
        <v>3.0</v>
      </c>
      <c r="L40" s="66">
        <v>1.5</v>
      </c>
      <c r="M40" s="24"/>
      <c r="N40" s="24"/>
      <c r="O40" s="24"/>
      <c r="P40" s="66">
        <v>3.0</v>
      </c>
      <c r="Q40" s="66">
        <v>0.0</v>
      </c>
      <c r="R40" s="66">
        <v>1.5</v>
      </c>
      <c r="S40" s="24"/>
      <c r="T40" s="24"/>
      <c r="U40" s="24"/>
      <c r="V40" s="66">
        <v>1.5</v>
      </c>
      <c r="W40" s="66">
        <v>4.0</v>
      </c>
      <c r="X40" s="66">
        <v>1.5</v>
      </c>
      <c r="Y40" s="24"/>
      <c r="Z40" s="24">
        <v>0.0</v>
      </c>
      <c r="AA40" s="24">
        <v>3.0</v>
      </c>
      <c r="AB40" s="24">
        <f t="shared" si="21"/>
        <v>20.5</v>
      </c>
      <c r="AC40" s="70"/>
      <c r="AD40" s="70"/>
      <c r="AE40" s="24">
        <f t="shared" si="9"/>
        <v>5.5</v>
      </c>
      <c r="AF40" s="24">
        <f t="shared" si="10"/>
        <v>9</v>
      </c>
      <c r="AG40" s="24">
        <f t="shared" si="11"/>
        <v>11.5</v>
      </c>
      <c r="AH40" s="24">
        <f t="shared" si="12"/>
        <v>19</v>
      </c>
      <c r="AI40" s="24"/>
      <c r="AL40" s="46">
        <f t="shared" si="13"/>
        <v>0.275</v>
      </c>
      <c r="AM40" s="46">
        <f t="shared" si="14"/>
        <v>0.5399892002</v>
      </c>
      <c r="AN40" s="46">
        <f t="shared" si="15"/>
        <v>0.5564372532</v>
      </c>
      <c r="AO40" s="46">
        <f t="shared" si="16"/>
        <v>0.3607517307</v>
      </c>
      <c r="AP40" s="46"/>
      <c r="AS40" s="14">
        <f t="shared" ref="AS40:AV40" si="62">IF((AL40)&gt;=50%,2,(IF((AL40)&lt;25%,0,1)))</f>
        <v>1</v>
      </c>
      <c r="AT40" s="14">
        <f t="shared" si="62"/>
        <v>2</v>
      </c>
      <c r="AU40" s="14">
        <f t="shared" si="62"/>
        <v>2</v>
      </c>
      <c r="AV40" s="14">
        <f t="shared" si="62"/>
        <v>1</v>
      </c>
      <c r="AW40" s="14"/>
      <c r="AZ40" s="14" t="str">
        <f t="shared" ref="AZ40:BC40" si="63">IF(AS40=2,"Att",(IF(AS40=0,"Not","Weak")))</f>
        <v>Weak</v>
      </c>
      <c r="BA40" s="14" t="str">
        <f t="shared" si="63"/>
        <v>Att</v>
      </c>
      <c r="BB40" s="14" t="str">
        <f t="shared" si="63"/>
        <v>Att</v>
      </c>
      <c r="BC40" s="14" t="str">
        <f t="shared" si="63"/>
        <v>Weak</v>
      </c>
      <c r="BD40" s="14"/>
      <c r="BF40" s="65">
        <f t="shared" si="8"/>
        <v>6</v>
      </c>
    </row>
    <row r="41" ht="15.0" customHeight="1">
      <c r="A41" s="59" t="s">
        <v>103</v>
      </c>
      <c r="B41" s="60" t="s">
        <v>104</v>
      </c>
      <c r="C41" s="61">
        <v>10.0</v>
      </c>
      <c r="D41" s="14">
        <v>4.0</v>
      </c>
      <c r="E41" s="14">
        <v>1.0</v>
      </c>
      <c r="F41" s="61">
        <v>9.0</v>
      </c>
      <c r="G41" s="24">
        <v>0.0</v>
      </c>
      <c r="H41" s="24">
        <v>0.5</v>
      </c>
      <c r="I41" s="67">
        <f t="shared" si="37"/>
        <v>0.5</v>
      </c>
      <c r="J41" s="69">
        <v>0.0</v>
      </c>
      <c r="K41" s="71">
        <v>0.0</v>
      </c>
      <c r="L41" s="66">
        <v>2.0</v>
      </c>
      <c r="M41" s="24"/>
      <c r="N41" s="24">
        <v>4.0</v>
      </c>
      <c r="O41" s="24">
        <v>0.5</v>
      </c>
      <c r="P41" s="66"/>
      <c r="Q41" s="66">
        <v>0.0</v>
      </c>
      <c r="R41" s="66"/>
      <c r="S41" s="24"/>
      <c r="T41" s="24">
        <v>0.0</v>
      </c>
      <c r="U41" s="24"/>
      <c r="V41" s="66"/>
      <c r="W41" s="66"/>
      <c r="X41" s="66"/>
      <c r="Y41" s="24"/>
      <c r="Z41" s="24"/>
      <c r="AA41" s="24"/>
      <c r="AB41" s="24">
        <f t="shared" si="21"/>
        <v>6.5</v>
      </c>
      <c r="AC41" s="70"/>
      <c r="AD41" s="70"/>
      <c r="AE41" s="24">
        <f t="shared" si="9"/>
        <v>4</v>
      </c>
      <c r="AF41" s="24">
        <f t="shared" si="10"/>
        <v>4</v>
      </c>
      <c r="AG41" s="24">
        <f t="shared" si="11"/>
        <v>3</v>
      </c>
      <c r="AH41" s="24">
        <f t="shared" si="12"/>
        <v>10</v>
      </c>
      <c r="AI41" s="24"/>
      <c r="AL41" s="46">
        <f t="shared" si="13"/>
        <v>0.2</v>
      </c>
      <c r="AM41" s="46">
        <f t="shared" si="14"/>
        <v>0.2399952001</v>
      </c>
      <c r="AN41" s="46">
        <f t="shared" si="15"/>
        <v>0.1451575443</v>
      </c>
      <c r="AO41" s="46">
        <f t="shared" si="16"/>
        <v>0.1898693319</v>
      </c>
      <c r="AP41" s="46"/>
      <c r="AS41" s="14">
        <f t="shared" ref="AS41:AV41" si="64">IF((AL41)&gt;=50%,2,(IF((AL41)&lt;25%,0,1)))</f>
        <v>0</v>
      </c>
      <c r="AT41" s="14">
        <f t="shared" si="64"/>
        <v>0</v>
      </c>
      <c r="AU41" s="14">
        <f t="shared" si="64"/>
        <v>0</v>
      </c>
      <c r="AV41" s="14">
        <f t="shared" si="64"/>
        <v>0</v>
      </c>
      <c r="AW41" s="14"/>
      <c r="AZ41" s="14" t="str">
        <f t="shared" ref="AZ41:BC41" si="65">IF(AS41=2,"Att",(IF(AS41=0,"Not","Weak")))</f>
        <v>Not</v>
      </c>
      <c r="BA41" s="14" t="str">
        <f t="shared" si="65"/>
        <v>Not</v>
      </c>
      <c r="BB41" s="14" t="str">
        <f t="shared" si="65"/>
        <v>Not</v>
      </c>
      <c r="BC41" s="14" t="str">
        <f t="shared" si="65"/>
        <v>Not</v>
      </c>
      <c r="BD41" s="14"/>
      <c r="BF41" s="65">
        <f t="shared" si="8"/>
        <v>0</v>
      </c>
    </row>
    <row r="42" ht="15.0" customHeight="1">
      <c r="A42" s="59" t="s">
        <v>105</v>
      </c>
      <c r="B42" s="60" t="s">
        <v>106</v>
      </c>
      <c r="C42" s="61">
        <v>10.0</v>
      </c>
      <c r="D42" s="14">
        <v>16.5</v>
      </c>
      <c r="E42" s="14">
        <v>12.0</v>
      </c>
      <c r="F42" s="61">
        <v>10.0</v>
      </c>
      <c r="G42" s="24">
        <v>10.0</v>
      </c>
      <c r="H42" s="24">
        <v>9.5</v>
      </c>
      <c r="I42" s="67">
        <f t="shared" si="37"/>
        <v>19.5</v>
      </c>
      <c r="J42" s="69">
        <v>2.5</v>
      </c>
      <c r="K42" s="71">
        <v>4.0</v>
      </c>
      <c r="L42" s="66">
        <v>2.5</v>
      </c>
      <c r="M42" s="24">
        <v>2.0</v>
      </c>
      <c r="N42" s="24">
        <v>2.0</v>
      </c>
      <c r="O42" s="24">
        <v>3.0</v>
      </c>
      <c r="P42" s="66"/>
      <c r="Q42" s="66"/>
      <c r="R42" s="66"/>
      <c r="S42" s="24"/>
      <c r="T42" s="24"/>
      <c r="U42" s="24"/>
      <c r="V42" s="66">
        <v>2.0</v>
      </c>
      <c r="W42" s="66">
        <v>0.5</v>
      </c>
      <c r="X42" s="66">
        <v>3.5</v>
      </c>
      <c r="Y42" s="24">
        <v>1.5</v>
      </c>
      <c r="Z42" s="24">
        <v>3.0</v>
      </c>
      <c r="AA42" s="24">
        <v>4.5</v>
      </c>
      <c r="AB42" s="24">
        <f t="shared" si="21"/>
        <v>31</v>
      </c>
      <c r="AC42" s="70"/>
      <c r="AD42" s="70"/>
      <c r="AE42" s="24">
        <f t="shared" si="9"/>
        <v>16.5</v>
      </c>
      <c r="AF42" s="24">
        <f t="shared" si="10"/>
        <v>12</v>
      </c>
      <c r="AG42" s="24">
        <f t="shared" si="11"/>
        <v>19</v>
      </c>
      <c r="AH42" s="24">
        <f t="shared" si="12"/>
        <v>41.5</v>
      </c>
      <c r="AI42" s="24"/>
      <c r="AL42" s="46">
        <f t="shared" si="13"/>
        <v>0.825</v>
      </c>
      <c r="AM42" s="46">
        <f t="shared" si="14"/>
        <v>0.7199856003</v>
      </c>
      <c r="AN42" s="46">
        <f t="shared" si="15"/>
        <v>0.919331114</v>
      </c>
      <c r="AO42" s="46">
        <f t="shared" si="16"/>
        <v>0.7879577275</v>
      </c>
      <c r="AP42" s="46"/>
      <c r="AS42" s="14">
        <f t="shared" ref="AS42:AV42" si="66">IF((AL42)&gt;=50%,2,(IF((AL42)&lt;25%,0,1)))</f>
        <v>2</v>
      </c>
      <c r="AT42" s="14">
        <f t="shared" si="66"/>
        <v>2</v>
      </c>
      <c r="AU42" s="14">
        <f t="shared" si="66"/>
        <v>2</v>
      </c>
      <c r="AV42" s="14">
        <f t="shared" si="66"/>
        <v>2</v>
      </c>
      <c r="AW42" s="14"/>
      <c r="AZ42" s="14" t="str">
        <f t="shared" ref="AZ42:BC42" si="67">IF(AS42=2,"Att",(IF(AS42=0,"Not","Weak")))</f>
        <v>Att</v>
      </c>
      <c r="BA42" s="14" t="str">
        <f t="shared" si="67"/>
        <v>Att</v>
      </c>
      <c r="BB42" s="14" t="str">
        <f t="shared" si="67"/>
        <v>Att</v>
      </c>
      <c r="BC42" s="14" t="str">
        <f t="shared" si="67"/>
        <v>Att</v>
      </c>
      <c r="BD42" s="14"/>
      <c r="BF42" s="65">
        <f t="shared" si="8"/>
        <v>8</v>
      </c>
    </row>
    <row r="43" ht="15.0" customHeight="1">
      <c r="A43" s="59" t="s">
        <v>107</v>
      </c>
      <c r="B43" s="60" t="s">
        <v>108</v>
      </c>
      <c r="C43" s="61">
        <v>10.0</v>
      </c>
      <c r="D43" s="14">
        <v>9.0</v>
      </c>
      <c r="E43" s="14">
        <v>7.0</v>
      </c>
      <c r="F43" s="61">
        <v>9.0</v>
      </c>
      <c r="G43" s="24">
        <v>8.5</v>
      </c>
      <c r="H43" s="24">
        <v>1.0</v>
      </c>
      <c r="I43" s="67">
        <f t="shared" si="37"/>
        <v>9.5</v>
      </c>
      <c r="J43" s="69">
        <v>1.0</v>
      </c>
      <c r="K43" s="71">
        <v>0.0</v>
      </c>
      <c r="L43" s="66">
        <v>1.0</v>
      </c>
      <c r="M43" s="24"/>
      <c r="N43" s="24">
        <v>4.5</v>
      </c>
      <c r="O43" s="24"/>
      <c r="P43" s="66"/>
      <c r="Q43" s="66"/>
      <c r="R43" s="66"/>
      <c r="S43" s="24"/>
      <c r="T43" s="24">
        <v>0.0</v>
      </c>
      <c r="U43" s="24">
        <v>0.0</v>
      </c>
      <c r="V43" s="66">
        <v>0.0</v>
      </c>
      <c r="W43" s="66">
        <v>0.0</v>
      </c>
      <c r="X43" s="66">
        <v>1.0</v>
      </c>
      <c r="Y43" s="24"/>
      <c r="Z43" s="24"/>
      <c r="AA43" s="24"/>
      <c r="AB43" s="24">
        <f t="shared" si="21"/>
        <v>7.5</v>
      </c>
      <c r="AC43" s="70"/>
      <c r="AD43" s="70"/>
      <c r="AE43" s="24">
        <f t="shared" si="9"/>
        <v>9</v>
      </c>
      <c r="AF43" s="24">
        <f t="shared" si="10"/>
        <v>13</v>
      </c>
      <c r="AG43" s="24">
        <f t="shared" si="11"/>
        <v>3</v>
      </c>
      <c r="AH43" s="24">
        <f t="shared" si="12"/>
        <v>17</v>
      </c>
      <c r="AI43" s="24"/>
      <c r="AL43" s="46">
        <f t="shared" si="13"/>
        <v>0.45</v>
      </c>
      <c r="AM43" s="46">
        <f t="shared" si="14"/>
        <v>0.7799844003</v>
      </c>
      <c r="AN43" s="46">
        <f t="shared" si="15"/>
        <v>0.1451575443</v>
      </c>
      <c r="AO43" s="46">
        <f t="shared" si="16"/>
        <v>0.3227778643</v>
      </c>
      <c r="AP43" s="46"/>
      <c r="AS43" s="14">
        <f t="shared" ref="AS43:AV43" si="68">IF((AL43)&gt;=50%,2,(IF((AL43)&lt;25%,0,1)))</f>
        <v>1</v>
      </c>
      <c r="AT43" s="14">
        <f t="shared" si="68"/>
        <v>2</v>
      </c>
      <c r="AU43" s="14">
        <f t="shared" si="68"/>
        <v>0</v>
      </c>
      <c r="AV43" s="14">
        <f t="shared" si="68"/>
        <v>1</v>
      </c>
      <c r="AW43" s="14"/>
      <c r="AZ43" s="14" t="str">
        <f t="shared" ref="AZ43:BC43" si="69">IF(AS43=2,"Att",(IF(AS43=0,"Not","Weak")))</f>
        <v>Weak</v>
      </c>
      <c r="BA43" s="14" t="str">
        <f t="shared" si="69"/>
        <v>Att</v>
      </c>
      <c r="BB43" s="14" t="str">
        <f t="shared" si="69"/>
        <v>Not</v>
      </c>
      <c r="BC43" s="14" t="str">
        <f t="shared" si="69"/>
        <v>Weak</v>
      </c>
      <c r="BD43" s="14"/>
      <c r="BF43" s="65">
        <f t="shared" si="8"/>
        <v>4</v>
      </c>
    </row>
    <row r="44" ht="15.0" customHeight="1">
      <c r="A44" s="59" t="s">
        <v>109</v>
      </c>
      <c r="B44" s="60" t="s">
        <v>110</v>
      </c>
      <c r="C44" s="61">
        <v>10.0</v>
      </c>
      <c r="D44" s="14">
        <v>8.5</v>
      </c>
      <c r="E44" s="14">
        <v>1.0</v>
      </c>
      <c r="F44" s="61">
        <v>9.5</v>
      </c>
      <c r="G44" s="24">
        <v>3.5</v>
      </c>
      <c r="H44" s="24">
        <v>1.0</v>
      </c>
      <c r="I44" s="67">
        <f t="shared" si="37"/>
        <v>4.5</v>
      </c>
      <c r="J44" s="69">
        <v>0.5</v>
      </c>
      <c r="K44" s="71">
        <v>0.5</v>
      </c>
      <c r="L44" s="66">
        <v>1.0</v>
      </c>
      <c r="M44" s="24">
        <v>0.0</v>
      </c>
      <c r="N44" s="24">
        <v>2.5</v>
      </c>
      <c r="O44" s="24">
        <v>1.0</v>
      </c>
      <c r="P44" s="66">
        <v>3.0</v>
      </c>
      <c r="Q44" s="66">
        <v>0.0</v>
      </c>
      <c r="R44" s="66">
        <v>0.0</v>
      </c>
      <c r="S44" s="24"/>
      <c r="T44" s="24"/>
      <c r="U44" s="24"/>
      <c r="V44" s="66"/>
      <c r="W44" s="66">
        <v>0.5</v>
      </c>
      <c r="X44" s="66">
        <v>0.5</v>
      </c>
      <c r="Y44" s="24"/>
      <c r="Z44" s="24"/>
      <c r="AA44" s="24"/>
      <c r="AB44" s="24">
        <f t="shared" si="21"/>
        <v>9.5</v>
      </c>
      <c r="AC44" s="70"/>
      <c r="AD44" s="70"/>
      <c r="AE44" s="24">
        <f t="shared" si="9"/>
        <v>8.5</v>
      </c>
      <c r="AF44" s="24">
        <f t="shared" si="10"/>
        <v>9</v>
      </c>
      <c r="AG44" s="24">
        <f t="shared" si="11"/>
        <v>4</v>
      </c>
      <c r="AH44" s="24">
        <f t="shared" si="12"/>
        <v>11.5</v>
      </c>
      <c r="AI44" s="24"/>
      <c r="AL44" s="46">
        <f t="shared" si="13"/>
        <v>0.425</v>
      </c>
      <c r="AM44" s="46">
        <f t="shared" si="14"/>
        <v>0.5399892002</v>
      </c>
      <c r="AN44" s="46">
        <f t="shared" si="15"/>
        <v>0.1935433924</v>
      </c>
      <c r="AO44" s="46">
        <f t="shared" si="16"/>
        <v>0.2183497317</v>
      </c>
      <c r="AP44" s="46"/>
      <c r="AS44" s="14">
        <f t="shared" ref="AS44:AV44" si="70">IF((AL44)&gt;=50%,2,(IF((AL44)&lt;25%,0,1)))</f>
        <v>1</v>
      </c>
      <c r="AT44" s="14">
        <f t="shared" si="70"/>
        <v>2</v>
      </c>
      <c r="AU44" s="14">
        <f t="shared" si="70"/>
        <v>0</v>
      </c>
      <c r="AV44" s="14">
        <f t="shared" si="70"/>
        <v>0</v>
      </c>
      <c r="AW44" s="14"/>
      <c r="AZ44" s="14" t="str">
        <f t="shared" ref="AZ44:BC44" si="71">IF(AS44=2,"Att",(IF(AS44=0,"Not","Weak")))</f>
        <v>Weak</v>
      </c>
      <c r="BA44" s="14" t="str">
        <f t="shared" si="71"/>
        <v>Att</v>
      </c>
      <c r="BB44" s="14" t="str">
        <f t="shared" si="71"/>
        <v>Not</v>
      </c>
      <c r="BC44" s="14" t="str">
        <f t="shared" si="71"/>
        <v>Not</v>
      </c>
      <c r="BD44" s="14"/>
      <c r="BF44" s="65">
        <f t="shared" si="8"/>
        <v>3</v>
      </c>
    </row>
    <row r="45" ht="15.0" customHeight="1">
      <c r="A45" s="59" t="s">
        <v>111</v>
      </c>
      <c r="B45" s="60" t="s">
        <v>112</v>
      </c>
      <c r="C45" s="61">
        <v>10.0</v>
      </c>
      <c r="D45" s="14">
        <v>9.0</v>
      </c>
      <c r="E45" s="14">
        <v>6.0</v>
      </c>
      <c r="F45" s="61">
        <v>10.0</v>
      </c>
      <c r="G45" s="24">
        <v>7.5</v>
      </c>
      <c r="H45" s="24">
        <v>5.0</v>
      </c>
      <c r="I45" s="67">
        <f t="shared" si="37"/>
        <v>12.5</v>
      </c>
      <c r="J45" s="69"/>
      <c r="K45" s="71"/>
      <c r="L45" s="66"/>
      <c r="M45" s="24"/>
      <c r="N45" s="24">
        <v>3.0</v>
      </c>
      <c r="O45" s="24"/>
      <c r="P45" s="66"/>
      <c r="Q45" s="66"/>
      <c r="R45" s="66"/>
      <c r="S45" s="24">
        <v>2.0</v>
      </c>
      <c r="T45" s="24">
        <v>3.0</v>
      </c>
      <c r="U45" s="24">
        <v>1.0</v>
      </c>
      <c r="V45" s="66">
        <v>0.0</v>
      </c>
      <c r="W45" s="66">
        <v>3.5</v>
      </c>
      <c r="X45" s="66">
        <v>3.0</v>
      </c>
      <c r="Y45" s="24">
        <v>0.5</v>
      </c>
      <c r="Z45" s="24">
        <v>3.0</v>
      </c>
      <c r="AA45" s="24">
        <v>4.0</v>
      </c>
      <c r="AB45" s="24">
        <f t="shared" si="21"/>
        <v>23</v>
      </c>
      <c r="AC45" s="70"/>
      <c r="AD45" s="70"/>
      <c r="AE45" s="24">
        <f t="shared" si="9"/>
        <v>9</v>
      </c>
      <c r="AF45" s="24">
        <f t="shared" si="10"/>
        <v>10.5</v>
      </c>
      <c r="AG45" s="24">
        <f t="shared" si="11"/>
        <v>14.5</v>
      </c>
      <c r="AH45" s="24">
        <f t="shared" si="12"/>
        <v>26.5</v>
      </c>
      <c r="AI45" s="24"/>
      <c r="AL45" s="46">
        <f t="shared" si="13"/>
        <v>0.45</v>
      </c>
      <c r="AM45" s="46">
        <f t="shared" si="14"/>
        <v>0.6299874003</v>
      </c>
      <c r="AN45" s="46">
        <f t="shared" si="15"/>
        <v>0.7015947976</v>
      </c>
      <c r="AO45" s="46">
        <f t="shared" si="16"/>
        <v>0.5031537296</v>
      </c>
      <c r="AP45" s="46"/>
      <c r="AS45" s="14">
        <f t="shared" ref="AS45:AV45" si="72">IF((AL45)&gt;=50%,2,(IF((AL45)&lt;25%,0,1)))</f>
        <v>1</v>
      </c>
      <c r="AT45" s="14">
        <f t="shared" si="72"/>
        <v>2</v>
      </c>
      <c r="AU45" s="14">
        <f t="shared" si="72"/>
        <v>2</v>
      </c>
      <c r="AV45" s="14">
        <f t="shared" si="72"/>
        <v>2</v>
      </c>
      <c r="AW45" s="14"/>
      <c r="AZ45" s="14" t="str">
        <f t="shared" ref="AZ45:BC45" si="73">IF(AS45=2,"Att",(IF(AS45=0,"Not","Weak")))</f>
        <v>Weak</v>
      </c>
      <c r="BA45" s="14" t="str">
        <f t="shared" si="73"/>
        <v>Att</v>
      </c>
      <c r="BB45" s="14" t="str">
        <f t="shared" si="73"/>
        <v>Att</v>
      </c>
      <c r="BC45" s="14" t="str">
        <f t="shared" si="73"/>
        <v>Att</v>
      </c>
      <c r="BD45" s="14"/>
      <c r="BF45" s="65">
        <f t="shared" si="8"/>
        <v>7</v>
      </c>
    </row>
    <row r="46" ht="15.0" customHeight="1">
      <c r="A46" s="59" t="s">
        <v>113</v>
      </c>
      <c r="B46" s="60" t="s">
        <v>114</v>
      </c>
      <c r="C46" s="61">
        <v>10.0</v>
      </c>
      <c r="D46" s="14">
        <v>10.0</v>
      </c>
      <c r="E46" s="14">
        <v>6.0</v>
      </c>
      <c r="F46" s="61">
        <v>9.5</v>
      </c>
      <c r="G46" s="24">
        <v>3.5</v>
      </c>
      <c r="H46" s="24">
        <v>1.5</v>
      </c>
      <c r="I46" s="67">
        <f t="shared" si="37"/>
        <v>5</v>
      </c>
      <c r="J46" s="69">
        <v>0.5</v>
      </c>
      <c r="K46" s="66">
        <v>3.0</v>
      </c>
      <c r="L46" s="66">
        <v>0.0</v>
      </c>
      <c r="M46" s="24"/>
      <c r="N46" s="24">
        <v>4.0</v>
      </c>
      <c r="O46" s="24"/>
      <c r="P46" s="66"/>
      <c r="Q46" s="66"/>
      <c r="R46" s="66"/>
      <c r="S46" s="24">
        <v>0.5</v>
      </c>
      <c r="T46" s="24">
        <v>0.0</v>
      </c>
      <c r="U46" s="24"/>
      <c r="V46" s="66"/>
      <c r="W46" s="66">
        <v>0.5</v>
      </c>
      <c r="X46" s="66">
        <v>0.0</v>
      </c>
      <c r="Y46" s="24"/>
      <c r="Z46" s="24"/>
      <c r="AA46" s="24"/>
      <c r="AB46" s="24">
        <f t="shared" si="21"/>
        <v>8.5</v>
      </c>
      <c r="AC46" s="70"/>
      <c r="AD46" s="70"/>
      <c r="AE46" s="24">
        <f t="shared" si="9"/>
        <v>10</v>
      </c>
      <c r="AF46" s="24">
        <f t="shared" si="10"/>
        <v>7.5</v>
      </c>
      <c r="AG46" s="24">
        <f t="shared" si="11"/>
        <v>2</v>
      </c>
      <c r="AH46" s="24">
        <f t="shared" si="12"/>
        <v>19.5</v>
      </c>
      <c r="AI46" s="24"/>
      <c r="AL46" s="46">
        <f t="shared" si="13"/>
        <v>0.5</v>
      </c>
      <c r="AM46" s="46">
        <f t="shared" si="14"/>
        <v>0.4499910002</v>
      </c>
      <c r="AN46" s="46">
        <f t="shared" si="15"/>
        <v>0.09677169621</v>
      </c>
      <c r="AO46" s="46">
        <f t="shared" si="16"/>
        <v>0.3702451973</v>
      </c>
      <c r="AP46" s="46"/>
      <c r="AS46" s="14">
        <f t="shared" ref="AS46:AV46" si="74">IF((AL46)&gt;=50%,2,(IF((AL46)&lt;25%,0,1)))</f>
        <v>2</v>
      </c>
      <c r="AT46" s="14">
        <f t="shared" si="74"/>
        <v>1</v>
      </c>
      <c r="AU46" s="14">
        <f t="shared" si="74"/>
        <v>0</v>
      </c>
      <c r="AV46" s="14">
        <f t="shared" si="74"/>
        <v>1</v>
      </c>
      <c r="AW46" s="14"/>
      <c r="AZ46" s="14" t="str">
        <f t="shared" ref="AZ46:BC46" si="75">IF(AS46=2,"Att",(IF(AS46=0,"Not","Weak")))</f>
        <v>Att</v>
      </c>
      <c r="BA46" s="14" t="str">
        <f t="shared" si="75"/>
        <v>Weak</v>
      </c>
      <c r="BB46" s="14" t="str">
        <f t="shared" si="75"/>
        <v>Not</v>
      </c>
      <c r="BC46" s="14" t="str">
        <f t="shared" si="75"/>
        <v>Weak</v>
      </c>
      <c r="BD46" s="14"/>
      <c r="BF46" s="65">
        <f t="shared" si="8"/>
        <v>4</v>
      </c>
    </row>
    <row r="47" ht="15.0" customHeight="1">
      <c r="A47" s="59" t="s">
        <v>115</v>
      </c>
      <c r="B47" s="60" t="s">
        <v>116</v>
      </c>
      <c r="C47" s="61">
        <v>10.0</v>
      </c>
      <c r="D47" s="14">
        <v>16.5</v>
      </c>
      <c r="E47" s="14">
        <v>18.0</v>
      </c>
      <c r="F47" s="61">
        <v>10.0</v>
      </c>
      <c r="G47" s="24">
        <v>10.0</v>
      </c>
      <c r="H47" s="24">
        <v>4.0</v>
      </c>
      <c r="I47" s="67">
        <f t="shared" si="37"/>
        <v>14</v>
      </c>
      <c r="J47" s="69">
        <v>3.0</v>
      </c>
      <c r="K47" s="71">
        <v>4.0</v>
      </c>
      <c r="L47" s="66">
        <v>2.5</v>
      </c>
      <c r="M47" s="24">
        <v>2.0</v>
      </c>
      <c r="N47" s="24">
        <v>4.0</v>
      </c>
      <c r="O47" s="24">
        <v>1.0</v>
      </c>
      <c r="P47" s="66"/>
      <c r="Q47" s="66"/>
      <c r="R47" s="66"/>
      <c r="S47" s="24"/>
      <c r="T47" s="24"/>
      <c r="U47" s="24"/>
      <c r="V47" s="66">
        <v>2.0</v>
      </c>
      <c r="W47" s="66">
        <v>4.0</v>
      </c>
      <c r="X47" s="66">
        <v>3.5</v>
      </c>
      <c r="Y47" s="24">
        <v>1.0</v>
      </c>
      <c r="Z47" s="24">
        <v>3.0</v>
      </c>
      <c r="AA47" s="24">
        <v>5.0</v>
      </c>
      <c r="AB47" s="24">
        <f t="shared" si="21"/>
        <v>35</v>
      </c>
      <c r="AC47" s="70"/>
      <c r="AD47" s="70"/>
      <c r="AE47" s="24">
        <f t="shared" si="9"/>
        <v>16.5</v>
      </c>
      <c r="AF47" s="24">
        <f t="shared" si="10"/>
        <v>14</v>
      </c>
      <c r="AG47" s="24">
        <f t="shared" si="11"/>
        <v>15</v>
      </c>
      <c r="AH47" s="24">
        <f t="shared" si="12"/>
        <v>48</v>
      </c>
      <c r="AI47" s="24"/>
      <c r="AL47" s="46">
        <f t="shared" si="13"/>
        <v>0.825</v>
      </c>
      <c r="AM47" s="46">
        <f t="shared" si="14"/>
        <v>0.8399832003</v>
      </c>
      <c r="AN47" s="46">
        <f t="shared" si="15"/>
        <v>0.7257877216</v>
      </c>
      <c r="AO47" s="46">
        <f t="shared" si="16"/>
        <v>0.9113727932</v>
      </c>
      <c r="AP47" s="46"/>
      <c r="AS47" s="14">
        <f t="shared" ref="AS47:AV47" si="76">IF((AL47)&gt;=50%,2,(IF((AL47)&lt;25%,0,1)))</f>
        <v>2</v>
      </c>
      <c r="AT47" s="14">
        <f t="shared" si="76"/>
        <v>2</v>
      </c>
      <c r="AU47" s="14">
        <f t="shared" si="76"/>
        <v>2</v>
      </c>
      <c r="AV47" s="14">
        <f t="shared" si="76"/>
        <v>2</v>
      </c>
      <c r="AW47" s="14"/>
      <c r="AZ47" s="14" t="str">
        <f t="shared" ref="AZ47:BC47" si="77">IF(AS47=2,"Att",(IF(AS47=0,"Not","Weak")))</f>
        <v>Att</v>
      </c>
      <c r="BA47" s="14" t="str">
        <f t="shared" si="77"/>
        <v>Att</v>
      </c>
      <c r="BB47" s="14" t="str">
        <f t="shared" si="77"/>
        <v>Att</v>
      </c>
      <c r="BC47" s="14" t="str">
        <f t="shared" si="77"/>
        <v>Att</v>
      </c>
      <c r="BD47" s="14"/>
      <c r="BF47" s="65">
        <f t="shared" si="8"/>
        <v>8</v>
      </c>
    </row>
    <row r="48" ht="15.0" customHeight="1">
      <c r="A48" s="59" t="s">
        <v>117</v>
      </c>
      <c r="B48" s="60" t="s">
        <v>118</v>
      </c>
      <c r="C48" s="61">
        <v>10.0</v>
      </c>
      <c r="D48" s="48">
        <v>11.0</v>
      </c>
      <c r="E48" s="48">
        <v>2.0</v>
      </c>
      <c r="F48" s="61">
        <v>9.5</v>
      </c>
      <c r="G48" s="24">
        <v>5.0</v>
      </c>
      <c r="H48" s="24">
        <v>5.5</v>
      </c>
      <c r="I48" s="67">
        <f t="shared" si="37"/>
        <v>10.5</v>
      </c>
      <c r="J48" s="69">
        <v>1.5</v>
      </c>
      <c r="K48" s="71">
        <v>0.0</v>
      </c>
      <c r="L48" s="66">
        <v>2.5</v>
      </c>
      <c r="M48" s="24">
        <v>0.0</v>
      </c>
      <c r="N48" s="24">
        <v>4.0</v>
      </c>
      <c r="O48" s="24">
        <v>0.0</v>
      </c>
      <c r="P48" s="66"/>
      <c r="Q48" s="66"/>
      <c r="R48" s="66"/>
      <c r="S48" s="24">
        <v>0.0</v>
      </c>
      <c r="T48" s="24">
        <v>0.0</v>
      </c>
      <c r="U48" s="24">
        <v>0.5</v>
      </c>
      <c r="V48" s="66">
        <v>0.0</v>
      </c>
      <c r="W48" s="66">
        <v>0.0</v>
      </c>
      <c r="X48" s="66">
        <v>3.0</v>
      </c>
      <c r="Y48" s="24"/>
      <c r="Z48" s="24"/>
      <c r="AA48" s="24"/>
      <c r="AB48" s="24">
        <f t="shared" si="21"/>
        <v>11.5</v>
      </c>
      <c r="AC48" s="70"/>
      <c r="AD48" s="70"/>
      <c r="AE48" s="24">
        <f t="shared" si="9"/>
        <v>11</v>
      </c>
      <c r="AF48" s="24">
        <f t="shared" si="10"/>
        <v>9</v>
      </c>
      <c r="AG48" s="24">
        <f t="shared" si="11"/>
        <v>11</v>
      </c>
      <c r="AH48" s="24">
        <f t="shared" si="12"/>
        <v>13.5</v>
      </c>
      <c r="AI48" s="24"/>
      <c r="AL48" s="46">
        <f t="shared" si="13"/>
        <v>0.55</v>
      </c>
      <c r="AM48" s="46">
        <f t="shared" si="14"/>
        <v>0.5399892002</v>
      </c>
      <c r="AN48" s="46">
        <f t="shared" si="15"/>
        <v>0.5322443292</v>
      </c>
      <c r="AO48" s="46">
        <f t="shared" si="16"/>
        <v>0.2563235981</v>
      </c>
      <c r="AP48" s="46"/>
      <c r="AS48" s="14">
        <f t="shared" ref="AS48:AV48" si="78">IF((AL48)&gt;=50%,2,(IF((AL48)&lt;25%,0,1)))</f>
        <v>2</v>
      </c>
      <c r="AT48" s="14">
        <f t="shared" si="78"/>
        <v>2</v>
      </c>
      <c r="AU48" s="14">
        <f t="shared" si="78"/>
        <v>2</v>
      </c>
      <c r="AV48" s="14">
        <f t="shared" si="78"/>
        <v>1</v>
      </c>
      <c r="AW48" s="14"/>
      <c r="AZ48" s="14" t="str">
        <f t="shared" ref="AZ48:BC48" si="79">IF(AS48=2,"Att",(IF(AS48=0,"Not","Weak")))</f>
        <v>Att</v>
      </c>
      <c r="BA48" s="14" t="str">
        <f t="shared" si="79"/>
        <v>Att</v>
      </c>
      <c r="BB48" s="14" t="str">
        <f t="shared" si="79"/>
        <v>Att</v>
      </c>
      <c r="BC48" s="14" t="str">
        <f t="shared" si="79"/>
        <v>Weak</v>
      </c>
      <c r="BD48" s="14"/>
      <c r="BF48" s="65">
        <f t="shared" si="8"/>
        <v>7</v>
      </c>
    </row>
    <row r="49" ht="15.0" customHeight="1">
      <c r="A49" s="72">
        <v>2.22210005101023E14</v>
      </c>
      <c r="B49" s="60" t="s">
        <v>119</v>
      </c>
      <c r="C49" s="61">
        <v>10.0</v>
      </c>
      <c r="D49" s="48">
        <v>16.0</v>
      </c>
      <c r="E49" s="48">
        <v>13.0</v>
      </c>
      <c r="F49" s="61">
        <v>9.0</v>
      </c>
      <c r="G49" s="24">
        <v>8.5</v>
      </c>
      <c r="H49" s="24">
        <v>5.0</v>
      </c>
      <c r="I49" s="67">
        <f t="shared" si="37"/>
        <v>13.5</v>
      </c>
      <c r="J49" s="69">
        <v>0.5</v>
      </c>
      <c r="K49" s="71">
        <v>2.0</v>
      </c>
      <c r="L49" s="66">
        <v>1.0</v>
      </c>
      <c r="M49" s="24"/>
      <c r="N49" s="24">
        <v>5.0</v>
      </c>
      <c r="O49" s="24">
        <v>1.0</v>
      </c>
      <c r="P49" s="66"/>
      <c r="Q49" s="66"/>
      <c r="R49" s="66"/>
      <c r="S49" s="24"/>
      <c r="T49" s="24"/>
      <c r="U49" s="24"/>
      <c r="V49" s="66"/>
      <c r="W49" s="66">
        <v>3.0</v>
      </c>
      <c r="X49" s="66">
        <v>3.5</v>
      </c>
      <c r="Y49" s="24"/>
      <c r="Z49" s="24">
        <v>3.0</v>
      </c>
      <c r="AA49" s="24">
        <v>2.5</v>
      </c>
      <c r="AB49" s="24">
        <f t="shared" si="21"/>
        <v>21.5</v>
      </c>
      <c r="AC49" s="70"/>
      <c r="AD49" s="70"/>
      <c r="AE49" s="24">
        <f t="shared" si="9"/>
        <v>16</v>
      </c>
      <c r="AF49" s="24">
        <f t="shared" si="10"/>
        <v>13.5</v>
      </c>
      <c r="AG49" s="24">
        <f t="shared" si="11"/>
        <v>13.5</v>
      </c>
      <c r="AH49" s="24">
        <f t="shared" si="12"/>
        <v>30</v>
      </c>
      <c r="AI49" s="24"/>
      <c r="AL49" s="46">
        <f t="shared" si="13"/>
        <v>0.8</v>
      </c>
      <c r="AM49" s="46">
        <f t="shared" si="14"/>
        <v>0.8099838003</v>
      </c>
      <c r="AN49" s="46">
        <f t="shared" si="15"/>
        <v>0.6532089494</v>
      </c>
      <c r="AO49" s="46">
        <f t="shared" si="16"/>
        <v>0.5696079958</v>
      </c>
      <c r="AP49" s="46"/>
      <c r="AS49" s="14">
        <f t="shared" ref="AS49:AV49" si="80">IF((AL49)&gt;=50%,2,(IF((AL49)&lt;25%,0,1)))</f>
        <v>2</v>
      </c>
      <c r="AT49" s="14">
        <f t="shared" si="80"/>
        <v>2</v>
      </c>
      <c r="AU49" s="14">
        <f t="shared" si="80"/>
        <v>2</v>
      </c>
      <c r="AV49" s="14">
        <f t="shared" si="80"/>
        <v>2</v>
      </c>
      <c r="AW49" s="14"/>
      <c r="AZ49" s="14" t="str">
        <f t="shared" ref="AZ49:BC49" si="81">IF(AS49=2,"Att",(IF(AS49=0,"Not","Weak")))</f>
        <v>Att</v>
      </c>
      <c r="BA49" s="14" t="str">
        <f t="shared" si="81"/>
        <v>Att</v>
      </c>
      <c r="BB49" s="14" t="str">
        <f t="shared" si="81"/>
        <v>Att</v>
      </c>
      <c r="BC49" s="14" t="str">
        <f t="shared" si="81"/>
        <v>Att</v>
      </c>
      <c r="BD49" s="14"/>
      <c r="BF49" s="65">
        <f t="shared" si="8"/>
        <v>8</v>
      </c>
    </row>
    <row r="50" ht="15.0" customHeight="1">
      <c r="A50" s="59" t="s">
        <v>120</v>
      </c>
      <c r="B50" s="60" t="s">
        <v>121</v>
      </c>
      <c r="C50" s="61">
        <v>8.5</v>
      </c>
      <c r="D50" s="14">
        <v>12.0</v>
      </c>
      <c r="E50" s="14">
        <v>1.0</v>
      </c>
      <c r="F50" s="61">
        <v>9.0</v>
      </c>
      <c r="G50" s="24">
        <v>3.5</v>
      </c>
      <c r="H50" s="24">
        <v>5.0</v>
      </c>
      <c r="I50" s="67">
        <f t="shared" si="37"/>
        <v>8.5</v>
      </c>
      <c r="J50" s="69">
        <v>1.0</v>
      </c>
      <c r="K50" s="71">
        <v>4.0</v>
      </c>
      <c r="L50" s="66">
        <v>1.5</v>
      </c>
      <c r="M50" s="24">
        <v>1.0</v>
      </c>
      <c r="N50" s="24">
        <v>4.0</v>
      </c>
      <c r="O50" s="24">
        <v>1.0</v>
      </c>
      <c r="P50" s="66"/>
      <c r="Q50" s="66"/>
      <c r="R50" s="66"/>
      <c r="S50" s="24"/>
      <c r="T50" s="24"/>
      <c r="U50" s="24"/>
      <c r="V50" s="66"/>
      <c r="W50" s="66">
        <v>0.0</v>
      </c>
      <c r="X50" s="66">
        <v>0.0</v>
      </c>
      <c r="Y50" s="24"/>
      <c r="Z50" s="24">
        <v>2.5</v>
      </c>
      <c r="AA50" s="24"/>
      <c r="AB50" s="24">
        <f t="shared" si="21"/>
        <v>15</v>
      </c>
      <c r="AC50" s="70"/>
      <c r="AD50" s="70"/>
      <c r="AE50" s="24">
        <f t="shared" si="9"/>
        <v>12</v>
      </c>
      <c r="AF50" s="24">
        <f t="shared" si="10"/>
        <v>7.5</v>
      </c>
      <c r="AG50" s="24">
        <f t="shared" si="11"/>
        <v>7.5</v>
      </c>
      <c r="AH50" s="24">
        <f t="shared" si="12"/>
        <v>18.5</v>
      </c>
      <c r="AI50" s="24"/>
      <c r="AL50" s="46">
        <f t="shared" si="13"/>
        <v>0.6</v>
      </c>
      <c r="AM50" s="46">
        <f t="shared" si="14"/>
        <v>0.4499910002</v>
      </c>
      <c r="AN50" s="46">
        <f t="shared" si="15"/>
        <v>0.3628938608</v>
      </c>
      <c r="AO50" s="46">
        <f t="shared" si="16"/>
        <v>0.3512582641</v>
      </c>
      <c r="AP50" s="46"/>
      <c r="AS50" s="14">
        <f t="shared" ref="AS50:AV50" si="82">IF((AL50)&gt;=50%,2,(IF((AL50)&lt;25%,0,1)))</f>
        <v>2</v>
      </c>
      <c r="AT50" s="14">
        <f t="shared" si="82"/>
        <v>1</v>
      </c>
      <c r="AU50" s="14">
        <f t="shared" si="82"/>
        <v>1</v>
      </c>
      <c r="AV50" s="14">
        <f t="shared" si="82"/>
        <v>1</v>
      </c>
      <c r="AW50" s="14"/>
      <c r="AZ50" s="14" t="str">
        <f t="shared" ref="AZ50:BC50" si="83">IF(AS50=2,"Att",(IF(AS50=0,"Not","Weak")))</f>
        <v>Att</v>
      </c>
      <c r="BA50" s="14" t="str">
        <f t="shared" si="83"/>
        <v>Weak</v>
      </c>
      <c r="BB50" s="14" t="str">
        <f t="shared" si="83"/>
        <v>Weak</v>
      </c>
      <c r="BC50" s="14" t="str">
        <f t="shared" si="83"/>
        <v>Weak</v>
      </c>
      <c r="BD50" s="14"/>
      <c r="BF50" s="65">
        <f t="shared" si="8"/>
        <v>5</v>
      </c>
    </row>
    <row r="51" ht="15.0" customHeight="1">
      <c r="A51" s="59" t="s">
        <v>122</v>
      </c>
      <c r="B51" s="60" t="s">
        <v>123</v>
      </c>
      <c r="C51" s="61">
        <v>10.0</v>
      </c>
      <c r="D51" s="14">
        <v>0.5</v>
      </c>
      <c r="E51" s="14">
        <v>5.0</v>
      </c>
      <c r="F51" s="61">
        <v>8.0</v>
      </c>
      <c r="G51" s="24">
        <v>6.0</v>
      </c>
      <c r="H51" s="24">
        <v>5.5</v>
      </c>
      <c r="I51" s="67">
        <f t="shared" si="37"/>
        <v>11.5</v>
      </c>
      <c r="J51" s="69">
        <v>1.0</v>
      </c>
      <c r="K51" s="71">
        <v>2.0</v>
      </c>
      <c r="L51" s="66">
        <v>1.0</v>
      </c>
      <c r="M51" s="24"/>
      <c r="N51" s="24"/>
      <c r="O51" s="24"/>
      <c r="P51" s="66"/>
      <c r="Q51" s="66">
        <v>0.0</v>
      </c>
      <c r="R51" s="66">
        <v>0.0</v>
      </c>
      <c r="S51" s="24"/>
      <c r="T51" s="24">
        <v>2.5</v>
      </c>
      <c r="U51" s="24">
        <v>3.5</v>
      </c>
      <c r="V51" s="66"/>
      <c r="W51" s="66">
        <v>3.0</v>
      </c>
      <c r="X51" s="66"/>
      <c r="Y51" s="24"/>
      <c r="Z51" s="24"/>
      <c r="AA51" s="24"/>
      <c r="AB51" s="24">
        <f t="shared" si="21"/>
        <v>13</v>
      </c>
      <c r="AC51" s="70"/>
      <c r="AD51" s="70"/>
      <c r="AE51" s="24">
        <f t="shared" si="9"/>
        <v>0.5</v>
      </c>
      <c r="AF51" s="24">
        <f t="shared" si="10"/>
        <v>6</v>
      </c>
      <c r="AG51" s="24">
        <f t="shared" si="11"/>
        <v>12</v>
      </c>
      <c r="AH51" s="24">
        <f t="shared" si="12"/>
        <v>19.5</v>
      </c>
      <c r="AI51" s="24"/>
      <c r="AL51" s="46">
        <f t="shared" si="13"/>
        <v>0.025</v>
      </c>
      <c r="AM51" s="46">
        <f t="shared" si="14"/>
        <v>0.3599928001</v>
      </c>
      <c r="AN51" s="46">
        <f t="shared" si="15"/>
        <v>0.5806301773</v>
      </c>
      <c r="AO51" s="46">
        <f t="shared" si="16"/>
        <v>0.3702451973</v>
      </c>
      <c r="AP51" s="46"/>
      <c r="AS51" s="14">
        <f t="shared" ref="AS51:AV51" si="84">IF((AL51)&gt;=50%,2,(IF((AL51)&lt;25%,0,1)))</f>
        <v>0</v>
      </c>
      <c r="AT51" s="14">
        <f t="shared" si="84"/>
        <v>1</v>
      </c>
      <c r="AU51" s="14">
        <f t="shared" si="84"/>
        <v>2</v>
      </c>
      <c r="AV51" s="14">
        <f t="shared" si="84"/>
        <v>1</v>
      </c>
      <c r="AW51" s="14"/>
      <c r="AZ51" s="14" t="str">
        <f t="shared" ref="AZ51:BC51" si="85">IF(AS51=2,"Att",(IF(AS51=0,"Not","Weak")))</f>
        <v>Not</v>
      </c>
      <c r="BA51" s="14" t="str">
        <f t="shared" si="85"/>
        <v>Weak</v>
      </c>
      <c r="BB51" s="14" t="str">
        <f t="shared" si="85"/>
        <v>Att</v>
      </c>
      <c r="BC51" s="14" t="str">
        <f t="shared" si="85"/>
        <v>Weak</v>
      </c>
      <c r="BD51" s="14"/>
      <c r="BF51" s="65">
        <f t="shared" si="8"/>
        <v>4</v>
      </c>
    </row>
    <row r="52" ht="15.0" customHeight="1">
      <c r="A52" s="59" t="s">
        <v>124</v>
      </c>
      <c r="B52" s="60" t="s">
        <v>125</v>
      </c>
      <c r="C52" s="61">
        <v>10.0</v>
      </c>
      <c r="D52" s="14">
        <v>4.0</v>
      </c>
      <c r="E52" s="14">
        <v>6.0</v>
      </c>
      <c r="F52" s="61">
        <v>9.5</v>
      </c>
      <c r="G52" s="24">
        <v>2.0</v>
      </c>
      <c r="H52" s="24">
        <v>3.0</v>
      </c>
      <c r="I52" s="67">
        <f t="shared" si="37"/>
        <v>5</v>
      </c>
      <c r="J52" s="69">
        <v>1.0</v>
      </c>
      <c r="K52" s="71">
        <v>1.0</v>
      </c>
      <c r="L52" s="66">
        <v>1.5</v>
      </c>
      <c r="M52" s="24"/>
      <c r="N52" s="24"/>
      <c r="O52" s="24"/>
      <c r="P52" s="66"/>
      <c r="Q52" s="66"/>
      <c r="R52" s="66"/>
      <c r="S52" s="24"/>
      <c r="T52" s="24">
        <v>1.5</v>
      </c>
      <c r="U52" s="24">
        <v>0.0</v>
      </c>
      <c r="V52" s="66"/>
      <c r="W52" s="66">
        <v>3.5</v>
      </c>
      <c r="X52" s="66">
        <v>0.5</v>
      </c>
      <c r="Y52" s="24"/>
      <c r="Z52" s="24">
        <v>0.0</v>
      </c>
      <c r="AA52" s="24">
        <v>0.0</v>
      </c>
      <c r="AB52" s="24">
        <f t="shared" si="21"/>
        <v>9</v>
      </c>
      <c r="AC52" s="70"/>
      <c r="AD52" s="70"/>
      <c r="AE52" s="24">
        <f t="shared" si="9"/>
        <v>4</v>
      </c>
      <c r="AF52" s="24">
        <f t="shared" si="10"/>
        <v>2</v>
      </c>
      <c r="AG52" s="24">
        <f t="shared" si="11"/>
        <v>10</v>
      </c>
      <c r="AH52" s="24">
        <f t="shared" si="12"/>
        <v>17.5</v>
      </c>
      <c r="AI52" s="24"/>
      <c r="AL52" s="46">
        <f t="shared" si="13"/>
        <v>0.2</v>
      </c>
      <c r="AM52" s="46">
        <f t="shared" si="14"/>
        <v>0.1199976</v>
      </c>
      <c r="AN52" s="46">
        <f t="shared" si="15"/>
        <v>0.4838584811</v>
      </c>
      <c r="AO52" s="46">
        <f t="shared" si="16"/>
        <v>0.3322713309</v>
      </c>
      <c r="AP52" s="46"/>
      <c r="AS52" s="14">
        <f t="shared" ref="AS52:AV52" si="86">IF((AL52)&gt;=50%,2,(IF((AL52)&lt;25%,0,1)))</f>
        <v>0</v>
      </c>
      <c r="AT52" s="14">
        <f t="shared" si="86"/>
        <v>0</v>
      </c>
      <c r="AU52" s="14">
        <f t="shared" si="86"/>
        <v>1</v>
      </c>
      <c r="AV52" s="14">
        <f t="shared" si="86"/>
        <v>1</v>
      </c>
      <c r="AW52" s="14"/>
      <c r="AZ52" s="14" t="str">
        <f t="shared" ref="AZ52:BC52" si="87">IF(AS52=2,"Att",(IF(AS52=0,"Not","Weak")))</f>
        <v>Not</v>
      </c>
      <c r="BA52" s="14" t="str">
        <f t="shared" si="87"/>
        <v>Not</v>
      </c>
      <c r="BB52" s="14" t="str">
        <f t="shared" si="87"/>
        <v>Weak</v>
      </c>
      <c r="BC52" s="14" t="str">
        <f t="shared" si="87"/>
        <v>Weak</v>
      </c>
      <c r="BD52" s="14"/>
      <c r="BF52" s="65">
        <f t="shared" si="8"/>
        <v>2</v>
      </c>
    </row>
    <row r="53" ht="15.0" customHeight="1">
      <c r="A53" s="72">
        <v>2.22210005101031E14</v>
      </c>
      <c r="B53" s="60" t="s">
        <v>126</v>
      </c>
      <c r="C53" s="61">
        <v>8.0</v>
      </c>
      <c r="D53" s="14">
        <v>6.0</v>
      </c>
      <c r="E53" s="14">
        <v>0.0</v>
      </c>
      <c r="F53" s="61">
        <v>9.5</v>
      </c>
      <c r="G53" s="24">
        <v>2.0</v>
      </c>
      <c r="H53" s="24">
        <v>6.5</v>
      </c>
      <c r="I53" s="67">
        <f t="shared" si="37"/>
        <v>8.5</v>
      </c>
      <c r="J53" s="69">
        <v>1.0</v>
      </c>
      <c r="K53" s="71">
        <v>3.0</v>
      </c>
      <c r="L53" s="66">
        <v>1.5</v>
      </c>
      <c r="M53" s="24"/>
      <c r="N53" s="24"/>
      <c r="O53" s="24"/>
      <c r="P53" s="66">
        <v>0.0</v>
      </c>
      <c r="Q53" s="66">
        <v>0.0</v>
      </c>
      <c r="R53" s="66">
        <v>0.5</v>
      </c>
      <c r="S53" s="24">
        <v>0.0</v>
      </c>
      <c r="T53" s="24">
        <v>2.5</v>
      </c>
      <c r="U53" s="24">
        <v>3.5</v>
      </c>
      <c r="V53" s="66">
        <v>1.5</v>
      </c>
      <c r="W53" s="66">
        <v>3.5</v>
      </c>
      <c r="X53" s="66">
        <v>4.0</v>
      </c>
      <c r="Y53" s="24"/>
      <c r="Z53" s="24"/>
      <c r="AA53" s="24"/>
      <c r="AB53" s="24">
        <f t="shared" si="21"/>
        <v>21</v>
      </c>
      <c r="AC53" s="70"/>
      <c r="AD53" s="70"/>
      <c r="AE53" s="24">
        <f t="shared" si="9"/>
        <v>6</v>
      </c>
      <c r="AF53" s="24">
        <f t="shared" si="10"/>
        <v>2</v>
      </c>
      <c r="AG53" s="24">
        <f t="shared" si="11"/>
        <v>18</v>
      </c>
      <c r="AH53" s="24">
        <f t="shared" si="12"/>
        <v>19</v>
      </c>
      <c r="AI53" s="24"/>
      <c r="AL53" s="46">
        <f t="shared" si="13"/>
        <v>0.3</v>
      </c>
      <c r="AM53" s="46">
        <f t="shared" si="14"/>
        <v>0.1199976</v>
      </c>
      <c r="AN53" s="46">
        <f t="shared" si="15"/>
        <v>0.8709452659</v>
      </c>
      <c r="AO53" s="46">
        <f t="shared" si="16"/>
        <v>0.3607517307</v>
      </c>
      <c r="AP53" s="46"/>
      <c r="AS53" s="14">
        <f t="shared" ref="AS53:AV53" si="88">IF((AL53)&gt;=50%,2,(IF((AL53)&lt;25%,0,1)))</f>
        <v>1</v>
      </c>
      <c r="AT53" s="14">
        <f t="shared" si="88"/>
        <v>0</v>
      </c>
      <c r="AU53" s="14">
        <f t="shared" si="88"/>
        <v>2</v>
      </c>
      <c r="AV53" s="14">
        <f t="shared" si="88"/>
        <v>1</v>
      </c>
      <c r="AW53" s="14"/>
      <c r="AZ53" s="14" t="str">
        <f t="shared" ref="AZ53:BC53" si="89">IF(AS53=2,"Att",(IF(AS53=0,"Not","Weak")))</f>
        <v>Weak</v>
      </c>
      <c r="BA53" s="14" t="str">
        <f t="shared" si="89"/>
        <v>Not</v>
      </c>
      <c r="BB53" s="14" t="str">
        <f t="shared" si="89"/>
        <v>Att</v>
      </c>
      <c r="BC53" s="14" t="str">
        <f t="shared" si="89"/>
        <v>Weak</v>
      </c>
      <c r="BD53" s="14"/>
      <c r="BF53" s="65">
        <f t="shared" si="8"/>
        <v>4</v>
      </c>
    </row>
    <row r="54" ht="15.0" customHeight="1">
      <c r="A54" s="59" t="s">
        <v>127</v>
      </c>
      <c r="B54" s="60" t="s">
        <v>128</v>
      </c>
      <c r="C54" s="61">
        <v>9.0</v>
      </c>
      <c r="D54" s="14">
        <v>9.0</v>
      </c>
      <c r="E54" s="14">
        <v>2.0</v>
      </c>
      <c r="F54" s="61">
        <v>10.0</v>
      </c>
      <c r="G54" s="14">
        <v>7.0</v>
      </c>
      <c r="H54" s="14">
        <v>5.0</v>
      </c>
      <c r="I54" s="67">
        <f t="shared" si="37"/>
        <v>12</v>
      </c>
      <c r="J54" s="69">
        <v>0.5</v>
      </c>
      <c r="K54" s="71">
        <v>0.5</v>
      </c>
      <c r="L54" s="71">
        <v>2.0</v>
      </c>
      <c r="M54" s="14">
        <v>0.5</v>
      </c>
      <c r="N54" s="14">
        <v>2.0</v>
      </c>
      <c r="O54" s="14">
        <v>0.5</v>
      </c>
      <c r="P54" s="71">
        <v>1.0</v>
      </c>
      <c r="Q54" s="71"/>
      <c r="R54" s="71">
        <v>0.0</v>
      </c>
      <c r="S54" s="14"/>
      <c r="T54" s="14"/>
      <c r="U54" s="14"/>
      <c r="V54" s="71"/>
      <c r="W54" s="71"/>
      <c r="X54" s="71"/>
      <c r="Y54" s="14"/>
      <c r="Z54" s="14">
        <v>2.5</v>
      </c>
      <c r="AA54" s="14"/>
      <c r="AB54" s="24">
        <f t="shared" si="21"/>
        <v>9.5</v>
      </c>
      <c r="AC54" s="9"/>
      <c r="AD54" s="39"/>
      <c r="AE54" s="24">
        <f t="shared" si="9"/>
        <v>9</v>
      </c>
      <c r="AF54" s="24">
        <f t="shared" si="10"/>
        <v>10</v>
      </c>
      <c r="AG54" s="24">
        <f t="shared" si="11"/>
        <v>7.5</v>
      </c>
      <c r="AH54" s="24">
        <f t="shared" si="12"/>
        <v>16</v>
      </c>
      <c r="AI54" s="24"/>
      <c r="AL54" s="46">
        <f t="shared" si="13"/>
        <v>0.45</v>
      </c>
      <c r="AM54" s="46">
        <f t="shared" si="14"/>
        <v>0.5999880002</v>
      </c>
      <c r="AN54" s="46">
        <f t="shared" si="15"/>
        <v>0.3628938608</v>
      </c>
      <c r="AO54" s="46">
        <f t="shared" si="16"/>
        <v>0.3037909311</v>
      </c>
      <c r="AP54" s="46"/>
      <c r="AS54" s="14">
        <f t="shared" ref="AS54:AV54" si="90">IF((AL54)&gt;=50%,2,(IF((AL54)&lt;25%,0,1)))</f>
        <v>1</v>
      </c>
      <c r="AT54" s="14">
        <f t="shared" si="90"/>
        <v>2</v>
      </c>
      <c r="AU54" s="14">
        <f t="shared" si="90"/>
        <v>1</v>
      </c>
      <c r="AV54" s="14">
        <f t="shared" si="90"/>
        <v>1</v>
      </c>
      <c r="AW54" s="14"/>
      <c r="AZ54" s="14" t="str">
        <f t="shared" ref="AZ54:BC54" si="91">IF(AS54=2,"Att",(IF(AS54=0,"Not","Weak")))</f>
        <v>Weak</v>
      </c>
      <c r="BA54" s="14" t="str">
        <f t="shared" si="91"/>
        <v>Att</v>
      </c>
      <c r="BB54" s="14" t="str">
        <f t="shared" si="91"/>
        <v>Weak</v>
      </c>
      <c r="BC54" s="14" t="str">
        <f t="shared" si="91"/>
        <v>Weak</v>
      </c>
      <c r="BD54" s="14"/>
      <c r="BF54" s="65">
        <f t="shared" si="8"/>
        <v>5</v>
      </c>
    </row>
    <row r="55" ht="12.75" customHeight="1">
      <c r="A55" s="59" t="s">
        <v>129</v>
      </c>
      <c r="B55" s="60" t="s">
        <v>130</v>
      </c>
      <c r="C55" s="61">
        <v>8.5</v>
      </c>
      <c r="D55" s="14">
        <v>4.5</v>
      </c>
      <c r="E55" s="14"/>
      <c r="F55" s="61">
        <v>9.5</v>
      </c>
      <c r="G55" s="14">
        <v>4.0</v>
      </c>
      <c r="H55" s="14">
        <v>3.0</v>
      </c>
      <c r="I55" s="67">
        <f t="shared" si="37"/>
        <v>7</v>
      </c>
      <c r="J55" s="69">
        <v>0.0</v>
      </c>
      <c r="K55" s="71">
        <v>2.0</v>
      </c>
      <c r="L55" s="71">
        <v>0.0</v>
      </c>
      <c r="M55" s="14">
        <v>0.0</v>
      </c>
      <c r="N55" s="14">
        <v>4.0</v>
      </c>
      <c r="O55" s="14">
        <v>0.0</v>
      </c>
      <c r="P55" s="71">
        <v>0.0</v>
      </c>
      <c r="Q55" s="71">
        <v>0.0</v>
      </c>
      <c r="R55" s="71">
        <v>0.0</v>
      </c>
      <c r="S55" s="14"/>
      <c r="T55" s="14"/>
      <c r="U55" s="14"/>
      <c r="V55" s="71">
        <v>0.0</v>
      </c>
      <c r="W55" s="71">
        <v>0.5</v>
      </c>
      <c r="X55" s="71">
        <v>0.0</v>
      </c>
      <c r="Y55" s="14"/>
      <c r="Z55" s="14"/>
      <c r="AA55" s="14"/>
      <c r="AB55" s="24">
        <f t="shared" si="21"/>
        <v>6.5</v>
      </c>
      <c r="AC55" s="9"/>
      <c r="AD55" s="39"/>
      <c r="AE55" s="24">
        <f t="shared" si="9"/>
        <v>4.5</v>
      </c>
      <c r="AF55" s="24">
        <f t="shared" si="10"/>
        <v>8</v>
      </c>
      <c r="AG55" s="24">
        <f t="shared" si="11"/>
        <v>3.5</v>
      </c>
      <c r="AH55" s="24">
        <f t="shared" si="12"/>
        <v>11.5</v>
      </c>
      <c r="AI55" s="24"/>
      <c r="AL55" s="46">
        <f t="shared" si="13"/>
        <v>0.225</v>
      </c>
      <c r="AM55" s="46">
        <f t="shared" si="14"/>
        <v>0.4799904002</v>
      </c>
      <c r="AN55" s="46">
        <f t="shared" si="15"/>
        <v>0.1693504684</v>
      </c>
      <c r="AO55" s="46">
        <f t="shared" si="16"/>
        <v>0.2183497317</v>
      </c>
      <c r="AP55" s="46"/>
      <c r="AS55" s="14">
        <f t="shared" ref="AS55:AV55" si="92">IF((AL55)&gt;=50%,2,(IF((AL55)&lt;25%,0,1)))</f>
        <v>0</v>
      </c>
      <c r="AT55" s="14">
        <f t="shared" si="92"/>
        <v>1</v>
      </c>
      <c r="AU55" s="14">
        <f t="shared" si="92"/>
        <v>0</v>
      </c>
      <c r="AV55" s="14">
        <f t="shared" si="92"/>
        <v>0</v>
      </c>
      <c r="AW55" s="14"/>
      <c r="AZ55" s="14" t="str">
        <f t="shared" ref="AZ55:BC55" si="93">IF(AS55=2,"Att",(IF(AS55=0,"Not","Weak")))</f>
        <v>Not</v>
      </c>
      <c r="BA55" s="14" t="str">
        <f t="shared" si="93"/>
        <v>Weak</v>
      </c>
      <c r="BB55" s="14" t="str">
        <f t="shared" si="93"/>
        <v>Not</v>
      </c>
      <c r="BC55" s="14" t="str">
        <f t="shared" si="93"/>
        <v>Not</v>
      </c>
      <c r="BD55" s="14"/>
      <c r="BF55" s="65">
        <f t="shared" si="8"/>
        <v>1</v>
      </c>
    </row>
    <row r="56" ht="12.75" customHeight="1">
      <c r="A56" s="59" t="s">
        <v>131</v>
      </c>
      <c r="B56" s="60" t="s">
        <v>132</v>
      </c>
      <c r="C56" s="61">
        <v>10.0</v>
      </c>
      <c r="D56" s="14">
        <v>13.5</v>
      </c>
      <c r="E56" s="14">
        <v>15.0</v>
      </c>
      <c r="F56" s="61">
        <v>10.0</v>
      </c>
      <c r="G56" s="14">
        <v>9.0</v>
      </c>
      <c r="H56" s="14">
        <v>10.0</v>
      </c>
      <c r="I56" s="67">
        <f t="shared" si="37"/>
        <v>19</v>
      </c>
      <c r="J56" s="69">
        <v>3.0</v>
      </c>
      <c r="K56" s="71">
        <v>4.0</v>
      </c>
      <c r="L56" s="71">
        <v>3.0</v>
      </c>
      <c r="M56" s="14">
        <v>2.0</v>
      </c>
      <c r="N56" s="14">
        <v>6.5</v>
      </c>
      <c r="O56" s="14">
        <v>1.0</v>
      </c>
      <c r="P56" s="71"/>
      <c r="Q56" s="71"/>
      <c r="R56" s="71"/>
      <c r="S56" s="14">
        <v>2.0</v>
      </c>
      <c r="T56" s="14">
        <v>2.5</v>
      </c>
      <c r="U56" s="14">
        <v>3.5</v>
      </c>
      <c r="V56" s="71">
        <v>2.0</v>
      </c>
      <c r="W56" s="71">
        <v>3.5</v>
      </c>
      <c r="X56" s="71">
        <v>4.0</v>
      </c>
      <c r="Y56" s="14"/>
      <c r="Z56" s="14"/>
      <c r="AA56" s="14"/>
      <c r="AB56" s="24">
        <f t="shared" si="21"/>
        <v>37</v>
      </c>
      <c r="AC56" s="9"/>
      <c r="AD56" s="39"/>
      <c r="AE56" s="24">
        <f t="shared" si="9"/>
        <v>13.5</v>
      </c>
      <c r="AF56" s="24">
        <f t="shared" si="10"/>
        <v>15.5</v>
      </c>
      <c r="AG56" s="24">
        <f t="shared" si="11"/>
        <v>24</v>
      </c>
      <c r="AH56" s="24">
        <f t="shared" si="12"/>
        <v>41.5</v>
      </c>
      <c r="AI56" s="24"/>
      <c r="AL56" s="46">
        <f t="shared" si="13"/>
        <v>0.675</v>
      </c>
      <c r="AM56" s="46">
        <f t="shared" si="14"/>
        <v>0.9299814004</v>
      </c>
      <c r="AN56" s="46">
        <f t="shared" si="15"/>
        <v>1</v>
      </c>
      <c r="AO56" s="46">
        <f t="shared" si="16"/>
        <v>0.7879577275</v>
      </c>
      <c r="AP56" s="46"/>
      <c r="AS56" s="14">
        <f t="shared" ref="AS56:AV56" si="94">IF((AL56)&gt;=50%,2,(IF((AL56)&lt;25%,0,1)))</f>
        <v>2</v>
      </c>
      <c r="AT56" s="14">
        <f t="shared" si="94"/>
        <v>2</v>
      </c>
      <c r="AU56" s="14">
        <f t="shared" si="94"/>
        <v>2</v>
      </c>
      <c r="AV56" s="14">
        <f t="shared" si="94"/>
        <v>2</v>
      </c>
      <c r="AW56" s="14"/>
      <c r="AZ56" s="14" t="str">
        <f t="shared" ref="AZ56:BC56" si="95">IF(AS56=2,"Att",(IF(AS56=0,"Not","Weak")))</f>
        <v>Att</v>
      </c>
      <c r="BA56" s="14" t="str">
        <f t="shared" si="95"/>
        <v>Att</v>
      </c>
      <c r="BB56" s="14" t="str">
        <f t="shared" si="95"/>
        <v>Att</v>
      </c>
      <c r="BC56" s="14" t="str">
        <f t="shared" si="95"/>
        <v>Att</v>
      </c>
      <c r="BD56" s="14"/>
      <c r="BF56" s="65">
        <f t="shared" si="8"/>
        <v>8</v>
      </c>
    </row>
    <row r="57" ht="12.75" customHeight="1">
      <c r="A57" s="59" t="s">
        <v>133</v>
      </c>
      <c r="B57" s="60" t="s">
        <v>134</v>
      </c>
      <c r="C57" s="14">
        <v>6.0</v>
      </c>
      <c r="D57" s="14">
        <v>13.5</v>
      </c>
      <c r="E57" s="14"/>
      <c r="F57" s="61">
        <v>10.0</v>
      </c>
      <c r="G57" s="14">
        <v>9.0</v>
      </c>
      <c r="H57" s="14">
        <v>2.5</v>
      </c>
      <c r="I57" s="67">
        <f t="shared" si="37"/>
        <v>11.5</v>
      </c>
      <c r="J57" s="71">
        <v>0.0</v>
      </c>
      <c r="K57" s="71">
        <v>2.0</v>
      </c>
      <c r="L57" s="71">
        <v>2.0</v>
      </c>
      <c r="M57" s="14">
        <v>1.0</v>
      </c>
      <c r="N57" s="14">
        <v>5.0</v>
      </c>
      <c r="O57" s="14"/>
      <c r="P57" s="71"/>
      <c r="Q57" s="71"/>
      <c r="R57" s="71"/>
      <c r="S57" s="14">
        <v>0.0</v>
      </c>
      <c r="T57" s="14">
        <v>1.5</v>
      </c>
      <c r="U57" s="14">
        <v>2.0</v>
      </c>
      <c r="V57" s="71">
        <v>0.0</v>
      </c>
      <c r="W57" s="71">
        <v>0.0</v>
      </c>
      <c r="X57" s="71">
        <v>0.0</v>
      </c>
      <c r="Y57" s="14"/>
      <c r="Z57" s="14"/>
      <c r="AA57" s="14"/>
      <c r="AB57" s="24">
        <f t="shared" si="21"/>
        <v>13.5</v>
      </c>
      <c r="AC57" s="9"/>
      <c r="AD57" s="39"/>
      <c r="AE57" s="24">
        <f t="shared" si="9"/>
        <v>13.5</v>
      </c>
      <c r="AF57" s="24">
        <f t="shared" si="10"/>
        <v>14</v>
      </c>
      <c r="AG57" s="24">
        <f t="shared" si="11"/>
        <v>6</v>
      </c>
      <c r="AH57" s="24">
        <f t="shared" si="12"/>
        <v>15</v>
      </c>
      <c r="AI57" s="24"/>
      <c r="AL57" s="46">
        <f t="shared" si="13"/>
        <v>0.675</v>
      </c>
      <c r="AM57" s="46">
        <f t="shared" si="14"/>
        <v>0.8399832003</v>
      </c>
      <c r="AN57" s="46">
        <f t="shared" si="15"/>
        <v>0.2903150886</v>
      </c>
      <c r="AO57" s="46">
        <f t="shared" si="16"/>
        <v>0.2848039979</v>
      </c>
      <c r="AP57" s="46"/>
      <c r="AS57" s="14">
        <f t="shared" ref="AS57:AV57" si="96">IF((AL57)&gt;=50%,2,(IF((AL57)&lt;25%,0,1)))</f>
        <v>2</v>
      </c>
      <c r="AT57" s="14">
        <f t="shared" si="96"/>
        <v>2</v>
      </c>
      <c r="AU57" s="14">
        <f t="shared" si="96"/>
        <v>1</v>
      </c>
      <c r="AV57" s="14">
        <f t="shared" si="96"/>
        <v>1</v>
      </c>
      <c r="AW57" s="14"/>
      <c r="AZ57" s="14" t="str">
        <f t="shared" ref="AZ57:BC57" si="97">IF(AS57=2,"Att",(IF(AS57=0,"Not","Weak")))</f>
        <v>Att</v>
      </c>
      <c r="BA57" s="14" t="str">
        <f t="shared" si="97"/>
        <v>Att</v>
      </c>
      <c r="BB57" s="14" t="str">
        <f t="shared" si="97"/>
        <v>Weak</v>
      </c>
      <c r="BC57" s="14" t="str">
        <f t="shared" si="97"/>
        <v>Weak</v>
      </c>
      <c r="BD57" s="14"/>
      <c r="BF57" s="65">
        <f t="shared" si="8"/>
        <v>6</v>
      </c>
    </row>
    <row r="58" ht="12.75" customHeight="1">
      <c r="A58" s="59" t="s">
        <v>135</v>
      </c>
      <c r="B58" s="60" t="s">
        <v>136</v>
      </c>
      <c r="C58" s="14">
        <v>8.5</v>
      </c>
      <c r="D58" s="14">
        <v>7.0</v>
      </c>
      <c r="E58" s="14">
        <v>1.0</v>
      </c>
      <c r="F58" s="61">
        <v>10.0</v>
      </c>
      <c r="G58" s="14">
        <v>1.0</v>
      </c>
      <c r="H58" s="14">
        <v>2.0</v>
      </c>
      <c r="I58" s="67">
        <f t="shared" si="37"/>
        <v>3</v>
      </c>
      <c r="J58" s="71"/>
      <c r="K58" s="71">
        <v>0.5</v>
      </c>
      <c r="L58" s="71">
        <v>0.0</v>
      </c>
      <c r="M58" s="14"/>
      <c r="N58" s="14">
        <v>2.0</v>
      </c>
      <c r="O58" s="14"/>
      <c r="P58" s="71">
        <v>0.5</v>
      </c>
      <c r="Q58" s="71">
        <v>0.0</v>
      </c>
      <c r="R58" s="71"/>
      <c r="S58" s="14"/>
      <c r="T58" s="14"/>
      <c r="U58" s="14"/>
      <c r="V58" s="71"/>
      <c r="W58" s="71">
        <v>0.5</v>
      </c>
      <c r="X58" s="71">
        <v>0.0</v>
      </c>
      <c r="Y58" s="14"/>
      <c r="Z58" s="14"/>
      <c r="AA58" s="14"/>
      <c r="AB58" s="24">
        <f t="shared" si="21"/>
        <v>3.5</v>
      </c>
      <c r="AC58" s="9"/>
      <c r="AD58" s="39"/>
      <c r="AE58" s="24">
        <f t="shared" si="9"/>
        <v>7</v>
      </c>
      <c r="AF58" s="24">
        <f t="shared" si="10"/>
        <v>3.5</v>
      </c>
      <c r="AG58" s="24">
        <f t="shared" si="11"/>
        <v>2.5</v>
      </c>
      <c r="AH58" s="24">
        <f t="shared" si="12"/>
        <v>11.5</v>
      </c>
      <c r="AI58" s="24"/>
      <c r="AL58" s="46">
        <f t="shared" si="13"/>
        <v>0.35</v>
      </c>
      <c r="AM58" s="46">
        <f t="shared" si="14"/>
        <v>0.2099958001</v>
      </c>
      <c r="AN58" s="46">
        <f t="shared" si="15"/>
        <v>0.1209646203</v>
      </c>
      <c r="AO58" s="46">
        <f t="shared" si="16"/>
        <v>0.2183497317</v>
      </c>
      <c r="AP58" s="46"/>
      <c r="AS58" s="14">
        <f t="shared" ref="AS58:AV58" si="98">IF((AL58)&gt;=50%,2,(IF((AL58)&lt;25%,0,1)))</f>
        <v>1</v>
      </c>
      <c r="AT58" s="14">
        <f t="shared" si="98"/>
        <v>0</v>
      </c>
      <c r="AU58" s="14">
        <f t="shared" si="98"/>
        <v>0</v>
      </c>
      <c r="AV58" s="14">
        <f t="shared" si="98"/>
        <v>0</v>
      </c>
      <c r="AW58" s="14"/>
      <c r="AZ58" s="14" t="str">
        <f t="shared" ref="AZ58:BC58" si="99">IF(AS58=2,"Att",(IF(AS58=0,"Not","Weak")))</f>
        <v>Weak</v>
      </c>
      <c r="BA58" s="14" t="str">
        <f t="shared" si="99"/>
        <v>Not</v>
      </c>
      <c r="BB58" s="14" t="str">
        <f t="shared" si="99"/>
        <v>Not</v>
      </c>
      <c r="BC58" s="14" t="str">
        <f t="shared" si="99"/>
        <v>Not</v>
      </c>
      <c r="BD58" s="14"/>
      <c r="BF58" s="65">
        <f t="shared" si="8"/>
        <v>1</v>
      </c>
    </row>
    <row r="59" ht="12.75" customHeight="1">
      <c r="A59" s="59" t="s">
        <v>137</v>
      </c>
      <c r="B59" s="60" t="s">
        <v>138</v>
      </c>
      <c r="C59" s="14">
        <v>10.0</v>
      </c>
      <c r="D59" s="14">
        <v>17.0</v>
      </c>
      <c r="E59" s="14">
        <v>9.0</v>
      </c>
      <c r="F59" s="61">
        <v>10.0</v>
      </c>
      <c r="G59" s="14">
        <v>7.5</v>
      </c>
      <c r="H59" s="14">
        <v>7.5</v>
      </c>
      <c r="I59" s="67">
        <f t="shared" si="37"/>
        <v>15</v>
      </c>
      <c r="J59" s="71">
        <v>3.0</v>
      </c>
      <c r="K59" s="71">
        <v>4.0</v>
      </c>
      <c r="L59" s="71">
        <v>2.5</v>
      </c>
      <c r="M59" s="14"/>
      <c r="N59" s="14"/>
      <c r="O59" s="14"/>
      <c r="P59" s="71">
        <v>3.0</v>
      </c>
      <c r="Q59" s="71">
        <v>3.0</v>
      </c>
      <c r="R59" s="71">
        <v>2.5</v>
      </c>
      <c r="S59" s="14">
        <v>2.0</v>
      </c>
      <c r="T59" s="14">
        <v>3.5</v>
      </c>
      <c r="U59" s="14">
        <v>4.0</v>
      </c>
      <c r="V59" s="71">
        <v>2.0</v>
      </c>
      <c r="W59" s="71">
        <v>3.0</v>
      </c>
      <c r="X59" s="71">
        <v>3.5</v>
      </c>
      <c r="Y59" s="14"/>
      <c r="Z59" s="14"/>
      <c r="AA59" s="14"/>
      <c r="AB59" s="24">
        <f t="shared" si="21"/>
        <v>36</v>
      </c>
      <c r="AC59" s="9"/>
      <c r="AD59" s="39"/>
      <c r="AE59" s="24">
        <f t="shared" si="9"/>
        <v>17</v>
      </c>
      <c r="AF59" s="24">
        <f t="shared" si="10"/>
        <v>10.5</v>
      </c>
      <c r="AG59" s="24">
        <f t="shared" si="11"/>
        <v>20</v>
      </c>
      <c r="AH59" s="24">
        <f t="shared" si="12"/>
        <v>39.5</v>
      </c>
      <c r="AI59" s="24"/>
      <c r="AL59" s="46">
        <f t="shared" si="13"/>
        <v>0.85</v>
      </c>
      <c r="AM59" s="46">
        <f t="shared" si="14"/>
        <v>0.6299874003</v>
      </c>
      <c r="AN59" s="46">
        <f t="shared" si="15"/>
        <v>0.9677169621</v>
      </c>
      <c r="AO59" s="46">
        <f t="shared" si="16"/>
        <v>0.7499838611</v>
      </c>
      <c r="AP59" s="46"/>
      <c r="AS59" s="14">
        <f t="shared" ref="AS59:AV59" si="100">IF((AL59)&gt;=50%,2,(IF((AL59)&lt;25%,0,1)))</f>
        <v>2</v>
      </c>
      <c r="AT59" s="14">
        <f t="shared" si="100"/>
        <v>2</v>
      </c>
      <c r="AU59" s="14">
        <f t="shared" si="100"/>
        <v>2</v>
      </c>
      <c r="AV59" s="14">
        <f t="shared" si="100"/>
        <v>2</v>
      </c>
      <c r="AW59" s="14"/>
      <c r="AZ59" s="14" t="str">
        <f t="shared" ref="AZ59:BC59" si="101">IF(AS59=2,"Att",(IF(AS59=0,"Not","Weak")))</f>
        <v>Att</v>
      </c>
      <c r="BA59" s="14" t="str">
        <f t="shared" si="101"/>
        <v>Att</v>
      </c>
      <c r="BB59" s="14" t="str">
        <f t="shared" si="101"/>
        <v>Att</v>
      </c>
      <c r="BC59" s="14" t="str">
        <f t="shared" si="101"/>
        <v>Att</v>
      </c>
      <c r="BD59" s="14"/>
      <c r="BF59" s="65">
        <f t="shared" si="8"/>
        <v>8</v>
      </c>
    </row>
    <row r="60" ht="12.75" customHeight="1">
      <c r="BF60" s="6"/>
    </row>
    <row r="61" ht="12.75" customHeight="1">
      <c r="BF61" s="6"/>
    </row>
    <row r="62" ht="12.75" customHeight="1">
      <c r="BF62" s="6"/>
    </row>
    <row r="63" ht="12.75" customHeight="1">
      <c r="AE63" s="73" t="s">
        <v>139</v>
      </c>
      <c r="AF63" s="4"/>
      <c r="AG63" s="4"/>
      <c r="AH63" s="4"/>
      <c r="AI63" s="4"/>
      <c r="AJ63" s="4"/>
      <c r="AK63" s="4"/>
      <c r="AL63" s="4"/>
      <c r="AM63" s="5"/>
      <c r="AN63" s="14">
        <f t="shared" ref="AN63:AQ63" si="102">COUNT(AL18:AL59)</f>
        <v>42</v>
      </c>
      <c r="AO63" s="14">
        <f t="shared" si="102"/>
        <v>42</v>
      </c>
      <c r="AP63" s="14">
        <f t="shared" si="102"/>
        <v>42</v>
      </c>
      <c r="AQ63" s="14">
        <f t="shared" si="102"/>
        <v>42</v>
      </c>
      <c r="BF63" s="6"/>
    </row>
    <row r="64" ht="12.75" customHeight="1">
      <c r="AE64" s="73" t="s">
        <v>140</v>
      </c>
      <c r="AF64" s="4"/>
      <c r="AG64" s="4"/>
      <c r="AH64" s="4"/>
      <c r="AI64" s="4"/>
      <c r="AJ64" s="4"/>
      <c r="AK64" s="4"/>
      <c r="AL64" s="4"/>
      <c r="AM64" s="5"/>
      <c r="AN64" s="14">
        <f t="shared" ref="AN64:AQ64" si="103">COUNTIF(AL18:AL59,"&gt;=25%")</f>
        <v>27</v>
      </c>
      <c r="AO64" s="14">
        <f t="shared" si="103"/>
        <v>30</v>
      </c>
      <c r="AP64" s="14">
        <f t="shared" si="103"/>
        <v>21</v>
      </c>
      <c r="AQ64" s="14">
        <f t="shared" si="103"/>
        <v>27</v>
      </c>
      <c r="BF64" s="6"/>
    </row>
    <row r="65" ht="12.75" customHeight="1">
      <c r="AE65" s="73" t="s">
        <v>141</v>
      </c>
      <c r="AF65" s="4"/>
      <c r="AG65" s="4"/>
      <c r="AH65" s="4"/>
      <c r="AI65" s="4"/>
      <c r="AJ65" s="4"/>
      <c r="AK65" s="4"/>
      <c r="AL65" s="4"/>
      <c r="AM65" s="5"/>
      <c r="AN65" s="46">
        <f t="shared" ref="AN65:AQ65" si="104">AN64/(AN63)</f>
        <v>0.6428571429</v>
      </c>
      <c r="AO65" s="46">
        <f t="shared" si="104"/>
        <v>0.7142857143</v>
      </c>
      <c r="AP65" s="46">
        <f t="shared" si="104"/>
        <v>0.5</v>
      </c>
      <c r="AQ65" s="46">
        <f t="shared" si="104"/>
        <v>0.6428571429</v>
      </c>
      <c r="BF65" s="6"/>
    </row>
    <row r="66" ht="12.75" customHeight="1">
      <c r="BF66" s="6"/>
    </row>
    <row r="67" ht="12.75" customHeight="1">
      <c r="BF67" s="6"/>
    </row>
    <row r="68" ht="12.75" customHeight="1">
      <c r="BF68" s="6"/>
    </row>
    <row r="69" ht="12.75" customHeight="1">
      <c r="BF69" s="6"/>
    </row>
    <row r="70" ht="12.75" customHeight="1">
      <c r="BF70" s="6"/>
    </row>
    <row r="71" ht="12.75" customHeight="1">
      <c r="BF71" s="6"/>
    </row>
    <row r="72" ht="12.75" customHeight="1">
      <c r="BF72" s="6"/>
    </row>
    <row r="73" ht="12.75" customHeight="1">
      <c r="BF73" s="6"/>
    </row>
    <row r="74" ht="12.75" customHeight="1">
      <c r="BF74" s="6"/>
    </row>
    <row r="75" ht="12.75" customHeight="1">
      <c r="BF75" s="6"/>
    </row>
    <row r="76" ht="12.75" customHeight="1">
      <c r="BF76" s="6"/>
    </row>
    <row r="77" ht="12.75" customHeight="1">
      <c r="BF77" s="6"/>
    </row>
    <row r="78" ht="12.75" customHeight="1">
      <c r="BF78" s="6"/>
    </row>
    <row r="79" ht="12.75" customHeight="1">
      <c r="BF79" s="6"/>
    </row>
    <row r="80" ht="12.75" customHeight="1">
      <c r="BF80" s="6"/>
    </row>
    <row r="81" ht="12.75" customHeight="1">
      <c r="BF81" s="6"/>
    </row>
    <row r="82" ht="12.75" customHeight="1">
      <c r="BF82" s="6"/>
    </row>
    <row r="83" ht="12.75" customHeight="1">
      <c r="BF83" s="6"/>
    </row>
    <row r="84" ht="12.75" customHeight="1">
      <c r="BF84" s="6"/>
    </row>
    <row r="85" ht="12.75" customHeight="1">
      <c r="BF85" s="6"/>
    </row>
    <row r="86" ht="12.75" customHeight="1">
      <c r="BF86" s="6"/>
    </row>
    <row r="87" ht="12.75" customHeight="1">
      <c r="BF87" s="6"/>
    </row>
    <row r="88" ht="12.75" customHeight="1">
      <c r="BF88" s="6"/>
    </row>
    <row r="89" ht="12.75" customHeight="1">
      <c r="BF89" s="6"/>
    </row>
    <row r="90" ht="12.75" customHeight="1">
      <c r="BF90" s="6"/>
    </row>
    <row r="91" ht="12.75" customHeight="1">
      <c r="BF91" s="6"/>
    </row>
    <row r="92" ht="12.75" customHeight="1">
      <c r="BF92" s="6"/>
    </row>
    <row r="93" ht="12.75" customHeight="1">
      <c r="BF93" s="6"/>
    </row>
    <row r="94" ht="12.75" customHeight="1">
      <c r="BF94" s="6"/>
    </row>
    <row r="95" ht="12.75" customHeight="1">
      <c r="BF95" s="6"/>
    </row>
    <row r="96" ht="12.75" customHeight="1">
      <c r="BF96" s="6"/>
    </row>
    <row r="97" ht="12.75" customHeight="1">
      <c r="BF97" s="6"/>
    </row>
    <row r="98" ht="12.75" customHeight="1">
      <c r="BF98" s="6"/>
    </row>
    <row r="99" ht="12.75" customHeight="1">
      <c r="BF99" s="6"/>
    </row>
    <row r="100" ht="12.75" customHeight="1">
      <c r="BF100" s="6"/>
    </row>
    <row r="101" ht="12.75" customHeight="1">
      <c r="BF101" s="6"/>
    </row>
    <row r="102" ht="12.75" customHeight="1">
      <c r="BF102" s="6"/>
    </row>
    <row r="103" ht="12.75" customHeight="1">
      <c r="BF103" s="6"/>
    </row>
    <row r="104" ht="12.75" customHeight="1">
      <c r="BF104" s="6"/>
    </row>
    <row r="105" ht="12.75" customHeight="1">
      <c r="BF105" s="6"/>
    </row>
    <row r="106" ht="12.75" customHeight="1">
      <c r="BF106" s="6"/>
    </row>
    <row r="107" ht="12.75" customHeight="1">
      <c r="BF107" s="6"/>
    </row>
    <row r="108" ht="12.75" customHeight="1">
      <c r="BF108" s="6"/>
    </row>
    <row r="109" ht="12.75" customHeight="1">
      <c r="BF109" s="6"/>
    </row>
    <row r="110" ht="12.75" customHeight="1">
      <c r="BF110" s="6"/>
    </row>
    <row r="111" ht="12.75" customHeight="1">
      <c r="BF111" s="6"/>
    </row>
    <row r="112" ht="12.75" customHeight="1">
      <c r="BF112" s="6"/>
    </row>
    <row r="113" ht="12.75" customHeight="1">
      <c r="BF113" s="6"/>
    </row>
    <row r="114" ht="12.75" customHeight="1">
      <c r="BF114" s="6"/>
    </row>
    <row r="115" ht="12.75" customHeight="1">
      <c r="BF115" s="6"/>
    </row>
    <row r="116" ht="12.75" customHeight="1">
      <c r="BF116" s="6"/>
    </row>
    <row r="117" ht="12.75" customHeight="1">
      <c r="BF117" s="6"/>
    </row>
    <row r="118" ht="12.75" customHeight="1">
      <c r="BF118" s="6"/>
    </row>
    <row r="119" ht="12.75" customHeight="1">
      <c r="BF119" s="6"/>
    </row>
    <row r="120" ht="12.75" customHeight="1">
      <c r="BF120" s="6"/>
    </row>
    <row r="121" ht="12.75" customHeight="1">
      <c r="BF121" s="6"/>
    </row>
    <row r="122" ht="12.75" customHeight="1">
      <c r="BF122" s="6"/>
    </row>
    <row r="123" ht="12.75" customHeight="1">
      <c r="BF123" s="6"/>
    </row>
    <row r="124" ht="12.75" customHeight="1">
      <c r="BF124" s="6"/>
    </row>
    <row r="125" ht="12.75" customHeight="1">
      <c r="BF125" s="6"/>
    </row>
    <row r="126" ht="12.75" customHeight="1">
      <c r="BF126" s="6"/>
    </row>
    <row r="127" ht="12.75" customHeight="1">
      <c r="BF127" s="6"/>
    </row>
    <row r="128" ht="12.75" customHeight="1">
      <c r="BF128" s="6"/>
    </row>
    <row r="129" ht="12.75" customHeight="1">
      <c r="BF129" s="6"/>
    </row>
    <row r="130" ht="12.75" customHeight="1">
      <c r="BF130" s="6"/>
    </row>
    <row r="131" ht="12.75" customHeight="1">
      <c r="BF131" s="6"/>
    </row>
    <row r="132" ht="12.75" customHeight="1">
      <c r="BF132" s="6"/>
    </row>
    <row r="133" ht="12.75" customHeight="1">
      <c r="BF133" s="6"/>
    </row>
    <row r="134" ht="12.75" customHeight="1">
      <c r="BF134" s="6"/>
    </row>
    <row r="135" ht="12.75" customHeight="1">
      <c r="BF135" s="6"/>
    </row>
    <row r="136" ht="12.75" customHeight="1">
      <c r="BF136" s="6"/>
    </row>
    <row r="137" ht="12.75" customHeight="1">
      <c r="BF137" s="6"/>
    </row>
    <row r="138" ht="12.75" customHeight="1">
      <c r="BF138" s="6"/>
    </row>
    <row r="139" ht="12.75" customHeight="1">
      <c r="BF139" s="6"/>
    </row>
    <row r="140" ht="12.75" customHeight="1">
      <c r="BF140" s="6"/>
    </row>
    <row r="141" ht="12.75" customHeight="1">
      <c r="BF141" s="6"/>
    </row>
    <row r="142" ht="12.75" customHeight="1">
      <c r="BF142" s="6"/>
    </row>
    <row r="143" ht="12.75" customHeight="1">
      <c r="BF143" s="6"/>
    </row>
    <row r="144" ht="12.75" customHeight="1">
      <c r="BF144" s="6"/>
    </row>
    <row r="145" ht="12.75" customHeight="1">
      <c r="BF145" s="6"/>
    </row>
    <row r="146" ht="12.75" customHeight="1">
      <c r="BF146" s="6"/>
    </row>
    <row r="147" ht="12.75" customHeight="1">
      <c r="BF147" s="6"/>
    </row>
    <row r="148" ht="12.75" customHeight="1">
      <c r="BF148" s="6"/>
    </row>
    <row r="149" ht="12.75" customHeight="1">
      <c r="BF149" s="6"/>
    </row>
    <row r="150" ht="12.75" customHeight="1">
      <c r="BF150" s="6"/>
    </row>
    <row r="151" ht="12.75" customHeight="1">
      <c r="BF151" s="6"/>
    </row>
    <row r="152" ht="12.75" customHeight="1">
      <c r="BF152" s="6"/>
    </row>
    <row r="153" ht="12.75" customHeight="1">
      <c r="BF153" s="6"/>
    </row>
    <row r="154" ht="12.75" customHeight="1">
      <c r="BF154" s="6"/>
    </row>
    <row r="155" ht="12.75" customHeight="1">
      <c r="BF155" s="6"/>
    </row>
    <row r="156" ht="12.75" customHeight="1">
      <c r="BF156" s="6"/>
    </row>
    <row r="157" ht="12.75" customHeight="1">
      <c r="BF157" s="6"/>
    </row>
    <row r="158" ht="12.75" customHeight="1">
      <c r="BF158" s="6"/>
    </row>
    <row r="159" ht="12.75" customHeight="1">
      <c r="BF159" s="6"/>
    </row>
    <row r="160" ht="12.75" customHeight="1">
      <c r="BF160" s="6"/>
    </row>
    <row r="161" ht="12.75" customHeight="1">
      <c r="BF161" s="6"/>
    </row>
    <row r="162" ht="12.75" customHeight="1">
      <c r="BF162" s="6"/>
    </row>
    <row r="163" ht="12.75" customHeight="1">
      <c r="BF163" s="6"/>
    </row>
    <row r="164" ht="12.75" customHeight="1">
      <c r="BF164" s="6"/>
    </row>
    <row r="165" ht="12.75" customHeight="1">
      <c r="BF165" s="6"/>
    </row>
    <row r="166" ht="12.75" customHeight="1">
      <c r="BF166" s="6"/>
    </row>
    <row r="167" ht="12.75" customHeight="1">
      <c r="BF167" s="6"/>
    </row>
    <row r="168" ht="12.75" customHeight="1">
      <c r="BF168" s="6"/>
    </row>
    <row r="169" ht="12.75" customHeight="1">
      <c r="BF169" s="6"/>
    </row>
    <row r="170" ht="12.75" customHeight="1">
      <c r="BF170" s="6"/>
    </row>
    <row r="171" ht="12.75" customHeight="1">
      <c r="BF171" s="6"/>
    </row>
    <row r="172" ht="12.75" customHeight="1">
      <c r="BF172" s="6"/>
    </row>
    <row r="173" ht="12.75" customHeight="1">
      <c r="BF173" s="6"/>
    </row>
    <row r="174" ht="12.75" customHeight="1">
      <c r="BF174" s="6"/>
    </row>
    <row r="175" ht="12.75" customHeight="1">
      <c r="BF175" s="6"/>
    </row>
    <row r="176" ht="12.75" customHeight="1">
      <c r="BF176" s="6"/>
    </row>
    <row r="177" ht="12.75" customHeight="1">
      <c r="BF177" s="6"/>
    </row>
    <row r="178" ht="12.75" customHeight="1">
      <c r="BF178" s="6"/>
    </row>
    <row r="179" ht="12.75" customHeight="1">
      <c r="BF179" s="6"/>
    </row>
    <row r="180" ht="12.75" customHeight="1">
      <c r="BF180" s="6"/>
    </row>
    <row r="181" ht="12.75" customHeight="1">
      <c r="BF181" s="6"/>
    </row>
    <row r="182" ht="12.75" customHeight="1">
      <c r="BF182" s="6"/>
    </row>
    <row r="183" ht="12.75" customHeight="1">
      <c r="BF183" s="6"/>
    </row>
    <row r="184" ht="12.75" customHeight="1">
      <c r="BF184" s="6"/>
    </row>
    <row r="185" ht="12.75" customHeight="1">
      <c r="BF185" s="6"/>
    </row>
    <row r="186" ht="12.75" customHeight="1">
      <c r="BF186" s="6"/>
    </row>
    <row r="187" ht="12.75" customHeight="1">
      <c r="BF187" s="6"/>
    </row>
    <row r="188" ht="12.75" customHeight="1">
      <c r="BF188" s="6"/>
    </row>
    <row r="189" ht="12.75" customHeight="1">
      <c r="BF189" s="6"/>
    </row>
    <row r="190" ht="12.75" customHeight="1">
      <c r="BF190" s="6"/>
    </row>
    <row r="191" ht="12.75" customHeight="1">
      <c r="BF191" s="6"/>
    </row>
    <row r="192" ht="12.75" customHeight="1">
      <c r="BF192" s="6"/>
    </row>
    <row r="193" ht="12.75" customHeight="1">
      <c r="BF193" s="6"/>
    </row>
    <row r="194" ht="12.75" customHeight="1">
      <c r="BF194" s="6"/>
    </row>
    <row r="195" ht="12.75" customHeight="1">
      <c r="BF195" s="6"/>
    </row>
    <row r="196" ht="12.75" customHeight="1">
      <c r="BF196" s="6"/>
    </row>
    <row r="197" ht="12.75" customHeight="1">
      <c r="BF197" s="6"/>
    </row>
    <row r="198" ht="12.75" customHeight="1">
      <c r="BF198" s="6"/>
    </row>
    <row r="199" ht="12.75" customHeight="1">
      <c r="BF199" s="6"/>
    </row>
    <row r="200" ht="12.75" customHeight="1">
      <c r="BF200" s="6"/>
    </row>
    <row r="201" ht="12.75" customHeight="1">
      <c r="BF201" s="6"/>
    </row>
    <row r="202" ht="12.75" customHeight="1">
      <c r="BF202" s="6"/>
    </row>
    <row r="203" ht="12.75" customHeight="1">
      <c r="BF203" s="6"/>
    </row>
    <row r="204" ht="12.75" customHeight="1">
      <c r="BF204" s="6"/>
    </row>
    <row r="205" ht="12.75" customHeight="1">
      <c r="BF205" s="6"/>
    </row>
    <row r="206" ht="12.75" customHeight="1">
      <c r="BF206" s="6"/>
    </row>
    <row r="207" ht="12.75" customHeight="1">
      <c r="BF207" s="6"/>
    </row>
    <row r="208" ht="12.75" customHeight="1">
      <c r="BF208" s="6"/>
    </row>
    <row r="209" ht="12.75" customHeight="1">
      <c r="BF209" s="6"/>
    </row>
    <row r="210" ht="12.75" customHeight="1">
      <c r="BF210" s="6"/>
    </row>
    <row r="211" ht="12.75" customHeight="1">
      <c r="BF211" s="6"/>
    </row>
    <row r="212" ht="12.75" customHeight="1">
      <c r="BF212" s="6"/>
    </row>
    <row r="213" ht="12.75" customHeight="1">
      <c r="BF213" s="6"/>
    </row>
    <row r="214" ht="12.75" customHeight="1">
      <c r="BF214" s="6"/>
    </row>
    <row r="215" ht="12.75" customHeight="1">
      <c r="BF215" s="6"/>
    </row>
    <row r="216" ht="12.75" customHeight="1">
      <c r="BF216" s="6"/>
    </row>
    <row r="217" ht="12.75" customHeight="1">
      <c r="BF217" s="6"/>
    </row>
    <row r="218" ht="12.75" customHeight="1">
      <c r="BF218" s="6"/>
    </row>
    <row r="219" ht="12.75" customHeight="1">
      <c r="BF219" s="6"/>
    </row>
    <row r="220" ht="12.75" customHeight="1">
      <c r="BF220" s="6"/>
    </row>
    <row r="221" ht="12.75" customHeight="1">
      <c r="BF221" s="6"/>
    </row>
    <row r="222" ht="12.75" customHeight="1">
      <c r="BF222" s="6"/>
    </row>
    <row r="223" ht="12.75" customHeight="1">
      <c r="BF223" s="6"/>
    </row>
    <row r="224" ht="12.75" customHeight="1">
      <c r="BF224" s="6"/>
    </row>
    <row r="225" ht="12.75" customHeight="1">
      <c r="BF225" s="6"/>
    </row>
    <row r="226" ht="12.75" customHeight="1">
      <c r="BF226" s="6"/>
    </row>
    <row r="227" ht="12.75" customHeight="1">
      <c r="BF227" s="6"/>
    </row>
    <row r="228" ht="12.75" customHeight="1">
      <c r="BF228" s="6"/>
    </row>
    <row r="229" ht="12.75" customHeight="1">
      <c r="BF229" s="6"/>
    </row>
    <row r="230" ht="12.75" customHeight="1">
      <c r="BF230" s="6"/>
    </row>
    <row r="231" ht="12.75" customHeight="1">
      <c r="BF231" s="6"/>
    </row>
    <row r="232" ht="12.75" customHeight="1">
      <c r="BF232" s="6"/>
    </row>
    <row r="233" ht="12.75" customHeight="1">
      <c r="BF233" s="6"/>
    </row>
    <row r="234" ht="12.75" customHeight="1">
      <c r="BF234" s="6"/>
    </row>
    <row r="235" ht="12.75" customHeight="1">
      <c r="BF235" s="6"/>
    </row>
    <row r="236" ht="12.75" customHeight="1">
      <c r="BF236" s="6"/>
    </row>
    <row r="237" ht="12.75" customHeight="1">
      <c r="BF237" s="6"/>
    </row>
    <row r="238" ht="12.75" customHeight="1">
      <c r="BF238" s="6"/>
    </row>
    <row r="239" ht="12.75" customHeight="1">
      <c r="BF239" s="6"/>
    </row>
    <row r="240" ht="12.75" customHeight="1">
      <c r="BF240" s="6"/>
    </row>
    <row r="241" ht="12.75" customHeight="1">
      <c r="BF241" s="6"/>
    </row>
    <row r="242" ht="12.75" customHeight="1">
      <c r="BF242" s="6"/>
    </row>
    <row r="243" ht="12.75" customHeight="1">
      <c r="BF243" s="6"/>
    </row>
    <row r="244" ht="12.75" customHeight="1">
      <c r="BF244" s="6"/>
    </row>
    <row r="245" ht="12.75" customHeight="1">
      <c r="BF245" s="6"/>
    </row>
    <row r="246" ht="12.75" customHeight="1">
      <c r="BF246" s="6"/>
    </row>
    <row r="247" ht="12.75" customHeight="1">
      <c r="BF247" s="6"/>
    </row>
    <row r="248" ht="12.75" customHeight="1">
      <c r="BF248" s="6"/>
    </row>
    <row r="249" ht="12.75" customHeight="1">
      <c r="BF249" s="6"/>
    </row>
    <row r="250" ht="12.75" customHeight="1">
      <c r="BF250" s="6"/>
    </row>
    <row r="251" ht="12.75" customHeight="1">
      <c r="BF251" s="6"/>
    </row>
    <row r="252" ht="12.75" customHeight="1">
      <c r="BF252" s="6"/>
    </row>
    <row r="253" ht="12.75" customHeight="1">
      <c r="BF253" s="6"/>
    </row>
    <row r="254" ht="12.75" customHeight="1">
      <c r="BF254" s="6"/>
    </row>
    <row r="255" ht="12.75" customHeight="1">
      <c r="BF255" s="6"/>
    </row>
    <row r="256" ht="12.75" customHeight="1">
      <c r="BF256" s="6"/>
    </row>
    <row r="257" ht="12.75" customHeight="1">
      <c r="BF257" s="6"/>
    </row>
    <row r="258" ht="12.75" customHeight="1">
      <c r="BF258" s="6"/>
    </row>
    <row r="259" ht="12.75" customHeight="1">
      <c r="BF259" s="6"/>
    </row>
    <row r="260" ht="12.75" customHeight="1">
      <c r="BF260" s="6"/>
    </row>
    <row r="261" ht="12.75" customHeight="1">
      <c r="BF261" s="6"/>
    </row>
    <row r="262" ht="12.75" customHeight="1">
      <c r="BF262" s="6"/>
    </row>
    <row r="263" ht="12.75" customHeight="1">
      <c r="BF263" s="6"/>
    </row>
    <row r="264" ht="12.75" customHeight="1">
      <c r="BF264" s="6"/>
    </row>
    <row r="265" ht="12.75" customHeight="1">
      <c r="BF265" s="6"/>
    </row>
    <row r="266" ht="12.75" customHeight="1">
      <c r="BF266" s="6"/>
    </row>
    <row r="267" ht="12.75" customHeight="1">
      <c r="BF267" s="6"/>
    </row>
    <row r="268" ht="12.75" customHeight="1">
      <c r="BF268" s="6"/>
    </row>
    <row r="269" ht="12.75" customHeight="1">
      <c r="BF269" s="6"/>
    </row>
    <row r="270" ht="12.75" customHeight="1">
      <c r="BF270" s="6"/>
    </row>
    <row r="271" ht="12.75" customHeight="1">
      <c r="BF271" s="6"/>
    </row>
    <row r="272" ht="12.75" customHeight="1">
      <c r="BF272" s="6"/>
    </row>
    <row r="273" ht="12.75" customHeight="1">
      <c r="BF273" s="6"/>
    </row>
    <row r="274" ht="12.75" customHeight="1">
      <c r="BF274" s="6"/>
    </row>
    <row r="275" ht="12.75" customHeight="1">
      <c r="BF275" s="6"/>
    </row>
    <row r="276" ht="12.75" customHeight="1">
      <c r="BF276" s="6"/>
    </row>
    <row r="277" ht="12.75" customHeight="1">
      <c r="BF277" s="6"/>
    </row>
    <row r="278" ht="12.75" customHeight="1">
      <c r="BF278" s="6"/>
    </row>
    <row r="279" ht="12.75" customHeight="1">
      <c r="BF279" s="6"/>
    </row>
    <row r="280" ht="12.75" customHeight="1">
      <c r="BF280" s="6"/>
    </row>
    <row r="281" ht="12.75" customHeight="1">
      <c r="BF281" s="6"/>
    </row>
    <row r="282" ht="12.75" customHeight="1">
      <c r="BF282" s="6"/>
    </row>
    <row r="283" ht="12.75" customHeight="1">
      <c r="BF283" s="6"/>
    </row>
    <row r="284" ht="12.75" customHeight="1">
      <c r="BF284" s="6"/>
    </row>
    <row r="285" ht="12.75" customHeight="1">
      <c r="BF285" s="6"/>
    </row>
    <row r="286" ht="12.75" customHeight="1">
      <c r="BF286" s="6"/>
    </row>
    <row r="287" ht="12.75" customHeight="1">
      <c r="BF287" s="6"/>
    </row>
    <row r="288" ht="12.75" customHeight="1">
      <c r="BF288" s="6"/>
    </row>
    <row r="289" ht="12.75" customHeight="1">
      <c r="BF289" s="6"/>
    </row>
    <row r="290" ht="12.75" customHeight="1">
      <c r="BF290" s="6"/>
    </row>
    <row r="291" ht="12.75" customHeight="1">
      <c r="BF291" s="6"/>
    </row>
    <row r="292" ht="12.75" customHeight="1">
      <c r="BF292" s="6"/>
    </row>
    <row r="293" ht="12.75" customHeight="1">
      <c r="BF293" s="6"/>
    </row>
    <row r="294" ht="12.75" customHeight="1">
      <c r="BF294" s="6"/>
    </row>
    <row r="295" ht="12.75" customHeight="1">
      <c r="BF295" s="6"/>
    </row>
    <row r="296" ht="12.75" customHeight="1">
      <c r="BF296" s="6"/>
    </row>
    <row r="297" ht="12.75" customHeight="1">
      <c r="BF297" s="6"/>
    </row>
    <row r="298" ht="12.75" customHeight="1">
      <c r="BF298" s="6"/>
    </row>
    <row r="299" ht="12.75" customHeight="1">
      <c r="BF299" s="6"/>
    </row>
    <row r="300" ht="12.75" customHeight="1">
      <c r="BF300" s="6"/>
    </row>
    <row r="301" ht="12.75" customHeight="1">
      <c r="BF301" s="6"/>
    </row>
    <row r="302" ht="12.75" customHeight="1">
      <c r="BF302" s="6"/>
    </row>
    <row r="303" ht="12.75" customHeight="1">
      <c r="BF303" s="6"/>
    </row>
    <row r="304" ht="12.75" customHeight="1">
      <c r="BF304" s="6"/>
    </row>
    <row r="305" ht="12.75" customHeight="1">
      <c r="BF305" s="6"/>
    </row>
    <row r="306" ht="12.75" customHeight="1">
      <c r="BF306" s="6"/>
    </row>
    <row r="307" ht="12.75" customHeight="1">
      <c r="BF307" s="6"/>
    </row>
    <row r="308" ht="12.75" customHeight="1">
      <c r="BF308" s="6"/>
    </row>
    <row r="309" ht="12.75" customHeight="1">
      <c r="BF309" s="6"/>
    </row>
    <row r="310" ht="12.75" customHeight="1">
      <c r="BF310" s="6"/>
    </row>
    <row r="311" ht="12.75" customHeight="1">
      <c r="BF311" s="6"/>
    </row>
    <row r="312" ht="12.75" customHeight="1">
      <c r="BF312" s="6"/>
    </row>
    <row r="313" ht="12.75" customHeight="1">
      <c r="BF313" s="6"/>
    </row>
    <row r="314" ht="12.75" customHeight="1">
      <c r="BF314" s="6"/>
    </row>
    <row r="315" ht="12.75" customHeight="1">
      <c r="BF315" s="6"/>
    </row>
    <row r="316" ht="12.75" customHeight="1">
      <c r="BF316" s="6"/>
    </row>
    <row r="317" ht="12.75" customHeight="1">
      <c r="BF317" s="6"/>
    </row>
    <row r="318" ht="12.75" customHeight="1">
      <c r="BF318" s="6"/>
    </row>
    <row r="319" ht="12.75" customHeight="1">
      <c r="BF319" s="6"/>
    </row>
    <row r="320" ht="12.75" customHeight="1">
      <c r="BF320" s="6"/>
    </row>
    <row r="321" ht="12.75" customHeight="1">
      <c r="BF321" s="6"/>
    </row>
    <row r="322" ht="12.75" customHeight="1">
      <c r="BF322" s="6"/>
    </row>
    <row r="323" ht="12.75" customHeight="1">
      <c r="BF323" s="6"/>
    </row>
    <row r="324" ht="12.75" customHeight="1">
      <c r="BF324" s="6"/>
    </row>
    <row r="325" ht="12.75" customHeight="1">
      <c r="BF325" s="6"/>
    </row>
    <row r="326" ht="12.75" customHeight="1">
      <c r="BF326" s="6"/>
    </row>
    <row r="327" ht="12.75" customHeight="1">
      <c r="BF327" s="6"/>
    </row>
    <row r="328" ht="12.75" customHeight="1">
      <c r="BF328" s="6"/>
    </row>
    <row r="329" ht="12.75" customHeight="1">
      <c r="BF329" s="6"/>
    </row>
    <row r="330" ht="12.75" customHeight="1">
      <c r="BF330" s="6"/>
    </row>
    <row r="331" ht="12.75" customHeight="1">
      <c r="BF331" s="6"/>
    </row>
    <row r="332" ht="12.75" customHeight="1">
      <c r="BF332" s="6"/>
    </row>
    <row r="333" ht="12.75" customHeight="1">
      <c r="BF333" s="6"/>
    </row>
    <row r="334" ht="12.75" customHeight="1">
      <c r="BF334" s="6"/>
    </row>
    <row r="335" ht="12.75" customHeight="1">
      <c r="BF335" s="6"/>
    </row>
    <row r="336" ht="12.75" customHeight="1">
      <c r="BF336" s="6"/>
    </row>
    <row r="337" ht="12.75" customHeight="1">
      <c r="BF337" s="6"/>
    </row>
    <row r="338" ht="12.75" customHeight="1">
      <c r="BF338" s="6"/>
    </row>
    <row r="339" ht="12.75" customHeight="1">
      <c r="BF339" s="6"/>
    </row>
    <row r="340" ht="12.75" customHeight="1">
      <c r="BF340" s="6"/>
    </row>
    <row r="341" ht="12.75" customHeight="1">
      <c r="BF341" s="6"/>
    </row>
    <row r="342" ht="12.75" customHeight="1">
      <c r="BF342" s="6"/>
    </row>
    <row r="343" ht="12.75" customHeight="1">
      <c r="BF343" s="6"/>
    </row>
    <row r="344" ht="12.75" customHeight="1">
      <c r="BF344" s="6"/>
    </row>
    <row r="345" ht="12.75" customHeight="1">
      <c r="BF345" s="6"/>
    </row>
    <row r="346" ht="12.75" customHeight="1">
      <c r="BF346" s="6"/>
    </row>
    <row r="347" ht="12.75" customHeight="1">
      <c r="BF347" s="6"/>
    </row>
    <row r="348" ht="12.75" customHeight="1">
      <c r="BF348" s="6"/>
    </row>
    <row r="349" ht="12.75" customHeight="1">
      <c r="BF349" s="6"/>
    </row>
    <row r="350" ht="12.75" customHeight="1">
      <c r="BF350" s="6"/>
    </row>
    <row r="351" ht="12.75" customHeight="1">
      <c r="BF351" s="6"/>
    </row>
    <row r="352" ht="12.75" customHeight="1">
      <c r="BF352" s="6"/>
    </row>
    <row r="353" ht="12.75" customHeight="1">
      <c r="BF353" s="6"/>
    </row>
    <row r="354" ht="12.75" customHeight="1">
      <c r="BF354" s="6"/>
    </row>
    <row r="355" ht="12.75" customHeight="1">
      <c r="BF355" s="6"/>
    </row>
    <row r="356" ht="12.75" customHeight="1">
      <c r="BF356" s="6"/>
    </row>
    <row r="357" ht="12.75" customHeight="1">
      <c r="BF357" s="6"/>
    </row>
    <row r="358" ht="12.75" customHeight="1">
      <c r="BF358" s="6"/>
    </row>
    <row r="359" ht="12.75" customHeight="1">
      <c r="BF359" s="6"/>
    </row>
    <row r="360" ht="12.75" customHeight="1">
      <c r="BF360" s="6"/>
    </row>
    <row r="361" ht="12.75" customHeight="1">
      <c r="BF361" s="6"/>
    </row>
    <row r="362" ht="12.75" customHeight="1">
      <c r="BF362" s="6"/>
    </row>
    <row r="363" ht="12.75" customHeight="1">
      <c r="BF363" s="6"/>
    </row>
    <row r="364" ht="12.75" customHeight="1">
      <c r="BF364" s="6"/>
    </row>
    <row r="365" ht="12.75" customHeight="1">
      <c r="BF365" s="6"/>
    </row>
    <row r="366" ht="12.75" customHeight="1">
      <c r="BF366" s="6"/>
    </row>
    <row r="367" ht="12.75" customHeight="1">
      <c r="BF367" s="6"/>
    </row>
    <row r="368" ht="12.75" customHeight="1">
      <c r="BF368" s="6"/>
    </row>
    <row r="369" ht="12.75" customHeight="1">
      <c r="BF369" s="6"/>
    </row>
    <row r="370" ht="12.75" customHeight="1">
      <c r="BF370" s="6"/>
    </row>
    <row r="371" ht="12.75" customHeight="1">
      <c r="BF371" s="6"/>
    </row>
    <row r="372" ht="12.75" customHeight="1">
      <c r="BF372" s="6"/>
    </row>
    <row r="373" ht="12.75" customHeight="1">
      <c r="BF373" s="6"/>
    </row>
    <row r="374" ht="12.75" customHeight="1">
      <c r="BF374" s="6"/>
    </row>
    <row r="375" ht="12.75" customHeight="1">
      <c r="BF375" s="6"/>
    </row>
    <row r="376" ht="12.75" customHeight="1">
      <c r="BF376" s="6"/>
    </row>
    <row r="377" ht="12.75" customHeight="1">
      <c r="BF377" s="6"/>
    </row>
    <row r="378" ht="12.75" customHeight="1">
      <c r="BF378" s="6"/>
    </row>
    <row r="379" ht="12.75" customHeight="1">
      <c r="BF379" s="6"/>
    </row>
    <row r="380" ht="12.75" customHeight="1">
      <c r="BF380" s="6"/>
    </row>
    <row r="381" ht="12.75" customHeight="1">
      <c r="BF381" s="6"/>
    </row>
    <row r="382" ht="12.75" customHeight="1">
      <c r="BF382" s="6"/>
    </row>
    <row r="383" ht="12.75" customHeight="1">
      <c r="BF383" s="6"/>
    </row>
    <row r="384" ht="12.75" customHeight="1">
      <c r="BF384" s="6"/>
    </row>
    <row r="385" ht="12.75" customHeight="1">
      <c r="BF385" s="6"/>
    </row>
    <row r="386" ht="12.75" customHeight="1">
      <c r="BF386" s="6"/>
    </row>
    <row r="387" ht="12.75" customHeight="1">
      <c r="BF387" s="6"/>
    </row>
    <row r="388" ht="12.75" customHeight="1">
      <c r="BF388" s="6"/>
    </row>
    <row r="389" ht="12.75" customHeight="1">
      <c r="BF389" s="6"/>
    </row>
    <row r="390" ht="12.75" customHeight="1">
      <c r="BF390" s="6"/>
    </row>
    <row r="391" ht="12.75" customHeight="1">
      <c r="BF391" s="6"/>
    </row>
    <row r="392" ht="12.75" customHeight="1">
      <c r="BF392" s="6"/>
    </row>
    <row r="393" ht="12.75" customHeight="1">
      <c r="BF393" s="6"/>
    </row>
    <row r="394" ht="12.75" customHeight="1">
      <c r="BF394" s="6"/>
    </row>
    <row r="395" ht="12.75" customHeight="1">
      <c r="BF395" s="6"/>
    </row>
    <row r="396" ht="12.75" customHeight="1">
      <c r="BF396" s="6"/>
    </row>
    <row r="397" ht="12.75" customHeight="1">
      <c r="BF397" s="6"/>
    </row>
    <row r="398" ht="12.75" customHeight="1">
      <c r="BF398" s="6"/>
    </row>
    <row r="399" ht="12.75" customHeight="1">
      <c r="BF399" s="6"/>
    </row>
    <row r="400" ht="12.75" customHeight="1">
      <c r="BF400" s="6"/>
    </row>
    <row r="401" ht="12.75" customHeight="1">
      <c r="BF401" s="6"/>
    </row>
    <row r="402" ht="12.75" customHeight="1">
      <c r="BF402" s="6"/>
    </row>
    <row r="403" ht="12.75" customHeight="1">
      <c r="BF403" s="6"/>
    </row>
    <row r="404" ht="12.75" customHeight="1">
      <c r="BF404" s="6"/>
    </row>
    <row r="405" ht="12.75" customHeight="1">
      <c r="BF405" s="6"/>
    </row>
    <row r="406" ht="12.75" customHeight="1">
      <c r="BF406" s="6"/>
    </row>
    <row r="407" ht="12.75" customHeight="1">
      <c r="BF407" s="6"/>
    </row>
    <row r="408" ht="12.75" customHeight="1">
      <c r="BF408" s="6"/>
    </row>
    <row r="409" ht="12.75" customHeight="1">
      <c r="BF409" s="6"/>
    </row>
    <row r="410" ht="12.75" customHeight="1">
      <c r="BF410" s="6"/>
    </row>
    <row r="411" ht="12.75" customHeight="1">
      <c r="BF411" s="6"/>
    </row>
    <row r="412" ht="12.75" customHeight="1">
      <c r="BF412" s="6"/>
    </row>
    <row r="413" ht="12.75" customHeight="1">
      <c r="BF413" s="6"/>
    </row>
    <row r="414" ht="12.75" customHeight="1">
      <c r="BF414" s="6"/>
    </row>
    <row r="415" ht="12.75" customHeight="1">
      <c r="BF415" s="6"/>
    </row>
    <row r="416" ht="12.75" customHeight="1">
      <c r="BF416" s="6"/>
    </row>
    <row r="417" ht="12.75" customHeight="1">
      <c r="BF417" s="6"/>
    </row>
    <row r="418" ht="12.75" customHeight="1">
      <c r="BF418" s="6"/>
    </row>
    <row r="419" ht="12.75" customHeight="1">
      <c r="BF419" s="6"/>
    </row>
    <row r="420" ht="12.75" customHeight="1">
      <c r="BF420" s="6"/>
    </row>
    <row r="421" ht="12.75" customHeight="1">
      <c r="BF421" s="6"/>
    </row>
    <row r="422" ht="12.75" customHeight="1">
      <c r="BF422" s="6"/>
    </row>
    <row r="423" ht="12.75" customHeight="1">
      <c r="BF423" s="6"/>
    </row>
    <row r="424" ht="12.75" customHeight="1">
      <c r="BF424" s="6"/>
    </row>
    <row r="425" ht="12.75" customHeight="1">
      <c r="BF425" s="6"/>
    </row>
    <row r="426" ht="12.75" customHeight="1">
      <c r="BF426" s="6"/>
    </row>
    <row r="427" ht="12.75" customHeight="1">
      <c r="BF427" s="6"/>
    </row>
    <row r="428" ht="12.75" customHeight="1">
      <c r="BF428" s="6"/>
    </row>
    <row r="429" ht="12.75" customHeight="1">
      <c r="BF429" s="6"/>
    </row>
    <row r="430" ht="12.75" customHeight="1">
      <c r="BF430" s="6"/>
    </row>
    <row r="431" ht="12.75" customHeight="1">
      <c r="BF431" s="6"/>
    </row>
    <row r="432" ht="12.75" customHeight="1">
      <c r="BF432" s="6"/>
    </row>
    <row r="433" ht="12.75" customHeight="1">
      <c r="BF433" s="6"/>
    </row>
    <row r="434" ht="12.75" customHeight="1">
      <c r="BF434" s="6"/>
    </row>
    <row r="435" ht="12.75" customHeight="1">
      <c r="BF435" s="6"/>
    </row>
    <row r="436" ht="12.75" customHeight="1">
      <c r="BF436" s="6"/>
    </row>
    <row r="437" ht="12.75" customHeight="1">
      <c r="BF437" s="6"/>
    </row>
    <row r="438" ht="12.75" customHeight="1">
      <c r="BF438" s="6"/>
    </row>
    <row r="439" ht="12.75" customHeight="1">
      <c r="BF439" s="6"/>
    </row>
    <row r="440" ht="12.75" customHeight="1">
      <c r="BF440" s="6"/>
    </row>
    <row r="441" ht="12.75" customHeight="1">
      <c r="BF441" s="6"/>
    </row>
    <row r="442" ht="12.75" customHeight="1">
      <c r="BF442" s="6"/>
    </row>
    <row r="443" ht="12.75" customHeight="1">
      <c r="BF443" s="6"/>
    </row>
    <row r="444" ht="12.75" customHeight="1">
      <c r="BF444" s="6"/>
    </row>
    <row r="445" ht="12.75" customHeight="1">
      <c r="BF445" s="6"/>
    </row>
    <row r="446" ht="12.75" customHeight="1">
      <c r="BF446" s="6"/>
    </row>
    <row r="447" ht="12.75" customHeight="1">
      <c r="BF447" s="6"/>
    </row>
    <row r="448" ht="12.75" customHeight="1">
      <c r="BF448" s="6"/>
    </row>
    <row r="449" ht="12.75" customHeight="1">
      <c r="BF449" s="6"/>
    </row>
    <row r="450" ht="12.75" customHeight="1">
      <c r="BF450" s="6"/>
    </row>
    <row r="451" ht="12.75" customHeight="1">
      <c r="BF451" s="6"/>
    </row>
    <row r="452" ht="12.75" customHeight="1">
      <c r="BF452" s="6"/>
    </row>
    <row r="453" ht="12.75" customHeight="1">
      <c r="BF453" s="6"/>
    </row>
    <row r="454" ht="12.75" customHeight="1">
      <c r="BF454" s="6"/>
    </row>
    <row r="455" ht="12.75" customHeight="1">
      <c r="BF455" s="6"/>
    </row>
    <row r="456" ht="12.75" customHeight="1">
      <c r="BF456" s="6"/>
    </row>
    <row r="457" ht="12.75" customHeight="1">
      <c r="BF457" s="6"/>
    </row>
    <row r="458" ht="12.75" customHeight="1">
      <c r="BF458" s="6"/>
    </row>
    <row r="459" ht="12.75" customHeight="1">
      <c r="BF459" s="6"/>
    </row>
    <row r="460" ht="12.75" customHeight="1">
      <c r="BF460" s="6"/>
    </row>
    <row r="461" ht="12.75" customHeight="1">
      <c r="BF461" s="6"/>
    </row>
    <row r="462" ht="12.75" customHeight="1">
      <c r="BF462" s="6"/>
    </row>
    <row r="463" ht="12.75" customHeight="1">
      <c r="BF463" s="6"/>
    </row>
    <row r="464" ht="12.75" customHeight="1">
      <c r="BF464" s="6"/>
    </row>
    <row r="465" ht="12.75" customHeight="1">
      <c r="BF465" s="6"/>
    </row>
    <row r="466" ht="12.75" customHeight="1">
      <c r="BF466" s="6"/>
    </row>
    <row r="467" ht="12.75" customHeight="1">
      <c r="BF467" s="6"/>
    </row>
    <row r="468" ht="12.75" customHeight="1">
      <c r="BF468" s="6"/>
    </row>
    <row r="469" ht="12.75" customHeight="1">
      <c r="BF469" s="6"/>
    </row>
    <row r="470" ht="12.75" customHeight="1">
      <c r="BF470" s="6"/>
    </row>
    <row r="471" ht="12.75" customHeight="1">
      <c r="BF471" s="6"/>
    </row>
    <row r="472" ht="12.75" customHeight="1">
      <c r="BF472" s="6"/>
    </row>
    <row r="473" ht="12.75" customHeight="1">
      <c r="BF473" s="6"/>
    </row>
    <row r="474" ht="12.75" customHeight="1">
      <c r="BF474" s="6"/>
    </row>
    <row r="475" ht="12.75" customHeight="1">
      <c r="BF475" s="6"/>
    </row>
    <row r="476" ht="12.75" customHeight="1">
      <c r="BF476" s="6"/>
    </row>
    <row r="477" ht="12.75" customHeight="1">
      <c r="BF477" s="6"/>
    </row>
    <row r="478" ht="12.75" customHeight="1">
      <c r="BF478" s="6"/>
    </row>
    <row r="479" ht="12.75" customHeight="1">
      <c r="BF479" s="6"/>
    </row>
    <row r="480" ht="12.75" customHeight="1">
      <c r="BF480" s="6"/>
    </row>
    <row r="481" ht="12.75" customHeight="1">
      <c r="BF481" s="6"/>
    </row>
    <row r="482" ht="12.75" customHeight="1">
      <c r="BF482" s="6"/>
    </row>
    <row r="483" ht="12.75" customHeight="1">
      <c r="BF483" s="6"/>
    </row>
    <row r="484" ht="12.75" customHeight="1">
      <c r="BF484" s="6"/>
    </row>
    <row r="485" ht="12.75" customHeight="1">
      <c r="BF485" s="6"/>
    </row>
    <row r="486" ht="12.75" customHeight="1">
      <c r="BF486" s="6"/>
    </row>
    <row r="487" ht="12.75" customHeight="1">
      <c r="BF487" s="6"/>
    </row>
    <row r="488" ht="12.75" customHeight="1">
      <c r="BF488" s="6"/>
    </row>
    <row r="489" ht="12.75" customHeight="1">
      <c r="BF489" s="6"/>
    </row>
    <row r="490" ht="12.75" customHeight="1">
      <c r="BF490" s="6"/>
    </row>
    <row r="491" ht="12.75" customHeight="1">
      <c r="BF491" s="6"/>
    </row>
    <row r="492" ht="12.75" customHeight="1">
      <c r="BF492" s="6"/>
    </row>
    <row r="493" ht="12.75" customHeight="1">
      <c r="BF493" s="6"/>
    </row>
    <row r="494" ht="12.75" customHeight="1">
      <c r="BF494" s="6"/>
    </row>
    <row r="495" ht="12.75" customHeight="1">
      <c r="BF495" s="6"/>
    </row>
    <row r="496" ht="12.75" customHeight="1">
      <c r="BF496" s="6"/>
    </row>
    <row r="497" ht="12.75" customHeight="1">
      <c r="BF497" s="6"/>
    </row>
    <row r="498" ht="12.75" customHeight="1">
      <c r="BF498" s="6"/>
    </row>
    <row r="499" ht="12.75" customHeight="1">
      <c r="BF499" s="6"/>
    </row>
    <row r="500" ht="12.75" customHeight="1">
      <c r="BF500" s="6"/>
    </row>
    <row r="501" ht="12.75" customHeight="1">
      <c r="BF501" s="6"/>
    </row>
    <row r="502" ht="12.75" customHeight="1">
      <c r="BF502" s="6"/>
    </row>
    <row r="503" ht="12.75" customHeight="1">
      <c r="BF503" s="6"/>
    </row>
    <row r="504" ht="12.75" customHeight="1">
      <c r="BF504" s="6"/>
    </row>
    <row r="505" ht="12.75" customHeight="1">
      <c r="BF505" s="6"/>
    </row>
    <row r="506" ht="12.75" customHeight="1">
      <c r="BF506" s="6"/>
    </row>
    <row r="507" ht="12.75" customHeight="1">
      <c r="BF507" s="6"/>
    </row>
    <row r="508" ht="12.75" customHeight="1">
      <c r="BF508" s="6"/>
    </row>
    <row r="509" ht="12.75" customHeight="1">
      <c r="BF509" s="6"/>
    </row>
    <row r="510" ht="12.75" customHeight="1">
      <c r="BF510" s="6"/>
    </row>
    <row r="511" ht="12.75" customHeight="1">
      <c r="BF511" s="6"/>
    </row>
    <row r="512" ht="12.75" customHeight="1">
      <c r="BF512" s="6"/>
    </row>
    <row r="513" ht="12.75" customHeight="1">
      <c r="BF513" s="6"/>
    </row>
    <row r="514" ht="12.75" customHeight="1">
      <c r="BF514" s="6"/>
    </row>
    <row r="515" ht="12.75" customHeight="1">
      <c r="BF515" s="6"/>
    </row>
    <row r="516" ht="12.75" customHeight="1">
      <c r="BF516" s="6"/>
    </row>
    <row r="517" ht="12.75" customHeight="1">
      <c r="BF517" s="6"/>
    </row>
    <row r="518" ht="12.75" customHeight="1">
      <c r="BF518" s="6"/>
    </row>
    <row r="519" ht="12.75" customHeight="1">
      <c r="BF519" s="6"/>
    </row>
    <row r="520" ht="12.75" customHeight="1">
      <c r="BF520" s="6"/>
    </row>
    <row r="521" ht="12.75" customHeight="1">
      <c r="BF521" s="6"/>
    </row>
    <row r="522" ht="12.75" customHeight="1">
      <c r="BF522" s="6"/>
    </row>
    <row r="523" ht="12.75" customHeight="1">
      <c r="BF523" s="6"/>
    </row>
    <row r="524" ht="12.75" customHeight="1">
      <c r="BF524" s="6"/>
    </row>
    <row r="525" ht="12.75" customHeight="1">
      <c r="BF525" s="6"/>
    </row>
    <row r="526" ht="12.75" customHeight="1">
      <c r="BF526" s="6"/>
    </row>
    <row r="527" ht="12.75" customHeight="1">
      <c r="BF527" s="6"/>
    </row>
    <row r="528" ht="12.75" customHeight="1">
      <c r="BF528" s="6"/>
    </row>
    <row r="529" ht="12.75" customHeight="1">
      <c r="BF529" s="6"/>
    </row>
    <row r="530" ht="12.75" customHeight="1">
      <c r="BF530" s="6"/>
    </row>
    <row r="531" ht="12.75" customHeight="1">
      <c r="BF531" s="6"/>
    </row>
    <row r="532" ht="12.75" customHeight="1">
      <c r="BF532" s="6"/>
    </row>
    <row r="533" ht="12.75" customHeight="1">
      <c r="BF533" s="6"/>
    </row>
    <row r="534" ht="12.75" customHeight="1">
      <c r="BF534" s="6"/>
    </row>
    <row r="535" ht="12.75" customHeight="1">
      <c r="BF535" s="6"/>
    </row>
    <row r="536" ht="12.75" customHeight="1">
      <c r="BF536" s="6"/>
    </row>
    <row r="537" ht="12.75" customHeight="1">
      <c r="BF537" s="6"/>
    </row>
    <row r="538" ht="12.75" customHeight="1">
      <c r="BF538" s="6"/>
    </row>
    <row r="539" ht="12.75" customHeight="1">
      <c r="BF539" s="6"/>
    </row>
    <row r="540" ht="12.75" customHeight="1">
      <c r="BF540" s="6"/>
    </row>
    <row r="541" ht="12.75" customHeight="1">
      <c r="BF541" s="6"/>
    </row>
    <row r="542" ht="12.75" customHeight="1">
      <c r="BF542" s="6"/>
    </row>
    <row r="543" ht="12.75" customHeight="1">
      <c r="BF543" s="6"/>
    </row>
    <row r="544" ht="12.75" customHeight="1">
      <c r="BF544" s="6"/>
    </row>
    <row r="545" ht="12.75" customHeight="1">
      <c r="BF545" s="6"/>
    </row>
    <row r="546" ht="12.75" customHeight="1">
      <c r="BF546" s="6"/>
    </row>
    <row r="547" ht="12.75" customHeight="1">
      <c r="BF547" s="6"/>
    </row>
    <row r="548" ht="12.75" customHeight="1">
      <c r="BF548" s="6"/>
    </row>
    <row r="549" ht="12.75" customHeight="1">
      <c r="BF549" s="6"/>
    </row>
    <row r="550" ht="12.75" customHeight="1">
      <c r="BF550" s="6"/>
    </row>
    <row r="551" ht="12.75" customHeight="1">
      <c r="BF551" s="6"/>
    </row>
    <row r="552" ht="12.75" customHeight="1">
      <c r="BF552" s="6"/>
    </row>
    <row r="553" ht="12.75" customHeight="1">
      <c r="BF553" s="6"/>
    </row>
    <row r="554" ht="12.75" customHeight="1">
      <c r="BF554" s="6"/>
    </row>
    <row r="555" ht="12.75" customHeight="1">
      <c r="BF555" s="6"/>
    </row>
    <row r="556" ht="12.75" customHeight="1">
      <c r="BF556" s="6"/>
    </row>
    <row r="557" ht="12.75" customHeight="1">
      <c r="BF557" s="6"/>
    </row>
    <row r="558" ht="12.75" customHeight="1">
      <c r="BF558" s="6"/>
    </row>
    <row r="559" ht="12.75" customHeight="1">
      <c r="BF559" s="6"/>
    </row>
    <row r="560" ht="12.75" customHeight="1">
      <c r="BF560" s="6"/>
    </row>
    <row r="561" ht="12.75" customHeight="1">
      <c r="BF561" s="6"/>
    </row>
    <row r="562" ht="12.75" customHeight="1">
      <c r="BF562" s="6"/>
    </row>
    <row r="563" ht="12.75" customHeight="1">
      <c r="BF563" s="6"/>
    </row>
    <row r="564" ht="12.75" customHeight="1">
      <c r="BF564" s="6"/>
    </row>
    <row r="565" ht="12.75" customHeight="1">
      <c r="BF565" s="6"/>
    </row>
    <row r="566" ht="12.75" customHeight="1">
      <c r="BF566" s="6"/>
    </row>
    <row r="567" ht="12.75" customHeight="1">
      <c r="BF567" s="6"/>
    </row>
    <row r="568" ht="12.75" customHeight="1">
      <c r="BF568" s="6"/>
    </row>
    <row r="569" ht="12.75" customHeight="1">
      <c r="BF569" s="6"/>
    </row>
    <row r="570" ht="12.75" customHeight="1">
      <c r="BF570" s="6"/>
    </row>
    <row r="571" ht="12.75" customHeight="1">
      <c r="BF571" s="6"/>
    </row>
    <row r="572" ht="12.75" customHeight="1">
      <c r="BF572" s="6"/>
    </row>
    <row r="573" ht="12.75" customHeight="1">
      <c r="BF573" s="6"/>
    </row>
    <row r="574" ht="12.75" customHeight="1">
      <c r="BF574" s="6"/>
    </row>
    <row r="575" ht="12.75" customHeight="1">
      <c r="BF575" s="6"/>
    </row>
    <row r="576" ht="12.75" customHeight="1">
      <c r="BF576" s="6"/>
    </row>
    <row r="577" ht="12.75" customHeight="1">
      <c r="BF577" s="6"/>
    </row>
    <row r="578" ht="12.75" customHeight="1">
      <c r="BF578" s="6"/>
    </row>
    <row r="579" ht="12.75" customHeight="1">
      <c r="BF579" s="6"/>
    </row>
    <row r="580" ht="12.75" customHeight="1">
      <c r="BF580" s="6"/>
    </row>
    <row r="581" ht="12.75" customHeight="1">
      <c r="BF581" s="6"/>
    </row>
    <row r="582" ht="12.75" customHeight="1">
      <c r="BF582" s="6"/>
    </row>
    <row r="583" ht="12.75" customHeight="1">
      <c r="BF583" s="6"/>
    </row>
    <row r="584" ht="12.75" customHeight="1">
      <c r="BF584" s="6"/>
    </row>
    <row r="585" ht="12.75" customHeight="1">
      <c r="BF585" s="6"/>
    </row>
    <row r="586" ht="12.75" customHeight="1">
      <c r="BF586" s="6"/>
    </row>
    <row r="587" ht="12.75" customHeight="1">
      <c r="BF587" s="6"/>
    </row>
    <row r="588" ht="12.75" customHeight="1">
      <c r="BF588" s="6"/>
    </row>
    <row r="589" ht="12.75" customHeight="1">
      <c r="BF589" s="6"/>
    </row>
    <row r="590" ht="12.75" customHeight="1">
      <c r="BF590" s="6"/>
    </row>
    <row r="591" ht="12.75" customHeight="1">
      <c r="BF591" s="6"/>
    </row>
    <row r="592" ht="12.75" customHeight="1">
      <c r="BF592" s="6"/>
    </row>
    <row r="593" ht="12.75" customHeight="1">
      <c r="BF593" s="6"/>
    </row>
    <row r="594" ht="12.75" customHeight="1">
      <c r="BF594" s="6"/>
    </row>
    <row r="595" ht="12.75" customHeight="1">
      <c r="BF595" s="6"/>
    </row>
    <row r="596" ht="12.75" customHeight="1">
      <c r="BF596" s="6"/>
    </row>
    <row r="597" ht="12.75" customHeight="1">
      <c r="BF597" s="6"/>
    </row>
    <row r="598" ht="12.75" customHeight="1">
      <c r="BF598" s="6"/>
    </row>
    <row r="599" ht="12.75" customHeight="1">
      <c r="BF599" s="6"/>
    </row>
    <row r="600" ht="12.75" customHeight="1">
      <c r="BF600" s="6"/>
    </row>
    <row r="601" ht="12.75" customHeight="1">
      <c r="BF601" s="6"/>
    </row>
    <row r="602" ht="12.75" customHeight="1">
      <c r="BF602" s="6"/>
    </row>
    <row r="603" ht="12.75" customHeight="1">
      <c r="BF603" s="6"/>
    </row>
    <row r="604" ht="12.75" customHeight="1">
      <c r="BF604" s="6"/>
    </row>
    <row r="605" ht="12.75" customHeight="1">
      <c r="BF605" s="6"/>
    </row>
    <row r="606" ht="12.75" customHeight="1">
      <c r="BF606" s="6"/>
    </row>
    <row r="607" ht="12.75" customHeight="1">
      <c r="BF607" s="6"/>
    </row>
    <row r="608" ht="12.75" customHeight="1">
      <c r="BF608" s="6"/>
    </row>
    <row r="609" ht="12.75" customHeight="1">
      <c r="BF609" s="6"/>
    </row>
    <row r="610" ht="12.75" customHeight="1">
      <c r="BF610" s="6"/>
    </row>
    <row r="611" ht="12.75" customHeight="1">
      <c r="BF611" s="6"/>
    </row>
    <row r="612" ht="12.75" customHeight="1">
      <c r="BF612" s="6"/>
    </row>
    <row r="613" ht="12.75" customHeight="1">
      <c r="BF613" s="6"/>
    </row>
    <row r="614" ht="12.75" customHeight="1">
      <c r="BF614" s="6"/>
    </row>
    <row r="615" ht="12.75" customHeight="1">
      <c r="BF615" s="6"/>
    </row>
    <row r="616" ht="12.75" customHeight="1">
      <c r="BF616" s="6"/>
    </row>
    <row r="617" ht="12.75" customHeight="1">
      <c r="BF617" s="6"/>
    </row>
    <row r="618" ht="12.75" customHeight="1">
      <c r="BF618" s="6"/>
    </row>
    <row r="619" ht="12.75" customHeight="1">
      <c r="BF619" s="6"/>
    </row>
    <row r="620" ht="12.75" customHeight="1">
      <c r="BF620" s="6"/>
    </row>
    <row r="621" ht="12.75" customHeight="1">
      <c r="BF621" s="6"/>
    </row>
    <row r="622" ht="12.75" customHeight="1">
      <c r="BF622" s="6"/>
    </row>
    <row r="623" ht="12.75" customHeight="1">
      <c r="BF623" s="6"/>
    </row>
    <row r="624" ht="12.75" customHeight="1">
      <c r="BF624" s="6"/>
    </row>
    <row r="625" ht="12.75" customHeight="1">
      <c r="BF625" s="6"/>
    </row>
    <row r="626" ht="12.75" customHeight="1">
      <c r="BF626" s="6"/>
    </row>
    <row r="627" ht="12.75" customHeight="1">
      <c r="BF627" s="6"/>
    </row>
    <row r="628" ht="12.75" customHeight="1">
      <c r="BF628" s="6"/>
    </row>
    <row r="629" ht="12.75" customHeight="1">
      <c r="BF629" s="6"/>
    </row>
    <row r="630" ht="12.75" customHeight="1">
      <c r="BF630" s="6"/>
    </row>
    <row r="631" ht="12.75" customHeight="1">
      <c r="BF631" s="6"/>
    </row>
    <row r="632" ht="12.75" customHeight="1">
      <c r="BF632" s="6"/>
    </row>
    <row r="633" ht="12.75" customHeight="1">
      <c r="BF633" s="6"/>
    </row>
    <row r="634" ht="12.75" customHeight="1">
      <c r="BF634" s="6"/>
    </row>
    <row r="635" ht="12.75" customHeight="1">
      <c r="BF635" s="6"/>
    </row>
    <row r="636" ht="12.75" customHeight="1">
      <c r="BF636" s="6"/>
    </row>
    <row r="637" ht="12.75" customHeight="1">
      <c r="BF637" s="6"/>
    </row>
    <row r="638" ht="12.75" customHeight="1">
      <c r="BF638" s="6"/>
    </row>
    <row r="639" ht="12.75" customHeight="1">
      <c r="BF639" s="6"/>
    </row>
    <row r="640" ht="12.75" customHeight="1">
      <c r="BF640" s="6"/>
    </row>
    <row r="641" ht="12.75" customHeight="1">
      <c r="BF641" s="6"/>
    </row>
    <row r="642" ht="12.75" customHeight="1">
      <c r="BF642" s="6"/>
    </row>
    <row r="643" ht="12.75" customHeight="1">
      <c r="BF643" s="6"/>
    </row>
    <row r="644" ht="12.75" customHeight="1">
      <c r="BF644" s="6"/>
    </row>
    <row r="645" ht="12.75" customHeight="1">
      <c r="BF645" s="6"/>
    </row>
    <row r="646" ht="12.75" customHeight="1">
      <c r="BF646" s="6"/>
    </row>
    <row r="647" ht="12.75" customHeight="1">
      <c r="BF647" s="6"/>
    </row>
    <row r="648" ht="12.75" customHeight="1">
      <c r="BF648" s="6"/>
    </row>
    <row r="649" ht="12.75" customHeight="1">
      <c r="BF649" s="6"/>
    </row>
    <row r="650" ht="12.75" customHeight="1">
      <c r="BF650" s="6"/>
    </row>
    <row r="651" ht="12.75" customHeight="1">
      <c r="BF651" s="6"/>
    </row>
    <row r="652" ht="12.75" customHeight="1">
      <c r="BF652" s="6"/>
    </row>
    <row r="653" ht="12.75" customHeight="1">
      <c r="BF653" s="6"/>
    </row>
    <row r="654" ht="12.75" customHeight="1">
      <c r="BF654" s="6"/>
    </row>
    <row r="655" ht="12.75" customHeight="1">
      <c r="BF655" s="6"/>
    </row>
    <row r="656" ht="12.75" customHeight="1">
      <c r="BF656" s="6"/>
    </row>
    <row r="657" ht="12.75" customHeight="1">
      <c r="BF657" s="6"/>
    </row>
    <row r="658" ht="12.75" customHeight="1">
      <c r="BF658" s="6"/>
    </row>
    <row r="659" ht="12.75" customHeight="1">
      <c r="BF659" s="6"/>
    </row>
    <row r="660" ht="12.75" customHeight="1">
      <c r="BF660" s="6"/>
    </row>
    <row r="661" ht="12.75" customHeight="1">
      <c r="BF661" s="6"/>
    </row>
    <row r="662" ht="12.75" customHeight="1">
      <c r="BF662" s="6"/>
    </row>
    <row r="663" ht="12.75" customHeight="1">
      <c r="BF663" s="6"/>
    </row>
    <row r="664" ht="12.75" customHeight="1">
      <c r="BF664" s="6"/>
    </row>
    <row r="665" ht="12.75" customHeight="1">
      <c r="BF665" s="6"/>
    </row>
    <row r="666" ht="12.75" customHeight="1">
      <c r="BF666" s="6"/>
    </row>
    <row r="667" ht="12.75" customHeight="1">
      <c r="BF667" s="6"/>
    </row>
    <row r="668" ht="12.75" customHeight="1">
      <c r="BF668" s="6"/>
    </row>
    <row r="669" ht="12.75" customHeight="1">
      <c r="BF669" s="6"/>
    </row>
    <row r="670" ht="12.75" customHeight="1">
      <c r="BF670" s="6"/>
    </row>
    <row r="671" ht="12.75" customHeight="1">
      <c r="BF671" s="6"/>
    </row>
    <row r="672" ht="12.75" customHeight="1">
      <c r="BF672" s="6"/>
    </row>
    <row r="673" ht="12.75" customHeight="1">
      <c r="BF673" s="6"/>
    </row>
    <row r="674" ht="12.75" customHeight="1">
      <c r="BF674" s="6"/>
    </row>
    <row r="675" ht="12.75" customHeight="1">
      <c r="BF675" s="6"/>
    </row>
    <row r="676" ht="12.75" customHeight="1">
      <c r="BF676" s="6"/>
    </row>
    <row r="677" ht="12.75" customHeight="1">
      <c r="BF677" s="6"/>
    </row>
    <row r="678" ht="12.75" customHeight="1">
      <c r="BF678" s="6"/>
    </row>
    <row r="679" ht="12.75" customHeight="1">
      <c r="BF679" s="6"/>
    </row>
    <row r="680" ht="12.75" customHeight="1">
      <c r="BF680" s="6"/>
    </row>
    <row r="681" ht="12.75" customHeight="1">
      <c r="BF681" s="6"/>
    </row>
    <row r="682" ht="12.75" customHeight="1">
      <c r="BF682" s="6"/>
    </row>
    <row r="683" ht="12.75" customHeight="1">
      <c r="BF683" s="6"/>
    </row>
    <row r="684" ht="12.75" customHeight="1">
      <c r="BF684" s="6"/>
    </row>
    <row r="685" ht="12.75" customHeight="1">
      <c r="BF685" s="6"/>
    </row>
    <row r="686" ht="12.75" customHeight="1">
      <c r="BF686" s="6"/>
    </row>
    <row r="687" ht="12.75" customHeight="1">
      <c r="BF687" s="6"/>
    </row>
    <row r="688" ht="12.75" customHeight="1">
      <c r="BF688" s="6"/>
    </row>
    <row r="689" ht="12.75" customHeight="1">
      <c r="BF689" s="6"/>
    </row>
    <row r="690" ht="12.75" customHeight="1">
      <c r="BF690" s="6"/>
    </row>
    <row r="691" ht="12.75" customHeight="1">
      <c r="BF691" s="6"/>
    </row>
    <row r="692" ht="12.75" customHeight="1">
      <c r="BF692" s="6"/>
    </row>
    <row r="693" ht="12.75" customHeight="1">
      <c r="BF693" s="6"/>
    </row>
    <row r="694" ht="12.75" customHeight="1">
      <c r="BF694" s="6"/>
    </row>
    <row r="695" ht="12.75" customHeight="1">
      <c r="BF695" s="6"/>
    </row>
    <row r="696" ht="12.75" customHeight="1">
      <c r="BF696" s="6"/>
    </row>
    <row r="697" ht="12.75" customHeight="1">
      <c r="BF697" s="6"/>
    </row>
    <row r="698" ht="12.75" customHeight="1">
      <c r="BF698" s="6"/>
    </row>
    <row r="699" ht="12.75" customHeight="1">
      <c r="BF699" s="6"/>
    </row>
    <row r="700" ht="12.75" customHeight="1">
      <c r="BF700" s="6"/>
    </row>
    <row r="701" ht="12.75" customHeight="1">
      <c r="BF701" s="6"/>
    </row>
    <row r="702" ht="12.75" customHeight="1">
      <c r="BF702" s="6"/>
    </row>
    <row r="703" ht="12.75" customHeight="1">
      <c r="BF703" s="6"/>
    </row>
    <row r="704" ht="12.75" customHeight="1">
      <c r="BF704" s="6"/>
    </row>
    <row r="705" ht="12.75" customHeight="1">
      <c r="BF705" s="6"/>
    </row>
    <row r="706" ht="12.75" customHeight="1">
      <c r="BF706" s="6"/>
    </row>
    <row r="707" ht="12.75" customHeight="1">
      <c r="BF707" s="6"/>
    </row>
    <row r="708" ht="12.75" customHeight="1">
      <c r="BF708" s="6"/>
    </row>
    <row r="709" ht="12.75" customHeight="1">
      <c r="BF709" s="6"/>
    </row>
    <row r="710" ht="12.75" customHeight="1">
      <c r="BF710" s="6"/>
    </row>
    <row r="711" ht="12.75" customHeight="1">
      <c r="BF711" s="6"/>
    </row>
    <row r="712" ht="12.75" customHeight="1">
      <c r="BF712" s="6"/>
    </row>
    <row r="713" ht="12.75" customHeight="1">
      <c r="BF713" s="6"/>
    </row>
    <row r="714" ht="12.75" customHeight="1">
      <c r="BF714" s="6"/>
    </row>
    <row r="715" ht="12.75" customHeight="1">
      <c r="BF715" s="6"/>
    </row>
    <row r="716" ht="12.75" customHeight="1">
      <c r="BF716" s="6"/>
    </row>
    <row r="717" ht="12.75" customHeight="1">
      <c r="BF717" s="6"/>
    </row>
    <row r="718" ht="12.75" customHeight="1">
      <c r="BF718" s="6"/>
    </row>
    <row r="719" ht="12.75" customHeight="1">
      <c r="BF719" s="6"/>
    </row>
    <row r="720" ht="12.75" customHeight="1">
      <c r="BF720" s="6"/>
    </row>
    <row r="721" ht="12.75" customHeight="1">
      <c r="BF721" s="6"/>
    </row>
    <row r="722" ht="12.75" customHeight="1">
      <c r="BF722" s="6"/>
    </row>
    <row r="723" ht="12.75" customHeight="1">
      <c r="BF723" s="6"/>
    </row>
    <row r="724" ht="12.75" customHeight="1">
      <c r="BF724" s="6"/>
    </row>
    <row r="725" ht="12.75" customHeight="1">
      <c r="BF725" s="6"/>
    </row>
    <row r="726" ht="12.75" customHeight="1">
      <c r="BF726" s="6"/>
    </row>
    <row r="727" ht="12.75" customHeight="1">
      <c r="BF727" s="6"/>
    </row>
    <row r="728" ht="12.75" customHeight="1">
      <c r="BF728" s="6"/>
    </row>
    <row r="729" ht="12.75" customHeight="1">
      <c r="BF729" s="6"/>
    </row>
    <row r="730" ht="12.75" customHeight="1">
      <c r="BF730" s="6"/>
    </row>
    <row r="731" ht="12.75" customHeight="1">
      <c r="BF731" s="6"/>
    </row>
    <row r="732" ht="12.75" customHeight="1">
      <c r="BF732" s="6"/>
    </row>
    <row r="733" ht="12.75" customHeight="1">
      <c r="BF733" s="6"/>
    </row>
    <row r="734" ht="12.75" customHeight="1">
      <c r="BF734" s="6"/>
    </row>
    <row r="735" ht="12.75" customHeight="1">
      <c r="BF735" s="6"/>
    </row>
    <row r="736" ht="12.75" customHeight="1">
      <c r="BF736" s="6"/>
    </row>
    <row r="737" ht="12.75" customHeight="1">
      <c r="BF737" s="6"/>
    </row>
    <row r="738" ht="12.75" customHeight="1">
      <c r="BF738" s="6"/>
    </row>
    <row r="739" ht="12.75" customHeight="1">
      <c r="BF739" s="6"/>
    </row>
    <row r="740" ht="12.75" customHeight="1">
      <c r="BF740" s="6"/>
    </row>
    <row r="741" ht="12.75" customHeight="1">
      <c r="BF741" s="6"/>
    </row>
    <row r="742" ht="12.75" customHeight="1">
      <c r="BF742" s="6"/>
    </row>
    <row r="743" ht="12.75" customHeight="1">
      <c r="BF743" s="6"/>
    </row>
    <row r="744" ht="12.75" customHeight="1">
      <c r="BF744" s="6"/>
    </row>
    <row r="745" ht="12.75" customHeight="1">
      <c r="BF745" s="6"/>
    </row>
    <row r="746" ht="12.75" customHeight="1">
      <c r="BF746" s="6"/>
    </row>
    <row r="747" ht="12.75" customHeight="1">
      <c r="BF747" s="6"/>
    </row>
    <row r="748" ht="12.75" customHeight="1">
      <c r="BF748" s="6"/>
    </row>
    <row r="749" ht="12.75" customHeight="1">
      <c r="BF749" s="6"/>
    </row>
    <row r="750" ht="12.75" customHeight="1">
      <c r="BF750" s="6"/>
    </row>
    <row r="751" ht="12.75" customHeight="1">
      <c r="BF751" s="6"/>
    </row>
    <row r="752" ht="12.75" customHeight="1">
      <c r="BF752" s="6"/>
    </row>
    <row r="753" ht="12.75" customHeight="1">
      <c r="BF753" s="6"/>
    </row>
    <row r="754" ht="12.75" customHeight="1">
      <c r="BF754" s="6"/>
    </row>
    <row r="755" ht="12.75" customHeight="1">
      <c r="BF755" s="6"/>
    </row>
    <row r="756" ht="12.75" customHeight="1">
      <c r="BF756" s="6"/>
    </row>
    <row r="757" ht="12.75" customHeight="1">
      <c r="BF757" s="6"/>
    </row>
    <row r="758" ht="12.75" customHeight="1">
      <c r="BF758" s="6"/>
    </row>
    <row r="759" ht="12.75" customHeight="1">
      <c r="BF759" s="6"/>
    </row>
    <row r="760" ht="12.75" customHeight="1">
      <c r="BF760" s="6"/>
    </row>
    <row r="761" ht="12.75" customHeight="1">
      <c r="BF761" s="6"/>
    </row>
    <row r="762" ht="12.75" customHeight="1">
      <c r="BF762" s="6"/>
    </row>
    <row r="763" ht="12.75" customHeight="1">
      <c r="BF763" s="6"/>
    </row>
    <row r="764" ht="12.75" customHeight="1">
      <c r="BF764" s="6"/>
    </row>
    <row r="765" ht="12.75" customHeight="1">
      <c r="BF765" s="6"/>
    </row>
    <row r="766" ht="12.75" customHeight="1">
      <c r="BF766" s="6"/>
    </row>
    <row r="767" ht="12.75" customHeight="1">
      <c r="BF767" s="6"/>
    </row>
    <row r="768" ht="12.75" customHeight="1">
      <c r="BF768" s="6"/>
    </row>
    <row r="769" ht="12.75" customHeight="1">
      <c r="BF769" s="6"/>
    </row>
    <row r="770" ht="12.75" customHeight="1">
      <c r="BF770" s="6"/>
    </row>
    <row r="771" ht="12.75" customHeight="1">
      <c r="BF771" s="6"/>
    </row>
    <row r="772" ht="12.75" customHeight="1">
      <c r="BF772" s="6"/>
    </row>
    <row r="773" ht="12.75" customHeight="1">
      <c r="BF773" s="6"/>
    </row>
    <row r="774" ht="12.75" customHeight="1">
      <c r="BF774" s="6"/>
    </row>
    <row r="775" ht="12.75" customHeight="1">
      <c r="BF775" s="6"/>
    </row>
    <row r="776" ht="12.75" customHeight="1">
      <c r="BF776" s="6"/>
    </row>
    <row r="777" ht="12.75" customHeight="1">
      <c r="BF777" s="6"/>
    </row>
    <row r="778" ht="12.75" customHeight="1">
      <c r="BF778" s="6"/>
    </row>
    <row r="779" ht="12.75" customHeight="1">
      <c r="BF779" s="6"/>
    </row>
    <row r="780" ht="12.75" customHeight="1">
      <c r="BF780" s="6"/>
    </row>
    <row r="781" ht="12.75" customHeight="1">
      <c r="BF781" s="6"/>
    </row>
    <row r="782" ht="12.75" customHeight="1">
      <c r="BF782" s="6"/>
    </row>
    <row r="783" ht="12.75" customHeight="1">
      <c r="BF783" s="6"/>
    </row>
    <row r="784" ht="12.75" customHeight="1">
      <c r="BF784" s="6"/>
    </row>
    <row r="785" ht="12.75" customHeight="1">
      <c r="BF785" s="6"/>
    </row>
    <row r="786" ht="12.75" customHeight="1">
      <c r="BF786" s="6"/>
    </row>
    <row r="787" ht="12.75" customHeight="1">
      <c r="BF787" s="6"/>
    </row>
    <row r="788" ht="12.75" customHeight="1">
      <c r="BF788" s="6"/>
    </row>
    <row r="789" ht="12.75" customHeight="1">
      <c r="BF789" s="6"/>
    </row>
    <row r="790" ht="12.75" customHeight="1">
      <c r="BF790" s="6"/>
    </row>
    <row r="791" ht="12.75" customHeight="1">
      <c r="BF791" s="6"/>
    </row>
    <row r="792" ht="12.75" customHeight="1">
      <c r="BF792" s="6"/>
    </row>
    <row r="793" ht="12.75" customHeight="1">
      <c r="BF793" s="6"/>
    </row>
    <row r="794" ht="12.75" customHeight="1">
      <c r="BF794" s="6"/>
    </row>
    <row r="795" ht="12.75" customHeight="1">
      <c r="BF795" s="6"/>
    </row>
    <row r="796" ht="12.75" customHeight="1">
      <c r="BF796" s="6"/>
    </row>
    <row r="797" ht="12.75" customHeight="1">
      <c r="BF797" s="6"/>
    </row>
    <row r="798" ht="12.75" customHeight="1">
      <c r="BF798" s="6"/>
    </row>
    <row r="799" ht="12.75" customHeight="1">
      <c r="BF799" s="6"/>
    </row>
    <row r="800" ht="12.75" customHeight="1">
      <c r="BF800" s="6"/>
    </row>
    <row r="801" ht="12.75" customHeight="1">
      <c r="BF801" s="6"/>
    </row>
    <row r="802" ht="12.75" customHeight="1">
      <c r="BF802" s="6"/>
    </row>
    <row r="803" ht="12.75" customHeight="1">
      <c r="BF803" s="6"/>
    </row>
    <row r="804" ht="12.75" customHeight="1">
      <c r="BF804" s="6"/>
    </row>
    <row r="805" ht="12.75" customHeight="1">
      <c r="BF805" s="6"/>
    </row>
    <row r="806" ht="12.75" customHeight="1">
      <c r="BF806" s="6"/>
    </row>
    <row r="807" ht="12.75" customHeight="1">
      <c r="BF807" s="6"/>
    </row>
    <row r="808" ht="12.75" customHeight="1">
      <c r="BF808" s="6"/>
    </row>
    <row r="809" ht="12.75" customHeight="1">
      <c r="BF809" s="6"/>
    </row>
    <row r="810" ht="12.75" customHeight="1">
      <c r="BF810" s="6"/>
    </row>
    <row r="811" ht="12.75" customHeight="1">
      <c r="BF811" s="6"/>
    </row>
    <row r="812" ht="12.75" customHeight="1">
      <c r="BF812" s="6"/>
    </row>
    <row r="813" ht="12.75" customHeight="1">
      <c r="BF813" s="6"/>
    </row>
    <row r="814" ht="12.75" customHeight="1">
      <c r="BF814" s="6"/>
    </row>
    <row r="815" ht="12.75" customHeight="1">
      <c r="BF815" s="6"/>
    </row>
    <row r="816" ht="12.75" customHeight="1">
      <c r="BF816" s="6"/>
    </row>
    <row r="817" ht="12.75" customHeight="1">
      <c r="BF817" s="6"/>
    </row>
    <row r="818" ht="12.75" customHeight="1">
      <c r="BF818" s="6"/>
    </row>
    <row r="819" ht="12.75" customHeight="1">
      <c r="BF819" s="6"/>
    </row>
    <row r="820" ht="12.75" customHeight="1">
      <c r="BF820" s="6"/>
    </row>
    <row r="821" ht="12.75" customHeight="1">
      <c r="BF821" s="6"/>
    </row>
    <row r="822" ht="12.75" customHeight="1">
      <c r="BF822" s="6"/>
    </row>
    <row r="823" ht="12.75" customHeight="1">
      <c r="BF823" s="6"/>
    </row>
    <row r="824" ht="12.75" customHeight="1">
      <c r="BF824" s="6"/>
    </row>
    <row r="825" ht="12.75" customHeight="1">
      <c r="BF825" s="6"/>
    </row>
    <row r="826" ht="12.75" customHeight="1">
      <c r="BF826" s="6"/>
    </row>
    <row r="827" ht="12.75" customHeight="1">
      <c r="BF827" s="6"/>
    </row>
    <row r="828" ht="12.75" customHeight="1">
      <c r="BF828" s="6"/>
    </row>
    <row r="829" ht="12.75" customHeight="1">
      <c r="BF829" s="6"/>
    </row>
    <row r="830" ht="12.75" customHeight="1">
      <c r="BF830" s="6"/>
    </row>
    <row r="831" ht="12.75" customHeight="1">
      <c r="BF831" s="6"/>
    </row>
    <row r="832" ht="12.75" customHeight="1">
      <c r="BF832" s="6"/>
    </row>
    <row r="833" ht="12.75" customHeight="1">
      <c r="BF833" s="6"/>
    </row>
    <row r="834" ht="12.75" customHeight="1">
      <c r="BF834" s="6"/>
    </row>
    <row r="835" ht="12.75" customHeight="1">
      <c r="BF835" s="6"/>
    </row>
    <row r="836" ht="12.75" customHeight="1">
      <c r="BF836" s="6"/>
    </row>
    <row r="837" ht="12.75" customHeight="1">
      <c r="BF837" s="6"/>
    </row>
    <row r="838" ht="12.75" customHeight="1">
      <c r="BF838" s="6"/>
    </row>
    <row r="839" ht="12.75" customHeight="1">
      <c r="BF839" s="6"/>
    </row>
    <row r="840" ht="12.75" customHeight="1">
      <c r="BF840" s="6"/>
    </row>
    <row r="841" ht="12.75" customHeight="1">
      <c r="BF841" s="6"/>
    </row>
    <row r="842" ht="12.75" customHeight="1">
      <c r="BF842" s="6"/>
    </row>
    <row r="843" ht="12.75" customHeight="1">
      <c r="BF843" s="6"/>
    </row>
    <row r="844" ht="12.75" customHeight="1">
      <c r="BF844" s="6"/>
    </row>
    <row r="845" ht="12.75" customHeight="1">
      <c r="BF845" s="6"/>
    </row>
    <row r="846" ht="12.75" customHeight="1">
      <c r="BF846" s="6"/>
    </row>
    <row r="847" ht="12.75" customHeight="1">
      <c r="BF847" s="6"/>
    </row>
    <row r="848" ht="12.75" customHeight="1">
      <c r="BF848" s="6"/>
    </row>
    <row r="849" ht="12.75" customHeight="1">
      <c r="BF849" s="6"/>
    </row>
    <row r="850" ht="12.75" customHeight="1">
      <c r="BF850" s="6"/>
    </row>
    <row r="851" ht="12.75" customHeight="1">
      <c r="BF851" s="6"/>
    </row>
    <row r="852" ht="12.75" customHeight="1">
      <c r="BF852" s="6"/>
    </row>
    <row r="853" ht="12.75" customHeight="1">
      <c r="BF853" s="6"/>
    </row>
    <row r="854" ht="12.75" customHeight="1">
      <c r="BF854" s="6"/>
    </row>
    <row r="855" ht="12.75" customHeight="1">
      <c r="BF855" s="6"/>
    </row>
    <row r="856" ht="12.75" customHeight="1">
      <c r="BF856" s="6"/>
    </row>
    <row r="857" ht="12.75" customHeight="1">
      <c r="BF857" s="6"/>
    </row>
    <row r="858" ht="12.75" customHeight="1">
      <c r="BF858" s="6"/>
    </row>
    <row r="859" ht="12.75" customHeight="1">
      <c r="BF859" s="6"/>
    </row>
    <row r="860" ht="12.75" customHeight="1">
      <c r="BF860" s="6"/>
    </row>
    <row r="861" ht="12.75" customHeight="1">
      <c r="BF861" s="6"/>
    </row>
    <row r="862" ht="12.75" customHeight="1">
      <c r="BF862" s="6"/>
    </row>
    <row r="863" ht="12.75" customHeight="1">
      <c r="BF863" s="6"/>
    </row>
    <row r="864" ht="12.75" customHeight="1">
      <c r="BF864" s="6"/>
    </row>
    <row r="865" ht="12.75" customHeight="1">
      <c r="BF865" s="6"/>
    </row>
    <row r="866" ht="12.75" customHeight="1">
      <c r="BF866" s="6"/>
    </row>
    <row r="867" ht="12.75" customHeight="1">
      <c r="BF867" s="6"/>
    </row>
    <row r="868" ht="12.75" customHeight="1">
      <c r="BF868" s="6"/>
    </row>
    <row r="869" ht="12.75" customHeight="1">
      <c r="BF869" s="6"/>
    </row>
    <row r="870" ht="12.75" customHeight="1">
      <c r="BF870" s="6"/>
    </row>
    <row r="871" ht="12.75" customHeight="1">
      <c r="BF871" s="6"/>
    </row>
    <row r="872" ht="12.75" customHeight="1">
      <c r="BF872" s="6"/>
    </row>
    <row r="873" ht="12.75" customHeight="1">
      <c r="BF873" s="6"/>
    </row>
    <row r="874" ht="12.75" customHeight="1">
      <c r="BF874" s="6"/>
    </row>
    <row r="875" ht="12.75" customHeight="1">
      <c r="BF875" s="6"/>
    </row>
    <row r="876" ht="12.75" customHeight="1">
      <c r="BF876" s="6"/>
    </row>
    <row r="877" ht="12.75" customHeight="1">
      <c r="BF877" s="6"/>
    </row>
    <row r="878" ht="12.75" customHeight="1">
      <c r="BF878" s="6"/>
    </row>
    <row r="879" ht="12.75" customHeight="1">
      <c r="BF879" s="6"/>
    </row>
    <row r="880" ht="12.75" customHeight="1">
      <c r="BF880" s="6"/>
    </row>
    <row r="881" ht="12.75" customHeight="1">
      <c r="BF881" s="6"/>
    </row>
    <row r="882" ht="12.75" customHeight="1">
      <c r="BF882" s="6"/>
    </row>
    <row r="883" ht="12.75" customHeight="1">
      <c r="BF883" s="6"/>
    </row>
    <row r="884" ht="12.75" customHeight="1">
      <c r="BF884" s="6"/>
    </row>
    <row r="885" ht="12.75" customHeight="1">
      <c r="BF885" s="6"/>
    </row>
    <row r="886" ht="12.75" customHeight="1">
      <c r="BF886" s="6"/>
    </row>
    <row r="887" ht="12.75" customHeight="1">
      <c r="BF887" s="6"/>
    </row>
    <row r="888" ht="12.75" customHeight="1">
      <c r="BF888" s="6"/>
    </row>
    <row r="889" ht="12.75" customHeight="1">
      <c r="BF889" s="6"/>
    </row>
    <row r="890" ht="12.75" customHeight="1">
      <c r="BF890" s="6"/>
    </row>
    <row r="891" ht="12.75" customHeight="1">
      <c r="BF891" s="6"/>
    </row>
    <row r="892" ht="12.75" customHeight="1">
      <c r="BF892" s="6"/>
    </row>
    <row r="893" ht="12.75" customHeight="1">
      <c r="BF893" s="6"/>
    </row>
    <row r="894" ht="12.75" customHeight="1">
      <c r="BF894" s="6"/>
    </row>
    <row r="895" ht="12.75" customHeight="1">
      <c r="BF895" s="6"/>
    </row>
    <row r="896" ht="12.75" customHeight="1">
      <c r="BF896" s="6"/>
    </row>
    <row r="897" ht="12.75" customHeight="1">
      <c r="BF897" s="6"/>
    </row>
    <row r="898" ht="12.75" customHeight="1">
      <c r="BF898" s="6"/>
    </row>
    <row r="899" ht="12.75" customHeight="1">
      <c r="BF899" s="6"/>
    </row>
    <row r="900" ht="12.75" customHeight="1">
      <c r="BF900" s="6"/>
    </row>
    <row r="901" ht="12.75" customHeight="1">
      <c r="BF901" s="6"/>
    </row>
    <row r="902" ht="12.75" customHeight="1">
      <c r="BF902" s="6"/>
    </row>
    <row r="903" ht="12.75" customHeight="1">
      <c r="BF903" s="6"/>
    </row>
    <row r="904" ht="12.75" customHeight="1">
      <c r="BF904" s="6"/>
    </row>
    <row r="905" ht="12.75" customHeight="1">
      <c r="BF905" s="6"/>
    </row>
    <row r="906" ht="12.75" customHeight="1">
      <c r="BF906" s="6"/>
    </row>
    <row r="907" ht="12.75" customHeight="1">
      <c r="BF907" s="6"/>
    </row>
    <row r="908" ht="12.75" customHeight="1">
      <c r="BF908" s="6"/>
    </row>
    <row r="909" ht="12.75" customHeight="1">
      <c r="BF909" s="6"/>
    </row>
    <row r="910" ht="12.75" customHeight="1">
      <c r="BF910" s="6"/>
    </row>
    <row r="911" ht="12.75" customHeight="1">
      <c r="BF911" s="6"/>
    </row>
    <row r="912" ht="12.75" customHeight="1">
      <c r="BF912" s="6"/>
    </row>
    <row r="913" ht="12.75" customHeight="1">
      <c r="BF913" s="6"/>
    </row>
    <row r="914" ht="12.75" customHeight="1">
      <c r="BF914" s="6"/>
    </row>
    <row r="915" ht="12.75" customHeight="1">
      <c r="BF915" s="6"/>
    </row>
    <row r="916" ht="12.75" customHeight="1">
      <c r="BF916" s="6"/>
    </row>
    <row r="917" ht="12.75" customHeight="1">
      <c r="BF917" s="6"/>
    </row>
    <row r="918" ht="12.75" customHeight="1">
      <c r="BF918" s="6"/>
    </row>
    <row r="919" ht="12.75" customHeight="1">
      <c r="BF919" s="6"/>
    </row>
    <row r="920" ht="12.75" customHeight="1">
      <c r="BF920" s="6"/>
    </row>
    <row r="921" ht="12.75" customHeight="1">
      <c r="BF921" s="6"/>
    </row>
    <row r="922" ht="12.75" customHeight="1">
      <c r="BF922" s="6"/>
    </row>
    <row r="923" ht="12.75" customHeight="1">
      <c r="BF923" s="6"/>
    </row>
    <row r="924" ht="12.75" customHeight="1">
      <c r="BF924" s="6"/>
    </row>
    <row r="925" ht="12.75" customHeight="1">
      <c r="BF925" s="6"/>
    </row>
    <row r="926" ht="12.75" customHeight="1">
      <c r="BF926" s="6"/>
    </row>
    <row r="927" ht="12.75" customHeight="1">
      <c r="BF927" s="6"/>
    </row>
    <row r="928" ht="12.75" customHeight="1">
      <c r="BF928" s="6"/>
    </row>
    <row r="929" ht="12.75" customHeight="1">
      <c r="BF929" s="6"/>
    </row>
    <row r="930" ht="12.75" customHeight="1">
      <c r="BF930" s="6"/>
    </row>
    <row r="931" ht="12.75" customHeight="1">
      <c r="BF931" s="6"/>
    </row>
    <row r="932" ht="12.75" customHeight="1">
      <c r="BF932" s="6"/>
    </row>
    <row r="933" ht="12.75" customHeight="1">
      <c r="BF933" s="6"/>
    </row>
    <row r="934" ht="12.75" customHeight="1">
      <c r="BF934" s="6"/>
    </row>
    <row r="935" ht="12.75" customHeight="1">
      <c r="BF935" s="6"/>
    </row>
    <row r="936" ht="12.75" customHeight="1">
      <c r="BF936" s="6"/>
    </row>
    <row r="937" ht="12.75" customHeight="1">
      <c r="BF937" s="6"/>
    </row>
    <row r="938" ht="12.75" customHeight="1">
      <c r="BF938" s="6"/>
    </row>
    <row r="939" ht="12.75" customHeight="1">
      <c r="BF939" s="6"/>
    </row>
    <row r="940" ht="12.75" customHeight="1">
      <c r="BF940" s="6"/>
    </row>
    <row r="941" ht="12.75" customHeight="1">
      <c r="BF941" s="6"/>
    </row>
    <row r="942" ht="12.75" customHeight="1">
      <c r="BF942" s="6"/>
    </row>
    <row r="943" ht="12.75" customHeight="1">
      <c r="BF943" s="6"/>
    </row>
    <row r="944" ht="12.75" customHeight="1">
      <c r="BF944" s="6"/>
    </row>
    <row r="945" ht="12.75" customHeight="1">
      <c r="BF945" s="6"/>
    </row>
    <row r="946" ht="12.75" customHeight="1">
      <c r="BF946" s="6"/>
    </row>
    <row r="947" ht="12.75" customHeight="1">
      <c r="BF947" s="6"/>
    </row>
    <row r="948" ht="12.75" customHeight="1">
      <c r="BF948" s="6"/>
    </row>
    <row r="949" ht="12.75" customHeight="1">
      <c r="BF949" s="6"/>
    </row>
    <row r="950" ht="12.75" customHeight="1">
      <c r="BF950" s="6"/>
    </row>
    <row r="951" ht="12.75" customHeight="1">
      <c r="BF951" s="6"/>
    </row>
    <row r="952" ht="12.75" customHeight="1">
      <c r="BF952" s="6"/>
    </row>
    <row r="953" ht="12.75" customHeight="1">
      <c r="BF953" s="6"/>
    </row>
    <row r="954" ht="12.75" customHeight="1">
      <c r="BF954" s="6"/>
    </row>
    <row r="955" ht="12.75" customHeight="1">
      <c r="BF955" s="6"/>
    </row>
    <row r="956" ht="12.75" customHeight="1">
      <c r="BF956" s="6"/>
    </row>
    <row r="957" ht="12.75" customHeight="1">
      <c r="BF957" s="6"/>
    </row>
    <row r="958" ht="12.75" customHeight="1">
      <c r="BF958" s="6"/>
    </row>
    <row r="959" ht="12.75" customHeight="1">
      <c r="BF959" s="6"/>
    </row>
    <row r="960" ht="12.75" customHeight="1">
      <c r="BF960" s="6"/>
    </row>
    <row r="961" ht="12.75" customHeight="1">
      <c r="BF961" s="6"/>
    </row>
    <row r="962" ht="12.75" customHeight="1">
      <c r="BF962" s="6"/>
    </row>
    <row r="963" ht="12.75" customHeight="1">
      <c r="BF963" s="6"/>
    </row>
    <row r="964" ht="12.75" customHeight="1">
      <c r="BF964" s="6"/>
    </row>
    <row r="965" ht="12.75" customHeight="1">
      <c r="BF965" s="6"/>
    </row>
    <row r="966" ht="12.75" customHeight="1">
      <c r="BF966" s="6"/>
    </row>
    <row r="967" ht="12.75" customHeight="1">
      <c r="BF967" s="6"/>
    </row>
    <row r="968" ht="12.75" customHeight="1">
      <c r="BF968" s="6"/>
    </row>
    <row r="969" ht="12.75" customHeight="1">
      <c r="BF969" s="6"/>
    </row>
    <row r="970" ht="12.75" customHeight="1">
      <c r="BF970" s="6"/>
    </row>
    <row r="971" ht="12.75" customHeight="1">
      <c r="BF971" s="6"/>
    </row>
    <row r="972" ht="12.75" customHeight="1">
      <c r="BF972" s="6"/>
    </row>
    <row r="973" ht="12.75" customHeight="1">
      <c r="BF973" s="6"/>
    </row>
    <row r="974" ht="12.75" customHeight="1">
      <c r="BF974" s="6"/>
    </row>
    <row r="975" ht="12.75" customHeight="1">
      <c r="BF975" s="6"/>
    </row>
    <row r="976" ht="12.75" customHeight="1">
      <c r="BF976" s="6"/>
    </row>
    <row r="977" ht="12.75" customHeight="1">
      <c r="BF977" s="6"/>
    </row>
    <row r="978" ht="12.75" customHeight="1">
      <c r="BF978" s="6"/>
    </row>
    <row r="979" ht="12.75" customHeight="1">
      <c r="BF979" s="6"/>
    </row>
    <row r="980" ht="12.75" customHeight="1">
      <c r="BF980" s="6"/>
    </row>
    <row r="981" ht="12.75" customHeight="1">
      <c r="BF981" s="6"/>
    </row>
    <row r="982" ht="12.75" customHeight="1">
      <c r="BF982" s="6"/>
    </row>
    <row r="983" ht="12.75" customHeight="1">
      <c r="BF983" s="6"/>
    </row>
    <row r="984" ht="12.75" customHeight="1">
      <c r="BF984" s="6"/>
    </row>
    <row r="985" ht="12.75" customHeight="1">
      <c r="BF985" s="6"/>
    </row>
    <row r="986" ht="12.75" customHeight="1">
      <c r="BF986" s="6"/>
    </row>
    <row r="987" ht="12.75" customHeight="1">
      <c r="BF987" s="6"/>
    </row>
    <row r="988" ht="12.75" customHeight="1">
      <c r="BF988" s="6"/>
    </row>
    <row r="989" ht="12.75" customHeight="1">
      <c r="BF989" s="6"/>
    </row>
    <row r="990" ht="12.75" customHeight="1">
      <c r="BF990" s="6"/>
    </row>
    <row r="991" ht="12.75" customHeight="1">
      <c r="BF991" s="6"/>
    </row>
    <row r="992" ht="12.75" customHeight="1">
      <c r="BF992" s="6"/>
    </row>
    <row r="993" ht="12.75" customHeight="1">
      <c r="BF993" s="6"/>
    </row>
    <row r="994" ht="12.75" customHeight="1">
      <c r="BF994" s="6"/>
    </row>
    <row r="995" ht="12.75" customHeight="1">
      <c r="BF995" s="6"/>
    </row>
    <row r="996" ht="12.75" customHeight="1">
      <c r="BF996" s="6"/>
    </row>
    <row r="997" ht="12.75" customHeight="1">
      <c r="BF997" s="6"/>
    </row>
    <row r="998" ht="12.75" customHeight="1">
      <c r="BF998" s="6"/>
    </row>
    <row r="999" ht="12.75" customHeight="1">
      <c r="BF999" s="6"/>
    </row>
    <row r="1000" ht="12.75" customHeight="1">
      <c r="BF1000" s="6"/>
    </row>
  </sheetData>
  <mergeCells count="22">
    <mergeCell ref="AE13:AI14"/>
    <mergeCell ref="AL13:AP14"/>
    <mergeCell ref="AS13:AW14"/>
    <mergeCell ref="AZ13:BD14"/>
    <mergeCell ref="I14:I16"/>
    <mergeCell ref="J14:L14"/>
    <mergeCell ref="M14:O14"/>
    <mergeCell ref="P14:R14"/>
    <mergeCell ref="S14:U14"/>
    <mergeCell ref="V14:X14"/>
    <mergeCell ref="Y14:AA14"/>
    <mergeCell ref="AB14:AB16"/>
    <mergeCell ref="AE63:AM63"/>
    <mergeCell ref="AE64:AM64"/>
    <mergeCell ref="AE65:AM65"/>
    <mergeCell ref="P1:P3"/>
    <mergeCell ref="Q1:Q3"/>
    <mergeCell ref="X1:AJ1"/>
    <mergeCell ref="H2:N2"/>
    <mergeCell ref="A13:A17"/>
    <mergeCell ref="B13:B17"/>
    <mergeCell ref="J13:AB1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5"/>
    <col customWidth="1" min="2" max="2" width="25.13"/>
    <col customWidth="1" min="7" max="7" width="13.63"/>
    <col customWidth="1" min="8" max="8" width="15.88"/>
  </cols>
  <sheetData>
    <row r="2">
      <c r="A2" s="74" t="s">
        <v>142</v>
      </c>
      <c r="B2" s="4"/>
      <c r="C2" s="4"/>
      <c r="D2" s="4"/>
      <c r="E2" s="4"/>
      <c r="F2" s="4"/>
      <c r="G2" s="5"/>
      <c r="H2" s="75"/>
    </row>
    <row r="3">
      <c r="A3" s="25" t="s">
        <v>35</v>
      </c>
      <c r="B3" s="76" t="s">
        <v>36</v>
      </c>
      <c r="C3" s="31" t="s">
        <v>41</v>
      </c>
      <c r="D3" s="32"/>
      <c r="E3" s="32"/>
      <c r="F3" s="33"/>
      <c r="G3" s="77" t="s">
        <v>143</v>
      </c>
      <c r="H3" s="77" t="s">
        <v>144</v>
      </c>
    </row>
    <row r="4">
      <c r="A4" s="10"/>
      <c r="B4" s="10"/>
      <c r="C4" s="40"/>
      <c r="D4" s="41"/>
      <c r="E4" s="41"/>
      <c r="F4" s="42"/>
      <c r="G4" s="15"/>
      <c r="H4" s="15"/>
    </row>
    <row r="5">
      <c r="A5" s="10"/>
      <c r="B5" s="10"/>
      <c r="C5" s="78" t="s">
        <v>52</v>
      </c>
      <c r="D5" s="78" t="s">
        <v>53</v>
      </c>
      <c r="E5" s="78" t="s">
        <v>54</v>
      </c>
      <c r="F5" s="78" t="s">
        <v>34</v>
      </c>
      <c r="G5" s="79" t="s">
        <v>6</v>
      </c>
      <c r="H5" s="79" t="s">
        <v>6</v>
      </c>
    </row>
    <row r="6">
      <c r="A6" s="15"/>
      <c r="B6" s="15"/>
      <c r="C6" s="80" t="s">
        <v>24</v>
      </c>
      <c r="D6" s="80" t="s">
        <v>24</v>
      </c>
      <c r="E6" s="80" t="s">
        <v>24</v>
      </c>
      <c r="F6" s="80" t="s">
        <v>24</v>
      </c>
      <c r="G6" s="81"/>
      <c r="H6" s="82"/>
    </row>
    <row r="7">
      <c r="A7" s="59" t="s">
        <v>56</v>
      </c>
      <c r="B7" s="59" t="s">
        <v>57</v>
      </c>
      <c r="C7" s="83">
        <v>0.0</v>
      </c>
      <c r="D7" s="83">
        <v>0.0</v>
      </c>
      <c r="E7" s="83">
        <v>0.0</v>
      </c>
      <c r="F7" s="83">
        <v>0.0</v>
      </c>
      <c r="G7" s="82">
        <v>0.0</v>
      </c>
    </row>
    <row r="8">
      <c r="A8" s="59" t="s">
        <v>59</v>
      </c>
      <c r="B8" s="59" t="s">
        <v>60</v>
      </c>
      <c r="C8" s="83">
        <v>0.0</v>
      </c>
      <c r="D8" s="83">
        <v>0.0</v>
      </c>
      <c r="E8" s="83">
        <v>0.0</v>
      </c>
      <c r="F8" s="83">
        <v>0.0</v>
      </c>
      <c r="G8" s="82">
        <v>0.0</v>
      </c>
    </row>
    <row r="9">
      <c r="A9" s="59" t="s">
        <v>61</v>
      </c>
      <c r="B9" s="59" t="s">
        <v>62</v>
      </c>
      <c r="C9" s="83">
        <v>0.0</v>
      </c>
      <c r="D9" s="83">
        <v>0.2099958000839983</v>
      </c>
      <c r="E9" s="83">
        <v>0.0</v>
      </c>
      <c r="F9" s="83">
        <v>0.08544119936659592</v>
      </c>
      <c r="G9" s="82">
        <v>0.0</v>
      </c>
    </row>
    <row r="10">
      <c r="A10" s="59" t="s">
        <v>63</v>
      </c>
      <c r="B10" s="59" t="s">
        <v>64</v>
      </c>
      <c r="C10" s="83">
        <v>0.0</v>
      </c>
      <c r="D10" s="83">
        <v>0.29999400011999755</v>
      </c>
      <c r="E10" s="83">
        <v>0.0</v>
      </c>
      <c r="F10" s="83">
        <v>0.06645426617401905</v>
      </c>
      <c r="G10" s="82">
        <v>1.0</v>
      </c>
    </row>
    <row r="11">
      <c r="A11" s="59" t="s">
        <v>65</v>
      </c>
      <c r="B11" s="59" t="s">
        <v>66</v>
      </c>
      <c r="C11" s="83">
        <v>0.0</v>
      </c>
      <c r="D11" s="83">
        <v>0.2699946001079978</v>
      </c>
      <c r="E11" s="83">
        <v>0.04838584810714562</v>
      </c>
      <c r="F11" s="83">
        <v>0.06645426617401905</v>
      </c>
      <c r="G11" s="82">
        <v>1.0</v>
      </c>
    </row>
    <row r="12">
      <c r="A12" s="59" t="s">
        <v>67</v>
      </c>
      <c r="B12" s="59" t="s">
        <v>68</v>
      </c>
      <c r="C12" s="83">
        <v>0.0</v>
      </c>
      <c r="D12" s="83">
        <v>0.0</v>
      </c>
      <c r="E12" s="83">
        <v>0.0</v>
      </c>
      <c r="F12" s="83">
        <v>0.0</v>
      </c>
      <c r="G12" s="82">
        <v>0.0</v>
      </c>
    </row>
    <row r="13">
      <c r="A13" s="59" t="s">
        <v>69</v>
      </c>
      <c r="B13" s="59" t="s">
        <v>70</v>
      </c>
      <c r="C13" s="83">
        <v>0.075</v>
      </c>
      <c r="D13" s="83">
        <v>0.029999400011999758</v>
      </c>
      <c r="E13" s="83">
        <v>0.07257877216071842</v>
      </c>
      <c r="F13" s="83">
        <v>0.15189546554061495</v>
      </c>
      <c r="G13" s="82">
        <v>0.0</v>
      </c>
    </row>
    <row r="14">
      <c r="A14" s="59" t="s">
        <v>71</v>
      </c>
      <c r="B14" s="59" t="s">
        <v>72</v>
      </c>
      <c r="C14" s="83">
        <v>0.0</v>
      </c>
      <c r="D14" s="83">
        <v>0.0</v>
      </c>
      <c r="E14" s="83">
        <v>0.02419292405357281</v>
      </c>
      <c r="F14" s="83">
        <v>0.0</v>
      </c>
      <c r="G14" s="82">
        <v>0.0</v>
      </c>
    </row>
    <row r="15">
      <c r="A15" s="59" t="s">
        <v>73</v>
      </c>
      <c r="B15" s="59" t="s">
        <v>74</v>
      </c>
      <c r="C15" s="83">
        <v>0.0</v>
      </c>
      <c r="D15" s="83">
        <v>0.0</v>
      </c>
      <c r="E15" s="83">
        <v>0.0</v>
      </c>
      <c r="F15" s="83">
        <v>0.0</v>
      </c>
      <c r="G15" s="82">
        <v>0.0</v>
      </c>
    </row>
    <row r="16">
      <c r="A16" s="59" t="s">
        <v>75</v>
      </c>
      <c r="B16" s="59" t="s">
        <v>76</v>
      </c>
      <c r="C16" s="83">
        <v>0.4</v>
      </c>
      <c r="D16" s="83">
        <v>0.4199916001679966</v>
      </c>
      <c r="E16" s="83">
        <v>0.19354339242858248</v>
      </c>
      <c r="F16" s="83">
        <v>0.06645426617401905</v>
      </c>
      <c r="G16" s="82">
        <v>2.0</v>
      </c>
    </row>
    <row r="17">
      <c r="A17" s="59" t="s">
        <v>77</v>
      </c>
      <c r="B17" s="59" t="s">
        <v>78</v>
      </c>
      <c r="C17" s="83">
        <v>0.4</v>
      </c>
      <c r="D17" s="83">
        <v>0.38999220015599684</v>
      </c>
      <c r="E17" s="83">
        <v>0.2177363164821553</v>
      </c>
      <c r="F17" s="83">
        <v>0.2468301315034993</v>
      </c>
      <c r="G17" s="82">
        <v>2.0</v>
      </c>
    </row>
    <row r="18">
      <c r="A18" s="59" t="s">
        <v>79</v>
      </c>
      <c r="B18" s="59" t="s">
        <v>80</v>
      </c>
      <c r="C18" s="83">
        <v>0.25</v>
      </c>
      <c r="D18" s="83">
        <v>0.2099958000839983</v>
      </c>
      <c r="E18" s="83">
        <v>0.02419292405357281</v>
      </c>
      <c r="F18" s="83">
        <v>0.2753105312923646</v>
      </c>
      <c r="G18" s="82">
        <v>2.0</v>
      </c>
    </row>
    <row r="19">
      <c r="A19" s="59" t="s">
        <v>81</v>
      </c>
      <c r="B19" s="59" t="s">
        <v>82</v>
      </c>
      <c r="C19" s="83">
        <v>0.575</v>
      </c>
      <c r="D19" s="83">
        <v>0.8099838003239934</v>
      </c>
      <c r="E19" s="83">
        <v>0.5806301772857474</v>
      </c>
      <c r="F19" s="83">
        <v>0.5601145291810177</v>
      </c>
      <c r="G19" s="82">
        <v>8.0</v>
      </c>
    </row>
    <row r="20">
      <c r="A20" s="59" t="s">
        <v>83</v>
      </c>
      <c r="B20" s="59" t="s">
        <v>84</v>
      </c>
      <c r="C20" s="83">
        <v>0.3</v>
      </c>
      <c r="D20" s="83">
        <v>0.5699886002279954</v>
      </c>
      <c r="E20" s="83">
        <v>0.2419292405357281</v>
      </c>
      <c r="F20" s="83">
        <v>0.2658170646960762</v>
      </c>
      <c r="G20" s="82">
        <v>4.0</v>
      </c>
    </row>
    <row r="21">
      <c r="A21" s="59" t="s">
        <v>85</v>
      </c>
      <c r="B21" s="59" t="s">
        <v>86</v>
      </c>
      <c r="C21" s="83">
        <v>0.425</v>
      </c>
      <c r="D21" s="83">
        <v>0.5699886002279954</v>
      </c>
      <c r="E21" s="83">
        <v>0.7257877216071843</v>
      </c>
      <c r="F21" s="83">
        <v>0.5506210625847292</v>
      </c>
      <c r="G21" s="82">
        <v>7.0</v>
      </c>
    </row>
    <row r="22">
      <c r="A22" s="59" t="s">
        <v>87</v>
      </c>
      <c r="B22" s="59" t="s">
        <v>88</v>
      </c>
      <c r="C22" s="83">
        <v>0.775</v>
      </c>
      <c r="D22" s="83">
        <v>0.989980200395992</v>
      </c>
      <c r="E22" s="83">
        <v>0.8709452659286212</v>
      </c>
      <c r="F22" s="83">
        <v>0.8164381272808053</v>
      </c>
      <c r="G22" s="82">
        <v>8.0</v>
      </c>
    </row>
    <row r="23">
      <c r="A23" s="59" t="s">
        <v>89</v>
      </c>
      <c r="B23" s="59" t="s">
        <v>90</v>
      </c>
      <c r="C23" s="83">
        <v>0.525</v>
      </c>
      <c r="D23" s="83">
        <v>0.9299814003719925</v>
      </c>
      <c r="E23" s="83">
        <v>0.5806301772857474</v>
      </c>
      <c r="F23" s="83">
        <v>0.37024519725524896</v>
      </c>
      <c r="G23" s="82">
        <v>7.0</v>
      </c>
    </row>
    <row r="24">
      <c r="A24" s="59" t="s">
        <v>91</v>
      </c>
      <c r="B24" s="59" t="s">
        <v>92</v>
      </c>
      <c r="C24" s="83">
        <v>0.65</v>
      </c>
      <c r="D24" s="83">
        <v>0.5699886002279954</v>
      </c>
      <c r="E24" s="83">
        <v>0.6532089494464659</v>
      </c>
      <c r="F24" s="83">
        <v>0.721503461317921</v>
      </c>
      <c r="G24" s="82">
        <v>8.0</v>
      </c>
    </row>
    <row r="25">
      <c r="A25" s="59" t="s">
        <v>93</v>
      </c>
      <c r="B25" s="59" t="s">
        <v>94</v>
      </c>
      <c r="C25" s="83">
        <v>0.2</v>
      </c>
      <c r="D25" s="83">
        <v>0.5399892002159956</v>
      </c>
      <c r="E25" s="83">
        <v>0.19354339242858248</v>
      </c>
      <c r="F25" s="83">
        <v>0.34176479746638366</v>
      </c>
      <c r="G25" s="82">
        <v>3.0</v>
      </c>
    </row>
    <row r="26">
      <c r="A26" s="59" t="s">
        <v>95</v>
      </c>
      <c r="B26" s="59" t="s">
        <v>96</v>
      </c>
      <c r="C26" s="83">
        <v>0.75</v>
      </c>
      <c r="D26" s="83">
        <v>0.8699826003479929</v>
      </c>
      <c r="E26" s="83">
        <v>0.7257877216071843</v>
      </c>
      <c r="F26" s="83">
        <v>0.78795772749194</v>
      </c>
      <c r="G26" s="82">
        <v>8.0</v>
      </c>
    </row>
    <row r="27">
      <c r="A27" s="59" t="s">
        <v>97</v>
      </c>
      <c r="B27" s="59" t="s">
        <v>98</v>
      </c>
      <c r="C27" s="83">
        <v>0.075</v>
      </c>
      <c r="D27" s="83">
        <v>0.4799904001919961</v>
      </c>
      <c r="E27" s="83">
        <v>0.16935046837500967</v>
      </c>
      <c r="F27" s="83">
        <v>0.3797386638515374</v>
      </c>
      <c r="G27" s="82">
        <v>2.0</v>
      </c>
    </row>
    <row r="28">
      <c r="A28" s="59" t="s">
        <v>99</v>
      </c>
      <c r="B28" s="59" t="s">
        <v>100</v>
      </c>
      <c r="C28" s="83">
        <v>0.4</v>
      </c>
      <c r="D28" s="83">
        <v>0.5099898002039959</v>
      </c>
      <c r="E28" s="83">
        <v>0.45966555701788336</v>
      </c>
      <c r="F28" s="83">
        <v>0.8733989268585359</v>
      </c>
      <c r="G28" s="82">
        <v>6.0</v>
      </c>
    </row>
    <row r="29">
      <c r="A29" s="59" t="s">
        <v>101</v>
      </c>
      <c r="B29" s="59" t="s">
        <v>102</v>
      </c>
      <c r="C29" s="83">
        <v>0.275</v>
      </c>
      <c r="D29" s="83">
        <v>0.5399892002159956</v>
      </c>
      <c r="E29" s="83">
        <v>0.5564372532321746</v>
      </c>
      <c r="F29" s="83">
        <v>0.3607517306589605</v>
      </c>
      <c r="G29" s="82">
        <v>6.0</v>
      </c>
    </row>
    <row r="30">
      <c r="A30" s="59" t="s">
        <v>103</v>
      </c>
      <c r="B30" s="59" t="s">
        <v>104</v>
      </c>
      <c r="C30" s="83">
        <v>0.2</v>
      </c>
      <c r="D30" s="83">
        <v>0.23999520009599806</v>
      </c>
      <c r="E30" s="83">
        <v>0.14515754432143685</v>
      </c>
      <c r="F30" s="83">
        <v>0.1898693319257687</v>
      </c>
      <c r="G30" s="82">
        <v>0.0</v>
      </c>
    </row>
    <row r="31">
      <c r="A31" s="59" t="s">
        <v>105</v>
      </c>
      <c r="B31" s="59" t="s">
        <v>106</v>
      </c>
      <c r="C31" s="83">
        <v>0.825</v>
      </c>
      <c r="D31" s="83">
        <v>0.7199856002879942</v>
      </c>
      <c r="E31" s="83">
        <v>0.9193311140357667</v>
      </c>
      <c r="F31" s="83">
        <v>0.78795772749194</v>
      </c>
      <c r="G31" s="82">
        <v>8.0</v>
      </c>
    </row>
    <row r="32">
      <c r="A32" s="59" t="s">
        <v>107</v>
      </c>
      <c r="B32" s="59" t="s">
        <v>108</v>
      </c>
      <c r="C32" s="83">
        <v>0.45</v>
      </c>
      <c r="D32" s="83">
        <v>0.7799844003119937</v>
      </c>
      <c r="E32" s="83">
        <v>0.14515754432143685</v>
      </c>
      <c r="F32" s="83">
        <v>0.3227778642738068</v>
      </c>
      <c r="G32" s="82">
        <v>4.0</v>
      </c>
    </row>
    <row r="33">
      <c r="A33" s="59" t="s">
        <v>109</v>
      </c>
      <c r="B33" s="59" t="s">
        <v>110</v>
      </c>
      <c r="C33" s="83">
        <v>0.425</v>
      </c>
      <c r="D33" s="83">
        <v>0.5399892002159956</v>
      </c>
      <c r="E33" s="83">
        <v>0.19354339242858248</v>
      </c>
      <c r="F33" s="83">
        <v>0.21834973171463398</v>
      </c>
      <c r="G33" s="82">
        <v>3.0</v>
      </c>
    </row>
    <row r="34">
      <c r="A34" s="59" t="s">
        <v>111</v>
      </c>
      <c r="B34" s="59" t="s">
        <v>112</v>
      </c>
      <c r="C34" s="83">
        <v>0.45</v>
      </c>
      <c r="D34" s="83">
        <v>0.6299874002519948</v>
      </c>
      <c r="E34" s="83">
        <v>0.7015947975536114</v>
      </c>
      <c r="F34" s="83">
        <v>0.503153729603287</v>
      </c>
      <c r="G34" s="82">
        <v>7.0</v>
      </c>
    </row>
    <row r="35">
      <c r="A35" s="59" t="s">
        <v>113</v>
      </c>
      <c r="B35" s="59" t="s">
        <v>114</v>
      </c>
      <c r="C35" s="83">
        <v>0.5</v>
      </c>
      <c r="D35" s="83">
        <v>0.4499910001799964</v>
      </c>
      <c r="E35" s="83">
        <v>0.09677169621429124</v>
      </c>
      <c r="F35" s="83">
        <v>0.37024519725524896</v>
      </c>
      <c r="G35" s="82">
        <v>4.0</v>
      </c>
    </row>
    <row r="36">
      <c r="A36" s="59" t="s">
        <v>115</v>
      </c>
      <c r="B36" s="59" t="s">
        <v>116</v>
      </c>
      <c r="C36" s="83">
        <v>0.825</v>
      </c>
      <c r="D36" s="83">
        <v>0.8399832003359932</v>
      </c>
      <c r="E36" s="83">
        <v>0.7257877216071843</v>
      </c>
      <c r="F36" s="83">
        <v>0.9113727932436897</v>
      </c>
      <c r="G36" s="82">
        <v>8.0</v>
      </c>
    </row>
    <row r="37">
      <c r="A37" s="59" t="s">
        <v>117</v>
      </c>
      <c r="B37" s="59" t="s">
        <v>118</v>
      </c>
      <c r="C37" s="83">
        <v>0.55</v>
      </c>
      <c r="D37" s="83">
        <v>0.5399892002159956</v>
      </c>
      <c r="E37" s="83">
        <v>0.5322443291786018</v>
      </c>
      <c r="F37" s="83">
        <v>0.2563235980997877</v>
      </c>
      <c r="G37" s="82">
        <v>7.0</v>
      </c>
    </row>
    <row r="38">
      <c r="A38" s="72">
        <v>2.22210005101023E14</v>
      </c>
      <c r="B38" s="59" t="s">
        <v>119</v>
      </c>
      <c r="C38" s="83">
        <v>0.8</v>
      </c>
      <c r="D38" s="83">
        <v>0.8099838003239934</v>
      </c>
      <c r="E38" s="83">
        <v>0.6532089494464659</v>
      </c>
      <c r="F38" s="83">
        <v>0.569607995777306</v>
      </c>
      <c r="G38" s="82">
        <v>8.0</v>
      </c>
    </row>
    <row r="39">
      <c r="A39" s="59" t="s">
        <v>120</v>
      </c>
      <c r="B39" s="59" t="s">
        <v>121</v>
      </c>
      <c r="C39" s="83">
        <v>0.6</v>
      </c>
      <c r="D39" s="83">
        <v>0.4499910001799964</v>
      </c>
      <c r="E39" s="83">
        <v>0.36289386080359215</v>
      </c>
      <c r="F39" s="83">
        <v>0.3512582640626721</v>
      </c>
      <c r="G39" s="82">
        <v>5.0</v>
      </c>
    </row>
    <row r="40">
      <c r="A40" s="59" t="s">
        <v>122</v>
      </c>
      <c r="B40" s="59" t="s">
        <v>123</v>
      </c>
      <c r="C40" s="83">
        <v>0.025</v>
      </c>
      <c r="D40" s="83">
        <v>0.3599928001439971</v>
      </c>
      <c r="E40" s="83">
        <v>0.5806301772857474</v>
      </c>
      <c r="F40" s="83">
        <v>0.37024519725524896</v>
      </c>
      <c r="G40" s="82">
        <v>4.0</v>
      </c>
    </row>
    <row r="41">
      <c r="A41" s="59" t="s">
        <v>124</v>
      </c>
      <c r="B41" s="59" t="s">
        <v>125</v>
      </c>
      <c r="C41" s="83">
        <v>0.2</v>
      </c>
      <c r="D41" s="83">
        <v>0.11999760004799903</v>
      </c>
      <c r="E41" s="83">
        <v>0.4838584810714562</v>
      </c>
      <c r="F41" s="83">
        <v>0.3322713308700952</v>
      </c>
      <c r="G41" s="82">
        <v>2.0</v>
      </c>
    </row>
    <row r="42">
      <c r="A42" s="72">
        <v>2.22210005101031E14</v>
      </c>
      <c r="B42" s="59" t="s">
        <v>126</v>
      </c>
      <c r="C42" s="83">
        <v>0.3</v>
      </c>
      <c r="D42" s="83">
        <v>0.11999760004799903</v>
      </c>
      <c r="E42" s="83">
        <v>0.8709452659286212</v>
      </c>
      <c r="F42" s="83">
        <v>0.3607517306589605</v>
      </c>
      <c r="G42" s="82">
        <v>4.0</v>
      </c>
    </row>
    <row r="43">
      <c r="A43" s="59" t="s">
        <v>127</v>
      </c>
      <c r="B43" s="59" t="s">
        <v>128</v>
      </c>
      <c r="C43" s="83">
        <v>0.45</v>
      </c>
      <c r="D43" s="83">
        <v>0.5999880002399951</v>
      </c>
      <c r="E43" s="83">
        <v>0.36289386080359215</v>
      </c>
      <c r="F43" s="83">
        <v>0.3037909310812299</v>
      </c>
      <c r="G43" s="82">
        <v>5.0</v>
      </c>
    </row>
    <row r="44">
      <c r="A44" s="59" t="s">
        <v>129</v>
      </c>
      <c r="B44" s="59" t="s">
        <v>130</v>
      </c>
      <c r="C44" s="83">
        <v>0.225</v>
      </c>
      <c r="D44" s="83">
        <v>0.4799904001919961</v>
      </c>
      <c r="E44" s="83">
        <v>0.16935046837500967</v>
      </c>
      <c r="F44" s="83">
        <v>0.21834973171463398</v>
      </c>
      <c r="G44" s="82">
        <v>1.0</v>
      </c>
    </row>
    <row r="45">
      <c r="A45" s="59" t="s">
        <v>131</v>
      </c>
      <c r="B45" s="59" t="s">
        <v>132</v>
      </c>
      <c r="C45" s="83">
        <v>0.675</v>
      </c>
      <c r="D45" s="83">
        <v>0.9299814003719925</v>
      </c>
      <c r="E45" s="83">
        <v>1.0</v>
      </c>
      <c r="F45" s="83">
        <v>0.78795772749194</v>
      </c>
      <c r="G45" s="82">
        <v>8.0</v>
      </c>
    </row>
    <row r="46">
      <c r="A46" s="59" t="s">
        <v>133</v>
      </c>
      <c r="B46" s="59" t="s">
        <v>134</v>
      </c>
      <c r="C46" s="83">
        <v>0.675</v>
      </c>
      <c r="D46" s="83">
        <v>0.8399832003359932</v>
      </c>
      <c r="E46" s="83">
        <v>0.2903150886428737</v>
      </c>
      <c r="F46" s="83">
        <v>0.284803997888653</v>
      </c>
      <c r="G46" s="82">
        <v>6.0</v>
      </c>
    </row>
    <row r="47">
      <c r="A47" s="59" t="s">
        <v>135</v>
      </c>
      <c r="B47" s="59" t="s">
        <v>136</v>
      </c>
      <c r="C47" s="83">
        <v>0.35</v>
      </c>
      <c r="D47" s="83">
        <v>0.2099958000839983</v>
      </c>
      <c r="E47" s="83">
        <v>0.12096462026786405</v>
      </c>
      <c r="F47" s="83">
        <v>0.21834973171463398</v>
      </c>
      <c r="G47" s="82">
        <v>1.0</v>
      </c>
    </row>
    <row r="48">
      <c r="A48" s="59" t="s">
        <v>137</v>
      </c>
      <c r="B48" s="59" t="s">
        <v>138</v>
      </c>
      <c r="C48" s="83">
        <v>0.85</v>
      </c>
      <c r="D48" s="83">
        <v>0.6299874002519948</v>
      </c>
      <c r="E48" s="83">
        <v>0.9677169621429124</v>
      </c>
      <c r="F48" s="83">
        <v>0.7499838611067863</v>
      </c>
      <c r="G48" s="82">
        <v>8.0</v>
      </c>
    </row>
    <row r="49">
      <c r="A49" s="82"/>
      <c r="B49" s="84" t="s">
        <v>139</v>
      </c>
      <c r="C49" s="85">
        <v>42.0</v>
      </c>
      <c r="D49" s="85">
        <v>42.0</v>
      </c>
      <c r="E49" s="85">
        <v>42.0</v>
      </c>
      <c r="F49" s="85">
        <v>42.0</v>
      </c>
      <c r="G49" s="82"/>
    </row>
    <row r="50">
      <c r="A50" s="82"/>
      <c r="B50" s="84" t="s">
        <v>140</v>
      </c>
      <c r="C50" s="85">
        <v>27.0</v>
      </c>
      <c r="D50" s="85">
        <v>30.0</v>
      </c>
      <c r="E50" s="85">
        <v>21.0</v>
      </c>
      <c r="F50" s="85">
        <v>27.0</v>
      </c>
      <c r="G50" s="82"/>
    </row>
    <row r="51">
      <c r="A51" s="82"/>
      <c r="B51" s="84" t="s">
        <v>141</v>
      </c>
      <c r="C51" s="83">
        <v>0.6428571428571429</v>
      </c>
      <c r="D51" s="83">
        <v>0.7142857142857143</v>
      </c>
      <c r="E51" s="83">
        <v>0.5</v>
      </c>
      <c r="F51" s="83">
        <v>0.6428571428571429</v>
      </c>
      <c r="G51" s="82"/>
    </row>
  </sheetData>
  <mergeCells count="6">
    <mergeCell ref="A3:A6"/>
    <mergeCell ref="B3:B6"/>
    <mergeCell ref="C3:F4"/>
    <mergeCell ref="G3:G4"/>
    <mergeCell ref="H3:H4"/>
    <mergeCell ref="A2:G2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2023-03-20T09:58:54Z</dcterms:created>
  <dc:creator>Crystal Decisions</dc:creator>
</cp:coreProperties>
</file>