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ings\OneDrive\Desktop\BAETE Visit\Spring 2023\10.AI 38\"/>
    </mc:Choice>
  </mc:AlternateContent>
  <xr:revisionPtr revIDLastSave="0" documentId="13_ncr:1_{EBCDE006-A5AA-451D-94F3-D748E2156C6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MS-Spring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du8Fw1BqqDc5c1qn1XJBVhurFs71UMMNeDwGetjhlgI="/>
    </ext>
  </extLst>
</workbook>
</file>

<file path=xl/calcChain.xml><?xml version="1.0" encoding="utf-8"?>
<calcChain xmlns="http://schemas.openxmlformats.org/spreadsheetml/2006/main">
  <c r="BG15" i="1" l="1"/>
  <c r="BH15" i="1"/>
  <c r="BI15" i="1"/>
  <c r="BG16" i="1"/>
  <c r="BH16" i="1"/>
  <c r="BI16" i="1"/>
  <c r="BG17" i="1"/>
  <c r="BH17" i="1"/>
  <c r="BI17" i="1"/>
  <c r="BG18" i="1"/>
  <c r="BH18" i="1"/>
  <c r="BI18" i="1"/>
  <c r="BG19" i="1"/>
  <c r="BH19" i="1"/>
  <c r="BI19" i="1"/>
  <c r="BG20" i="1"/>
  <c r="BH20" i="1"/>
  <c r="BI20" i="1"/>
  <c r="BG21" i="1"/>
  <c r="BH21" i="1"/>
  <c r="BI21" i="1"/>
  <c r="BG22" i="1"/>
  <c r="BH22" i="1"/>
  <c r="BI22" i="1"/>
  <c r="BG23" i="1"/>
  <c r="BH23" i="1"/>
  <c r="BI23" i="1"/>
  <c r="BG24" i="1"/>
  <c r="BH24" i="1"/>
  <c r="BI24" i="1"/>
  <c r="BG25" i="1"/>
  <c r="BH25" i="1"/>
  <c r="BI25" i="1"/>
  <c r="BG26" i="1"/>
  <c r="BH26" i="1"/>
  <c r="BI26" i="1"/>
  <c r="BG27" i="1"/>
  <c r="BH27" i="1"/>
  <c r="BI27" i="1"/>
  <c r="BG28" i="1"/>
  <c r="BH28" i="1"/>
  <c r="BI28" i="1"/>
  <c r="BG29" i="1"/>
  <c r="BH29" i="1"/>
  <c r="BI29" i="1"/>
  <c r="BG30" i="1"/>
  <c r="BH30" i="1"/>
  <c r="BI30" i="1"/>
  <c r="BG31" i="1"/>
  <c r="BH31" i="1"/>
  <c r="BI31" i="1"/>
  <c r="BG32" i="1"/>
  <c r="BH32" i="1"/>
  <c r="BI32" i="1"/>
  <c r="BG33" i="1"/>
  <c r="BH33" i="1"/>
  <c r="BI33" i="1"/>
  <c r="BG34" i="1"/>
  <c r="BH34" i="1"/>
  <c r="BI34" i="1"/>
  <c r="BG35" i="1"/>
  <c r="BH35" i="1"/>
  <c r="BI35" i="1"/>
  <c r="BG36" i="1"/>
  <c r="BH36" i="1"/>
  <c r="BI36" i="1"/>
  <c r="BG37" i="1"/>
  <c r="BH37" i="1"/>
  <c r="BI37" i="1"/>
  <c r="BG38" i="1"/>
  <c r="BH38" i="1"/>
  <c r="BI38" i="1"/>
  <c r="BG39" i="1"/>
  <c r="BH39" i="1"/>
  <c r="BI39" i="1"/>
  <c r="BG40" i="1"/>
  <c r="BH40" i="1"/>
  <c r="BI40" i="1"/>
  <c r="BG41" i="1"/>
  <c r="BH41" i="1"/>
  <c r="BI41" i="1"/>
  <c r="BG42" i="1"/>
  <c r="BH42" i="1"/>
  <c r="BI42" i="1"/>
  <c r="BG43" i="1"/>
  <c r="BH43" i="1"/>
  <c r="BI43" i="1"/>
  <c r="BG44" i="1"/>
  <c r="BH44" i="1"/>
  <c r="BI44" i="1"/>
  <c r="BG45" i="1"/>
  <c r="BH45" i="1"/>
  <c r="BI45" i="1"/>
  <c r="BG46" i="1"/>
  <c r="BH46" i="1"/>
  <c r="BI46" i="1"/>
  <c r="BG47" i="1"/>
  <c r="BH47" i="1"/>
  <c r="BI47" i="1"/>
  <c r="BG48" i="1"/>
  <c r="BH48" i="1"/>
  <c r="BI48" i="1"/>
  <c r="BG49" i="1"/>
  <c r="BH49" i="1"/>
  <c r="BI49" i="1"/>
  <c r="BG50" i="1"/>
  <c r="BH50" i="1"/>
  <c r="BI50" i="1"/>
  <c r="BG51" i="1"/>
  <c r="BH51" i="1"/>
  <c r="BI51" i="1"/>
  <c r="BG52" i="1"/>
  <c r="BH52" i="1"/>
  <c r="BI52" i="1"/>
  <c r="BG53" i="1"/>
  <c r="BH53" i="1"/>
  <c r="BI53" i="1"/>
  <c r="BG54" i="1"/>
  <c r="BH54" i="1"/>
  <c r="BI54" i="1"/>
  <c r="BG55" i="1"/>
  <c r="BH55" i="1"/>
  <c r="BI55" i="1"/>
  <c r="BG56" i="1"/>
  <c r="BH56" i="1"/>
  <c r="BI56" i="1"/>
  <c r="BG57" i="1"/>
  <c r="BH57" i="1"/>
  <c r="BI57" i="1"/>
  <c r="BG58" i="1"/>
  <c r="BH58" i="1"/>
  <c r="BI58" i="1"/>
  <c r="BG59" i="1"/>
  <c r="BH59" i="1"/>
  <c r="BI59" i="1"/>
  <c r="BG60" i="1"/>
  <c r="BH60" i="1"/>
  <c r="BI60" i="1"/>
  <c r="BG61" i="1"/>
  <c r="BH61" i="1"/>
  <c r="BI61" i="1"/>
  <c r="BG62" i="1"/>
  <c r="BH62" i="1"/>
  <c r="BI62" i="1"/>
  <c r="BG63" i="1"/>
  <c r="BH63" i="1"/>
  <c r="BI63" i="1"/>
  <c r="BG64" i="1"/>
  <c r="BH64" i="1"/>
  <c r="BI64" i="1"/>
  <c r="BG65" i="1"/>
  <c r="BH65" i="1"/>
  <c r="BI65" i="1"/>
  <c r="BG66" i="1"/>
  <c r="BH66" i="1"/>
  <c r="BI66" i="1"/>
  <c r="BG67" i="1"/>
  <c r="BH67" i="1"/>
  <c r="BI67" i="1"/>
  <c r="BG68" i="1"/>
  <c r="BH68" i="1"/>
  <c r="BI68" i="1"/>
  <c r="BG69" i="1"/>
  <c r="BH69" i="1"/>
  <c r="BI69" i="1"/>
  <c r="BG70" i="1"/>
  <c r="BH70" i="1"/>
  <c r="BI70" i="1"/>
  <c r="BG71" i="1"/>
  <c r="BH71" i="1"/>
  <c r="BI71" i="1"/>
  <c r="BG72" i="1"/>
  <c r="BH72" i="1"/>
  <c r="BI72" i="1"/>
  <c r="BG73" i="1"/>
  <c r="BH73" i="1"/>
  <c r="BI73" i="1"/>
  <c r="BG74" i="1"/>
  <c r="BH74" i="1"/>
  <c r="BI74" i="1"/>
  <c r="BG75" i="1"/>
  <c r="BH75" i="1"/>
  <c r="BI75" i="1"/>
  <c r="BG76" i="1"/>
  <c r="BH76" i="1"/>
  <c r="BI76" i="1"/>
  <c r="BG77" i="1"/>
  <c r="BH77" i="1"/>
  <c r="BI77" i="1"/>
  <c r="BG78" i="1"/>
  <c r="BH78" i="1"/>
  <c r="BI78" i="1"/>
  <c r="BG14" i="1"/>
  <c r="BH14" i="1"/>
  <c r="BI14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2" i="1"/>
  <c r="AO72" i="1"/>
  <c r="AN73" i="1"/>
  <c r="AO73" i="1"/>
  <c r="AN74" i="1"/>
  <c r="AO74" i="1"/>
  <c r="AN75" i="1"/>
  <c r="AO75" i="1"/>
  <c r="AN76" i="1"/>
  <c r="AO76" i="1"/>
  <c r="AN77" i="1"/>
  <c r="AO77" i="1"/>
  <c r="AN78" i="1"/>
  <c r="AO78" i="1"/>
  <c r="AN15" i="1"/>
  <c r="AO15" i="1" s="1"/>
  <c r="AN16" i="1"/>
  <c r="AO16" i="1"/>
  <c r="AN17" i="1"/>
  <c r="AO17" i="1"/>
  <c r="H82" i="1"/>
  <c r="H83" i="1"/>
  <c r="H84" i="1"/>
  <c r="AQ28" i="1"/>
  <c r="AR28" i="1"/>
  <c r="AS28" i="1"/>
  <c r="AU28" i="1"/>
  <c r="AY28" i="1" s="1"/>
  <c r="BC28" i="1" s="1"/>
  <c r="AV28" i="1"/>
  <c r="AW28" i="1"/>
  <c r="AZ28" i="1"/>
  <c r="BD28" i="1" s="1"/>
  <c r="BA28" i="1"/>
  <c r="BE28" i="1"/>
  <c r="AQ29" i="1"/>
  <c r="AR29" i="1"/>
  <c r="AS29" i="1"/>
  <c r="AU29" i="1"/>
  <c r="AY29" i="1" s="1"/>
  <c r="BC29" i="1" s="1"/>
  <c r="AV29" i="1"/>
  <c r="AW29" i="1"/>
  <c r="AZ29" i="1"/>
  <c r="BD29" i="1" s="1"/>
  <c r="BA29" i="1"/>
  <c r="BE29" i="1"/>
  <c r="AQ30" i="1"/>
  <c r="AR30" i="1"/>
  <c r="AS30" i="1"/>
  <c r="AU30" i="1"/>
  <c r="AY30" i="1" s="1"/>
  <c r="BC30" i="1" s="1"/>
  <c r="AV30" i="1"/>
  <c r="AW30" i="1"/>
  <c r="AZ30" i="1"/>
  <c r="BD30" i="1" s="1"/>
  <c r="BA30" i="1"/>
  <c r="BE30" i="1"/>
  <c r="AQ31" i="1"/>
  <c r="AR31" i="1"/>
  <c r="AS31" i="1"/>
  <c r="AU31" i="1"/>
  <c r="AY31" i="1" s="1"/>
  <c r="BC31" i="1" s="1"/>
  <c r="AV31" i="1"/>
  <c r="AW31" i="1"/>
  <c r="AZ31" i="1"/>
  <c r="BD31" i="1" s="1"/>
  <c r="BA31" i="1"/>
  <c r="BE31" i="1"/>
  <c r="AQ32" i="1"/>
  <c r="AR32" i="1"/>
  <c r="AS32" i="1"/>
  <c r="AU32" i="1"/>
  <c r="AY32" i="1" s="1"/>
  <c r="BC32" i="1" s="1"/>
  <c r="AV32" i="1"/>
  <c r="AW32" i="1"/>
  <c r="AZ32" i="1"/>
  <c r="BD32" i="1" s="1"/>
  <c r="BA32" i="1"/>
  <c r="BE32" i="1"/>
  <c r="AQ33" i="1"/>
  <c r="AR33" i="1"/>
  <c r="AS33" i="1"/>
  <c r="AU33" i="1"/>
  <c r="AY33" i="1" s="1"/>
  <c r="BC33" i="1" s="1"/>
  <c r="AV33" i="1"/>
  <c r="AW33" i="1"/>
  <c r="AZ33" i="1"/>
  <c r="BD33" i="1" s="1"/>
  <c r="BA33" i="1"/>
  <c r="BE33" i="1"/>
  <c r="AQ34" i="1"/>
  <c r="AR34" i="1"/>
  <c r="AS34" i="1"/>
  <c r="AU34" i="1"/>
  <c r="AY34" i="1" s="1"/>
  <c r="BC34" i="1" s="1"/>
  <c r="AV34" i="1"/>
  <c r="AW34" i="1"/>
  <c r="AZ34" i="1"/>
  <c r="BD34" i="1" s="1"/>
  <c r="BA34" i="1"/>
  <c r="BE34" i="1"/>
  <c r="AQ35" i="1"/>
  <c r="AR35" i="1"/>
  <c r="AS35" i="1"/>
  <c r="AU35" i="1"/>
  <c r="AY35" i="1" s="1"/>
  <c r="BC35" i="1" s="1"/>
  <c r="AV35" i="1"/>
  <c r="AW35" i="1"/>
  <c r="AZ35" i="1"/>
  <c r="BD35" i="1" s="1"/>
  <c r="BA35" i="1"/>
  <c r="BE35" i="1"/>
  <c r="AQ36" i="1"/>
  <c r="AR36" i="1"/>
  <c r="AS36" i="1"/>
  <c r="AU36" i="1"/>
  <c r="AY36" i="1" s="1"/>
  <c r="BC36" i="1" s="1"/>
  <c r="AV36" i="1"/>
  <c r="AW36" i="1"/>
  <c r="AZ36" i="1"/>
  <c r="BD36" i="1" s="1"/>
  <c r="BA36" i="1"/>
  <c r="BE36" i="1"/>
  <c r="AQ37" i="1"/>
  <c r="AR37" i="1"/>
  <c r="AS37" i="1"/>
  <c r="AU37" i="1"/>
  <c r="AY37" i="1" s="1"/>
  <c r="BC37" i="1" s="1"/>
  <c r="AV37" i="1"/>
  <c r="AW37" i="1"/>
  <c r="AZ37" i="1"/>
  <c r="BD37" i="1" s="1"/>
  <c r="BA37" i="1"/>
  <c r="BE37" i="1"/>
  <c r="AQ38" i="1"/>
  <c r="AR38" i="1"/>
  <c r="AS38" i="1"/>
  <c r="AU38" i="1"/>
  <c r="AY38" i="1" s="1"/>
  <c r="BC38" i="1" s="1"/>
  <c r="AV38" i="1"/>
  <c r="AW38" i="1"/>
  <c r="AZ38" i="1"/>
  <c r="BD38" i="1" s="1"/>
  <c r="BA38" i="1"/>
  <c r="BE38" i="1"/>
  <c r="AQ39" i="1"/>
  <c r="AR39" i="1"/>
  <c r="AS39" i="1"/>
  <c r="AU39" i="1"/>
  <c r="AY39" i="1" s="1"/>
  <c r="BC39" i="1" s="1"/>
  <c r="AV39" i="1"/>
  <c r="AW39" i="1"/>
  <c r="AZ39" i="1"/>
  <c r="BD39" i="1" s="1"/>
  <c r="BA39" i="1"/>
  <c r="BE39" i="1"/>
  <c r="AQ40" i="1"/>
  <c r="AR40" i="1"/>
  <c r="AS40" i="1"/>
  <c r="AU40" i="1"/>
  <c r="AY40" i="1" s="1"/>
  <c r="BC40" i="1" s="1"/>
  <c r="AV40" i="1"/>
  <c r="AW40" i="1"/>
  <c r="AZ40" i="1"/>
  <c r="BD40" i="1" s="1"/>
  <c r="BA40" i="1"/>
  <c r="BE40" i="1"/>
  <c r="AQ41" i="1"/>
  <c r="AR41" i="1"/>
  <c r="AS41" i="1"/>
  <c r="AU41" i="1"/>
  <c r="AY41" i="1" s="1"/>
  <c r="BC41" i="1" s="1"/>
  <c r="AV41" i="1"/>
  <c r="AW41" i="1"/>
  <c r="AZ41" i="1"/>
  <c r="BD41" i="1" s="1"/>
  <c r="BA41" i="1"/>
  <c r="BE41" i="1"/>
  <c r="AQ42" i="1"/>
  <c r="AR42" i="1"/>
  <c r="AS42" i="1"/>
  <c r="AU42" i="1"/>
  <c r="AY42" i="1" s="1"/>
  <c r="BC42" i="1" s="1"/>
  <c r="AV42" i="1"/>
  <c r="AW42" i="1"/>
  <c r="AZ42" i="1"/>
  <c r="BD42" i="1" s="1"/>
  <c r="BA42" i="1"/>
  <c r="BE42" i="1"/>
  <c r="AQ43" i="1"/>
  <c r="AR43" i="1"/>
  <c r="AS43" i="1"/>
  <c r="AU43" i="1"/>
  <c r="AY43" i="1" s="1"/>
  <c r="BC43" i="1" s="1"/>
  <c r="AV43" i="1"/>
  <c r="AW43" i="1"/>
  <c r="AZ43" i="1"/>
  <c r="BD43" i="1" s="1"/>
  <c r="BA43" i="1"/>
  <c r="BE43" i="1"/>
  <c r="AQ44" i="1"/>
  <c r="AR44" i="1"/>
  <c r="AS44" i="1"/>
  <c r="AU44" i="1"/>
  <c r="AY44" i="1" s="1"/>
  <c r="BC44" i="1" s="1"/>
  <c r="AV44" i="1"/>
  <c r="AW44" i="1"/>
  <c r="AZ44" i="1"/>
  <c r="BD44" i="1" s="1"/>
  <c r="BA44" i="1"/>
  <c r="BE44" i="1"/>
  <c r="AQ45" i="1"/>
  <c r="AR45" i="1"/>
  <c r="AS45" i="1"/>
  <c r="AU45" i="1"/>
  <c r="AY45" i="1" s="1"/>
  <c r="BC45" i="1" s="1"/>
  <c r="AV45" i="1"/>
  <c r="AW45" i="1"/>
  <c r="AZ45" i="1"/>
  <c r="BD45" i="1" s="1"/>
  <c r="BA45" i="1"/>
  <c r="BE45" i="1"/>
  <c r="AQ46" i="1"/>
  <c r="AR46" i="1"/>
  <c r="AS46" i="1"/>
  <c r="AU46" i="1"/>
  <c r="AY46" i="1" s="1"/>
  <c r="BC46" i="1" s="1"/>
  <c r="AV46" i="1"/>
  <c r="AW46" i="1"/>
  <c r="AZ46" i="1"/>
  <c r="BD46" i="1" s="1"/>
  <c r="BA46" i="1"/>
  <c r="BE46" i="1"/>
  <c r="AQ47" i="1"/>
  <c r="AR47" i="1"/>
  <c r="AS47" i="1"/>
  <c r="AU47" i="1"/>
  <c r="AY47" i="1" s="1"/>
  <c r="BC47" i="1" s="1"/>
  <c r="AV47" i="1"/>
  <c r="AW47" i="1"/>
  <c r="AZ47" i="1"/>
  <c r="BD47" i="1" s="1"/>
  <c r="BA47" i="1"/>
  <c r="BE47" i="1"/>
  <c r="AQ48" i="1"/>
  <c r="AR48" i="1"/>
  <c r="AS48" i="1"/>
  <c r="AU48" i="1"/>
  <c r="AY48" i="1" s="1"/>
  <c r="BC48" i="1" s="1"/>
  <c r="AV48" i="1"/>
  <c r="AW48" i="1"/>
  <c r="AZ48" i="1"/>
  <c r="BD48" i="1" s="1"/>
  <c r="BA48" i="1"/>
  <c r="BE48" i="1"/>
  <c r="AQ49" i="1"/>
  <c r="AR49" i="1"/>
  <c r="AS49" i="1"/>
  <c r="AU49" i="1"/>
  <c r="AY49" i="1" s="1"/>
  <c r="BC49" i="1" s="1"/>
  <c r="AV49" i="1"/>
  <c r="AW49" i="1"/>
  <c r="AZ49" i="1"/>
  <c r="BD49" i="1" s="1"/>
  <c r="BA49" i="1"/>
  <c r="BE49" i="1"/>
  <c r="AQ50" i="1"/>
  <c r="AR50" i="1"/>
  <c r="AS50" i="1"/>
  <c r="AU50" i="1"/>
  <c r="AY50" i="1" s="1"/>
  <c r="BC50" i="1" s="1"/>
  <c r="AV50" i="1"/>
  <c r="AW50" i="1"/>
  <c r="AZ50" i="1"/>
  <c r="BD50" i="1" s="1"/>
  <c r="BA50" i="1"/>
  <c r="BE50" i="1"/>
  <c r="AQ51" i="1"/>
  <c r="AR51" i="1"/>
  <c r="AS51" i="1"/>
  <c r="AU51" i="1"/>
  <c r="AY51" i="1" s="1"/>
  <c r="BC51" i="1" s="1"/>
  <c r="AV51" i="1"/>
  <c r="AW51" i="1"/>
  <c r="AZ51" i="1"/>
  <c r="BD51" i="1" s="1"/>
  <c r="BA51" i="1"/>
  <c r="BE51" i="1"/>
  <c r="AQ52" i="1"/>
  <c r="AR52" i="1"/>
  <c r="AS52" i="1"/>
  <c r="AU52" i="1"/>
  <c r="AY52" i="1" s="1"/>
  <c r="BC52" i="1" s="1"/>
  <c r="AV52" i="1"/>
  <c r="AW52" i="1"/>
  <c r="AZ52" i="1"/>
  <c r="BD52" i="1" s="1"/>
  <c r="BA52" i="1"/>
  <c r="BE52" i="1"/>
  <c r="AQ53" i="1"/>
  <c r="AR53" i="1"/>
  <c r="AS53" i="1"/>
  <c r="AU53" i="1"/>
  <c r="AY53" i="1" s="1"/>
  <c r="BC53" i="1" s="1"/>
  <c r="AV53" i="1"/>
  <c r="AW53" i="1"/>
  <c r="AZ53" i="1"/>
  <c r="BD53" i="1" s="1"/>
  <c r="BA53" i="1"/>
  <c r="BE53" i="1"/>
  <c r="AQ54" i="1"/>
  <c r="AR54" i="1"/>
  <c r="AS54" i="1"/>
  <c r="AU54" i="1"/>
  <c r="AY54" i="1" s="1"/>
  <c r="BC54" i="1" s="1"/>
  <c r="AV54" i="1"/>
  <c r="AW54" i="1"/>
  <c r="AZ54" i="1"/>
  <c r="BD54" i="1" s="1"/>
  <c r="BA54" i="1"/>
  <c r="BE54" i="1"/>
  <c r="AQ55" i="1"/>
  <c r="AR55" i="1"/>
  <c r="AS55" i="1"/>
  <c r="AU55" i="1"/>
  <c r="AY55" i="1" s="1"/>
  <c r="AV55" i="1"/>
  <c r="AZ55" i="1" s="1"/>
  <c r="BD55" i="1" s="1"/>
  <c r="AW55" i="1"/>
  <c r="BA55" i="1"/>
  <c r="BE55" i="1" s="1"/>
  <c r="BC55" i="1"/>
  <c r="AQ56" i="1"/>
  <c r="AR56" i="1"/>
  <c r="AS56" i="1"/>
  <c r="AU56" i="1"/>
  <c r="AY56" i="1" s="1"/>
  <c r="BC56" i="1" s="1"/>
  <c r="AV56" i="1"/>
  <c r="AW56" i="1"/>
  <c r="BA56" i="1" s="1"/>
  <c r="BE56" i="1" s="1"/>
  <c r="AZ56" i="1"/>
  <c r="BD56" i="1" s="1"/>
  <c r="AQ57" i="1"/>
  <c r="AR57" i="1"/>
  <c r="AS57" i="1"/>
  <c r="AU57" i="1"/>
  <c r="AY57" i="1" s="1"/>
  <c r="AV57" i="1"/>
  <c r="AZ57" i="1" s="1"/>
  <c r="BD57" i="1" s="1"/>
  <c r="AW57" i="1"/>
  <c r="BA57" i="1"/>
  <c r="BE57" i="1" s="1"/>
  <c r="BC57" i="1"/>
  <c r="AQ58" i="1"/>
  <c r="AR58" i="1"/>
  <c r="AS58" i="1"/>
  <c r="AU58" i="1"/>
  <c r="AY58" i="1" s="1"/>
  <c r="BC58" i="1" s="1"/>
  <c r="AV58" i="1"/>
  <c r="AW58" i="1"/>
  <c r="BA58" i="1" s="1"/>
  <c r="BE58" i="1" s="1"/>
  <c r="AZ58" i="1"/>
  <c r="BD58" i="1" s="1"/>
  <c r="AQ59" i="1"/>
  <c r="AR59" i="1"/>
  <c r="AS59" i="1"/>
  <c r="AU59" i="1"/>
  <c r="AY59" i="1" s="1"/>
  <c r="AV59" i="1"/>
  <c r="AZ59" i="1" s="1"/>
  <c r="BD59" i="1" s="1"/>
  <c r="AW59" i="1"/>
  <c r="BA59" i="1"/>
  <c r="BE59" i="1" s="1"/>
  <c r="BC59" i="1"/>
  <c r="AQ60" i="1"/>
  <c r="AR60" i="1"/>
  <c r="AS60" i="1"/>
  <c r="AU60" i="1"/>
  <c r="AY60" i="1" s="1"/>
  <c r="BC60" i="1" s="1"/>
  <c r="AV60" i="1"/>
  <c r="AW60" i="1"/>
  <c r="BA60" i="1" s="1"/>
  <c r="BE60" i="1" s="1"/>
  <c r="AZ60" i="1"/>
  <c r="BD60" i="1" s="1"/>
  <c r="AQ61" i="1"/>
  <c r="AR61" i="1"/>
  <c r="AS61" i="1"/>
  <c r="AU61" i="1"/>
  <c r="AY61" i="1" s="1"/>
  <c r="AV61" i="1"/>
  <c r="AZ61" i="1" s="1"/>
  <c r="BD61" i="1" s="1"/>
  <c r="AW61" i="1"/>
  <c r="BA61" i="1"/>
  <c r="BE61" i="1" s="1"/>
  <c r="BC61" i="1"/>
  <c r="AQ62" i="1"/>
  <c r="AR62" i="1"/>
  <c r="AS62" i="1"/>
  <c r="AU62" i="1"/>
  <c r="AY62" i="1" s="1"/>
  <c r="BC62" i="1" s="1"/>
  <c r="AV62" i="1"/>
  <c r="AW62" i="1"/>
  <c r="BA62" i="1" s="1"/>
  <c r="BE62" i="1" s="1"/>
  <c r="AZ62" i="1"/>
  <c r="BD62" i="1" s="1"/>
  <c r="AQ63" i="1"/>
  <c r="AR63" i="1"/>
  <c r="AS63" i="1"/>
  <c r="AU63" i="1"/>
  <c r="AY63" i="1" s="1"/>
  <c r="AV63" i="1"/>
  <c r="AZ63" i="1" s="1"/>
  <c r="BD63" i="1" s="1"/>
  <c r="AW63" i="1"/>
  <c r="BA63" i="1"/>
  <c r="BE63" i="1" s="1"/>
  <c r="BC63" i="1"/>
  <c r="AQ64" i="1"/>
  <c r="AR64" i="1"/>
  <c r="AS64" i="1"/>
  <c r="AU64" i="1"/>
  <c r="AY64" i="1" s="1"/>
  <c r="BC64" i="1" s="1"/>
  <c r="AV64" i="1"/>
  <c r="AW64" i="1"/>
  <c r="BA64" i="1" s="1"/>
  <c r="BE64" i="1" s="1"/>
  <c r="AZ64" i="1"/>
  <c r="BD64" i="1" s="1"/>
  <c r="AQ65" i="1"/>
  <c r="AR65" i="1"/>
  <c r="AS65" i="1"/>
  <c r="AU65" i="1"/>
  <c r="AY65" i="1" s="1"/>
  <c r="AV65" i="1"/>
  <c r="AZ65" i="1" s="1"/>
  <c r="BD65" i="1" s="1"/>
  <c r="AW65" i="1"/>
  <c r="BA65" i="1"/>
  <c r="BE65" i="1" s="1"/>
  <c r="BC65" i="1"/>
  <c r="AQ66" i="1"/>
  <c r="AR66" i="1"/>
  <c r="AS66" i="1"/>
  <c r="AU66" i="1"/>
  <c r="AY66" i="1" s="1"/>
  <c r="BC66" i="1" s="1"/>
  <c r="AV66" i="1"/>
  <c r="AW66" i="1"/>
  <c r="BA66" i="1" s="1"/>
  <c r="BE66" i="1" s="1"/>
  <c r="AZ66" i="1"/>
  <c r="BD66" i="1" s="1"/>
  <c r="AQ67" i="1"/>
  <c r="AR67" i="1"/>
  <c r="AS67" i="1"/>
  <c r="AU67" i="1"/>
  <c r="AY67" i="1" s="1"/>
  <c r="AV67" i="1"/>
  <c r="AZ67" i="1" s="1"/>
  <c r="BD67" i="1" s="1"/>
  <c r="AW67" i="1"/>
  <c r="BA67" i="1"/>
  <c r="BE67" i="1" s="1"/>
  <c r="BC67" i="1"/>
  <c r="AQ68" i="1"/>
  <c r="AR68" i="1"/>
  <c r="AS68" i="1"/>
  <c r="AU68" i="1"/>
  <c r="AY68" i="1" s="1"/>
  <c r="BC68" i="1" s="1"/>
  <c r="AV68" i="1"/>
  <c r="AW68" i="1"/>
  <c r="BA68" i="1" s="1"/>
  <c r="BE68" i="1" s="1"/>
  <c r="AZ68" i="1"/>
  <c r="BD68" i="1" s="1"/>
  <c r="AQ69" i="1"/>
  <c r="AR69" i="1"/>
  <c r="AS69" i="1"/>
  <c r="AU69" i="1"/>
  <c r="AY69" i="1" s="1"/>
  <c r="AV69" i="1"/>
  <c r="AZ69" i="1" s="1"/>
  <c r="BD69" i="1" s="1"/>
  <c r="AW69" i="1"/>
  <c r="BA69" i="1"/>
  <c r="BE69" i="1" s="1"/>
  <c r="BC69" i="1"/>
  <c r="AQ70" i="1"/>
  <c r="AR70" i="1"/>
  <c r="AS70" i="1"/>
  <c r="AU70" i="1"/>
  <c r="AY70" i="1" s="1"/>
  <c r="BC70" i="1" s="1"/>
  <c r="AV70" i="1"/>
  <c r="AW70" i="1"/>
  <c r="BA70" i="1" s="1"/>
  <c r="BE70" i="1" s="1"/>
  <c r="AZ70" i="1"/>
  <c r="BD70" i="1" s="1"/>
  <c r="AQ71" i="1"/>
  <c r="AR71" i="1"/>
  <c r="AS71" i="1"/>
  <c r="AU71" i="1"/>
  <c r="AY71" i="1" s="1"/>
  <c r="BC71" i="1" s="1"/>
  <c r="AV71" i="1"/>
  <c r="AW71" i="1"/>
  <c r="AZ71" i="1"/>
  <c r="BD71" i="1" s="1"/>
  <c r="BA71" i="1"/>
  <c r="BE71" i="1"/>
  <c r="AQ72" i="1"/>
  <c r="AR72" i="1"/>
  <c r="AS72" i="1"/>
  <c r="AU72" i="1"/>
  <c r="AY72" i="1" s="1"/>
  <c r="BC72" i="1" s="1"/>
  <c r="AV72" i="1"/>
  <c r="AW72" i="1"/>
  <c r="AZ72" i="1"/>
  <c r="BD72" i="1" s="1"/>
  <c r="BA72" i="1"/>
  <c r="BE72" i="1"/>
  <c r="AQ73" i="1"/>
  <c r="AR73" i="1"/>
  <c r="AS73" i="1"/>
  <c r="AU73" i="1"/>
  <c r="AY73" i="1" s="1"/>
  <c r="BC73" i="1" s="1"/>
  <c r="AV73" i="1"/>
  <c r="AW73" i="1"/>
  <c r="AZ73" i="1"/>
  <c r="BD73" i="1" s="1"/>
  <c r="BA73" i="1"/>
  <c r="BE73" i="1"/>
  <c r="AQ74" i="1"/>
  <c r="AR74" i="1"/>
  <c r="AS74" i="1"/>
  <c r="AU74" i="1"/>
  <c r="AY74" i="1" s="1"/>
  <c r="BC74" i="1" s="1"/>
  <c r="AV74" i="1"/>
  <c r="AW74" i="1"/>
  <c r="AZ74" i="1"/>
  <c r="BD74" i="1" s="1"/>
  <c r="BA74" i="1"/>
  <c r="BE74" i="1"/>
  <c r="AQ75" i="1"/>
  <c r="AR75" i="1"/>
  <c r="AS75" i="1"/>
  <c r="AU75" i="1"/>
  <c r="AY75" i="1" s="1"/>
  <c r="BC75" i="1" s="1"/>
  <c r="AV75" i="1"/>
  <c r="AW75" i="1"/>
  <c r="AZ75" i="1"/>
  <c r="BD75" i="1" s="1"/>
  <c r="BA75" i="1"/>
  <c r="BE75" i="1"/>
  <c r="AQ76" i="1"/>
  <c r="AR76" i="1"/>
  <c r="AS76" i="1"/>
  <c r="AU76" i="1"/>
  <c r="AY76" i="1" s="1"/>
  <c r="BC76" i="1" s="1"/>
  <c r="AV76" i="1"/>
  <c r="AW76" i="1"/>
  <c r="AZ76" i="1"/>
  <c r="BD76" i="1" s="1"/>
  <c r="BA76" i="1"/>
  <c r="BE76" i="1"/>
  <c r="AQ77" i="1"/>
  <c r="AR77" i="1"/>
  <c r="AS77" i="1"/>
  <c r="AU77" i="1"/>
  <c r="AY77" i="1" s="1"/>
  <c r="BC77" i="1" s="1"/>
  <c r="AV77" i="1"/>
  <c r="AW77" i="1"/>
  <c r="AZ77" i="1"/>
  <c r="BD77" i="1" s="1"/>
  <c r="BA77" i="1"/>
  <c r="BE77" i="1"/>
  <c r="AQ78" i="1"/>
  <c r="AR78" i="1"/>
  <c r="AS78" i="1"/>
  <c r="AU78" i="1"/>
  <c r="AY78" i="1" s="1"/>
  <c r="BC78" i="1" s="1"/>
  <c r="AV78" i="1"/>
  <c r="AW78" i="1"/>
  <c r="AZ78" i="1"/>
  <c r="BD78" i="1" s="1"/>
  <c r="BA78" i="1"/>
  <c r="BE78" i="1"/>
  <c r="AQ25" i="1"/>
  <c r="AR25" i="1"/>
  <c r="AS25" i="1"/>
  <c r="AU25" i="1"/>
  <c r="AY25" i="1" s="1"/>
  <c r="BC25" i="1" s="1"/>
  <c r="AV25" i="1"/>
  <c r="AW25" i="1"/>
  <c r="AZ25" i="1"/>
  <c r="BD25" i="1" s="1"/>
  <c r="BA25" i="1"/>
  <c r="BE25" i="1"/>
  <c r="AQ26" i="1"/>
  <c r="AR26" i="1"/>
  <c r="AS26" i="1"/>
  <c r="AU26" i="1"/>
  <c r="AY26" i="1" s="1"/>
  <c r="BC26" i="1" s="1"/>
  <c r="AV26" i="1"/>
  <c r="AW26" i="1"/>
  <c r="AZ26" i="1"/>
  <c r="BD26" i="1" s="1"/>
  <c r="BA26" i="1"/>
  <c r="BE26" i="1"/>
  <c r="AQ27" i="1"/>
  <c r="AR27" i="1"/>
  <c r="AS27" i="1"/>
  <c r="AU27" i="1"/>
  <c r="AY27" i="1" s="1"/>
  <c r="BC27" i="1" s="1"/>
  <c r="AV27" i="1"/>
  <c r="AW27" i="1"/>
  <c r="AZ27" i="1"/>
  <c r="BD27" i="1" s="1"/>
  <c r="BA27" i="1"/>
  <c r="BE27" i="1"/>
  <c r="AQ22" i="1"/>
  <c r="AR22" i="1"/>
  <c r="AS22" i="1"/>
  <c r="AU22" i="1"/>
  <c r="AY22" i="1" s="1"/>
  <c r="BC22" i="1" s="1"/>
  <c r="AV22" i="1"/>
  <c r="AW22" i="1"/>
  <c r="AZ22" i="1"/>
  <c r="BD22" i="1" s="1"/>
  <c r="BA22" i="1"/>
  <c r="BE22" i="1"/>
  <c r="AQ23" i="1"/>
  <c r="AR23" i="1"/>
  <c r="AS23" i="1"/>
  <c r="AU23" i="1"/>
  <c r="AY23" i="1" s="1"/>
  <c r="BC23" i="1" s="1"/>
  <c r="AV23" i="1"/>
  <c r="AW23" i="1"/>
  <c r="BA23" i="1" s="1"/>
  <c r="BE23" i="1" s="1"/>
  <c r="AZ23" i="1"/>
  <c r="BD23" i="1" s="1"/>
  <c r="AQ24" i="1"/>
  <c r="AR24" i="1"/>
  <c r="AS24" i="1"/>
  <c r="AU24" i="1"/>
  <c r="AY24" i="1" s="1"/>
  <c r="BC24" i="1" s="1"/>
  <c r="AV24" i="1"/>
  <c r="AW24" i="1"/>
  <c r="BA24" i="1" s="1"/>
  <c r="BE24" i="1" s="1"/>
  <c r="AZ24" i="1"/>
  <c r="BD24" i="1" s="1"/>
  <c r="AQ18" i="1"/>
  <c r="AR18" i="1"/>
  <c r="AS18" i="1"/>
  <c r="AU18" i="1"/>
  <c r="AY18" i="1" s="1"/>
  <c r="BC18" i="1" s="1"/>
  <c r="AV18" i="1"/>
  <c r="AW18" i="1"/>
  <c r="AZ18" i="1"/>
  <c r="BD18" i="1" s="1"/>
  <c r="BA18" i="1"/>
  <c r="BE18" i="1"/>
  <c r="AQ19" i="1"/>
  <c r="AR19" i="1"/>
  <c r="AS19" i="1"/>
  <c r="AU19" i="1"/>
  <c r="AY19" i="1" s="1"/>
  <c r="BC19" i="1" s="1"/>
  <c r="AV19" i="1"/>
  <c r="AW19" i="1"/>
  <c r="AZ19" i="1"/>
  <c r="BD19" i="1" s="1"/>
  <c r="BA19" i="1"/>
  <c r="BE19" i="1"/>
  <c r="AQ20" i="1"/>
  <c r="AR20" i="1"/>
  <c r="AS20" i="1"/>
  <c r="AU20" i="1"/>
  <c r="AY20" i="1" s="1"/>
  <c r="BC20" i="1" s="1"/>
  <c r="AV20" i="1"/>
  <c r="AW20" i="1"/>
  <c r="AZ20" i="1"/>
  <c r="BD20" i="1" s="1"/>
  <c r="BA20" i="1"/>
  <c r="BE20" i="1"/>
  <c r="AQ21" i="1"/>
  <c r="AR21" i="1"/>
  <c r="AS21" i="1"/>
  <c r="AU21" i="1"/>
  <c r="AY21" i="1" s="1"/>
  <c r="BC21" i="1" s="1"/>
  <c r="AV21" i="1"/>
  <c r="AW21" i="1"/>
  <c r="AZ21" i="1"/>
  <c r="BD21" i="1" s="1"/>
  <c r="BA21" i="1"/>
  <c r="BE21" i="1"/>
  <c r="AQ15" i="1"/>
  <c r="AR15" i="1"/>
  <c r="AS15" i="1"/>
  <c r="AU15" i="1"/>
  <c r="AY15" i="1" s="1"/>
  <c r="BC15" i="1" s="1"/>
  <c r="AV15" i="1"/>
  <c r="AW15" i="1"/>
  <c r="AZ15" i="1"/>
  <c r="BD15" i="1" s="1"/>
  <c r="BA15" i="1"/>
  <c r="BE15" i="1"/>
  <c r="AQ16" i="1"/>
  <c r="AR16" i="1"/>
  <c r="AS16" i="1"/>
  <c r="AU16" i="1"/>
  <c r="AY16" i="1" s="1"/>
  <c r="BC16" i="1" s="1"/>
  <c r="AV16" i="1"/>
  <c r="AW16" i="1"/>
  <c r="BA16" i="1" s="1"/>
  <c r="BE16" i="1" s="1"/>
  <c r="AZ16" i="1"/>
  <c r="BD16" i="1" s="1"/>
  <c r="AQ17" i="1"/>
  <c r="AR17" i="1"/>
  <c r="AS17" i="1"/>
  <c r="AU17" i="1"/>
  <c r="AY17" i="1" s="1"/>
  <c r="BC17" i="1" s="1"/>
  <c r="AV17" i="1"/>
  <c r="AW17" i="1"/>
  <c r="BA17" i="1" s="1"/>
  <c r="BE17" i="1" s="1"/>
  <c r="AZ17" i="1"/>
  <c r="BD17" i="1" s="1"/>
  <c r="F84" i="1"/>
  <c r="E84" i="1"/>
  <c r="F83" i="1"/>
  <c r="E83" i="1"/>
  <c r="F82" i="1"/>
  <c r="E82" i="1"/>
  <c r="D82" i="1"/>
  <c r="O77" i="1"/>
  <c r="G77" i="1"/>
  <c r="O76" i="1"/>
  <c r="G76" i="1"/>
  <c r="O75" i="1"/>
  <c r="G75" i="1"/>
  <c r="O74" i="1"/>
  <c r="G74" i="1"/>
  <c r="O73" i="1"/>
  <c r="G73" i="1"/>
  <c r="O72" i="1"/>
  <c r="G72" i="1"/>
  <c r="O71" i="1"/>
  <c r="G71" i="1"/>
  <c r="O70" i="1"/>
  <c r="G70" i="1"/>
  <c r="O68" i="1"/>
  <c r="G68" i="1"/>
  <c r="O67" i="1"/>
  <c r="G67" i="1"/>
  <c r="O66" i="1"/>
  <c r="G66" i="1"/>
  <c r="O64" i="1"/>
  <c r="G64" i="1"/>
  <c r="O63" i="1"/>
  <c r="G63" i="1"/>
  <c r="O62" i="1"/>
  <c r="G62" i="1"/>
  <c r="O61" i="1"/>
  <c r="G61" i="1"/>
  <c r="O60" i="1"/>
  <c r="G60" i="1"/>
  <c r="O59" i="1"/>
  <c r="G59" i="1"/>
  <c r="O57" i="1"/>
  <c r="G57" i="1"/>
  <c r="O56" i="1"/>
  <c r="G56" i="1"/>
  <c r="O55" i="1"/>
  <c r="G55" i="1"/>
  <c r="O54" i="1"/>
  <c r="G54" i="1"/>
  <c r="O53" i="1"/>
  <c r="G53" i="1"/>
  <c r="O52" i="1"/>
  <c r="G52" i="1"/>
  <c r="O51" i="1"/>
  <c r="G51" i="1"/>
  <c r="O50" i="1"/>
  <c r="G50" i="1"/>
  <c r="O49" i="1"/>
  <c r="G49" i="1"/>
  <c r="O48" i="1"/>
  <c r="G48" i="1"/>
  <c r="O47" i="1"/>
  <c r="G47" i="1"/>
  <c r="O46" i="1"/>
  <c r="G46" i="1"/>
  <c r="O45" i="1"/>
  <c r="G45" i="1"/>
  <c r="O44" i="1"/>
  <c r="G44" i="1"/>
  <c r="O42" i="1"/>
  <c r="G42" i="1"/>
  <c r="O41" i="1"/>
  <c r="G41" i="1"/>
  <c r="O39" i="1"/>
  <c r="G39" i="1"/>
  <c r="O38" i="1"/>
  <c r="G38" i="1"/>
  <c r="O36" i="1"/>
  <c r="G36" i="1"/>
  <c r="O35" i="1"/>
  <c r="G35" i="1"/>
  <c r="O27" i="1"/>
  <c r="O26" i="1"/>
  <c r="G26" i="1"/>
  <c r="O24" i="1"/>
  <c r="G24" i="1"/>
  <c r="O21" i="1"/>
  <c r="G21" i="1"/>
  <c r="O17" i="1"/>
  <c r="G17" i="1"/>
  <c r="AS14" i="1"/>
  <c r="AR14" i="1"/>
  <c r="AQ14" i="1"/>
  <c r="AN14" i="1"/>
  <c r="O14" i="1"/>
  <c r="G14" i="1"/>
  <c r="N5" i="1"/>
  <c r="AW13" i="1" s="1"/>
  <c r="J5" i="1"/>
  <c r="B5" i="1"/>
  <c r="N4" i="1"/>
  <c r="AR13" i="1" s="1"/>
  <c r="J4" i="1"/>
  <c r="N3" i="1"/>
  <c r="BC13" i="1" s="1"/>
  <c r="J3" i="1"/>
  <c r="AU13" i="1" l="1"/>
  <c r="O4" i="1"/>
  <c r="AV13" i="1"/>
  <c r="O3" i="1"/>
  <c r="AY13" i="1"/>
  <c r="BA13" i="1"/>
  <c r="N6" i="1"/>
  <c r="BD13" i="1"/>
  <c r="AQ13" i="1"/>
  <c r="AO14" i="1"/>
  <c r="AS13" i="1"/>
  <c r="AZ13" i="1"/>
  <c r="J6" i="1"/>
  <c r="K3" i="1" s="1"/>
  <c r="AW14" i="1"/>
  <c r="O5" i="1"/>
  <c r="BE13" i="1"/>
  <c r="O82" i="1"/>
  <c r="AU14" i="1" l="1"/>
  <c r="O6" i="1"/>
  <c r="AV14" i="1"/>
  <c r="AZ14" i="1" s="1"/>
  <c r="BD14" i="1" s="1"/>
  <c r="K5" i="1"/>
  <c r="K4" i="1"/>
  <c r="AW80" i="1"/>
  <c r="AW81" i="1"/>
  <c r="BA14" i="1"/>
  <c r="BE14" i="1" s="1"/>
  <c r="AY14" i="1"/>
  <c r="BC14" i="1" s="1"/>
  <c r="AU81" i="1" l="1"/>
  <c r="K6" i="1"/>
  <c r="AU80" i="1"/>
  <c r="AV81" i="1"/>
  <c r="AV80" i="1"/>
  <c r="AW82" i="1"/>
  <c r="AU82" i="1" l="1"/>
  <c r="AV82" i="1"/>
</calcChain>
</file>

<file path=xl/sharedStrings.xml><?xml version="1.0" encoding="utf-8"?>
<sst xmlns="http://schemas.openxmlformats.org/spreadsheetml/2006/main" count="283" uniqueCount="171">
  <si>
    <t>Course Code</t>
  </si>
  <si>
    <t>CSE 317</t>
  </si>
  <si>
    <t xml:space="preserve">        CO-Question Matrix</t>
  </si>
  <si>
    <t>Mapping of Course Outcomes to Program Outcomes</t>
  </si>
  <si>
    <t>Course Title</t>
  </si>
  <si>
    <t>Artificial Intelligence</t>
  </si>
  <si>
    <t>CT</t>
  </si>
  <si>
    <t>Assignment</t>
  </si>
  <si>
    <t>MT</t>
  </si>
  <si>
    <t>Final</t>
  </si>
  <si>
    <t>Total</t>
  </si>
  <si>
    <t>%</t>
  </si>
  <si>
    <t>Final 
Weighted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</si>
  <si>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</si>
  <si>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</si>
  <si>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</si>
  <si>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</si>
  <si>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</si>
  <si>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</si>
  <si>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</si>
  <si>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</si>
  <si>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</si>
  <si>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</si>
  <si>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</si>
  <si>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</si>
  <si>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</si>
  <si>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</si>
  <si>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</si>
  <si>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</si>
  <si>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</si>
  <si>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Spring 2023</t>
  </si>
  <si>
    <t>CO2</t>
  </si>
  <si>
    <t>No of students</t>
  </si>
  <si>
    <t>CO3</t>
  </si>
  <si>
    <t>Roll</t>
  </si>
  <si>
    <t>Students' Name</t>
  </si>
  <si>
    <t>Att</t>
  </si>
  <si>
    <t>CT1</t>
  </si>
  <si>
    <t>CT2</t>
  </si>
  <si>
    <t>CT3</t>
  </si>
  <si>
    <t>CT BEST</t>
  </si>
  <si>
    <t>Mid Term</t>
  </si>
  <si>
    <t>CO Attainment</t>
  </si>
  <si>
    <t>Q1</t>
  </si>
  <si>
    <t>Q2</t>
  </si>
  <si>
    <t>Q3</t>
  </si>
  <si>
    <t>Sub-
Total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</si>
  <si>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</si>
  <si>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</si>
  <si>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</si>
  <si>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</si>
  <si>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</si>
  <si>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</si>
  <si>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</si>
  <si>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</si>
  <si>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</si>
  <si>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</si>
  <si>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</si>
  <si>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1603010201121</t>
  </si>
  <si>
    <t>Mohammad Ridowanul Islam</t>
  </si>
  <si>
    <t>1703210201358</t>
  </si>
  <si>
    <t>Mohammed Saad</t>
  </si>
  <si>
    <t>1703310201436</t>
  </si>
  <si>
    <t>Anik Dey</t>
  </si>
  <si>
    <t>1703310201516</t>
  </si>
  <si>
    <t>Hossain Ali</t>
  </si>
  <si>
    <t>1703310201541</t>
  </si>
  <si>
    <t>Jiku Deb Nath</t>
  </si>
  <si>
    <t>1803410201569</t>
  </si>
  <si>
    <t>Tasnim Ahmed</t>
  </si>
  <si>
    <t>1803510201708</t>
  </si>
  <si>
    <t>Misfor Istiak</t>
  </si>
  <si>
    <t>1803510201750</t>
  </si>
  <si>
    <t>Mohammad Atikul Islam</t>
  </si>
  <si>
    <t>1903610201821</t>
  </si>
  <si>
    <t>Joy Rahman</t>
  </si>
  <si>
    <t>1903710201830</t>
  </si>
  <si>
    <t>MD. Tashfiq Alam Taif</t>
  </si>
  <si>
    <t>1903710201883</t>
  </si>
  <si>
    <t>Rithika Saha</t>
  </si>
  <si>
    <t>1903710201887</t>
  </si>
  <si>
    <t>EMON MAJUMDER</t>
  </si>
  <si>
    <t>1903710201898</t>
  </si>
  <si>
    <t>JOYDIP DEY</t>
  </si>
  <si>
    <t>1903710201900</t>
  </si>
  <si>
    <t>Dilshad Jahan</t>
  </si>
  <si>
    <t>1903710201902</t>
  </si>
  <si>
    <t>Israth Arfin Riva</t>
  </si>
  <si>
    <t>1903710201903</t>
  </si>
  <si>
    <t>Rehinfer Yeasmin</t>
  </si>
  <si>
    <t>1903710201904</t>
  </si>
  <si>
    <t>Anika Jumana Khanam Nishat</t>
  </si>
  <si>
    <t>1903710201905</t>
  </si>
  <si>
    <t>Khadijatun Nur</t>
  </si>
  <si>
    <t>1903710201908</t>
  </si>
  <si>
    <t>Thueba Ching Marma</t>
  </si>
  <si>
    <t>1903710201909</t>
  </si>
  <si>
    <t>Najam Uddin</t>
  </si>
  <si>
    <t>1903710201910</t>
  </si>
  <si>
    <t>Sudipta Das</t>
  </si>
  <si>
    <t>1903710201914</t>
  </si>
  <si>
    <t>Ohindrila Bhattacharjee</t>
  </si>
  <si>
    <t>1903710201915</t>
  </si>
  <si>
    <t>Anonna Dhar Tithi</t>
  </si>
  <si>
    <t>1903710201917</t>
  </si>
  <si>
    <t>Haimonti Rakshit</t>
  </si>
  <si>
    <t>1903710201919</t>
  </si>
  <si>
    <t>Barna Dasgupta</t>
  </si>
  <si>
    <t>1903710201922</t>
  </si>
  <si>
    <t>Sadia Islam</t>
  </si>
  <si>
    <t>1903710201930</t>
  </si>
  <si>
    <t>Riya Sen</t>
  </si>
  <si>
    <t>1903710201932</t>
  </si>
  <si>
    <t>Jiboner Nesa Kona</t>
  </si>
  <si>
    <t>1903710201934</t>
  </si>
  <si>
    <t>Abu Sayed Md Sohidulla</t>
  </si>
  <si>
    <t>1903710201939</t>
  </si>
  <si>
    <t>Ashpriya Alamgir</t>
  </si>
  <si>
    <t>1903710201949</t>
  </si>
  <si>
    <t>Pratik Dav</t>
  </si>
  <si>
    <t>1903710201960</t>
  </si>
  <si>
    <t>Mohammad Abdur Rahman</t>
  </si>
  <si>
    <t>1903710201997</t>
  </si>
  <si>
    <t>Mehedi Hasan</t>
  </si>
  <si>
    <t>1903710202008</t>
  </si>
  <si>
    <t>Mohammad Irfan Khan</t>
  </si>
  <si>
    <t>1903710202014</t>
  </si>
  <si>
    <t>Mohammad Rashel</t>
  </si>
  <si>
    <t>1903710202021</t>
  </si>
  <si>
    <t>R.H.M Sohag Milon</t>
  </si>
  <si>
    <t>1903710202023</t>
  </si>
  <si>
    <t>Ullash Deb Nath</t>
  </si>
  <si>
    <t>1903710202025</t>
  </si>
  <si>
    <t>Abu Bakkar Babu</t>
  </si>
  <si>
    <t>1903710202027</t>
  </si>
  <si>
    <t>Joy Biswas</t>
  </si>
  <si>
    <t>1903710202042</t>
  </si>
  <si>
    <t>Pranto Baidya</t>
  </si>
  <si>
    <t>1903710202060</t>
  </si>
  <si>
    <t>Abdullah Al Adib</t>
  </si>
  <si>
    <t>2003810202070</t>
  </si>
  <si>
    <t>ISRAT JAHAN</t>
  </si>
  <si>
    <t>0222210005101144</t>
  </si>
  <si>
    <t>JANNATUL ASH SHEPA</t>
  </si>
  <si>
    <t># Students Attempted CO</t>
  </si>
  <si>
    <t># Students Achieved CO</t>
  </si>
  <si>
    <t>% Students Achieved CO</t>
  </si>
  <si>
    <t>Faiham Sharif Fahim</t>
  </si>
  <si>
    <t>Shuvashish Acharjee</t>
  </si>
  <si>
    <t>S. M. Arafat Fahad</t>
  </si>
  <si>
    <t>Shachin Shil</t>
  </si>
  <si>
    <t>Lipa Das</t>
  </si>
  <si>
    <t>Tasnim Iqbal Niloy</t>
  </si>
  <si>
    <t>Dipannita Roy Prima</t>
  </si>
  <si>
    <t>Pritam Das Gupta</t>
  </si>
  <si>
    <t>Badhan Chakraborty</t>
  </si>
  <si>
    <t>Faisal Ul Azam</t>
  </si>
  <si>
    <t>Kowshick Chowdhury</t>
  </si>
  <si>
    <t>Fabiha Tun Nasifa</t>
  </si>
  <si>
    <t>Swagota Das</t>
  </si>
  <si>
    <t>Shaila Afroz Khan Toma</t>
  </si>
  <si>
    <t>Ehetasham Monsur Ramim</t>
  </si>
  <si>
    <t>Jahin Afiya</t>
  </si>
  <si>
    <t>Umme Habiba Liza</t>
  </si>
  <si>
    <t>Imam Ali Mito</t>
  </si>
  <si>
    <t>Julfikar Rasel</t>
  </si>
  <si>
    <t>MD. Tanben Faruq &lt;R&gt;</t>
  </si>
  <si>
    <t>Jannatul Ferdous</t>
  </si>
  <si>
    <t>PO Attainment</t>
  </si>
  <si>
    <t xml:space="preserve">PO1 </t>
  </si>
  <si>
    <t xml:space="preserve">PO3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</si>
</sst>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Calibri"/>
      <scheme val="minor"/>
    </font>
    <font>
      <b/>
      <sz val="12"/>
      <color theme="1"/>
      <name val="Times New Roman"/>
    </font>
    <font>
      <sz val="11"/>
      <name val="Calibri"/>
    </font>
    <font>
      <b/>
      <i/>
      <sz val="12"/>
      <color theme="1"/>
      <name val="Times New Roman"/>
    </font>
    <font>
      <sz val="12"/>
      <color rgb="FF000000"/>
      <name val="Times New Roman"/>
    </font>
    <font>
      <sz val="11"/>
      <color theme="1"/>
      <name val="Times New Roman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255"/>
    </xf>
    <xf numFmtId="9" fontId="3" fillId="0" borderId="4" xfId="0" applyNumberFormat="1" applyFont="1" applyBorder="1" applyAlignment="1">
      <alignment horizontal="center" vertical="center" textRotation="90"/>
    </xf>
    <xf numFmtId="9" fontId="1" fillId="0" borderId="4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49" fontId="3" fillId="0" borderId="4" xfId="0" applyNumberFormat="1" applyFont="1" applyBorder="1" applyAlignment="1">
      <alignment horizontal="center" vertical="center"/>
    </xf>
    <xf numFmtId="9" fontId="3" fillId="0" borderId="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left" vertical="top" wrapText="1"/>
    </xf>
    <xf numFmtId="0" fontId="8" fillId="0" borderId="18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8" xfId="0" applyBorder="1"/>
    <xf numFmtId="0" fontId="0" fillId="3" borderId="18" xfId="0" applyFill="1" applyBorder="1"/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8" fillId="0" borderId="19" xfId="0" applyFont="1" applyBorder="1" applyAlignment="1">
      <alignment vertical="top" wrapText="1"/>
    </xf>
    <xf numFmtId="0" fontId="9" fillId="0" borderId="16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9" xfId="0" applyFont="1" applyBorder="1"/>
    <xf numFmtId="0" fontId="4" fillId="0" borderId="13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4" fillId="0" borderId="8" xfId="0" applyFont="1" applyBorder="1"/>
    <xf numFmtId="9" fontId="3" fillId="0" borderId="6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757575"/>
                </a:solidFill>
                <a:latin typeface="+mn-lt"/>
              </a:defRPr>
            </a:pPr>
            <a:r>
              <a:rPr lang="en-GB" sz="1200" b="1" i="0">
                <a:solidFill>
                  <a:srgbClr val="757575"/>
                </a:solidFill>
                <a:latin typeface="+mn-lt"/>
              </a:rPr>
              <a:t>CSE 317: Artificial Intelligence (AI) 
SECTION - A - SPRING 2023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1-F046-4E2C-93F7-7804E88767B9}"/>
              </c:ext>
            </c:extLst>
          </c:dPt>
          <c:dPt>
            <c:idx val="1"/>
            <c:bubble3D val="0"/>
            <c:spPr>
              <a:pattFill prst="solidDmnd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4-F046-4E2C-93F7-7804E88767B9}"/>
              </c:ext>
            </c:extLst>
          </c:dPt>
          <c:dPt>
            <c:idx val="2"/>
            <c:bubble3D val="0"/>
            <c:spPr>
              <a:pattFill prst="ltHorz">
                <a:fgClr>
                  <a:schemeClr val="tx1"/>
                </a:fgClr>
                <a:bgClr>
                  <a:schemeClr val="bg1"/>
                </a:bgClr>
              </a:pattFill>
            </c:spPr>
            <c:extLst>
              <c:ext xmlns:c16="http://schemas.microsoft.com/office/drawing/2014/chart" uri="{C3380CC4-5D6E-409C-BE32-E72D297353CC}">
                <c16:uniqueId val="{00000003-F046-4E2C-93F7-7804E88767B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'DMS-Spring2023'!$AU$11:$AW$11</c:f>
              <c:strCache>
                <c:ptCount val="3"/>
                <c:pt idx="0">
                  <c:v>CO1 </c:v>
                </c:pt>
                <c:pt idx="1">
                  <c:v>CO2 </c:v>
                </c:pt>
                <c:pt idx="2">
                  <c:v>CO3 </c:v>
                </c:pt>
              </c:strCache>
            </c:strRef>
          </c:cat>
          <c:val>
            <c:numRef>
              <c:f>'DMS-Spring2023'!$AU$82:$AW$82</c:f>
              <c:numCache>
                <c:formatCode>0%</c:formatCode>
                <c:ptCount val="3"/>
                <c:pt idx="0">
                  <c:v>0.640625</c:v>
                </c:pt>
                <c:pt idx="1">
                  <c:v>0.515625</c:v>
                </c:pt>
                <c:pt idx="2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6-4E2C-93F7-7804E887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466725</xdr:colOff>
      <xdr:row>79</xdr:row>
      <xdr:rowOff>38100</xdr:rowOff>
    </xdr:from>
    <xdr:ext cx="3657600" cy="3162300"/>
    <xdr:graphicFrame macro="">
      <xdr:nvGraphicFramePr>
        <xdr:cNvPr id="1498219249" name="Chart 1">
          <a:extLst>
            <a:ext uri="{FF2B5EF4-FFF2-40B4-BE49-F238E27FC236}">
              <a16:creationId xmlns:a16="http://schemas.microsoft.com/office/drawing/2014/main" id="{00000000-0008-0000-0000-0000F1024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21"/>
  <sheetViews>
    <sheetView tabSelected="1" topLeftCell="AL7" workbookViewId="0">
      <selection activeCell="BG9" sqref="BG9:BI14"/>
    </sheetView>
  </sheetViews>
  <sheetFormatPr defaultColWidth="14.42578125" defaultRowHeight="15" customHeight="1"/>
  <cols>
    <col min="1" max="1" width="18.42578125" customWidth="1"/>
    <col min="2" max="2" width="31.85546875" customWidth="1"/>
    <col min="3" max="12" width="6.5703125" customWidth="1"/>
    <col min="13" max="13" width="6.28515625" customWidth="1"/>
    <col min="14" max="14" width="7" customWidth="1"/>
    <col min="15" max="15" width="7.28515625" customWidth="1"/>
    <col min="16" max="39" width="6.5703125" customWidth="1"/>
    <col min="40" max="40" width="9.140625" customWidth="1"/>
    <col min="41" max="41" width="7.85546875" customWidth="1"/>
    <col min="42" max="42" width="5.28515625" customWidth="1"/>
    <col min="43" max="45" width="6.5703125" customWidth="1"/>
    <col min="46" max="46" width="2.42578125" customWidth="1"/>
    <col min="47" max="49" width="6.5703125" customWidth="1"/>
    <col min="50" max="50" width="2.28515625" customWidth="1"/>
    <col min="51" max="53" width="6.5703125" customWidth="1"/>
    <col min="54" max="54" width="2.7109375" customWidth="1"/>
    <col min="55" max="57" width="6.5703125" customWidth="1"/>
    <col min="58" max="58" width="11" customWidth="1"/>
    <col min="59" max="59" width="9.140625" customWidth="1"/>
    <col min="60" max="61" width="8.85546875" customWidth="1"/>
  </cols>
  <sheetData>
    <row r="1" spans="1:61" ht="15.75" customHeight="1">
      <c r="A1" s="1" t="s">
        <v>0</v>
      </c>
      <c r="B1" s="2" t="s">
        <v>1</v>
      </c>
      <c r="C1" s="3"/>
      <c r="D1" s="3"/>
      <c r="E1" s="62" t="s">
        <v>2</v>
      </c>
      <c r="F1" s="63"/>
      <c r="G1" s="63"/>
      <c r="H1" s="63"/>
      <c r="I1" s="63"/>
      <c r="J1" s="63"/>
      <c r="K1" s="64"/>
      <c r="L1" s="3"/>
      <c r="M1" s="3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6" t="s">
        <v>3</v>
      </c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  <c r="AM1" s="5"/>
      <c r="AN1" s="5"/>
      <c r="AO1" s="5"/>
      <c r="AP1" s="5"/>
      <c r="AQ1" s="5"/>
      <c r="AR1" s="5"/>
      <c r="AS1" s="5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1"/>
      <c r="BG1" s="1"/>
      <c r="BH1" s="1"/>
      <c r="BI1" s="1"/>
    </row>
    <row r="2" spans="1:61" ht="66" customHeight="1">
      <c r="A2" s="1" t="s">
        <v>4</v>
      </c>
      <c r="B2" s="2" t="s">
        <v>5</v>
      </c>
      <c r="C2" s="3"/>
      <c r="D2" s="3"/>
      <c r="E2" s="8"/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10" t="s">
        <v>11</v>
      </c>
      <c r="L2" s="3"/>
      <c r="M2" s="3"/>
      <c r="N2" s="9" t="s">
        <v>12</v>
      </c>
      <c r="O2" s="9" t="s">
        <v>10</v>
      </c>
      <c r="P2" s="3"/>
      <c r="Q2" s="5"/>
      <c r="R2" s="5"/>
      <c r="S2" s="5"/>
      <c r="T2" s="5"/>
      <c r="U2" s="5"/>
      <c r="V2" s="5"/>
      <c r="W2" s="5"/>
      <c r="X2" s="5"/>
      <c r="Y2" s="5"/>
      <c r="Z2" s="8"/>
      <c r="AA2" s="9" t="s">
        <v>13</v>
      </c>
      <c r="AB2" s="9" t="s">
        <v>14</v>
      </c>
      <c r="AC2" s="9" t="s">
        <v>15</v>
      </c>
      <c r="AD2" s="9" t="s">
        <v>16</v>
      </c>
      <c r="AE2" s="11" t="s">
        <v>17</v>
      </c>
      <c r="AF2" s="11" t="s">
        <v>18</v>
      </c>
      <c r="AG2" s="11" t="s">
        <v>19</v>
      </c>
      <c r="AH2" s="9" t="s">
        <v>20</v>
      </c>
      <c r="AI2" s="9" t="s">
        <v>21</v>
      </c>
      <c r="AJ2" s="9" t="s">
        <v>22</v>
      </c>
      <c r="AK2" s="9" t="s">
        <v>23</v>
      </c>
      <c r="AL2" s="9" t="s">
        <v>24</v>
      </c>
      <c r="AM2" s="5"/>
      <c r="AN2" s="5"/>
      <c r="AO2" s="5"/>
      <c r="AP2" s="5"/>
      <c r="AQ2" s="5"/>
      <c r="AR2" s="5"/>
      <c r="AS2" s="5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"/>
      <c r="BG2" s="1"/>
      <c r="BH2" s="1"/>
      <c r="BI2" s="1"/>
    </row>
    <row r="3" spans="1:61" ht="15.75" customHeight="1">
      <c r="A3" s="1" t="s">
        <v>25</v>
      </c>
      <c r="B3" s="2" t="s">
        <v>26</v>
      </c>
      <c r="C3" s="3"/>
      <c r="D3" s="3"/>
      <c r="E3" s="8" t="s">
        <v>27</v>
      </c>
      <c r="F3" s="8">
        <v>10</v>
      </c>
      <c r="G3" s="8">
        <v>10</v>
      </c>
      <c r="H3" s="12"/>
      <c r="I3" s="8">
        <v>15</v>
      </c>
      <c r="J3" s="8">
        <f t="shared" ref="J3:J5" si="0">SUM(F3:I3)</f>
        <v>35</v>
      </c>
      <c r="K3" s="12">
        <f>J3/J6</f>
        <v>0.26923076923076922</v>
      </c>
      <c r="L3" s="3"/>
      <c r="M3" s="3"/>
      <c r="N3" s="13">
        <f t="shared" ref="N3:N5" si="1">(I3*66.67)/100</f>
        <v>10.000500000000001</v>
      </c>
      <c r="O3" s="13">
        <f t="shared" ref="O3:O5" si="2">(F3+G3+H3+N3)</f>
        <v>30.000500000000002</v>
      </c>
      <c r="P3" s="3"/>
      <c r="Q3" s="5"/>
      <c r="R3" s="5"/>
      <c r="S3" s="5"/>
      <c r="T3" s="5"/>
      <c r="U3" s="5"/>
      <c r="V3" s="5"/>
      <c r="W3" s="5"/>
      <c r="X3" s="5"/>
      <c r="Y3" s="5"/>
      <c r="Z3" s="14" t="s">
        <v>27</v>
      </c>
      <c r="AA3" s="14" t="s">
        <v>28</v>
      </c>
      <c r="AB3" s="14" t="s">
        <v>28</v>
      </c>
      <c r="AC3" s="14"/>
      <c r="AD3" s="8"/>
      <c r="AE3" s="12"/>
      <c r="AF3" s="12"/>
      <c r="AG3" s="12"/>
      <c r="AH3" s="8"/>
      <c r="AI3" s="8"/>
      <c r="AJ3" s="8"/>
      <c r="AK3" s="8"/>
      <c r="AL3" s="8"/>
      <c r="AM3" s="5"/>
      <c r="AN3" s="5"/>
      <c r="AO3" s="5"/>
      <c r="AP3" s="5"/>
      <c r="AQ3" s="5"/>
      <c r="AR3" s="5"/>
      <c r="AS3" s="5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1"/>
      <c r="BG3" s="1"/>
      <c r="BH3" s="1"/>
      <c r="BI3" s="1"/>
    </row>
    <row r="4" spans="1:61" ht="15.75" customHeight="1">
      <c r="A4" s="1" t="s">
        <v>29</v>
      </c>
      <c r="B4" s="2" t="s">
        <v>30</v>
      </c>
      <c r="C4" s="3"/>
      <c r="D4" s="3"/>
      <c r="E4" s="8" t="s">
        <v>31</v>
      </c>
      <c r="F4" s="8">
        <v>10</v>
      </c>
      <c r="G4" s="8"/>
      <c r="H4" s="8">
        <v>15</v>
      </c>
      <c r="I4" s="8">
        <v>35</v>
      </c>
      <c r="J4" s="8">
        <f t="shared" si="0"/>
        <v>60</v>
      </c>
      <c r="K4" s="12">
        <f>J4/J6</f>
        <v>0.46153846153846156</v>
      </c>
      <c r="L4" s="3"/>
      <c r="M4" s="3"/>
      <c r="N4" s="13">
        <f t="shared" si="1"/>
        <v>23.334500000000002</v>
      </c>
      <c r="O4" s="13">
        <f t="shared" si="2"/>
        <v>48.334500000000006</v>
      </c>
      <c r="P4" s="3"/>
      <c r="Q4" s="5"/>
      <c r="R4" s="5"/>
      <c r="S4" s="5"/>
      <c r="T4" s="5"/>
      <c r="U4" s="5"/>
      <c r="V4" s="5"/>
      <c r="W4" s="5"/>
      <c r="X4" s="5"/>
      <c r="Y4" s="5"/>
      <c r="Z4" s="14" t="s">
        <v>31</v>
      </c>
      <c r="AA4" s="14" t="s">
        <v>28</v>
      </c>
      <c r="AB4" s="14" t="s">
        <v>28</v>
      </c>
      <c r="AC4" s="14"/>
      <c r="AD4" s="8"/>
      <c r="AE4" s="12"/>
      <c r="AF4" s="12"/>
      <c r="AG4" s="12"/>
      <c r="AH4" s="8"/>
      <c r="AI4" s="8"/>
      <c r="AJ4" s="8"/>
      <c r="AK4" s="8"/>
      <c r="AL4" s="8"/>
      <c r="AM4" s="5"/>
      <c r="AN4" s="5"/>
      <c r="AO4" s="5"/>
      <c r="AP4" s="5"/>
      <c r="AQ4" s="5"/>
      <c r="AR4" s="5"/>
      <c r="AS4" s="5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1"/>
      <c r="BG4" s="1"/>
      <c r="BH4" s="1"/>
      <c r="BI4" s="1"/>
    </row>
    <row r="5" spans="1:61" ht="15.75" customHeight="1">
      <c r="A5" s="1" t="s">
        <v>32</v>
      </c>
      <c r="B5" s="2">
        <f>ROWS(A14:A77)</f>
        <v>64</v>
      </c>
      <c r="C5" s="3"/>
      <c r="D5" s="3"/>
      <c r="E5" s="8" t="s">
        <v>33</v>
      </c>
      <c r="F5" s="8">
        <v>10</v>
      </c>
      <c r="G5" s="8"/>
      <c r="H5" s="8">
        <v>15</v>
      </c>
      <c r="I5" s="8">
        <v>10</v>
      </c>
      <c r="J5" s="8">
        <f t="shared" si="0"/>
        <v>35</v>
      </c>
      <c r="K5" s="12">
        <f>J5/J6</f>
        <v>0.26923076923076922</v>
      </c>
      <c r="L5" s="3"/>
      <c r="M5" s="3"/>
      <c r="N5" s="13">
        <f t="shared" si="1"/>
        <v>6.6670000000000007</v>
      </c>
      <c r="O5" s="13">
        <f t="shared" si="2"/>
        <v>31.667000000000002</v>
      </c>
      <c r="P5" s="3"/>
      <c r="Q5" s="5"/>
      <c r="R5" s="5"/>
      <c r="S5" s="5"/>
      <c r="T5" s="5"/>
      <c r="U5" s="5"/>
      <c r="V5" s="5"/>
      <c r="W5" s="5"/>
      <c r="X5" s="5"/>
      <c r="Y5" s="5"/>
      <c r="Z5" s="14" t="s">
        <v>33</v>
      </c>
      <c r="AA5" s="14" t="s">
        <v>28</v>
      </c>
      <c r="AB5" s="14" t="s">
        <v>28</v>
      </c>
      <c r="AC5" s="14" t="s">
        <v>28</v>
      </c>
      <c r="AD5" s="8"/>
      <c r="AE5" s="12"/>
      <c r="AF5" s="12"/>
      <c r="AG5" s="12"/>
      <c r="AH5" s="8"/>
      <c r="AI5" s="8"/>
      <c r="AJ5" s="8"/>
      <c r="AK5" s="8"/>
      <c r="AL5" s="8"/>
      <c r="AM5" s="5"/>
      <c r="AN5" s="5"/>
      <c r="AO5" s="5"/>
      <c r="AP5" s="5"/>
      <c r="AQ5" s="5"/>
      <c r="AR5" s="5"/>
      <c r="AS5" s="5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1"/>
      <c r="BG5" s="1"/>
      <c r="BH5" s="1"/>
      <c r="BI5" s="1"/>
    </row>
    <row r="6" spans="1:61" ht="15.75" customHeight="1">
      <c r="A6" s="1"/>
      <c r="B6" s="1"/>
      <c r="C6" s="3"/>
      <c r="D6" s="3"/>
      <c r="E6" s="8"/>
      <c r="F6" s="8"/>
      <c r="G6" s="8"/>
      <c r="H6" s="8"/>
      <c r="I6" s="8"/>
      <c r="J6" s="8">
        <f t="shared" ref="J6:K6" si="3">SUM(J3:J5)</f>
        <v>130</v>
      </c>
      <c r="K6" s="12">
        <f t="shared" si="3"/>
        <v>1</v>
      </c>
      <c r="L6" s="3"/>
      <c r="M6" s="3"/>
      <c r="N6" s="13">
        <f t="shared" ref="N6:O6" si="4">SUM(N3:N5)</f>
        <v>40.002000000000002</v>
      </c>
      <c r="O6" s="13">
        <f t="shared" si="4"/>
        <v>110.00200000000001</v>
      </c>
      <c r="P6" s="3"/>
      <c r="Q6" s="5"/>
      <c r="R6" s="5"/>
      <c r="S6" s="5"/>
      <c r="T6" s="5"/>
      <c r="U6" s="5"/>
      <c r="V6" s="5"/>
      <c r="W6" s="5"/>
      <c r="X6" s="5"/>
      <c r="Y6" s="5"/>
      <c r="Z6" s="12"/>
      <c r="AA6" s="12"/>
      <c r="AB6" s="12"/>
      <c r="AC6" s="8"/>
      <c r="AD6" s="8"/>
      <c r="AE6" s="8"/>
      <c r="AF6" s="8"/>
      <c r="AG6" s="8"/>
      <c r="AH6" s="8"/>
      <c r="AI6" s="8"/>
      <c r="AJ6" s="8"/>
      <c r="AK6" s="8"/>
      <c r="AL6" s="8"/>
      <c r="AM6" s="5"/>
      <c r="AN6" s="5"/>
      <c r="AO6" s="5"/>
      <c r="AP6" s="5"/>
      <c r="AQ6" s="5"/>
      <c r="AR6" s="5"/>
      <c r="AS6" s="5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1"/>
      <c r="BG6" s="1"/>
      <c r="BH6" s="1"/>
      <c r="BI6" s="1"/>
    </row>
    <row r="7" spans="1:61" ht="15.75" customHeight="1">
      <c r="A7" s="1"/>
      <c r="B7" s="1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7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1"/>
      <c r="BG7" s="1"/>
      <c r="BH7" s="1"/>
      <c r="BI7" s="1"/>
    </row>
    <row r="8" spans="1:61" ht="15.75" customHeight="1">
      <c r="A8" s="1"/>
      <c r="B8" s="1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1"/>
      <c r="BG8" s="1"/>
      <c r="BH8" s="1"/>
      <c r="BI8" s="1"/>
    </row>
    <row r="9" spans="1:61" ht="15.75" customHeight="1">
      <c r="A9" s="59" t="s">
        <v>34</v>
      </c>
      <c r="B9" s="59" t="s">
        <v>35</v>
      </c>
      <c r="C9" s="14" t="s">
        <v>36</v>
      </c>
      <c r="D9" s="14" t="s">
        <v>37</v>
      </c>
      <c r="E9" s="14" t="s">
        <v>38</v>
      </c>
      <c r="F9" s="14" t="s">
        <v>39</v>
      </c>
      <c r="G9" s="9" t="s">
        <v>40</v>
      </c>
      <c r="H9" s="9" t="s">
        <v>7</v>
      </c>
      <c r="I9" s="62" t="s">
        <v>41</v>
      </c>
      <c r="J9" s="63"/>
      <c r="K9" s="63"/>
      <c r="L9" s="63"/>
      <c r="M9" s="63"/>
      <c r="N9" s="63"/>
      <c r="O9" s="64"/>
      <c r="P9" s="62" t="s">
        <v>9</v>
      </c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4"/>
      <c r="AO9" s="59" t="s">
        <v>10</v>
      </c>
      <c r="AP9" s="16"/>
      <c r="AQ9" s="71" t="s">
        <v>42</v>
      </c>
      <c r="AR9" s="72"/>
      <c r="AS9" s="70"/>
      <c r="AT9" s="17"/>
      <c r="AU9" s="71" t="s">
        <v>42</v>
      </c>
      <c r="AV9" s="72"/>
      <c r="AW9" s="70"/>
      <c r="AX9" s="17"/>
      <c r="AY9" s="71" t="s">
        <v>42</v>
      </c>
      <c r="AZ9" s="72"/>
      <c r="BA9" s="70"/>
      <c r="BB9" s="17"/>
      <c r="BC9" s="71" t="s">
        <v>42</v>
      </c>
      <c r="BD9" s="72"/>
      <c r="BE9" s="70"/>
      <c r="BF9" s="18"/>
      <c r="BG9" s="71" t="s">
        <v>168</v>
      </c>
      <c r="BH9" s="72"/>
      <c r="BI9" s="70"/>
    </row>
    <row r="10" spans="1:61" ht="14.25" customHeight="1">
      <c r="A10" s="60"/>
      <c r="B10" s="60"/>
      <c r="C10" s="14"/>
      <c r="D10" s="14"/>
      <c r="E10" s="14"/>
      <c r="F10" s="14"/>
      <c r="G10" s="14"/>
      <c r="H10" s="14"/>
      <c r="I10" s="62" t="s">
        <v>43</v>
      </c>
      <c r="J10" s="64"/>
      <c r="K10" s="62" t="s">
        <v>44</v>
      </c>
      <c r="L10" s="64"/>
      <c r="M10" s="69" t="s">
        <v>45</v>
      </c>
      <c r="N10" s="70"/>
      <c r="O10" s="59" t="s">
        <v>46</v>
      </c>
      <c r="P10" s="62" t="s">
        <v>43</v>
      </c>
      <c r="Q10" s="63"/>
      <c r="R10" s="63"/>
      <c r="S10" s="64"/>
      <c r="T10" s="62" t="s">
        <v>44</v>
      </c>
      <c r="U10" s="63"/>
      <c r="V10" s="63"/>
      <c r="W10" s="64"/>
      <c r="X10" s="62" t="s">
        <v>45</v>
      </c>
      <c r="Y10" s="63"/>
      <c r="Z10" s="63"/>
      <c r="AA10" s="64"/>
      <c r="AB10" s="62" t="s">
        <v>47</v>
      </c>
      <c r="AC10" s="63"/>
      <c r="AD10" s="63"/>
      <c r="AE10" s="64"/>
      <c r="AF10" s="62" t="s">
        <v>48</v>
      </c>
      <c r="AG10" s="63"/>
      <c r="AH10" s="63"/>
      <c r="AI10" s="64"/>
      <c r="AJ10" s="62" t="s">
        <v>49</v>
      </c>
      <c r="AK10" s="63"/>
      <c r="AL10" s="63"/>
      <c r="AM10" s="64"/>
      <c r="AN10" s="59" t="s">
        <v>50</v>
      </c>
      <c r="AO10" s="60"/>
      <c r="AP10" s="16"/>
      <c r="AQ10" s="73"/>
      <c r="AR10" s="74"/>
      <c r="AS10" s="75"/>
      <c r="AT10" s="17"/>
      <c r="AU10" s="73"/>
      <c r="AV10" s="74"/>
      <c r="AW10" s="75"/>
      <c r="AX10" s="17"/>
      <c r="AY10" s="73"/>
      <c r="AZ10" s="74"/>
      <c r="BA10" s="75"/>
      <c r="BB10" s="17"/>
      <c r="BC10" s="73"/>
      <c r="BD10" s="74"/>
      <c r="BE10" s="75"/>
      <c r="BF10" s="18"/>
      <c r="BG10" s="73"/>
      <c r="BH10" s="74"/>
      <c r="BI10" s="75"/>
    </row>
    <row r="11" spans="1:61" ht="15.75" customHeight="1">
      <c r="A11" s="60"/>
      <c r="B11" s="60"/>
      <c r="C11" s="14"/>
      <c r="D11" s="14"/>
      <c r="E11" s="14"/>
      <c r="F11" s="14"/>
      <c r="G11" s="14"/>
      <c r="H11" s="14"/>
      <c r="I11" s="14" t="s">
        <v>51</v>
      </c>
      <c r="J11" s="14" t="s">
        <v>52</v>
      </c>
      <c r="K11" s="14" t="s">
        <v>51</v>
      </c>
      <c r="L11" s="14" t="s">
        <v>52</v>
      </c>
      <c r="M11" s="14" t="s">
        <v>51</v>
      </c>
      <c r="N11" s="14" t="s">
        <v>52</v>
      </c>
      <c r="O11" s="60"/>
      <c r="P11" s="14" t="s">
        <v>51</v>
      </c>
      <c r="Q11" s="14" t="s">
        <v>52</v>
      </c>
      <c r="R11" s="14" t="s">
        <v>53</v>
      </c>
      <c r="S11" s="14" t="s">
        <v>54</v>
      </c>
      <c r="T11" s="14" t="s">
        <v>51</v>
      </c>
      <c r="U11" s="14" t="s">
        <v>52</v>
      </c>
      <c r="V11" s="14" t="s">
        <v>53</v>
      </c>
      <c r="W11" s="14" t="s">
        <v>54</v>
      </c>
      <c r="X11" s="14" t="s">
        <v>51</v>
      </c>
      <c r="Y11" s="14" t="s">
        <v>52</v>
      </c>
      <c r="Z11" s="14" t="s">
        <v>53</v>
      </c>
      <c r="AA11" s="14" t="s">
        <v>54</v>
      </c>
      <c r="AB11" s="14" t="s">
        <v>51</v>
      </c>
      <c r="AC11" s="14" t="s">
        <v>52</v>
      </c>
      <c r="AD11" s="14" t="s">
        <v>53</v>
      </c>
      <c r="AE11" s="14" t="s">
        <v>54</v>
      </c>
      <c r="AF11" s="14" t="s">
        <v>51</v>
      </c>
      <c r="AG11" s="14" t="s">
        <v>52</v>
      </c>
      <c r="AH11" s="14" t="s">
        <v>53</v>
      </c>
      <c r="AI11" s="14" t="s">
        <v>54</v>
      </c>
      <c r="AJ11" s="14" t="s">
        <v>51</v>
      </c>
      <c r="AK11" s="14" t="s">
        <v>52</v>
      </c>
      <c r="AL11" s="14" t="s">
        <v>53</v>
      </c>
      <c r="AM11" s="14" t="s">
        <v>54</v>
      </c>
      <c r="AN11" s="60"/>
      <c r="AO11" s="60"/>
      <c r="AP11" s="16"/>
      <c r="AQ11" s="19" t="s">
        <v>55</v>
      </c>
      <c r="AR11" s="19" t="s">
        <v>56</v>
      </c>
      <c r="AS11" s="19" t="s">
        <v>57</v>
      </c>
      <c r="AT11" s="17"/>
      <c r="AU11" s="19" t="s">
        <v>55</v>
      </c>
      <c r="AV11" s="19" t="s">
        <v>56</v>
      </c>
      <c r="AW11" s="19" t="s">
        <v>57</v>
      </c>
      <c r="AX11" s="17"/>
      <c r="AY11" s="20" t="s">
        <v>55</v>
      </c>
      <c r="AZ11" s="20" t="s">
        <v>31</v>
      </c>
      <c r="BA11" s="20" t="s">
        <v>57</v>
      </c>
      <c r="BB11" s="7"/>
      <c r="BC11" s="20" t="s">
        <v>55</v>
      </c>
      <c r="BD11" s="20" t="s">
        <v>31</v>
      </c>
      <c r="BE11" s="20" t="s">
        <v>57</v>
      </c>
      <c r="BF11" s="18"/>
      <c r="BG11" s="20" t="s">
        <v>169</v>
      </c>
      <c r="BH11" s="20" t="s">
        <v>14</v>
      </c>
      <c r="BI11" s="20" t="s">
        <v>170</v>
      </c>
    </row>
    <row r="12" spans="1:61" ht="15.75" customHeight="1">
      <c r="A12" s="60"/>
      <c r="B12" s="60"/>
      <c r="C12" s="14"/>
      <c r="D12" s="21" t="s">
        <v>27</v>
      </c>
      <c r="E12" s="15" t="s">
        <v>33</v>
      </c>
      <c r="F12" s="15" t="s">
        <v>31</v>
      </c>
      <c r="G12" s="4"/>
      <c r="H12" s="14" t="s">
        <v>27</v>
      </c>
      <c r="I12" s="22" t="s">
        <v>31</v>
      </c>
      <c r="J12" s="14" t="s">
        <v>33</v>
      </c>
      <c r="K12" s="14" t="s">
        <v>31</v>
      </c>
      <c r="L12" s="14" t="s">
        <v>33</v>
      </c>
      <c r="M12" s="14" t="s">
        <v>31</v>
      </c>
      <c r="N12" s="14" t="s">
        <v>33</v>
      </c>
      <c r="O12" s="61"/>
      <c r="P12" s="14" t="s">
        <v>33</v>
      </c>
      <c r="Q12" s="15" t="s">
        <v>31</v>
      </c>
      <c r="R12" s="14"/>
      <c r="S12" s="14"/>
      <c r="T12" s="14" t="s">
        <v>27</v>
      </c>
      <c r="U12" s="15" t="s">
        <v>31</v>
      </c>
      <c r="V12" s="14"/>
      <c r="W12" s="14"/>
      <c r="X12" s="15" t="s">
        <v>31</v>
      </c>
      <c r="Y12" s="14" t="s">
        <v>33</v>
      </c>
      <c r="Z12" s="14"/>
      <c r="AA12" s="14"/>
      <c r="AB12" s="14" t="s">
        <v>27</v>
      </c>
      <c r="AC12" s="15" t="s">
        <v>31</v>
      </c>
      <c r="AD12" s="14"/>
      <c r="AE12" s="14"/>
      <c r="AF12" s="15" t="s">
        <v>31</v>
      </c>
      <c r="AG12" s="15" t="s">
        <v>31</v>
      </c>
      <c r="AH12" s="14"/>
      <c r="AI12" s="14"/>
      <c r="AJ12" s="14" t="s">
        <v>27</v>
      </c>
      <c r="AK12" s="15" t="s">
        <v>31</v>
      </c>
      <c r="AL12" s="14"/>
      <c r="AM12" s="14"/>
      <c r="AN12" s="61"/>
      <c r="AO12" s="61"/>
      <c r="AP12" s="16"/>
      <c r="AQ12" s="14"/>
      <c r="AR12" s="14"/>
      <c r="AS12" s="14"/>
      <c r="AT12" s="17"/>
      <c r="AU12" s="14"/>
      <c r="AV12" s="14"/>
      <c r="AW12" s="14"/>
      <c r="AX12" s="17"/>
      <c r="AY12" s="20"/>
      <c r="AZ12" s="20"/>
      <c r="BA12" s="20"/>
      <c r="BB12" s="7"/>
      <c r="BC12" s="20"/>
      <c r="BD12" s="20"/>
      <c r="BE12" s="20"/>
      <c r="BF12" s="1"/>
      <c r="BG12" s="20"/>
      <c r="BH12" s="20"/>
      <c r="BI12" s="20"/>
    </row>
    <row r="13" spans="1:61" ht="15.75" customHeight="1">
      <c r="A13" s="61"/>
      <c r="B13" s="61"/>
      <c r="C13" s="23">
        <v>10</v>
      </c>
      <c r="D13" s="24">
        <v>10</v>
      </c>
      <c r="E13" s="23">
        <v>10</v>
      </c>
      <c r="F13" s="23">
        <v>10</v>
      </c>
      <c r="G13" s="25">
        <v>20</v>
      </c>
      <c r="H13" s="23">
        <v>10</v>
      </c>
      <c r="I13" s="24">
        <v>5</v>
      </c>
      <c r="J13" s="23">
        <v>5</v>
      </c>
      <c r="K13" s="23">
        <v>5</v>
      </c>
      <c r="L13" s="23">
        <v>5</v>
      </c>
      <c r="M13" s="23">
        <v>5</v>
      </c>
      <c r="N13" s="23">
        <v>5</v>
      </c>
      <c r="O13" s="25">
        <v>20</v>
      </c>
      <c r="P13" s="23">
        <v>5</v>
      </c>
      <c r="Q13" s="23">
        <v>5</v>
      </c>
      <c r="R13" s="23"/>
      <c r="S13" s="23"/>
      <c r="T13" s="23">
        <v>5</v>
      </c>
      <c r="U13" s="23">
        <v>5</v>
      </c>
      <c r="V13" s="23"/>
      <c r="W13" s="23"/>
      <c r="X13" s="23">
        <v>5</v>
      </c>
      <c r="Y13" s="23">
        <v>5</v>
      </c>
      <c r="Z13" s="23"/>
      <c r="AA13" s="23"/>
      <c r="AB13" s="23">
        <v>5</v>
      </c>
      <c r="AC13" s="23">
        <v>5</v>
      </c>
      <c r="AD13" s="23"/>
      <c r="AE13" s="23"/>
      <c r="AF13" s="23">
        <v>5</v>
      </c>
      <c r="AG13" s="23">
        <v>5</v>
      </c>
      <c r="AH13" s="23"/>
      <c r="AI13" s="23"/>
      <c r="AJ13" s="23">
        <v>5</v>
      </c>
      <c r="AK13" s="23">
        <v>5</v>
      </c>
      <c r="AL13" s="23"/>
      <c r="AM13" s="23"/>
      <c r="AN13" s="23">
        <v>40</v>
      </c>
      <c r="AO13" s="26"/>
      <c r="AP13" s="16"/>
      <c r="AQ13" s="27">
        <f>SUMIF($D$12:$AM$12,E$3,$D13:$AM13) -I$3+N$3</f>
        <v>30.000500000000002</v>
      </c>
      <c r="AR13" s="27">
        <f>SUMIF($D$12:$AM$12,E$4,$D13:$AM13) -I$4+N$4</f>
        <v>48.334500000000006</v>
      </c>
      <c r="AS13" s="27">
        <f>SUMIF($D$12:$AM$12,E$5,$D13:$AM13) -I$5 +N$5</f>
        <v>31.667000000000002</v>
      </c>
      <c r="AT13" s="17"/>
      <c r="AU13" s="27">
        <f>SUMIF($D$12:$AM$12,E$3,$D13:$AM13) -I$3+N$3</f>
        <v>30.000500000000002</v>
      </c>
      <c r="AV13" s="27">
        <f>SUMIF($D$12:$AM$12,E$4,$D13:$AM13) -I$4+N$4</f>
        <v>48.334500000000006</v>
      </c>
      <c r="AW13" s="27">
        <f>SUMIF($D$12:$AM$12,E$5,$D13:$AM13) -I$5 +N$5</f>
        <v>31.667000000000002</v>
      </c>
      <c r="AX13" s="28"/>
      <c r="AY13" s="27">
        <f>SUMIF($D$12:$AM$12,E$3,$D13:$AM13) -I$3+N$3</f>
        <v>30.000500000000002</v>
      </c>
      <c r="AZ13" s="27">
        <f>SUMIF($D$12:$AM$12,E$4,$D13:$AM13) -I$4+N$4</f>
        <v>48.334500000000006</v>
      </c>
      <c r="BA13" s="27">
        <f>SUMIF($D$12:$AM$12,E$5,$D13:$AM13) -I$5 +N$5</f>
        <v>31.667000000000002</v>
      </c>
      <c r="BB13" s="29"/>
      <c r="BC13" s="27">
        <f>SUMIF($D$12:$AM$12,E$3,$D13:$AM13) -I$3+N$3</f>
        <v>30.000500000000002</v>
      </c>
      <c r="BD13" s="27">
        <f>SUMIF($D$12:$AM$12,E$4,$D13:$AM13) -I$4+N$4</f>
        <v>48.334500000000006</v>
      </c>
      <c r="BE13" s="27">
        <f>SUMIF($D$12:$AM$12,E$5,$D13:$AM13) -I$5 +N$5</f>
        <v>31.667000000000002</v>
      </c>
      <c r="BF13" s="1"/>
      <c r="BG13" s="27">
        <v>6</v>
      </c>
      <c r="BH13" s="27">
        <v>6</v>
      </c>
      <c r="BI13" s="27">
        <v>2</v>
      </c>
    </row>
    <row r="14" spans="1:61" ht="14.25" customHeight="1">
      <c r="A14" s="30" t="s">
        <v>58</v>
      </c>
      <c r="B14" s="30" t="s">
        <v>59</v>
      </c>
      <c r="C14" s="8">
        <v>4</v>
      </c>
      <c r="D14" s="31">
        <v>5</v>
      </c>
      <c r="E14" s="8">
        <v>1</v>
      </c>
      <c r="F14" s="8" t="s">
        <v>26</v>
      </c>
      <c r="G14" s="32">
        <f t="shared" ref="G14:G26" si="5">LARGE(D14:F14,1)+LARGE(D14:F14,2)</f>
        <v>6</v>
      </c>
      <c r="H14" s="8">
        <v>7</v>
      </c>
      <c r="I14" s="33">
        <v>0</v>
      </c>
      <c r="J14" s="32">
        <v>1</v>
      </c>
      <c r="K14" s="33">
        <v>0</v>
      </c>
      <c r="L14" s="32">
        <v>1</v>
      </c>
      <c r="M14" s="8"/>
      <c r="N14" s="32"/>
      <c r="O14" s="6">
        <f t="shared" ref="O14:O68" si="6">SUM(I14:N14)</f>
        <v>2</v>
      </c>
      <c r="P14" s="8"/>
      <c r="Q14" s="8"/>
      <c r="R14" s="8"/>
      <c r="S14" s="8"/>
      <c r="T14" s="8">
        <v>3</v>
      </c>
      <c r="U14" s="8">
        <v>1</v>
      </c>
      <c r="V14" s="8"/>
      <c r="W14" s="8"/>
      <c r="X14" s="8"/>
      <c r="Y14" s="8">
        <v>2</v>
      </c>
      <c r="Z14" s="8"/>
      <c r="AA14" s="8"/>
      <c r="AB14" s="8"/>
      <c r="AC14" s="8"/>
      <c r="AD14" s="8"/>
      <c r="AE14" s="8"/>
      <c r="AF14" s="8">
        <v>3</v>
      </c>
      <c r="AG14" s="8"/>
      <c r="AH14" s="8"/>
      <c r="AI14" s="8"/>
      <c r="AJ14" s="8">
        <v>1</v>
      </c>
      <c r="AK14" s="8">
        <v>1</v>
      </c>
      <c r="AL14" s="8"/>
      <c r="AM14" s="8"/>
      <c r="AN14" s="8">
        <f t="shared" ref="AN14" si="7">SUM(P14:AM14)</f>
        <v>11</v>
      </c>
      <c r="AO14" s="34">
        <f t="shared" ref="AO14" si="8">SUM(C14,G14,H14,O14,AN14)</f>
        <v>30</v>
      </c>
      <c r="AP14" s="5"/>
      <c r="AQ14" s="35">
        <f t="shared" ref="AQ14" si="9">MIN(SUMIF($D$12:$AM$12,E$3,$D14:$AM14), 100)</f>
        <v>16</v>
      </c>
      <c r="AR14" s="35">
        <f t="shared" ref="AR14" si="10">MIN(SUMIF($D$12:$AM$12,E$4,$D14:$AM14), 100)</f>
        <v>5</v>
      </c>
      <c r="AS14" s="35">
        <f t="shared" ref="AS14" si="11">MIN(SUMIF($D$12:$AM$12,E$5,$D14:$AM14), 100)</f>
        <v>5</v>
      </c>
      <c r="AT14" s="7"/>
      <c r="AU14" s="12">
        <f t="shared" ref="AU14" si="12">MIN(SUMIF($D$12:$AM$12,E$3,$D14:$AM14)/AU$13, 100%)</f>
        <v>0.5333244445925901</v>
      </c>
      <c r="AV14" s="12">
        <f t="shared" ref="AV14" si="13">MIN(SUMIF($D$12:$AM$12,E$4,$D14:$AM14)/AV$13, 100%)</f>
        <v>0.10344577889499218</v>
      </c>
      <c r="AW14" s="12">
        <f t="shared" ref="AW14" si="14">MIN(SUMIF($D$12:$AM$12,E$5,$D14:$AM14)/AW$13, 100%)</f>
        <v>0.15789307480973883</v>
      </c>
      <c r="AX14" s="7"/>
      <c r="AY14" s="8">
        <f t="shared" ref="AY14:BA14" si="15">IF((AU14)&gt;=50%, 2, (IF((AU14)&lt;25%, 0, 1)))</f>
        <v>2</v>
      </c>
      <c r="AZ14" s="8">
        <f t="shared" si="15"/>
        <v>0</v>
      </c>
      <c r="BA14" s="8">
        <f t="shared" si="15"/>
        <v>0</v>
      </c>
      <c r="BB14" s="5"/>
      <c r="BC14" s="8" t="str">
        <f t="shared" ref="BC14:BE14" si="16">IF(AY14=2,"Att", (IF(AY14=0,"Not","Weak")))</f>
        <v>Att</v>
      </c>
      <c r="BD14" s="8" t="str">
        <f t="shared" si="16"/>
        <v>Not</v>
      </c>
      <c r="BE14" s="8" t="str">
        <f t="shared" si="16"/>
        <v>Not</v>
      </c>
      <c r="BF14" s="1"/>
      <c r="BG14" s="1">
        <f>AY14+AZ14+BA14</f>
        <v>2</v>
      </c>
      <c r="BH14" s="1">
        <f>AY14+AZ14+BA14</f>
        <v>2</v>
      </c>
      <c r="BI14" s="1">
        <f>BA14</f>
        <v>0</v>
      </c>
    </row>
    <row r="15" spans="1:61" ht="14.25" customHeight="1">
      <c r="A15" s="40">
        <v>1603010201141</v>
      </c>
      <c r="B15" s="41" t="s">
        <v>147</v>
      </c>
      <c r="C15" s="46"/>
      <c r="D15" s="51"/>
      <c r="E15" s="46"/>
      <c r="F15" s="46"/>
      <c r="G15" s="48"/>
      <c r="H15" s="46"/>
      <c r="I15" s="49"/>
      <c r="J15" s="48"/>
      <c r="K15" s="49"/>
      <c r="L15" s="48"/>
      <c r="M15" s="46"/>
      <c r="N15" s="48"/>
      <c r="O15" s="52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>
        <f t="shared" ref="AN15:AN18" si="17">SUM(P15:AM15)</f>
        <v>0</v>
      </c>
      <c r="AO15" s="34">
        <f t="shared" ref="AO15:AO18" si="18">SUM(C15,G15,H15,O15,AN15)</f>
        <v>0</v>
      </c>
      <c r="AP15" s="5"/>
      <c r="AQ15" s="35">
        <f t="shared" ref="AQ15:AQ18" si="19">MIN(SUMIF($D$12:$AM$12,E$3,$D15:$AM15), 100)</f>
        <v>0</v>
      </c>
      <c r="AR15" s="35">
        <f t="shared" ref="AR15:AR18" si="20">MIN(SUMIF($D$12:$AM$12,E$4,$D15:$AM15), 100)</f>
        <v>0</v>
      </c>
      <c r="AS15" s="35">
        <f t="shared" ref="AS15:AS18" si="21">MIN(SUMIF($D$12:$AM$12,E$5,$D15:$AM15), 100)</f>
        <v>0</v>
      </c>
      <c r="AT15" s="7"/>
      <c r="AU15" s="12">
        <f t="shared" ref="AU15:AU18" si="22">MIN(SUMIF($D$12:$AM$12,E$3,$D15:$AM15)/AU$13, 100%)</f>
        <v>0</v>
      </c>
      <c r="AV15" s="12">
        <f t="shared" ref="AV15:AV18" si="23">MIN(SUMIF($D$12:$AM$12,E$4,$D15:$AM15)/AV$13, 100%)</f>
        <v>0</v>
      </c>
      <c r="AW15" s="12">
        <f t="shared" ref="AW15:AW18" si="24">MIN(SUMIF($D$12:$AM$12,E$5,$D15:$AM15)/AW$13, 100%)</f>
        <v>0</v>
      </c>
      <c r="AX15" s="7"/>
      <c r="AY15" s="8">
        <f t="shared" ref="AY15:AY18" si="25">IF((AU15)&gt;=50%, 2, (IF((AU15)&lt;25%, 0, 1)))</f>
        <v>0</v>
      </c>
      <c r="AZ15" s="8">
        <f t="shared" ref="AZ15:AZ18" si="26">IF((AV15)&gt;=50%, 2, (IF((AV15)&lt;25%, 0, 1)))</f>
        <v>0</v>
      </c>
      <c r="BA15" s="8">
        <f t="shared" ref="BA15:BA18" si="27">IF((AW15)&gt;=50%, 2, (IF((AW15)&lt;25%, 0, 1)))</f>
        <v>0</v>
      </c>
      <c r="BB15" s="5"/>
      <c r="BC15" s="8" t="str">
        <f t="shared" ref="BC15:BC18" si="28">IF(AY15=2,"Att", (IF(AY15=0,"Not","Weak")))</f>
        <v>Not</v>
      </c>
      <c r="BD15" s="8" t="str">
        <f t="shared" ref="BD15:BD18" si="29">IF(AZ15=2,"Att", (IF(AZ15=0,"Not","Weak")))</f>
        <v>Not</v>
      </c>
      <c r="BE15" s="8" t="str">
        <f t="shared" ref="BE15:BE18" si="30">IF(BA15=2,"Att", (IF(BA15=0,"Not","Weak")))</f>
        <v>Not</v>
      </c>
      <c r="BF15" s="1"/>
      <c r="BG15" s="1">
        <f t="shared" ref="BG15:BG78" si="31">AY15+AZ15+BA15</f>
        <v>0</v>
      </c>
      <c r="BH15" s="1">
        <f t="shared" ref="BH15:BH78" si="32">AY15+AZ15+BA15</f>
        <v>0</v>
      </c>
      <c r="BI15" s="1">
        <f t="shared" ref="BI15:BI78" si="33">BA15</f>
        <v>0</v>
      </c>
    </row>
    <row r="16" spans="1:61" ht="14.25" customHeight="1">
      <c r="A16" s="40">
        <v>1603010201271</v>
      </c>
      <c r="B16" s="41" t="s">
        <v>148</v>
      </c>
      <c r="C16" s="46"/>
      <c r="D16" s="51"/>
      <c r="E16" s="46"/>
      <c r="F16" s="46"/>
      <c r="G16" s="48"/>
      <c r="H16" s="46"/>
      <c r="I16" s="49"/>
      <c r="J16" s="48"/>
      <c r="K16" s="49"/>
      <c r="L16" s="48"/>
      <c r="M16" s="46"/>
      <c r="N16" s="48"/>
      <c r="O16" s="52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>
        <f t="shared" si="17"/>
        <v>0</v>
      </c>
      <c r="AO16" s="34">
        <f t="shared" si="18"/>
        <v>0</v>
      </c>
      <c r="AP16" s="5"/>
      <c r="AQ16" s="35">
        <f t="shared" si="19"/>
        <v>0</v>
      </c>
      <c r="AR16" s="35">
        <f t="shared" si="20"/>
        <v>0</v>
      </c>
      <c r="AS16" s="35">
        <f t="shared" si="21"/>
        <v>0</v>
      </c>
      <c r="AT16" s="7"/>
      <c r="AU16" s="12">
        <f t="shared" si="22"/>
        <v>0</v>
      </c>
      <c r="AV16" s="12">
        <f t="shared" si="23"/>
        <v>0</v>
      </c>
      <c r="AW16" s="12">
        <f t="shared" si="24"/>
        <v>0</v>
      </c>
      <c r="AX16" s="7"/>
      <c r="AY16" s="8">
        <f t="shared" si="25"/>
        <v>0</v>
      </c>
      <c r="AZ16" s="8">
        <f t="shared" si="26"/>
        <v>0</v>
      </c>
      <c r="BA16" s="8">
        <f t="shared" si="27"/>
        <v>0</v>
      </c>
      <c r="BB16" s="5"/>
      <c r="BC16" s="8" t="str">
        <f t="shared" si="28"/>
        <v>Not</v>
      </c>
      <c r="BD16" s="8" t="str">
        <f t="shared" si="29"/>
        <v>Not</v>
      </c>
      <c r="BE16" s="8" t="str">
        <f t="shared" si="30"/>
        <v>Not</v>
      </c>
      <c r="BF16" s="1"/>
      <c r="BG16" s="1">
        <f t="shared" si="31"/>
        <v>0</v>
      </c>
      <c r="BH16" s="1">
        <f t="shared" si="32"/>
        <v>0</v>
      </c>
      <c r="BI16" s="1">
        <f t="shared" si="33"/>
        <v>0</v>
      </c>
    </row>
    <row r="17" spans="1:61" ht="14.25" customHeight="1">
      <c r="A17" s="30" t="s">
        <v>60</v>
      </c>
      <c r="B17" s="30" t="s">
        <v>61</v>
      </c>
      <c r="C17" s="8">
        <v>6</v>
      </c>
      <c r="D17" s="31">
        <v>0</v>
      </c>
      <c r="E17" s="8">
        <v>4</v>
      </c>
      <c r="F17" s="8">
        <v>5</v>
      </c>
      <c r="G17" s="32">
        <f t="shared" si="5"/>
        <v>9</v>
      </c>
      <c r="H17" s="8">
        <v>8</v>
      </c>
      <c r="I17" s="33">
        <v>1</v>
      </c>
      <c r="J17" s="8">
        <v>0</v>
      </c>
      <c r="K17" s="33">
        <v>1</v>
      </c>
      <c r="L17" s="8"/>
      <c r="M17" s="8"/>
      <c r="N17" s="8"/>
      <c r="O17" s="6">
        <f t="shared" si="6"/>
        <v>2</v>
      </c>
      <c r="P17" s="8">
        <v>5</v>
      </c>
      <c r="Q17" s="8">
        <v>3</v>
      </c>
      <c r="R17" s="8"/>
      <c r="S17" s="8"/>
      <c r="T17" s="8"/>
      <c r="U17" s="8">
        <v>3</v>
      </c>
      <c r="V17" s="8"/>
      <c r="W17" s="8"/>
      <c r="X17" s="8">
        <v>0</v>
      </c>
      <c r="Y17" s="8">
        <v>3</v>
      </c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>
        <v>3</v>
      </c>
      <c r="AK17" s="8">
        <v>3</v>
      </c>
      <c r="AL17" s="8"/>
      <c r="AM17" s="8"/>
      <c r="AN17" s="8">
        <f t="shared" si="17"/>
        <v>20</v>
      </c>
      <c r="AO17" s="34">
        <f t="shared" si="18"/>
        <v>45</v>
      </c>
      <c r="AP17" s="5"/>
      <c r="AQ17" s="35">
        <f t="shared" si="19"/>
        <v>11</v>
      </c>
      <c r="AR17" s="35">
        <f t="shared" si="20"/>
        <v>16</v>
      </c>
      <c r="AS17" s="35">
        <f t="shared" si="21"/>
        <v>12</v>
      </c>
      <c r="AT17" s="7"/>
      <c r="AU17" s="12">
        <f t="shared" si="22"/>
        <v>0.36666055565740568</v>
      </c>
      <c r="AV17" s="12">
        <f t="shared" si="23"/>
        <v>0.33102649246397498</v>
      </c>
      <c r="AW17" s="12">
        <f t="shared" si="24"/>
        <v>0.3789433795433732</v>
      </c>
      <c r="AX17" s="7"/>
      <c r="AY17" s="8">
        <f t="shared" si="25"/>
        <v>1</v>
      </c>
      <c r="AZ17" s="8">
        <f t="shared" si="26"/>
        <v>1</v>
      </c>
      <c r="BA17" s="8">
        <f t="shared" si="27"/>
        <v>1</v>
      </c>
      <c r="BB17" s="5"/>
      <c r="BC17" s="8" t="str">
        <f t="shared" si="28"/>
        <v>Weak</v>
      </c>
      <c r="BD17" s="8" t="str">
        <f t="shared" si="29"/>
        <v>Weak</v>
      </c>
      <c r="BE17" s="8" t="str">
        <f t="shared" si="30"/>
        <v>Weak</v>
      </c>
      <c r="BF17" s="1"/>
      <c r="BG17" s="1">
        <f t="shared" si="31"/>
        <v>3</v>
      </c>
      <c r="BH17" s="1">
        <f t="shared" si="32"/>
        <v>3</v>
      </c>
      <c r="BI17" s="1">
        <f t="shared" si="33"/>
        <v>1</v>
      </c>
    </row>
    <row r="18" spans="1:61" ht="14.25" customHeight="1">
      <c r="A18" s="40">
        <v>1703210201365</v>
      </c>
      <c r="B18" s="41" t="s">
        <v>149</v>
      </c>
      <c r="C18" s="46"/>
      <c r="D18" s="51"/>
      <c r="E18" s="46"/>
      <c r="F18" s="46"/>
      <c r="G18" s="48"/>
      <c r="H18" s="46"/>
      <c r="I18" s="49"/>
      <c r="J18" s="46"/>
      <c r="K18" s="49"/>
      <c r="L18" s="46"/>
      <c r="M18" s="46"/>
      <c r="N18" s="46"/>
      <c r="O18" s="52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>
        <f t="shared" si="17"/>
        <v>0</v>
      </c>
      <c r="AO18" s="34">
        <f t="shared" si="18"/>
        <v>0</v>
      </c>
      <c r="AP18" s="5"/>
      <c r="AQ18" s="35">
        <f t="shared" si="19"/>
        <v>0</v>
      </c>
      <c r="AR18" s="35">
        <f t="shared" si="20"/>
        <v>0</v>
      </c>
      <c r="AS18" s="35">
        <f t="shared" si="21"/>
        <v>0</v>
      </c>
      <c r="AT18" s="7"/>
      <c r="AU18" s="12">
        <f t="shared" si="22"/>
        <v>0</v>
      </c>
      <c r="AV18" s="12">
        <f t="shared" si="23"/>
        <v>0</v>
      </c>
      <c r="AW18" s="12">
        <f t="shared" si="24"/>
        <v>0</v>
      </c>
      <c r="AX18" s="7"/>
      <c r="AY18" s="8">
        <f t="shared" si="25"/>
        <v>0</v>
      </c>
      <c r="AZ18" s="8">
        <f t="shared" si="26"/>
        <v>0</v>
      </c>
      <c r="BA18" s="8">
        <f t="shared" si="27"/>
        <v>0</v>
      </c>
      <c r="BB18" s="5"/>
      <c r="BC18" s="8" t="str">
        <f t="shared" si="28"/>
        <v>Not</v>
      </c>
      <c r="BD18" s="8" t="str">
        <f t="shared" si="29"/>
        <v>Not</v>
      </c>
      <c r="BE18" s="8" t="str">
        <f t="shared" si="30"/>
        <v>Not</v>
      </c>
      <c r="BF18" s="1"/>
      <c r="BG18" s="1">
        <f t="shared" si="31"/>
        <v>0</v>
      </c>
      <c r="BH18" s="1">
        <f t="shared" si="32"/>
        <v>0</v>
      </c>
      <c r="BI18" s="1">
        <f t="shared" si="33"/>
        <v>0</v>
      </c>
    </row>
    <row r="19" spans="1:61" ht="14.25" customHeight="1">
      <c r="A19" s="40">
        <v>1703210201391</v>
      </c>
      <c r="B19" s="41" t="s">
        <v>150</v>
      </c>
      <c r="C19" s="46"/>
      <c r="D19" s="51"/>
      <c r="E19" s="46"/>
      <c r="F19" s="46"/>
      <c r="G19" s="48"/>
      <c r="H19" s="46"/>
      <c r="I19" s="49"/>
      <c r="J19" s="46"/>
      <c r="K19" s="49"/>
      <c r="L19" s="46"/>
      <c r="M19" s="46"/>
      <c r="N19" s="46"/>
      <c r="O19" s="52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>
        <f t="shared" ref="AN19:AN78" si="34">SUM(P19:AM19)</f>
        <v>0</v>
      </c>
      <c r="AO19" s="34">
        <f t="shared" ref="AO19:AO78" si="35">SUM(C19,G19,H19,O19,AN19)</f>
        <v>0</v>
      </c>
      <c r="AP19" s="5"/>
      <c r="AQ19" s="35">
        <f t="shared" ref="AQ19:AQ32" si="36">MIN(SUMIF($D$12:$AM$12,E$3,$D19:$AM19), 100)</f>
        <v>0</v>
      </c>
      <c r="AR19" s="35">
        <f t="shared" ref="AR19:AR32" si="37">MIN(SUMIF($D$12:$AM$12,E$4,$D19:$AM19), 100)</f>
        <v>0</v>
      </c>
      <c r="AS19" s="35">
        <f t="shared" ref="AS19:AS32" si="38">MIN(SUMIF($D$12:$AM$12,E$5,$D19:$AM19), 100)</f>
        <v>0</v>
      </c>
      <c r="AT19" s="7"/>
      <c r="AU19" s="12">
        <f t="shared" ref="AU19:AU32" si="39">MIN(SUMIF($D$12:$AM$12,E$3,$D19:$AM19)/AU$13, 100%)</f>
        <v>0</v>
      </c>
      <c r="AV19" s="12">
        <f t="shared" ref="AV19:AV32" si="40">MIN(SUMIF($D$12:$AM$12,E$4,$D19:$AM19)/AV$13, 100%)</f>
        <v>0</v>
      </c>
      <c r="AW19" s="12">
        <f t="shared" ref="AW19:AW32" si="41">MIN(SUMIF($D$12:$AM$12,E$5,$D19:$AM19)/AW$13, 100%)</f>
        <v>0</v>
      </c>
      <c r="AX19" s="7"/>
      <c r="AY19" s="8">
        <f t="shared" ref="AY19:AY32" si="42">IF((AU19)&gt;=50%, 2, (IF((AU19)&lt;25%, 0, 1)))</f>
        <v>0</v>
      </c>
      <c r="AZ19" s="8">
        <f t="shared" ref="AZ19:AZ32" si="43">IF((AV19)&gt;=50%, 2, (IF((AV19)&lt;25%, 0, 1)))</f>
        <v>0</v>
      </c>
      <c r="BA19" s="8">
        <f t="shared" ref="BA19:BA32" si="44">IF((AW19)&gt;=50%, 2, (IF((AW19)&lt;25%, 0, 1)))</f>
        <v>0</v>
      </c>
      <c r="BB19" s="5"/>
      <c r="BC19" s="8" t="str">
        <f t="shared" ref="BC19:BC32" si="45">IF(AY19=2,"Att", (IF(AY19=0,"Not","Weak")))</f>
        <v>Not</v>
      </c>
      <c r="BD19" s="8" t="str">
        <f t="shared" ref="BD19:BD32" si="46">IF(AZ19=2,"Att", (IF(AZ19=0,"Not","Weak")))</f>
        <v>Not</v>
      </c>
      <c r="BE19" s="8" t="str">
        <f t="shared" ref="BE19:BE32" si="47">IF(BA19=2,"Att", (IF(BA19=0,"Not","Weak")))</f>
        <v>Not</v>
      </c>
      <c r="BF19" s="1"/>
      <c r="BG19" s="1">
        <f t="shared" si="31"/>
        <v>0</v>
      </c>
      <c r="BH19" s="1">
        <f t="shared" si="32"/>
        <v>0</v>
      </c>
      <c r="BI19" s="1">
        <f t="shared" si="33"/>
        <v>0</v>
      </c>
    </row>
    <row r="20" spans="1:61" ht="14.25" customHeight="1">
      <c r="A20" s="40">
        <v>1703210201425</v>
      </c>
      <c r="B20" s="41" t="s">
        <v>151</v>
      </c>
      <c r="C20" s="46"/>
      <c r="D20" s="51"/>
      <c r="E20" s="46"/>
      <c r="F20" s="46"/>
      <c r="G20" s="48"/>
      <c r="H20" s="46"/>
      <c r="I20" s="49"/>
      <c r="J20" s="46"/>
      <c r="K20" s="49"/>
      <c r="L20" s="46"/>
      <c r="M20" s="46"/>
      <c r="N20" s="46"/>
      <c r="O20" s="52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>
        <f t="shared" si="34"/>
        <v>0</v>
      </c>
      <c r="AO20" s="34">
        <f t="shared" si="35"/>
        <v>0</v>
      </c>
      <c r="AP20" s="5"/>
      <c r="AQ20" s="35">
        <f t="shared" si="36"/>
        <v>0</v>
      </c>
      <c r="AR20" s="35">
        <f t="shared" si="37"/>
        <v>0</v>
      </c>
      <c r="AS20" s="35">
        <f t="shared" si="38"/>
        <v>0</v>
      </c>
      <c r="AT20" s="7"/>
      <c r="AU20" s="12">
        <f t="shared" si="39"/>
        <v>0</v>
      </c>
      <c r="AV20" s="12">
        <f t="shared" si="40"/>
        <v>0</v>
      </c>
      <c r="AW20" s="12">
        <f t="shared" si="41"/>
        <v>0</v>
      </c>
      <c r="AX20" s="7"/>
      <c r="AY20" s="8">
        <f t="shared" si="42"/>
        <v>0</v>
      </c>
      <c r="AZ20" s="8">
        <f t="shared" si="43"/>
        <v>0</v>
      </c>
      <c r="BA20" s="8">
        <f t="shared" si="44"/>
        <v>0</v>
      </c>
      <c r="BB20" s="5"/>
      <c r="BC20" s="8" t="str">
        <f t="shared" si="45"/>
        <v>Not</v>
      </c>
      <c r="BD20" s="8" t="str">
        <f t="shared" si="46"/>
        <v>Not</v>
      </c>
      <c r="BE20" s="8" t="str">
        <f t="shared" si="47"/>
        <v>Not</v>
      </c>
      <c r="BF20" s="1"/>
      <c r="BG20" s="1">
        <f t="shared" si="31"/>
        <v>0</v>
      </c>
      <c r="BH20" s="1">
        <f t="shared" si="32"/>
        <v>0</v>
      </c>
      <c r="BI20" s="1">
        <f t="shared" si="33"/>
        <v>0</v>
      </c>
    </row>
    <row r="21" spans="1:61" ht="14.25" customHeight="1">
      <c r="A21" s="30" t="s">
        <v>62</v>
      </c>
      <c r="B21" s="30" t="s">
        <v>63</v>
      </c>
      <c r="C21" s="8">
        <v>4</v>
      </c>
      <c r="D21" s="31">
        <v>5</v>
      </c>
      <c r="E21" s="8" t="s">
        <v>26</v>
      </c>
      <c r="F21" s="8">
        <v>1</v>
      </c>
      <c r="G21" s="32">
        <f t="shared" si="5"/>
        <v>6</v>
      </c>
      <c r="H21" s="8">
        <v>8</v>
      </c>
      <c r="I21" s="33">
        <v>0</v>
      </c>
      <c r="J21" s="8">
        <v>5</v>
      </c>
      <c r="K21" s="33"/>
      <c r="L21" s="8"/>
      <c r="M21" s="8"/>
      <c r="N21" s="8"/>
      <c r="O21" s="6">
        <f t="shared" si="6"/>
        <v>5</v>
      </c>
      <c r="P21" s="8">
        <v>0</v>
      </c>
      <c r="Q21" s="8"/>
      <c r="R21" s="8"/>
      <c r="S21" s="8"/>
      <c r="T21" s="8"/>
      <c r="U21" s="8"/>
      <c r="V21" s="8"/>
      <c r="W21" s="8"/>
      <c r="X21" s="8"/>
      <c r="Y21" s="8">
        <v>1</v>
      </c>
      <c r="Z21" s="8"/>
      <c r="AA21" s="8"/>
      <c r="AB21" s="8"/>
      <c r="AC21" s="8"/>
      <c r="AD21" s="8"/>
      <c r="AE21" s="8"/>
      <c r="AF21" s="8">
        <v>3</v>
      </c>
      <c r="AG21" s="8"/>
      <c r="AH21" s="8"/>
      <c r="AI21" s="8"/>
      <c r="AJ21" s="8">
        <v>2</v>
      </c>
      <c r="AK21" s="8">
        <v>2</v>
      </c>
      <c r="AL21" s="8"/>
      <c r="AM21" s="8"/>
      <c r="AN21" s="8">
        <f t="shared" si="34"/>
        <v>8</v>
      </c>
      <c r="AO21" s="34">
        <f t="shared" si="35"/>
        <v>31</v>
      </c>
      <c r="AP21" s="5"/>
      <c r="AQ21" s="35">
        <f t="shared" si="36"/>
        <v>15</v>
      </c>
      <c r="AR21" s="35">
        <f t="shared" si="37"/>
        <v>6</v>
      </c>
      <c r="AS21" s="35">
        <f t="shared" si="38"/>
        <v>6</v>
      </c>
      <c r="AT21" s="7"/>
      <c r="AU21" s="12">
        <f t="shared" si="39"/>
        <v>0.49999166680555318</v>
      </c>
      <c r="AV21" s="12">
        <f t="shared" si="40"/>
        <v>0.12413493467399062</v>
      </c>
      <c r="AW21" s="12">
        <f t="shared" si="41"/>
        <v>0.1894716897716866</v>
      </c>
      <c r="AX21" s="7"/>
      <c r="AY21" s="8">
        <f t="shared" si="42"/>
        <v>1</v>
      </c>
      <c r="AZ21" s="8">
        <f t="shared" si="43"/>
        <v>0</v>
      </c>
      <c r="BA21" s="8">
        <f t="shared" si="44"/>
        <v>0</v>
      </c>
      <c r="BB21" s="5"/>
      <c r="BC21" s="8" t="str">
        <f t="shared" si="45"/>
        <v>Weak</v>
      </c>
      <c r="BD21" s="8" t="str">
        <f t="shared" si="46"/>
        <v>Not</v>
      </c>
      <c r="BE21" s="8" t="str">
        <f t="shared" si="47"/>
        <v>Not</v>
      </c>
      <c r="BF21" s="1"/>
      <c r="BG21" s="1">
        <f t="shared" si="31"/>
        <v>1</v>
      </c>
      <c r="BH21" s="1">
        <f t="shared" si="32"/>
        <v>1</v>
      </c>
      <c r="BI21" s="1">
        <f t="shared" si="33"/>
        <v>0</v>
      </c>
    </row>
    <row r="22" spans="1:61" ht="14.25" customHeight="1">
      <c r="A22" s="40">
        <v>1703310201462</v>
      </c>
      <c r="B22" s="41" t="s">
        <v>152</v>
      </c>
      <c r="C22" s="53"/>
      <c r="D22" s="49"/>
      <c r="E22" s="53"/>
      <c r="F22" s="53"/>
      <c r="G22" s="48"/>
      <c r="H22" s="53"/>
      <c r="I22" s="49"/>
      <c r="J22" s="53"/>
      <c r="K22" s="49"/>
      <c r="L22" s="53"/>
      <c r="M22" s="53"/>
      <c r="N22" s="53"/>
      <c r="O22" s="52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>
        <f t="shared" si="34"/>
        <v>0</v>
      </c>
      <c r="AO22" s="34">
        <f t="shared" si="35"/>
        <v>0</v>
      </c>
      <c r="AP22" s="5"/>
      <c r="AQ22" s="35">
        <f t="shared" si="36"/>
        <v>0</v>
      </c>
      <c r="AR22" s="35">
        <f t="shared" si="37"/>
        <v>0</v>
      </c>
      <c r="AS22" s="35">
        <f t="shared" si="38"/>
        <v>0</v>
      </c>
      <c r="AT22" s="7"/>
      <c r="AU22" s="12">
        <f t="shared" si="39"/>
        <v>0</v>
      </c>
      <c r="AV22" s="12">
        <f t="shared" si="40"/>
        <v>0</v>
      </c>
      <c r="AW22" s="12">
        <f t="shared" si="41"/>
        <v>0</v>
      </c>
      <c r="AX22" s="7"/>
      <c r="AY22" s="8">
        <f t="shared" si="42"/>
        <v>0</v>
      </c>
      <c r="AZ22" s="8">
        <f t="shared" si="43"/>
        <v>0</v>
      </c>
      <c r="BA22" s="8">
        <f t="shared" si="44"/>
        <v>0</v>
      </c>
      <c r="BB22" s="5"/>
      <c r="BC22" s="8" t="str">
        <f t="shared" si="45"/>
        <v>Not</v>
      </c>
      <c r="BD22" s="8" t="str">
        <f t="shared" si="46"/>
        <v>Not</v>
      </c>
      <c r="BE22" s="8" t="str">
        <f t="shared" si="47"/>
        <v>Not</v>
      </c>
      <c r="BF22" s="1"/>
      <c r="BG22" s="1">
        <f t="shared" si="31"/>
        <v>0</v>
      </c>
      <c r="BH22" s="1">
        <f t="shared" si="32"/>
        <v>0</v>
      </c>
      <c r="BI22" s="1">
        <f t="shared" si="33"/>
        <v>0</v>
      </c>
    </row>
    <row r="23" spans="1:61" ht="14.25" customHeight="1">
      <c r="A23" s="40">
        <v>1703310201467</v>
      </c>
      <c r="B23" s="41" t="s">
        <v>153</v>
      </c>
      <c r="C23" s="53"/>
      <c r="D23" s="49"/>
      <c r="E23" s="53"/>
      <c r="F23" s="53"/>
      <c r="G23" s="48"/>
      <c r="H23" s="53"/>
      <c r="I23" s="49"/>
      <c r="J23" s="53"/>
      <c r="K23" s="49"/>
      <c r="L23" s="53"/>
      <c r="M23" s="53"/>
      <c r="N23" s="53"/>
      <c r="O23" s="52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>
        <f t="shared" si="34"/>
        <v>0</v>
      </c>
      <c r="AO23" s="34">
        <f t="shared" si="35"/>
        <v>0</v>
      </c>
      <c r="AP23" s="5"/>
      <c r="AQ23" s="35">
        <f t="shared" si="36"/>
        <v>0</v>
      </c>
      <c r="AR23" s="35">
        <f t="shared" si="37"/>
        <v>0</v>
      </c>
      <c r="AS23" s="35">
        <f t="shared" si="38"/>
        <v>0</v>
      </c>
      <c r="AT23" s="7"/>
      <c r="AU23" s="12">
        <f t="shared" si="39"/>
        <v>0</v>
      </c>
      <c r="AV23" s="12">
        <f t="shared" si="40"/>
        <v>0</v>
      </c>
      <c r="AW23" s="12">
        <f t="shared" si="41"/>
        <v>0</v>
      </c>
      <c r="AX23" s="7"/>
      <c r="AY23" s="8">
        <f t="shared" si="42"/>
        <v>0</v>
      </c>
      <c r="AZ23" s="8">
        <f t="shared" si="43"/>
        <v>0</v>
      </c>
      <c r="BA23" s="8">
        <f t="shared" si="44"/>
        <v>0</v>
      </c>
      <c r="BB23" s="5"/>
      <c r="BC23" s="8" t="str">
        <f t="shared" si="45"/>
        <v>Not</v>
      </c>
      <c r="BD23" s="8" t="str">
        <f t="shared" si="46"/>
        <v>Not</v>
      </c>
      <c r="BE23" s="8" t="str">
        <f t="shared" si="47"/>
        <v>Not</v>
      </c>
      <c r="BF23" s="1"/>
      <c r="BG23" s="1">
        <f t="shared" si="31"/>
        <v>0</v>
      </c>
      <c r="BH23" s="1">
        <f t="shared" si="32"/>
        <v>0</v>
      </c>
      <c r="BI23" s="1">
        <f t="shared" si="33"/>
        <v>0</v>
      </c>
    </row>
    <row r="24" spans="1:61" ht="14.25" customHeight="1">
      <c r="A24" s="30" t="s">
        <v>64</v>
      </c>
      <c r="B24" s="30" t="s">
        <v>65</v>
      </c>
      <c r="C24" s="34">
        <v>4</v>
      </c>
      <c r="D24" s="33">
        <v>7</v>
      </c>
      <c r="E24" s="34">
        <v>2</v>
      </c>
      <c r="F24" s="34">
        <v>7</v>
      </c>
      <c r="G24" s="32">
        <f t="shared" si="5"/>
        <v>14</v>
      </c>
      <c r="H24" s="34">
        <v>7</v>
      </c>
      <c r="I24" s="33"/>
      <c r="J24" s="34">
        <v>5</v>
      </c>
      <c r="K24" s="33">
        <v>3</v>
      </c>
      <c r="L24" s="34"/>
      <c r="M24" s="34"/>
      <c r="N24" s="34"/>
      <c r="O24" s="6">
        <f t="shared" si="6"/>
        <v>8</v>
      </c>
      <c r="P24" s="8">
        <v>2</v>
      </c>
      <c r="Q24" s="8">
        <v>2</v>
      </c>
      <c r="R24" s="8"/>
      <c r="S24" s="8"/>
      <c r="T24" s="8">
        <v>3</v>
      </c>
      <c r="U24" s="8">
        <v>0</v>
      </c>
      <c r="V24" s="8"/>
      <c r="W24" s="8"/>
      <c r="X24" s="8"/>
      <c r="Y24" s="8">
        <v>2</v>
      </c>
      <c r="Z24" s="8"/>
      <c r="AA24" s="8"/>
      <c r="AB24" s="8"/>
      <c r="AC24" s="8"/>
      <c r="AD24" s="8"/>
      <c r="AE24" s="8"/>
      <c r="AF24" s="8"/>
      <c r="AG24" s="8">
        <v>2</v>
      </c>
      <c r="AH24" s="8"/>
      <c r="AI24" s="8"/>
      <c r="AJ24" s="8"/>
      <c r="AK24" s="8"/>
      <c r="AL24" s="8"/>
      <c r="AM24" s="8"/>
      <c r="AN24" s="8">
        <f t="shared" si="34"/>
        <v>11</v>
      </c>
      <c r="AO24" s="34">
        <f t="shared" si="35"/>
        <v>44</v>
      </c>
      <c r="AP24" s="5"/>
      <c r="AQ24" s="35">
        <f t="shared" si="36"/>
        <v>17</v>
      </c>
      <c r="AR24" s="35">
        <f t="shared" si="37"/>
        <v>14</v>
      </c>
      <c r="AS24" s="35">
        <f t="shared" si="38"/>
        <v>11</v>
      </c>
      <c r="AT24" s="7"/>
      <c r="AU24" s="12">
        <f t="shared" si="39"/>
        <v>0.56665722237962701</v>
      </c>
      <c r="AV24" s="12">
        <f t="shared" si="40"/>
        <v>0.2896481809059781</v>
      </c>
      <c r="AW24" s="12">
        <f t="shared" si="41"/>
        <v>0.34736476458142546</v>
      </c>
      <c r="AX24" s="7"/>
      <c r="AY24" s="8">
        <f t="shared" si="42"/>
        <v>2</v>
      </c>
      <c r="AZ24" s="8">
        <f t="shared" si="43"/>
        <v>1</v>
      </c>
      <c r="BA24" s="8">
        <f t="shared" si="44"/>
        <v>1</v>
      </c>
      <c r="BB24" s="5"/>
      <c r="BC24" s="8" t="str">
        <f t="shared" si="45"/>
        <v>Att</v>
      </c>
      <c r="BD24" s="8" t="str">
        <f t="shared" si="46"/>
        <v>Weak</v>
      </c>
      <c r="BE24" s="8" t="str">
        <f t="shared" si="47"/>
        <v>Weak</v>
      </c>
      <c r="BF24" s="1"/>
      <c r="BG24" s="1">
        <f t="shared" si="31"/>
        <v>4</v>
      </c>
      <c r="BH24" s="1">
        <f t="shared" si="32"/>
        <v>4</v>
      </c>
      <c r="BI24" s="1">
        <f t="shared" si="33"/>
        <v>1</v>
      </c>
    </row>
    <row r="25" spans="1:61" ht="14.25" customHeight="1">
      <c r="A25" s="30" t="s">
        <v>68</v>
      </c>
      <c r="B25" s="30" t="s">
        <v>69</v>
      </c>
      <c r="C25" s="53"/>
      <c r="D25" s="49"/>
      <c r="E25" s="53"/>
      <c r="F25" s="53"/>
      <c r="G25" s="48"/>
      <c r="H25" s="53"/>
      <c r="I25" s="49"/>
      <c r="J25" s="53"/>
      <c r="K25" s="49"/>
      <c r="L25" s="53"/>
      <c r="M25" s="53"/>
      <c r="N25" s="53"/>
      <c r="O25" s="52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>
        <f t="shared" si="34"/>
        <v>0</v>
      </c>
      <c r="AO25" s="34">
        <f t="shared" si="35"/>
        <v>0</v>
      </c>
      <c r="AP25" s="5"/>
      <c r="AQ25" s="35">
        <f t="shared" si="36"/>
        <v>0</v>
      </c>
      <c r="AR25" s="35">
        <f t="shared" si="37"/>
        <v>0</v>
      </c>
      <c r="AS25" s="35">
        <f t="shared" si="38"/>
        <v>0</v>
      </c>
      <c r="AT25" s="7"/>
      <c r="AU25" s="12">
        <f t="shared" si="39"/>
        <v>0</v>
      </c>
      <c r="AV25" s="12">
        <f t="shared" si="40"/>
        <v>0</v>
      </c>
      <c r="AW25" s="12">
        <f t="shared" si="41"/>
        <v>0</v>
      </c>
      <c r="AX25" s="7"/>
      <c r="AY25" s="8">
        <f t="shared" si="42"/>
        <v>0</v>
      </c>
      <c r="AZ25" s="8">
        <f t="shared" si="43"/>
        <v>0</v>
      </c>
      <c r="BA25" s="8">
        <f t="shared" si="44"/>
        <v>0</v>
      </c>
      <c r="BB25" s="5"/>
      <c r="BC25" s="8" t="str">
        <f t="shared" si="45"/>
        <v>Not</v>
      </c>
      <c r="BD25" s="8" t="str">
        <f t="shared" si="46"/>
        <v>Not</v>
      </c>
      <c r="BE25" s="8" t="str">
        <f t="shared" si="47"/>
        <v>Not</v>
      </c>
      <c r="BF25" s="1"/>
      <c r="BG25" s="1">
        <f t="shared" si="31"/>
        <v>0</v>
      </c>
      <c r="BH25" s="1">
        <f t="shared" si="32"/>
        <v>0</v>
      </c>
      <c r="BI25" s="1">
        <f t="shared" si="33"/>
        <v>0</v>
      </c>
    </row>
    <row r="26" spans="1:61" ht="14.25" customHeight="1">
      <c r="A26" s="30" t="s">
        <v>66</v>
      </c>
      <c r="B26" s="30" t="s">
        <v>67</v>
      </c>
      <c r="C26" s="8">
        <v>8</v>
      </c>
      <c r="D26" s="31">
        <v>7</v>
      </c>
      <c r="E26" s="8">
        <v>7</v>
      </c>
      <c r="F26" s="8">
        <v>4</v>
      </c>
      <c r="G26" s="32">
        <f t="shared" si="5"/>
        <v>14</v>
      </c>
      <c r="H26" s="8">
        <v>8</v>
      </c>
      <c r="I26" s="33"/>
      <c r="J26" s="8">
        <v>2</v>
      </c>
      <c r="K26" s="33">
        <v>3</v>
      </c>
      <c r="L26" s="8"/>
      <c r="M26" s="8"/>
      <c r="N26" s="8"/>
      <c r="O26" s="6">
        <f t="shared" si="6"/>
        <v>5</v>
      </c>
      <c r="P26" s="8">
        <v>5</v>
      </c>
      <c r="Q26" s="8"/>
      <c r="R26" s="8"/>
      <c r="S26" s="8"/>
      <c r="T26" s="8">
        <v>3</v>
      </c>
      <c r="U26" s="8"/>
      <c r="V26" s="8"/>
      <c r="W26" s="8"/>
      <c r="X26" s="8"/>
      <c r="Y26" s="8"/>
      <c r="Z26" s="8"/>
      <c r="AA26" s="8"/>
      <c r="AB26" s="8">
        <v>3</v>
      </c>
      <c r="AC26" s="8">
        <v>0</v>
      </c>
      <c r="AD26" s="8"/>
      <c r="AE26" s="8"/>
      <c r="AF26" s="8">
        <v>2</v>
      </c>
      <c r="AG26" s="8">
        <v>2</v>
      </c>
      <c r="AH26" s="8"/>
      <c r="AI26" s="8"/>
      <c r="AJ26" s="8"/>
      <c r="AK26" s="8"/>
      <c r="AL26" s="8"/>
      <c r="AM26" s="8"/>
      <c r="AN26" s="8">
        <f t="shared" si="34"/>
        <v>15</v>
      </c>
      <c r="AO26" s="34">
        <f t="shared" si="35"/>
        <v>50</v>
      </c>
      <c r="AP26" s="5"/>
      <c r="AQ26" s="35">
        <f t="shared" si="36"/>
        <v>21</v>
      </c>
      <c r="AR26" s="35">
        <f t="shared" si="37"/>
        <v>11</v>
      </c>
      <c r="AS26" s="35">
        <f t="shared" si="38"/>
        <v>14</v>
      </c>
      <c r="AT26" s="7"/>
      <c r="AU26" s="12">
        <f t="shared" si="39"/>
        <v>0.69998833352777445</v>
      </c>
      <c r="AV26" s="12">
        <f t="shared" si="40"/>
        <v>0.2275807135689828</v>
      </c>
      <c r="AW26" s="12">
        <f t="shared" si="41"/>
        <v>0.44210060946726876</v>
      </c>
      <c r="AX26" s="7"/>
      <c r="AY26" s="8">
        <f t="shared" si="42"/>
        <v>2</v>
      </c>
      <c r="AZ26" s="8">
        <f t="shared" si="43"/>
        <v>0</v>
      </c>
      <c r="BA26" s="8">
        <f t="shared" si="44"/>
        <v>1</v>
      </c>
      <c r="BB26" s="5"/>
      <c r="BC26" s="8" t="str">
        <f t="shared" si="45"/>
        <v>Att</v>
      </c>
      <c r="BD26" s="8" t="str">
        <f t="shared" si="46"/>
        <v>Not</v>
      </c>
      <c r="BE26" s="8" t="str">
        <f t="shared" si="47"/>
        <v>Weak</v>
      </c>
      <c r="BF26" s="1"/>
      <c r="BG26" s="1">
        <f t="shared" si="31"/>
        <v>3</v>
      </c>
      <c r="BH26" s="1">
        <f t="shared" si="32"/>
        <v>3</v>
      </c>
      <c r="BI26" s="1">
        <f t="shared" si="33"/>
        <v>1</v>
      </c>
    </row>
    <row r="27" spans="1:61" ht="13.5" customHeight="1">
      <c r="A27" s="30" t="s">
        <v>68</v>
      </c>
      <c r="B27" s="30" t="s">
        <v>69</v>
      </c>
      <c r="C27" s="32">
        <v>4</v>
      </c>
      <c r="D27" s="32" t="s">
        <v>26</v>
      </c>
      <c r="E27" s="32" t="s">
        <v>26</v>
      </c>
      <c r="F27" s="32">
        <v>4</v>
      </c>
      <c r="G27" s="32">
        <v>4</v>
      </c>
      <c r="H27" s="32" t="s">
        <v>26</v>
      </c>
      <c r="I27" s="36"/>
      <c r="J27" s="32">
        <v>0</v>
      </c>
      <c r="K27" s="36">
        <v>1</v>
      </c>
      <c r="L27" s="32">
        <v>0</v>
      </c>
      <c r="M27" s="32"/>
      <c r="N27" s="32"/>
      <c r="O27" s="43">
        <f t="shared" si="6"/>
        <v>1</v>
      </c>
      <c r="P27" s="8" t="s">
        <v>26</v>
      </c>
      <c r="Q27" s="8" t="s">
        <v>26</v>
      </c>
      <c r="R27" s="8" t="s">
        <v>26</v>
      </c>
      <c r="S27" s="8" t="s">
        <v>26</v>
      </c>
      <c r="T27" s="8" t="s">
        <v>26</v>
      </c>
      <c r="U27" s="8" t="s">
        <v>26</v>
      </c>
      <c r="V27" s="8" t="s">
        <v>26</v>
      </c>
      <c r="W27" s="8" t="s">
        <v>26</v>
      </c>
      <c r="X27" s="8" t="s">
        <v>26</v>
      </c>
      <c r="Y27" s="8" t="s">
        <v>26</v>
      </c>
      <c r="Z27" s="8" t="s">
        <v>26</v>
      </c>
      <c r="AA27" s="8" t="s">
        <v>26</v>
      </c>
      <c r="AB27" s="8" t="s">
        <v>26</v>
      </c>
      <c r="AC27" s="8" t="s">
        <v>26</v>
      </c>
      <c r="AD27" s="8" t="s">
        <v>26</v>
      </c>
      <c r="AE27" s="8" t="s">
        <v>26</v>
      </c>
      <c r="AF27" s="8" t="s">
        <v>26</v>
      </c>
      <c r="AG27" s="8" t="s">
        <v>26</v>
      </c>
      <c r="AH27" s="8" t="s">
        <v>26</v>
      </c>
      <c r="AI27" s="8" t="s">
        <v>26</v>
      </c>
      <c r="AJ27" s="8" t="s">
        <v>26</v>
      </c>
      <c r="AK27" s="8" t="s">
        <v>26</v>
      </c>
      <c r="AL27" s="8" t="s">
        <v>26</v>
      </c>
      <c r="AM27" s="8" t="s">
        <v>26</v>
      </c>
      <c r="AN27" s="8">
        <f t="shared" si="34"/>
        <v>0</v>
      </c>
      <c r="AO27" s="34">
        <f t="shared" si="35"/>
        <v>9</v>
      </c>
      <c r="AP27" s="5"/>
      <c r="AQ27" s="35">
        <f t="shared" si="36"/>
        <v>0</v>
      </c>
      <c r="AR27" s="35">
        <f t="shared" si="37"/>
        <v>5</v>
      </c>
      <c r="AS27" s="35">
        <f t="shared" si="38"/>
        <v>0</v>
      </c>
      <c r="AT27" s="7"/>
      <c r="AU27" s="12">
        <f t="shared" si="39"/>
        <v>0</v>
      </c>
      <c r="AV27" s="12">
        <f t="shared" si="40"/>
        <v>0.10344577889499218</v>
      </c>
      <c r="AW27" s="12">
        <f t="shared" si="41"/>
        <v>0</v>
      </c>
      <c r="AX27" s="7"/>
      <c r="AY27" s="8">
        <f t="shared" si="42"/>
        <v>0</v>
      </c>
      <c r="AZ27" s="8">
        <f t="shared" si="43"/>
        <v>0</v>
      </c>
      <c r="BA27" s="8">
        <f t="shared" si="44"/>
        <v>0</v>
      </c>
      <c r="BB27" s="5"/>
      <c r="BC27" s="8" t="str">
        <f t="shared" si="45"/>
        <v>Not</v>
      </c>
      <c r="BD27" s="8" t="str">
        <f t="shared" si="46"/>
        <v>Not</v>
      </c>
      <c r="BE27" s="8" t="str">
        <f t="shared" si="47"/>
        <v>Not</v>
      </c>
      <c r="BF27" s="1"/>
      <c r="BG27" s="1">
        <f t="shared" si="31"/>
        <v>0</v>
      </c>
      <c r="BH27" s="1">
        <f t="shared" si="32"/>
        <v>0</v>
      </c>
      <c r="BI27" s="1">
        <f t="shared" si="33"/>
        <v>0</v>
      </c>
    </row>
    <row r="28" spans="1:61" ht="13.5" customHeight="1">
      <c r="A28" s="40">
        <v>1803410201574</v>
      </c>
      <c r="B28" s="54" t="s">
        <v>154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39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>
        <f t="shared" si="34"/>
        <v>0</v>
      </c>
      <c r="AO28" s="34">
        <f t="shared" si="35"/>
        <v>0</v>
      </c>
      <c r="AP28" s="5"/>
      <c r="AQ28" s="35">
        <f t="shared" si="36"/>
        <v>0</v>
      </c>
      <c r="AR28" s="35">
        <f t="shared" si="37"/>
        <v>0</v>
      </c>
      <c r="AS28" s="35">
        <f t="shared" si="38"/>
        <v>0</v>
      </c>
      <c r="AT28" s="7"/>
      <c r="AU28" s="12">
        <f t="shared" si="39"/>
        <v>0</v>
      </c>
      <c r="AV28" s="12">
        <f t="shared" si="40"/>
        <v>0</v>
      </c>
      <c r="AW28" s="12">
        <f t="shared" si="41"/>
        <v>0</v>
      </c>
      <c r="AX28" s="7"/>
      <c r="AY28" s="8">
        <f t="shared" si="42"/>
        <v>0</v>
      </c>
      <c r="AZ28" s="8">
        <f t="shared" si="43"/>
        <v>0</v>
      </c>
      <c r="BA28" s="8">
        <f t="shared" si="44"/>
        <v>0</v>
      </c>
      <c r="BB28" s="5"/>
      <c r="BC28" s="8" t="str">
        <f t="shared" si="45"/>
        <v>Not</v>
      </c>
      <c r="BD28" s="8" t="str">
        <f t="shared" si="46"/>
        <v>Not</v>
      </c>
      <c r="BE28" s="8" t="str">
        <f t="shared" si="47"/>
        <v>Not</v>
      </c>
      <c r="BF28" s="1"/>
      <c r="BG28" s="1">
        <f t="shared" si="31"/>
        <v>0</v>
      </c>
      <c r="BH28" s="1">
        <f t="shared" si="32"/>
        <v>0</v>
      </c>
      <c r="BI28" s="1">
        <f t="shared" si="33"/>
        <v>0</v>
      </c>
    </row>
    <row r="29" spans="1:61" ht="13.5" customHeight="1">
      <c r="A29" s="40">
        <v>1803410201577</v>
      </c>
      <c r="B29" s="54" t="s">
        <v>155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39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>
        <f t="shared" si="34"/>
        <v>0</v>
      </c>
      <c r="AO29" s="34">
        <f t="shared" si="35"/>
        <v>0</v>
      </c>
      <c r="AP29" s="5"/>
      <c r="AQ29" s="35">
        <f t="shared" si="36"/>
        <v>0</v>
      </c>
      <c r="AR29" s="35">
        <f t="shared" si="37"/>
        <v>0</v>
      </c>
      <c r="AS29" s="35">
        <f t="shared" si="38"/>
        <v>0</v>
      </c>
      <c r="AT29" s="7"/>
      <c r="AU29" s="12">
        <f t="shared" si="39"/>
        <v>0</v>
      </c>
      <c r="AV29" s="12">
        <f t="shared" si="40"/>
        <v>0</v>
      </c>
      <c r="AW29" s="12">
        <f t="shared" si="41"/>
        <v>0</v>
      </c>
      <c r="AX29" s="7"/>
      <c r="AY29" s="8">
        <f t="shared" si="42"/>
        <v>0</v>
      </c>
      <c r="AZ29" s="8">
        <f t="shared" si="43"/>
        <v>0</v>
      </c>
      <c r="BA29" s="8">
        <f t="shared" si="44"/>
        <v>0</v>
      </c>
      <c r="BB29" s="5"/>
      <c r="BC29" s="8" t="str">
        <f t="shared" si="45"/>
        <v>Not</v>
      </c>
      <c r="BD29" s="8" t="str">
        <f t="shared" si="46"/>
        <v>Not</v>
      </c>
      <c r="BE29" s="8" t="str">
        <f t="shared" si="47"/>
        <v>Not</v>
      </c>
      <c r="BF29" s="1"/>
      <c r="BG29" s="1">
        <f t="shared" si="31"/>
        <v>0</v>
      </c>
      <c r="BH29" s="1">
        <f t="shared" si="32"/>
        <v>0</v>
      </c>
      <c r="BI29" s="1">
        <f t="shared" si="33"/>
        <v>0</v>
      </c>
    </row>
    <row r="30" spans="1:61" ht="13.5" customHeight="1">
      <c r="A30" s="40">
        <v>1803410201580</v>
      </c>
      <c r="B30" s="55" t="s">
        <v>156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39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>
        <f t="shared" si="34"/>
        <v>0</v>
      </c>
      <c r="AO30" s="34">
        <f t="shared" si="35"/>
        <v>0</v>
      </c>
      <c r="AP30" s="5"/>
      <c r="AQ30" s="35">
        <f t="shared" si="36"/>
        <v>0</v>
      </c>
      <c r="AR30" s="35">
        <f t="shared" si="37"/>
        <v>0</v>
      </c>
      <c r="AS30" s="35">
        <f t="shared" si="38"/>
        <v>0</v>
      </c>
      <c r="AT30" s="7"/>
      <c r="AU30" s="12">
        <f t="shared" si="39"/>
        <v>0</v>
      </c>
      <c r="AV30" s="12">
        <f t="shared" si="40"/>
        <v>0</v>
      </c>
      <c r="AW30" s="12">
        <f t="shared" si="41"/>
        <v>0</v>
      </c>
      <c r="AX30" s="7"/>
      <c r="AY30" s="8">
        <f t="shared" si="42"/>
        <v>0</v>
      </c>
      <c r="AZ30" s="8">
        <f t="shared" si="43"/>
        <v>0</v>
      </c>
      <c r="BA30" s="8">
        <f t="shared" si="44"/>
        <v>0</v>
      </c>
      <c r="BB30" s="5"/>
      <c r="BC30" s="8" t="str">
        <f t="shared" si="45"/>
        <v>Not</v>
      </c>
      <c r="BD30" s="8" t="str">
        <f t="shared" si="46"/>
        <v>Not</v>
      </c>
      <c r="BE30" s="8" t="str">
        <f t="shared" si="47"/>
        <v>Not</v>
      </c>
      <c r="BF30" s="1"/>
      <c r="BG30" s="1">
        <f t="shared" si="31"/>
        <v>0</v>
      </c>
      <c r="BH30" s="1">
        <f t="shared" si="32"/>
        <v>0</v>
      </c>
      <c r="BI30" s="1">
        <f t="shared" si="33"/>
        <v>0</v>
      </c>
    </row>
    <row r="31" spans="1:61" ht="13.5" customHeight="1">
      <c r="A31" s="40">
        <v>1803410201588</v>
      </c>
      <c r="B31" s="54" t="s">
        <v>157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39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>
        <f t="shared" si="34"/>
        <v>0</v>
      </c>
      <c r="AO31" s="34">
        <f t="shared" si="35"/>
        <v>0</v>
      </c>
      <c r="AP31" s="5"/>
      <c r="AQ31" s="35">
        <f t="shared" si="36"/>
        <v>0</v>
      </c>
      <c r="AR31" s="35">
        <f t="shared" si="37"/>
        <v>0</v>
      </c>
      <c r="AS31" s="35">
        <f t="shared" si="38"/>
        <v>0</v>
      </c>
      <c r="AT31" s="7"/>
      <c r="AU31" s="12">
        <f t="shared" si="39"/>
        <v>0</v>
      </c>
      <c r="AV31" s="12">
        <f t="shared" si="40"/>
        <v>0</v>
      </c>
      <c r="AW31" s="12">
        <f t="shared" si="41"/>
        <v>0</v>
      </c>
      <c r="AX31" s="7"/>
      <c r="AY31" s="8">
        <f t="shared" si="42"/>
        <v>0</v>
      </c>
      <c r="AZ31" s="8">
        <f t="shared" si="43"/>
        <v>0</v>
      </c>
      <c r="BA31" s="8">
        <f t="shared" si="44"/>
        <v>0</v>
      </c>
      <c r="BB31" s="5"/>
      <c r="BC31" s="8" t="str">
        <f t="shared" si="45"/>
        <v>Not</v>
      </c>
      <c r="BD31" s="8" t="str">
        <f t="shared" si="46"/>
        <v>Not</v>
      </c>
      <c r="BE31" s="8" t="str">
        <f t="shared" si="47"/>
        <v>Not</v>
      </c>
      <c r="BF31" s="1"/>
      <c r="BG31" s="1">
        <f t="shared" si="31"/>
        <v>0</v>
      </c>
      <c r="BH31" s="1">
        <f t="shared" si="32"/>
        <v>0</v>
      </c>
      <c r="BI31" s="1">
        <f t="shared" si="33"/>
        <v>0</v>
      </c>
    </row>
    <row r="32" spans="1:61" ht="13.5" customHeight="1">
      <c r="A32" s="40">
        <v>1803410201589</v>
      </c>
      <c r="B32" s="54" t="s">
        <v>158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39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>
        <f t="shared" si="34"/>
        <v>0</v>
      </c>
      <c r="AO32" s="34">
        <f t="shared" si="35"/>
        <v>0</v>
      </c>
      <c r="AP32" s="5"/>
      <c r="AQ32" s="35">
        <f t="shared" si="36"/>
        <v>0</v>
      </c>
      <c r="AR32" s="35">
        <f t="shared" si="37"/>
        <v>0</v>
      </c>
      <c r="AS32" s="35">
        <f t="shared" si="38"/>
        <v>0</v>
      </c>
      <c r="AT32" s="7"/>
      <c r="AU32" s="12">
        <f t="shared" si="39"/>
        <v>0</v>
      </c>
      <c r="AV32" s="12">
        <f t="shared" si="40"/>
        <v>0</v>
      </c>
      <c r="AW32" s="12">
        <f t="shared" si="41"/>
        <v>0</v>
      </c>
      <c r="AX32" s="7"/>
      <c r="AY32" s="8">
        <f t="shared" si="42"/>
        <v>0</v>
      </c>
      <c r="AZ32" s="8">
        <f t="shared" si="43"/>
        <v>0</v>
      </c>
      <c r="BA32" s="8">
        <f t="shared" si="44"/>
        <v>0</v>
      </c>
      <c r="BB32" s="5"/>
      <c r="BC32" s="8" t="str">
        <f t="shared" si="45"/>
        <v>Not</v>
      </c>
      <c r="BD32" s="8" t="str">
        <f t="shared" si="46"/>
        <v>Not</v>
      </c>
      <c r="BE32" s="8" t="str">
        <f t="shared" si="47"/>
        <v>Not</v>
      </c>
      <c r="BF32" s="1"/>
      <c r="BG32" s="1">
        <f t="shared" si="31"/>
        <v>0</v>
      </c>
      <c r="BH32" s="1">
        <f t="shared" si="32"/>
        <v>0</v>
      </c>
      <c r="BI32" s="1">
        <f t="shared" si="33"/>
        <v>0</v>
      </c>
    </row>
    <row r="33" spans="1:61" ht="13.5" customHeight="1">
      <c r="A33" s="40">
        <v>1803410201591</v>
      </c>
      <c r="B33" s="54" t="s">
        <v>159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39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>
        <f t="shared" si="34"/>
        <v>0</v>
      </c>
      <c r="AO33" s="34">
        <f t="shared" si="35"/>
        <v>0</v>
      </c>
      <c r="AP33" s="5"/>
      <c r="AQ33" s="35">
        <f t="shared" ref="AQ33:AQ78" si="48">MIN(SUMIF($D$12:$AM$12,E$3,$D33:$AM33), 100)</f>
        <v>0</v>
      </c>
      <c r="AR33" s="35">
        <f t="shared" ref="AR33:AR78" si="49">MIN(SUMIF($D$12:$AM$12,E$4,$D33:$AM33), 100)</f>
        <v>0</v>
      </c>
      <c r="AS33" s="35">
        <f t="shared" ref="AS33:AS78" si="50">MIN(SUMIF($D$12:$AM$12,E$5,$D33:$AM33), 100)</f>
        <v>0</v>
      </c>
      <c r="AT33" s="7"/>
      <c r="AU33" s="12">
        <f t="shared" ref="AU33:AU78" si="51">MIN(SUMIF($D$12:$AM$12,E$3,$D33:$AM33)/AU$13, 100%)</f>
        <v>0</v>
      </c>
      <c r="AV33" s="12">
        <f t="shared" ref="AV33:AV78" si="52">MIN(SUMIF($D$12:$AM$12,E$4,$D33:$AM33)/AV$13, 100%)</f>
        <v>0</v>
      </c>
      <c r="AW33" s="12">
        <f t="shared" ref="AW33:AW78" si="53">MIN(SUMIF($D$12:$AM$12,E$5,$D33:$AM33)/AW$13, 100%)</f>
        <v>0</v>
      </c>
      <c r="AX33" s="7"/>
      <c r="AY33" s="8">
        <f t="shared" ref="AY33:AY78" si="54">IF((AU33)&gt;=50%, 2, (IF((AU33)&lt;25%, 0, 1)))</f>
        <v>0</v>
      </c>
      <c r="AZ33" s="8">
        <f t="shared" ref="AZ33:AZ78" si="55">IF((AV33)&gt;=50%, 2, (IF((AV33)&lt;25%, 0, 1)))</f>
        <v>0</v>
      </c>
      <c r="BA33" s="8">
        <f t="shared" ref="BA33:BA78" si="56">IF((AW33)&gt;=50%, 2, (IF((AW33)&lt;25%, 0, 1)))</f>
        <v>0</v>
      </c>
      <c r="BB33" s="5"/>
      <c r="BC33" s="8" t="str">
        <f t="shared" ref="BC33:BC78" si="57">IF(AY33=2,"Att", (IF(AY33=0,"Not","Weak")))</f>
        <v>Not</v>
      </c>
      <c r="BD33" s="8" t="str">
        <f t="shared" ref="BD33:BD78" si="58">IF(AZ33=2,"Att", (IF(AZ33=0,"Not","Weak")))</f>
        <v>Not</v>
      </c>
      <c r="BE33" s="8" t="str">
        <f t="shared" ref="BE33:BE78" si="59">IF(BA33=2,"Att", (IF(BA33=0,"Not","Weak")))</f>
        <v>Not</v>
      </c>
      <c r="BF33" s="1"/>
      <c r="BG33" s="1">
        <f t="shared" si="31"/>
        <v>0</v>
      </c>
      <c r="BH33" s="1">
        <f t="shared" si="32"/>
        <v>0</v>
      </c>
      <c r="BI33" s="1">
        <f t="shared" si="33"/>
        <v>0</v>
      </c>
    </row>
    <row r="34" spans="1:61" ht="13.5" customHeight="1">
      <c r="A34" s="40">
        <v>1803410201595</v>
      </c>
      <c r="B34" s="54" t="s">
        <v>160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39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>
        <f t="shared" si="34"/>
        <v>0</v>
      </c>
      <c r="AO34" s="34">
        <f t="shared" si="35"/>
        <v>0</v>
      </c>
      <c r="AP34" s="5"/>
      <c r="AQ34" s="35">
        <f t="shared" si="48"/>
        <v>0</v>
      </c>
      <c r="AR34" s="35">
        <f t="shared" si="49"/>
        <v>0</v>
      </c>
      <c r="AS34" s="35">
        <f t="shared" si="50"/>
        <v>0</v>
      </c>
      <c r="AT34" s="7"/>
      <c r="AU34" s="12">
        <f t="shared" si="51"/>
        <v>0</v>
      </c>
      <c r="AV34" s="12">
        <f t="shared" si="52"/>
        <v>0</v>
      </c>
      <c r="AW34" s="12">
        <f t="shared" si="53"/>
        <v>0</v>
      </c>
      <c r="AX34" s="7"/>
      <c r="AY34" s="8">
        <f t="shared" si="54"/>
        <v>0</v>
      </c>
      <c r="AZ34" s="8">
        <f t="shared" si="55"/>
        <v>0</v>
      </c>
      <c r="BA34" s="8">
        <f t="shared" si="56"/>
        <v>0</v>
      </c>
      <c r="BB34" s="5"/>
      <c r="BC34" s="8" t="str">
        <f t="shared" si="57"/>
        <v>Not</v>
      </c>
      <c r="BD34" s="8" t="str">
        <f t="shared" si="58"/>
        <v>Not</v>
      </c>
      <c r="BE34" s="8" t="str">
        <f t="shared" si="59"/>
        <v>Not</v>
      </c>
      <c r="BF34" s="1"/>
      <c r="BG34" s="1">
        <f t="shared" si="31"/>
        <v>0</v>
      </c>
      <c r="BH34" s="1">
        <f t="shared" si="32"/>
        <v>0</v>
      </c>
      <c r="BI34" s="1">
        <f t="shared" si="33"/>
        <v>0</v>
      </c>
    </row>
    <row r="35" spans="1:61" ht="14.25" customHeight="1">
      <c r="A35" s="30" t="s">
        <v>70</v>
      </c>
      <c r="B35" s="30" t="s">
        <v>71</v>
      </c>
      <c r="C35" s="34">
        <v>6</v>
      </c>
      <c r="D35" s="33">
        <v>4</v>
      </c>
      <c r="E35" s="34">
        <v>2</v>
      </c>
      <c r="F35" s="34">
        <v>5</v>
      </c>
      <c r="G35" s="56">
        <f t="shared" ref="G35:G68" si="60">LARGE(D35:F35,1)+LARGE(D35:F35,2)</f>
        <v>9</v>
      </c>
      <c r="H35" s="34">
        <v>8</v>
      </c>
      <c r="I35" s="36">
        <v>4</v>
      </c>
      <c r="J35" s="56">
        <v>5</v>
      </c>
      <c r="K35" s="36">
        <v>2</v>
      </c>
      <c r="L35" s="56">
        <v>1</v>
      </c>
      <c r="M35" s="34"/>
      <c r="N35" s="34"/>
      <c r="O35" s="57">
        <f t="shared" si="6"/>
        <v>12</v>
      </c>
      <c r="P35" s="8">
        <v>2</v>
      </c>
      <c r="Q35" s="8"/>
      <c r="R35" s="8"/>
      <c r="S35" s="8"/>
      <c r="T35" s="8">
        <v>1</v>
      </c>
      <c r="U35" s="8">
        <v>3</v>
      </c>
      <c r="V35" s="8"/>
      <c r="W35" s="8"/>
      <c r="X35" s="8"/>
      <c r="Y35" s="8"/>
      <c r="Z35" s="8"/>
      <c r="AA35" s="8"/>
      <c r="AB35" s="8">
        <v>0</v>
      </c>
      <c r="AC35" s="8"/>
      <c r="AD35" s="8"/>
      <c r="AE35" s="8"/>
      <c r="AF35" s="8">
        <v>1</v>
      </c>
      <c r="AG35" s="8">
        <v>0</v>
      </c>
      <c r="AH35" s="8"/>
      <c r="AI35" s="8"/>
      <c r="AJ35" s="8"/>
      <c r="AK35" s="8"/>
      <c r="AL35" s="8"/>
      <c r="AM35" s="8"/>
      <c r="AN35" s="8">
        <f t="shared" si="34"/>
        <v>7</v>
      </c>
      <c r="AO35" s="34">
        <f t="shared" si="35"/>
        <v>42</v>
      </c>
      <c r="AP35" s="5"/>
      <c r="AQ35" s="35">
        <f t="shared" si="48"/>
        <v>13</v>
      </c>
      <c r="AR35" s="35">
        <f t="shared" si="49"/>
        <v>15</v>
      </c>
      <c r="AS35" s="35">
        <f t="shared" si="50"/>
        <v>10</v>
      </c>
      <c r="AT35" s="7"/>
      <c r="AU35" s="12">
        <f t="shared" si="51"/>
        <v>0.43332611123147946</v>
      </c>
      <c r="AV35" s="12">
        <f t="shared" si="52"/>
        <v>0.31033733668497654</v>
      </c>
      <c r="AW35" s="12">
        <f t="shared" si="53"/>
        <v>0.31578614961947765</v>
      </c>
      <c r="AX35" s="7"/>
      <c r="AY35" s="8">
        <f t="shared" si="54"/>
        <v>1</v>
      </c>
      <c r="AZ35" s="8">
        <f t="shared" si="55"/>
        <v>1</v>
      </c>
      <c r="BA35" s="8">
        <f t="shared" si="56"/>
        <v>1</v>
      </c>
      <c r="BB35" s="5"/>
      <c r="BC35" s="8" t="str">
        <f t="shared" si="57"/>
        <v>Weak</v>
      </c>
      <c r="BD35" s="8" t="str">
        <f t="shared" si="58"/>
        <v>Weak</v>
      </c>
      <c r="BE35" s="8" t="str">
        <f t="shared" si="59"/>
        <v>Weak</v>
      </c>
      <c r="BF35" s="1"/>
      <c r="BG35" s="1">
        <f t="shared" si="31"/>
        <v>3</v>
      </c>
      <c r="BH35" s="1">
        <f t="shared" si="32"/>
        <v>3</v>
      </c>
      <c r="BI35" s="1">
        <f t="shared" si="33"/>
        <v>1</v>
      </c>
    </row>
    <row r="36" spans="1:61" ht="14.25" customHeight="1">
      <c r="A36" s="30" t="s">
        <v>72</v>
      </c>
      <c r="B36" s="30" t="s">
        <v>73</v>
      </c>
      <c r="C36" s="8">
        <v>6</v>
      </c>
      <c r="D36" s="31">
        <v>7</v>
      </c>
      <c r="E36" s="8">
        <v>2</v>
      </c>
      <c r="F36" s="8">
        <v>5</v>
      </c>
      <c r="G36" s="32">
        <f t="shared" si="60"/>
        <v>12</v>
      </c>
      <c r="H36" s="8">
        <v>7</v>
      </c>
      <c r="I36" s="8">
        <v>5</v>
      </c>
      <c r="J36" s="8">
        <v>5</v>
      </c>
      <c r="K36" s="8">
        <v>5</v>
      </c>
      <c r="L36" s="8">
        <v>4</v>
      </c>
      <c r="M36" s="8"/>
      <c r="N36" s="8"/>
      <c r="O36" s="6">
        <f t="shared" si="6"/>
        <v>19</v>
      </c>
      <c r="P36" s="8"/>
      <c r="Q36" s="8"/>
      <c r="R36" s="8"/>
      <c r="S36" s="8"/>
      <c r="T36" s="8">
        <v>3</v>
      </c>
      <c r="U36" s="8">
        <v>5</v>
      </c>
      <c r="V36" s="8"/>
      <c r="W36" s="8"/>
      <c r="X36" s="8">
        <v>3</v>
      </c>
      <c r="Y36" s="8">
        <v>1</v>
      </c>
      <c r="Z36" s="8"/>
      <c r="AA36" s="8"/>
      <c r="AB36" s="8"/>
      <c r="AC36" s="8"/>
      <c r="AD36" s="8"/>
      <c r="AE36" s="8"/>
      <c r="AF36" s="8">
        <v>5</v>
      </c>
      <c r="AG36" s="8">
        <v>0</v>
      </c>
      <c r="AH36" s="8"/>
      <c r="AI36" s="8"/>
      <c r="AJ36" s="8">
        <v>3</v>
      </c>
      <c r="AK36" s="8">
        <v>0</v>
      </c>
      <c r="AL36" s="8"/>
      <c r="AM36" s="8"/>
      <c r="AN36" s="8">
        <f t="shared" si="34"/>
        <v>20</v>
      </c>
      <c r="AO36" s="34">
        <f t="shared" si="35"/>
        <v>64</v>
      </c>
      <c r="AP36" s="5"/>
      <c r="AQ36" s="35">
        <f t="shared" si="48"/>
        <v>20</v>
      </c>
      <c r="AR36" s="35">
        <f t="shared" si="49"/>
        <v>28</v>
      </c>
      <c r="AS36" s="35">
        <f t="shared" si="50"/>
        <v>12</v>
      </c>
      <c r="AT36" s="7"/>
      <c r="AU36" s="12">
        <f t="shared" si="51"/>
        <v>0.66665555574073765</v>
      </c>
      <c r="AV36" s="12">
        <f t="shared" si="52"/>
        <v>0.57929636181195621</v>
      </c>
      <c r="AW36" s="12">
        <f t="shared" si="53"/>
        <v>0.3789433795433732</v>
      </c>
      <c r="AX36" s="7"/>
      <c r="AY36" s="8">
        <f t="shared" si="54"/>
        <v>2</v>
      </c>
      <c r="AZ36" s="8">
        <f t="shared" si="55"/>
        <v>2</v>
      </c>
      <c r="BA36" s="8">
        <f t="shared" si="56"/>
        <v>1</v>
      </c>
      <c r="BB36" s="5"/>
      <c r="BC36" s="8" t="str">
        <f t="shared" si="57"/>
        <v>Att</v>
      </c>
      <c r="BD36" s="8" t="str">
        <f t="shared" si="58"/>
        <v>Att</v>
      </c>
      <c r="BE36" s="8" t="str">
        <f t="shared" si="59"/>
        <v>Weak</v>
      </c>
      <c r="BF36" s="1"/>
      <c r="BG36" s="1">
        <f t="shared" si="31"/>
        <v>5</v>
      </c>
      <c r="BH36" s="1">
        <f t="shared" si="32"/>
        <v>5</v>
      </c>
      <c r="BI36" s="1">
        <f t="shared" si="33"/>
        <v>1</v>
      </c>
    </row>
    <row r="37" spans="1:61" ht="14.25" customHeight="1">
      <c r="A37" s="40">
        <v>1903610201818</v>
      </c>
      <c r="B37" s="41" t="s">
        <v>161</v>
      </c>
      <c r="C37" s="46"/>
      <c r="D37" s="51"/>
      <c r="E37" s="46"/>
      <c r="F37" s="46"/>
      <c r="G37" s="48"/>
      <c r="H37" s="46"/>
      <c r="I37" s="49"/>
      <c r="J37" s="53"/>
      <c r="K37" s="49"/>
      <c r="L37" s="53"/>
      <c r="M37" s="46"/>
      <c r="N37" s="46"/>
      <c r="O37" s="5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>
        <f t="shared" si="34"/>
        <v>0</v>
      </c>
      <c r="AO37" s="34">
        <f t="shared" si="35"/>
        <v>0</v>
      </c>
      <c r="AP37" s="5"/>
      <c r="AQ37" s="35">
        <f t="shared" si="48"/>
        <v>0</v>
      </c>
      <c r="AR37" s="35">
        <f t="shared" si="49"/>
        <v>0</v>
      </c>
      <c r="AS37" s="35">
        <f t="shared" si="50"/>
        <v>0</v>
      </c>
      <c r="AT37" s="7"/>
      <c r="AU37" s="12">
        <f t="shared" si="51"/>
        <v>0</v>
      </c>
      <c r="AV37" s="12">
        <f t="shared" si="52"/>
        <v>0</v>
      </c>
      <c r="AW37" s="12">
        <f t="shared" si="53"/>
        <v>0</v>
      </c>
      <c r="AX37" s="7"/>
      <c r="AY37" s="8">
        <f t="shared" si="54"/>
        <v>0</v>
      </c>
      <c r="AZ37" s="8">
        <f t="shared" si="55"/>
        <v>0</v>
      </c>
      <c r="BA37" s="8">
        <f t="shared" si="56"/>
        <v>0</v>
      </c>
      <c r="BB37" s="5"/>
      <c r="BC37" s="8" t="str">
        <f t="shared" si="57"/>
        <v>Not</v>
      </c>
      <c r="BD37" s="8" t="str">
        <f t="shared" si="58"/>
        <v>Not</v>
      </c>
      <c r="BE37" s="8" t="str">
        <f t="shared" si="59"/>
        <v>Not</v>
      </c>
      <c r="BF37" s="1"/>
      <c r="BG37" s="1">
        <f t="shared" si="31"/>
        <v>0</v>
      </c>
      <c r="BH37" s="1">
        <f t="shared" si="32"/>
        <v>0</v>
      </c>
      <c r="BI37" s="1">
        <f t="shared" si="33"/>
        <v>0</v>
      </c>
    </row>
    <row r="38" spans="1:61" ht="14.25" customHeight="1">
      <c r="A38" s="30" t="s">
        <v>74</v>
      </c>
      <c r="B38" s="30" t="s">
        <v>75</v>
      </c>
      <c r="C38" s="8">
        <v>10</v>
      </c>
      <c r="D38" s="31">
        <v>0</v>
      </c>
      <c r="E38" s="8">
        <v>10</v>
      </c>
      <c r="F38" s="8">
        <v>7</v>
      </c>
      <c r="G38" s="32">
        <f t="shared" si="60"/>
        <v>17</v>
      </c>
      <c r="H38" s="8">
        <v>8</v>
      </c>
      <c r="I38" s="33">
        <v>5</v>
      </c>
      <c r="J38" s="34">
        <v>2</v>
      </c>
      <c r="K38" s="33">
        <v>2</v>
      </c>
      <c r="L38" s="34"/>
      <c r="M38" s="8"/>
      <c r="N38" s="8"/>
      <c r="O38" s="6">
        <f t="shared" si="6"/>
        <v>9</v>
      </c>
      <c r="P38" s="8"/>
      <c r="Q38" s="8"/>
      <c r="R38" s="8"/>
      <c r="S38" s="8"/>
      <c r="T38" s="8">
        <v>2</v>
      </c>
      <c r="U38" s="8">
        <v>0</v>
      </c>
      <c r="V38" s="8"/>
      <c r="W38" s="8"/>
      <c r="X38" s="8"/>
      <c r="Y38" s="8"/>
      <c r="Z38" s="8"/>
      <c r="AA38" s="8"/>
      <c r="AB38" s="8">
        <v>0</v>
      </c>
      <c r="AC38" s="8">
        <v>0</v>
      </c>
      <c r="AD38" s="8"/>
      <c r="AE38" s="8"/>
      <c r="AF38" s="8">
        <v>3</v>
      </c>
      <c r="AG38" s="8">
        <v>0</v>
      </c>
      <c r="AH38" s="8"/>
      <c r="AI38" s="8"/>
      <c r="AJ38" s="8">
        <v>2</v>
      </c>
      <c r="AK38" s="8">
        <v>2</v>
      </c>
      <c r="AL38" s="8"/>
      <c r="AM38" s="8"/>
      <c r="AN38" s="8">
        <f t="shared" si="34"/>
        <v>9</v>
      </c>
      <c r="AO38" s="34">
        <f t="shared" si="35"/>
        <v>53</v>
      </c>
      <c r="AP38" s="5"/>
      <c r="AQ38" s="35">
        <f t="shared" si="48"/>
        <v>12</v>
      </c>
      <c r="AR38" s="35">
        <f t="shared" si="49"/>
        <v>19</v>
      </c>
      <c r="AS38" s="35">
        <f t="shared" si="50"/>
        <v>12</v>
      </c>
      <c r="AT38" s="7"/>
      <c r="AU38" s="12">
        <f t="shared" si="51"/>
        <v>0.39999333344444254</v>
      </c>
      <c r="AV38" s="12">
        <f t="shared" si="52"/>
        <v>0.39309395980097028</v>
      </c>
      <c r="AW38" s="12">
        <f t="shared" si="53"/>
        <v>0.3789433795433732</v>
      </c>
      <c r="AX38" s="7"/>
      <c r="AY38" s="8">
        <f t="shared" si="54"/>
        <v>1</v>
      </c>
      <c r="AZ38" s="8">
        <f t="shared" si="55"/>
        <v>1</v>
      </c>
      <c r="BA38" s="8">
        <f t="shared" si="56"/>
        <v>1</v>
      </c>
      <c r="BB38" s="5"/>
      <c r="BC38" s="8" t="str">
        <f t="shared" si="57"/>
        <v>Weak</v>
      </c>
      <c r="BD38" s="8" t="str">
        <f t="shared" si="58"/>
        <v>Weak</v>
      </c>
      <c r="BE38" s="8" t="str">
        <f t="shared" si="59"/>
        <v>Weak</v>
      </c>
      <c r="BF38" s="1"/>
      <c r="BG38" s="1">
        <f t="shared" si="31"/>
        <v>3</v>
      </c>
      <c r="BH38" s="1">
        <f t="shared" si="32"/>
        <v>3</v>
      </c>
      <c r="BI38" s="1">
        <f t="shared" si="33"/>
        <v>1</v>
      </c>
    </row>
    <row r="39" spans="1:61" ht="14.25" customHeight="1">
      <c r="A39" s="30" t="s">
        <v>76</v>
      </c>
      <c r="B39" s="30" t="s">
        <v>77</v>
      </c>
      <c r="C39" s="8">
        <v>8</v>
      </c>
      <c r="D39" s="31">
        <v>3</v>
      </c>
      <c r="E39" s="8">
        <v>8</v>
      </c>
      <c r="F39" s="8">
        <v>5</v>
      </c>
      <c r="G39" s="32">
        <f t="shared" si="60"/>
        <v>13</v>
      </c>
      <c r="H39" s="8">
        <v>8</v>
      </c>
      <c r="I39" s="33">
        <v>5</v>
      </c>
      <c r="J39" s="8">
        <v>5</v>
      </c>
      <c r="K39" s="33">
        <v>4</v>
      </c>
      <c r="L39" s="8">
        <v>3</v>
      </c>
      <c r="M39" s="8"/>
      <c r="N39" s="8"/>
      <c r="O39" s="6">
        <f t="shared" si="6"/>
        <v>17</v>
      </c>
      <c r="P39" s="8">
        <v>5</v>
      </c>
      <c r="Q39" s="8">
        <v>2</v>
      </c>
      <c r="R39" s="8"/>
      <c r="S39" s="8"/>
      <c r="T39" s="8">
        <v>4</v>
      </c>
      <c r="U39" s="8">
        <v>5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>
        <v>3</v>
      </c>
      <c r="AG39" s="8">
        <v>2</v>
      </c>
      <c r="AH39" s="8"/>
      <c r="AI39" s="8"/>
      <c r="AJ39" s="8">
        <v>4</v>
      </c>
      <c r="AK39" s="8">
        <v>5</v>
      </c>
      <c r="AL39" s="8"/>
      <c r="AM39" s="8"/>
      <c r="AN39" s="8">
        <f t="shared" si="34"/>
        <v>30</v>
      </c>
      <c r="AO39" s="34">
        <f t="shared" si="35"/>
        <v>76</v>
      </c>
      <c r="AP39" s="5"/>
      <c r="AQ39" s="35">
        <f t="shared" si="48"/>
        <v>19</v>
      </c>
      <c r="AR39" s="35">
        <f t="shared" si="49"/>
        <v>31</v>
      </c>
      <c r="AS39" s="35">
        <f t="shared" si="50"/>
        <v>21</v>
      </c>
      <c r="AT39" s="7"/>
      <c r="AU39" s="12">
        <f t="shared" si="51"/>
        <v>0.63332277795370073</v>
      </c>
      <c r="AV39" s="12">
        <f t="shared" si="52"/>
        <v>0.64136382914895151</v>
      </c>
      <c r="AW39" s="12">
        <f t="shared" si="53"/>
        <v>0.66315091420090311</v>
      </c>
      <c r="AX39" s="7"/>
      <c r="AY39" s="8">
        <f t="shared" si="54"/>
        <v>2</v>
      </c>
      <c r="AZ39" s="8">
        <f t="shared" si="55"/>
        <v>2</v>
      </c>
      <c r="BA39" s="8">
        <f t="shared" si="56"/>
        <v>2</v>
      </c>
      <c r="BB39" s="5"/>
      <c r="BC39" s="8" t="str">
        <f t="shared" si="57"/>
        <v>Att</v>
      </c>
      <c r="BD39" s="8" t="str">
        <f t="shared" si="58"/>
        <v>Att</v>
      </c>
      <c r="BE39" s="8" t="str">
        <f t="shared" si="59"/>
        <v>Att</v>
      </c>
      <c r="BF39" s="1"/>
      <c r="BG39" s="1">
        <f t="shared" si="31"/>
        <v>6</v>
      </c>
      <c r="BH39" s="1">
        <f t="shared" si="32"/>
        <v>6</v>
      </c>
      <c r="BI39" s="1">
        <f t="shared" si="33"/>
        <v>2</v>
      </c>
    </row>
    <row r="40" spans="1:61" ht="14.25" customHeight="1">
      <c r="A40" s="40">
        <v>1903710201831</v>
      </c>
      <c r="B40" s="41" t="s">
        <v>162</v>
      </c>
      <c r="C40" s="46"/>
      <c r="D40" s="51"/>
      <c r="E40" s="46"/>
      <c r="F40" s="46"/>
      <c r="G40" s="48"/>
      <c r="H40" s="46"/>
      <c r="I40" s="49"/>
      <c r="J40" s="46"/>
      <c r="K40" s="49"/>
      <c r="L40" s="46"/>
      <c r="M40" s="46"/>
      <c r="N40" s="46"/>
      <c r="O40" s="5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>
        <f t="shared" si="34"/>
        <v>0</v>
      </c>
      <c r="AO40" s="34">
        <f t="shared" si="35"/>
        <v>0</v>
      </c>
      <c r="AP40" s="5"/>
      <c r="AQ40" s="35">
        <f t="shared" si="48"/>
        <v>0</v>
      </c>
      <c r="AR40" s="35">
        <f t="shared" si="49"/>
        <v>0</v>
      </c>
      <c r="AS40" s="35">
        <f t="shared" si="50"/>
        <v>0</v>
      </c>
      <c r="AT40" s="7"/>
      <c r="AU40" s="12">
        <f t="shared" si="51"/>
        <v>0</v>
      </c>
      <c r="AV40" s="12">
        <f t="shared" si="52"/>
        <v>0</v>
      </c>
      <c r="AW40" s="12">
        <f t="shared" si="53"/>
        <v>0</v>
      </c>
      <c r="AX40" s="7"/>
      <c r="AY40" s="8">
        <f t="shared" si="54"/>
        <v>0</v>
      </c>
      <c r="AZ40" s="8">
        <f t="shared" si="55"/>
        <v>0</v>
      </c>
      <c r="BA40" s="8">
        <f t="shared" si="56"/>
        <v>0</v>
      </c>
      <c r="BB40" s="5"/>
      <c r="BC40" s="8" t="str">
        <f t="shared" si="57"/>
        <v>Not</v>
      </c>
      <c r="BD40" s="8" t="str">
        <f t="shared" si="58"/>
        <v>Not</v>
      </c>
      <c r="BE40" s="8" t="str">
        <f t="shared" si="59"/>
        <v>Not</v>
      </c>
      <c r="BF40" s="1"/>
      <c r="BG40" s="1">
        <f t="shared" si="31"/>
        <v>0</v>
      </c>
      <c r="BH40" s="1">
        <f t="shared" si="32"/>
        <v>0</v>
      </c>
      <c r="BI40" s="1">
        <f t="shared" si="33"/>
        <v>0</v>
      </c>
    </row>
    <row r="41" spans="1:61" ht="14.25" customHeight="1">
      <c r="A41" s="30" t="s">
        <v>78</v>
      </c>
      <c r="B41" s="30" t="s">
        <v>79</v>
      </c>
      <c r="C41" s="8">
        <v>8</v>
      </c>
      <c r="D41" s="31">
        <v>3</v>
      </c>
      <c r="E41" s="8">
        <v>10</v>
      </c>
      <c r="F41" s="8">
        <v>7</v>
      </c>
      <c r="G41" s="32">
        <f t="shared" si="60"/>
        <v>17</v>
      </c>
      <c r="H41" s="8">
        <v>8</v>
      </c>
      <c r="I41" s="33">
        <v>0</v>
      </c>
      <c r="J41" s="8">
        <v>5</v>
      </c>
      <c r="K41" s="33">
        <v>4</v>
      </c>
      <c r="L41" s="8"/>
      <c r="M41" s="8"/>
      <c r="N41" s="8"/>
      <c r="O41" s="6">
        <f t="shared" si="6"/>
        <v>9</v>
      </c>
      <c r="P41" s="8">
        <v>0</v>
      </c>
      <c r="Q41" s="8">
        <v>2</v>
      </c>
      <c r="R41" s="8"/>
      <c r="S41" s="8"/>
      <c r="T41" s="8">
        <v>4</v>
      </c>
      <c r="U41" s="8">
        <v>5</v>
      </c>
      <c r="V41" s="8"/>
      <c r="W41" s="8"/>
      <c r="X41" s="8"/>
      <c r="Y41" s="8">
        <v>2</v>
      </c>
      <c r="Z41" s="8"/>
      <c r="AA41" s="8"/>
      <c r="AB41" s="8"/>
      <c r="AC41" s="8"/>
      <c r="AD41" s="8"/>
      <c r="AE41" s="8"/>
      <c r="AF41" s="8">
        <v>3</v>
      </c>
      <c r="AG41" s="8">
        <v>0</v>
      </c>
      <c r="AH41" s="8"/>
      <c r="AI41" s="8"/>
      <c r="AJ41" s="8"/>
      <c r="AK41" s="8"/>
      <c r="AL41" s="8"/>
      <c r="AM41" s="8"/>
      <c r="AN41" s="8">
        <f t="shared" si="34"/>
        <v>16</v>
      </c>
      <c r="AO41" s="34">
        <f t="shared" si="35"/>
        <v>58</v>
      </c>
      <c r="AP41" s="5"/>
      <c r="AQ41" s="35">
        <f t="shared" si="48"/>
        <v>15</v>
      </c>
      <c r="AR41" s="35">
        <f t="shared" si="49"/>
        <v>21</v>
      </c>
      <c r="AS41" s="35">
        <f t="shared" si="50"/>
        <v>17</v>
      </c>
      <c r="AT41" s="7"/>
      <c r="AU41" s="12">
        <f t="shared" si="51"/>
        <v>0.49999166680555318</v>
      </c>
      <c r="AV41" s="12">
        <f t="shared" si="52"/>
        <v>0.43447227135896715</v>
      </c>
      <c r="AW41" s="12">
        <f t="shared" si="53"/>
        <v>0.536836454353112</v>
      </c>
      <c r="AX41" s="7"/>
      <c r="AY41" s="8">
        <f t="shared" si="54"/>
        <v>1</v>
      </c>
      <c r="AZ41" s="8">
        <f t="shared" si="55"/>
        <v>1</v>
      </c>
      <c r="BA41" s="8">
        <f t="shared" si="56"/>
        <v>2</v>
      </c>
      <c r="BB41" s="5"/>
      <c r="BC41" s="8" t="str">
        <f t="shared" si="57"/>
        <v>Weak</v>
      </c>
      <c r="BD41" s="8" t="str">
        <f t="shared" si="58"/>
        <v>Weak</v>
      </c>
      <c r="BE41" s="8" t="str">
        <f t="shared" si="59"/>
        <v>Att</v>
      </c>
      <c r="BF41" s="1"/>
      <c r="BG41" s="1">
        <f t="shared" si="31"/>
        <v>4</v>
      </c>
      <c r="BH41" s="1">
        <f t="shared" si="32"/>
        <v>4</v>
      </c>
      <c r="BI41" s="1">
        <f t="shared" si="33"/>
        <v>2</v>
      </c>
    </row>
    <row r="42" spans="1:61" ht="14.25" customHeight="1">
      <c r="A42" s="30" t="s">
        <v>80</v>
      </c>
      <c r="B42" s="30" t="s">
        <v>81</v>
      </c>
      <c r="C42" s="8">
        <v>8</v>
      </c>
      <c r="D42" s="31">
        <v>0</v>
      </c>
      <c r="E42" s="8">
        <v>2</v>
      </c>
      <c r="F42" s="8">
        <v>2</v>
      </c>
      <c r="G42" s="32">
        <f t="shared" si="60"/>
        <v>4</v>
      </c>
      <c r="H42" s="8">
        <v>7</v>
      </c>
      <c r="I42" s="33"/>
      <c r="J42" s="8">
        <v>2</v>
      </c>
      <c r="K42" s="33">
        <v>4</v>
      </c>
      <c r="L42" s="8">
        <v>0</v>
      </c>
      <c r="M42" s="8"/>
      <c r="N42" s="8"/>
      <c r="O42" s="6">
        <f t="shared" si="6"/>
        <v>6</v>
      </c>
      <c r="P42" s="8">
        <v>5</v>
      </c>
      <c r="Q42" s="8">
        <v>1</v>
      </c>
      <c r="R42" s="8"/>
      <c r="S42" s="8"/>
      <c r="T42" s="8">
        <v>3</v>
      </c>
      <c r="U42" s="8">
        <v>5</v>
      </c>
      <c r="V42" s="8"/>
      <c r="W42" s="8"/>
      <c r="X42" s="8"/>
      <c r="Y42" s="8">
        <v>3</v>
      </c>
      <c r="Z42" s="8"/>
      <c r="AA42" s="8"/>
      <c r="AB42" s="8"/>
      <c r="AC42" s="8"/>
      <c r="AD42" s="8"/>
      <c r="AE42" s="8"/>
      <c r="AF42" s="8">
        <v>1</v>
      </c>
      <c r="AG42" s="8">
        <v>0</v>
      </c>
      <c r="AH42" s="8"/>
      <c r="AI42" s="8"/>
      <c r="AJ42" s="8"/>
      <c r="AK42" s="8"/>
      <c r="AL42" s="8"/>
      <c r="AM42" s="8"/>
      <c r="AN42" s="8">
        <f t="shared" si="34"/>
        <v>18</v>
      </c>
      <c r="AO42" s="34">
        <f t="shared" si="35"/>
        <v>43</v>
      </c>
      <c r="AP42" s="5"/>
      <c r="AQ42" s="35">
        <f t="shared" si="48"/>
        <v>10</v>
      </c>
      <c r="AR42" s="35">
        <f t="shared" si="49"/>
        <v>13</v>
      </c>
      <c r="AS42" s="35">
        <f t="shared" si="50"/>
        <v>12</v>
      </c>
      <c r="AT42" s="7"/>
      <c r="AU42" s="12">
        <f t="shared" si="51"/>
        <v>0.33332777787036882</v>
      </c>
      <c r="AV42" s="12">
        <f t="shared" si="52"/>
        <v>0.26895902512697967</v>
      </c>
      <c r="AW42" s="12">
        <f t="shared" si="53"/>
        <v>0.3789433795433732</v>
      </c>
      <c r="AX42" s="7"/>
      <c r="AY42" s="8">
        <f t="shared" si="54"/>
        <v>1</v>
      </c>
      <c r="AZ42" s="8">
        <f t="shared" si="55"/>
        <v>1</v>
      </c>
      <c r="BA42" s="8">
        <f t="shared" si="56"/>
        <v>1</v>
      </c>
      <c r="BB42" s="5"/>
      <c r="BC42" s="8" t="str">
        <f t="shared" si="57"/>
        <v>Weak</v>
      </c>
      <c r="BD42" s="8" t="str">
        <f t="shared" si="58"/>
        <v>Weak</v>
      </c>
      <c r="BE42" s="8" t="str">
        <f t="shared" si="59"/>
        <v>Weak</v>
      </c>
      <c r="BF42" s="1"/>
      <c r="BG42" s="1">
        <f t="shared" si="31"/>
        <v>3</v>
      </c>
      <c r="BH42" s="1">
        <f t="shared" si="32"/>
        <v>3</v>
      </c>
      <c r="BI42" s="1">
        <f t="shared" si="33"/>
        <v>1</v>
      </c>
    </row>
    <row r="43" spans="1:61" ht="14.25" customHeight="1">
      <c r="A43" s="40">
        <v>1903710201895</v>
      </c>
      <c r="B43" s="41" t="s">
        <v>163</v>
      </c>
      <c r="C43" s="46"/>
      <c r="D43" s="51"/>
      <c r="E43" s="46"/>
      <c r="F43" s="46"/>
      <c r="G43" s="48"/>
      <c r="H43" s="46"/>
      <c r="I43" s="49"/>
      <c r="J43" s="46"/>
      <c r="K43" s="49"/>
      <c r="L43" s="46"/>
      <c r="M43" s="46"/>
      <c r="N43" s="46"/>
      <c r="O43" s="52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>
        <f t="shared" si="34"/>
        <v>0</v>
      </c>
      <c r="AO43" s="34">
        <f t="shared" si="35"/>
        <v>0</v>
      </c>
      <c r="AP43" s="5"/>
      <c r="AQ43" s="35">
        <f t="shared" si="48"/>
        <v>0</v>
      </c>
      <c r="AR43" s="35">
        <f t="shared" si="49"/>
        <v>0</v>
      </c>
      <c r="AS43" s="35">
        <f t="shared" si="50"/>
        <v>0</v>
      </c>
      <c r="AT43" s="7"/>
      <c r="AU43" s="12">
        <f t="shared" si="51"/>
        <v>0</v>
      </c>
      <c r="AV43" s="12">
        <f t="shared" si="52"/>
        <v>0</v>
      </c>
      <c r="AW43" s="12">
        <f t="shared" si="53"/>
        <v>0</v>
      </c>
      <c r="AX43" s="7"/>
      <c r="AY43" s="8">
        <f t="shared" si="54"/>
        <v>0</v>
      </c>
      <c r="AZ43" s="8">
        <f t="shared" si="55"/>
        <v>0</v>
      </c>
      <c r="BA43" s="8">
        <f t="shared" si="56"/>
        <v>0</v>
      </c>
      <c r="BB43" s="5"/>
      <c r="BC43" s="8" t="str">
        <f t="shared" si="57"/>
        <v>Not</v>
      </c>
      <c r="BD43" s="8" t="str">
        <f t="shared" si="58"/>
        <v>Not</v>
      </c>
      <c r="BE43" s="8" t="str">
        <f t="shared" si="59"/>
        <v>Not</v>
      </c>
      <c r="BF43" s="1"/>
      <c r="BG43" s="1">
        <f t="shared" si="31"/>
        <v>0</v>
      </c>
      <c r="BH43" s="1">
        <f t="shared" si="32"/>
        <v>0</v>
      </c>
      <c r="BI43" s="1">
        <f t="shared" si="33"/>
        <v>0</v>
      </c>
    </row>
    <row r="44" spans="1:61" ht="14.25" customHeight="1">
      <c r="A44" s="30" t="s">
        <v>82</v>
      </c>
      <c r="B44" s="30" t="s">
        <v>83</v>
      </c>
      <c r="C44" s="8">
        <v>10</v>
      </c>
      <c r="D44" s="31">
        <v>0</v>
      </c>
      <c r="E44" s="8">
        <v>5</v>
      </c>
      <c r="F44" s="8">
        <v>3</v>
      </c>
      <c r="G44" s="32">
        <f t="shared" si="60"/>
        <v>8</v>
      </c>
      <c r="H44" s="8">
        <v>8</v>
      </c>
      <c r="I44" s="33">
        <v>5</v>
      </c>
      <c r="J44" s="8">
        <v>5</v>
      </c>
      <c r="K44" s="33">
        <v>4</v>
      </c>
      <c r="L44" s="8">
        <v>0</v>
      </c>
      <c r="M44" s="8"/>
      <c r="N44" s="8"/>
      <c r="O44" s="6">
        <f t="shared" si="6"/>
        <v>14</v>
      </c>
      <c r="P44" s="8">
        <v>5</v>
      </c>
      <c r="Q44" s="8">
        <v>0</v>
      </c>
      <c r="R44" s="8"/>
      <c r="S44" s="8"/>
      <c r="T44" s="8">
        <v>2</v>
      </c>
      <c r="U44" s="8">
        <v>5</v>
      </c>
      <c r="V44" s="8"/>
      <c r="W44" s="8"/>
      <c r="X44" s="8">
        <v>0</v>
      </c>
      <c r="Y44" s="8">
        <v>5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>
        <v>2</v>
      </c>
      <c r="AK44" s="8">
        <v>1</v>
      </c>
      <c r="AL44" s="8"/>
      <c r="AM44" s="8"/>
      <c r="AN44" s="8">
        <f t="shared" si="34"/>
        <v>20</v>
      </c>
      <c r="AO44" s="34">
        <f t="shared" si="35"/>
        <v>60</v>
      </c>
      <c r="AP44" s="5"/>
      <c r="AQ44" s="35">
        <f t="shared" si="48"/>
        <v>12</v>
      </c>
      <c r="AR44" s="35">
        <f t="shared" si="49"/>
        <v>18</v>
      </c>
      <c r="AS44" s="35">
        <f t="shared" si="50"/>
        <v>20</v>
      </c>
      <c r="AT44" s="7"/>
      <c r="AU44" s="12">
        <f t="shared" si="51"/>
        <v>0.39999333344444254</v>
      </c>
      <c r="AV44" s="12">
        <f t="shared" si="52"/>
        <v>0.37240480402197185</v>
      </c>
      <c r="AW44" s="12">
        <f t="shared" si="53"/>
        <v>0.6315722992389553</v>
      </c>
      <c r="AX44" s="7"/>
      <c r="AY44" s="8">
        <f t="shared" si="54"/>
        <v>1</v>
      </c>
      <c r="AZ44" s="8">
        <f t="shared" si="55"/>
        <v>1</v>
      </c>
      <c r="BA44" s="8">
        <f t="shared" si="56"/>
        <v>2</v>
      </c>
      <c r="BB44" s="5"/>
      <c r="BC44" s="8" t="str">
        <f t="shared" si="57"/>
        <v>Weak</v>
      </c>
      <c r="BD44" s="8" t="str">
        <f t="shared" si="58"/>
        <v>Weak</v>
      </c>
      <c r="BE44" s="8" t="str">
        <f t="shared" si="59"/>
        <v>Att</v>
      </c>
      <c r="BF44" s="1"/>
      <c r="BG44" s="1">
        <f t="shared" si="31"/>
        <v>4</v>
      </c>
      <c r="BH44" s="1">
        <f t="shared" si="32"/>
        <v>4</v>
      </c>
      <c r="BI44" s="1">
        <f t="shared" si="33"/>
        <v>2</v>
      </c>
    </row>
    <row r="45" spans="1:61" ht="14.25" customHeight="1">
      <c r="A45" s="30" t="s">
        <v>84</v>
      </c>
      <c r="B45" s="30" t="s">
        <v>85</v>
      </c>
      <c r="C45" s="8">
        <v>10</v>
      </c>
      <c r="D45" s="31">
        <v>0</v>
      </c>
      <c r="E45" s="8">
        <v>5</v>
      </c>
      <c r="F45" s="8">
        <v>1</v>
      </c>
      <c r="G45" s="32">
        <f t="shared" si="60"/>
        <v>6</v>
      </c>
      <c r="H45" s="8">
        <v>7</v>
      </c>
      <c r="I45" s="33">
        <v>0</v>
      </c>
      <c r="J45" s="8">
        <v>0</v>
      </c>
      <c r="K45" s="33">
        <v>2</v>
      </c>
      <c r="L45" s="8"/>
      <c r="M45" s="8"/>
      <c r="N45" s="8"/>
      <c r="O45" s="6">
        <f t="shared" si="6"/>
        <v>2</v>
      </c>
      <c r="P45" s="8">
        <v>1</v>
      </c>
      <c r="Q45" s="8">
        <v>0</v>
      </c>
      <c r="R45" s="8"/>
      <c r="S45" s="8"/>
      <c r="T45" s="8"/>
      <c r="U45" s="8">
        <v>5</v>
      </c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>
        <v>2</v>
      </c>
      <c r="AG45" s="8">
        <v>0</v>
      </c>
      <c r="AH45" s="8"/>
      <c r="AI45" s="8"/>
      <c r="AJ45" s="8">
        <v>0</v>
      </c>
      <c r="AK45" s="8">
        <v>1</v>
      </c>
      <c r="AL45" s="8"/>
      <c r="AM45" s="8"/>
      <c r="AN45" s="8">
        <f t="shared" si="34"/>
        <v>9</v>
      </c>
      <c r="AO45" s="34">
        <f t="shared" si="35"/>
        <v>34</v>
      </c>
      <c r="AP45" s="5"/>
      <c r="AQ45" s="35">
        <f t="shared" si="48"/>
        <v>7</v>
      </c>
      <c r="AR45" s="35">
        <f t="shared" si="49"/>
        <v>11</v>
      </c>
      <c r="AS45" s="35">
        <f t="shared" si="50"/>
        <v>6</v>
      </c>
      <c r="AT45" s="7"/>
      <c r="AU45" s="12">
        <f t="shared" si="51"/>
        <v>0.23332944450925816</v>
      </c>
      <c r="AV45" s="12">
        <f t="shared" si="52"/>
        <v>0.2275807135689828</v>
      </c>
      <c r="AW45" s="12">
        <f t="shared" si="53"/>
        <v>0.1894716897716866</v>
      </c>
      <c r="AX45" s="7"/>
      <c r="AY45" s="8">
        <f t="shared" si="54"/>
        <v>0</v>
      </c>
      <c r="AZ45" s="8">
        <f t="shared" si="55"/>
        <v>0</v>
      </c>
      <c r="BA45" s="8">
        <f t="shared" si="56"/>
        <v>0</v>
      </c>
      <c r="BB45" s="5"/>
      <c r="BC45" s="8" t="str">
        <f t="shared" si="57"/>
        <v>Not</v>
      </c>
      <c r="BD45" s="8" t="str">
        <f t="shared" si="58"/>
        <v>Not</v>
      </c>
      <c r="BE45" s="8" t="str">
        <f t="shared" si="59"/>
        <v>Not</v>
      </c>
      <c r="BF45" s="1"/>
      <c r="BG45" s="1">
        <f t="shared" si="31"/>
        <v>0</v>
      </c>
      <c r="BH45" s="1">
        <f t="shared" si="32"/>
        <v>0</v>
      </c>
      <c r="BI45" s="1">
        <f t="shared" si="33"/>
        <v>0</v>
      </c>
    </row>
    <row r="46" spans="1:61" ht="14.25" customHeight="1">
      <c r="A46" s="30" t="s">
        <v>86</v>
      </c>
      <c r="B46" s="30" t="s">
        <v>87</v>
      </c>
      <c r="C46" s="8">
        <v>4</v>
      </c>
      <c r="D46" s="31">
        <v>3</v>
      </c>
      <c r="E46" s="8">
        <v>5</v>
      </c>
      <c r="F46" s="8">
        <v>8</v>
      </c>
      <c r="G46" s="32">
        <f t="shared" si="60"/>
        <v>13</v>
      </c>
      <c r="H46" s="8">
        <v>8</v>
      </c>
      <c r="I46" s="33">
        <v>5</v>
      </c>
      <c r="J46" s="8">
        <v>5</v>
      </c>
      <c r="K46" s="33">
        <v>5</v>
      </c>
      <c r="L46" s="8"/>
      <c r="M46" s="8"/>
      <c r="N46" s="8"/>
      <c r="O46" s="6">
        <f t="shared" si="6"/>
        <v>15</v>
      </c>
      <c r="P46" s="8">
        <v>5</v>
      </c>
      <c r="Q46" s="8">
        <v>5</v>
      </c>
      <c r="R46" s="8"/>
      <c r="S46" s="8"/>
      <c r="T46" s="8"/>
      <c r="U46" s="8">
        <v>5</v>
      </c>
      <c r="V46" s="8"/>
      <c r="W46" s="8"/>
      <c r="X46" s="8"/>
      <c r="Y46" s="8"/>
      <c r="Z46" s="8"/>
      <c r="AA46" s="8"/>
      <c r="AB46" s="8">
        <v>4</v>
      </c>
      <c r="AC46" s="8">
        <v>2</v>
      </c>
      <c r="AD46" s="8"/>
      <c r="AE46" s="8"/>
      <c r="AF46" s="8">
        <v>5</v>
      </c>
      <c r="AG46" s="8">
        <v>5</v>
      </c>
      <c r="AH46" s="8"/>
      <c r="AI46" s="8"/>
      <c r="AJ46" s="8"/>
      <c r="AK46" s="8"/>
      <c r="AL46" s="8"/>
      <c r="AM46" s="8"/>
      <c r="AN46" s="8">
        <f t="shared" si="34"/>
        <v>31</v>
      </c>
      <c r="AO46" s="34">
        <f t="shared" si="35"/>
        <v>71</v>
      </c>
      <c r="AP46" s="5"/>
      <c r="AQ46" s="35">
        <f t="shared" si="48"/>
        <v>15</v>
      </c>
      <c r="AR46" s="35">
        <f t="shared" si="49"/>
        <v>40</v>
      </c>
      <c r="AS46" s="35">
        <f t="shared" si="50"/>
        <v>15</v>
      </c>
      <c r="AT46" s="7"/>
      <c r="AU46" s="12">
        <f t="shared" si="51"/>
        <v>0.49999166680555318</v>
      </c>
      <c r="AV46" s="12">
        <f t="shared" si="52"/>
        <v>0.82756623115993744</v>
      </c>
      <c r="AW46" s="12">
        <f t="shared" si="53"/>
        <v>0.47367922442921651</v>
      </c>
      <c r="AX46" s="7"/>
      <c r="AY46" s="8">
        <f t="shared" si="54"/>
        <v>1</v>
      </c>
      <c r="AZ46" s="8">
        <f t="shared" si="55"/>
        <v>2</v>
      </c>
      <c r="BA46" s="8">
        <f t="shared" si="56"/>
        <v>1</v>
      </c>
      <c r="BB46" s="5"/>
      <c r="BC46" s="8" t="str">
        <f t="shared" si="57"/>
        <v>Weak</v>
      </c>
      <c r="BD46" s="8" t="str">
        <f t="shared" si="58"/>
        <v>Att</v>
      </c>
      <c r="BE46" s="8" t="str">
        <f t="shared" si="59"/>
        <v>Weak</v>
      </c>
      <c r="BF46" s="1"/>
      <c r="BG46" s="1">
        <f t="shared" si="31"/>
        <v>4</v>
      </c>
      <c r="BH46" s="1">
        <f t="shared" si="32"/>
        <v>4</v>
      </c>
      <c r="BI46" s="1">
        <f t="shared" si="33"/>
        <v>1</v>
      </c>
    </row>
    <row r="47" spans="1:61" ht="14.25" customHeight="1">
      <c r="A47" s="30" t="s">
        <v>88</v>
      </c>
      <c r="B47" s="30" t="s">
        <v>89</v>
      </c>
      <c r="C47" s="8">
        <v>6</v>
      </c>
      <c r="D47" s="31">
        <v>0</v>
      </c>
      <c r="E47" s="8">
        <v>1</v>
      </c>
      <c r="F47" s="8">
        <v>9</v>
      </c>
      <c r="G47" s="32">
        <f t="shared" si="60"/>
        <v>10</v>
      </c>
      <c r="H47" s="8">
        <v>8</v>
      </c>
      <c r="I47" s="33">
        <v>5</v>
      </c>
      <c r="J47" s="8">
        <v>5</v>
      </c>
      <c r="K47" s="33">
        <v>5</v>
      </c>
      <c r="L47" s="8">
        <v>1</v>
      </c>
      <c r="M47" s="8"/>
      <c r="N47" s="8"/>
      <c r="O47" s="6">
        <f t="shared" si="6"/>
        <v>16</v>
      </c>
      <c r="P47" s="8">
        <v>4</v>
      </c>
      <c r="Q47" s="8">
        <v>5</v>
      </c>
      <c r="R47" s="8"/>
      <c r="S47" s="8"/>
      <c r="T47" s="8">
        <v>3</v>
      </c>
      <c r="U47" s="8">
        <v>5</v>
      </c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>
        <v>5</v>
      </c>
      <c r="AG47" s="8">
        <v>2</v>
      </c>
      <c r="AH47" s="8"/>
      <c r="AI47" s="8"/>
      <c r="AJ47" s="8">
        <v>3</v>
      </c>
      <c r="AK47" s="8">
        <v>5</v>
      </c>
      <c r="AL47" s="8"/>
      <c r="AM47" s="8"/>
      <c r="AN47" s="8">
        <f t="shared" si="34"/>
        <v>32</v>
      </c>
      <c r="AO47" s="34">
        <f t="shared" si="35"/>
        <v>72</v>
      </c>
      <c r="AP47" s="5"/>
      <c r="AQ47" s="35">
        <f t="shared" si="48"/>
        <v>14</v>
      </c>
      <c r="AR47" s="35">
        <f t="shared" si="49"/>
        <v>41</v>
      </c>
      <c r="AS47" s="35">
        <f t="shared" si="50"/>
        <v>11</v>
      </c>
      <c r="AT47" s="7"/>
      <c r="AU47" s="12">
        <f t="shared" si="51"/>
        <v>0.46665888901851632</v>
      </c>
      <c r="AV47" s="12">
        <f t="shared" si="52"/>
        <v>0.84825538693893587</v>
      </c>
      <c r="AW47" s="12">
        <f t="shared" si="53"/>
        <v>0.34736476458142546</v>
      </c>
      <c r="AX47" s="7"/>
      <c r="AY47" s="8">
        <f t="shared" si="54"/>
        <v>1</v>
      </c>
      <c r="AZ47" s="8">
        <f t="shared" si="55"/>
        <v>2</v>
      </c>
      <c r="BA47" s="8">
        <f t="shared" si="56"/>
        <v>1</v>
      </c>
      <c r="BB47" s="5"/>
      <c r="BC47" s="8" t="str">
        <f t="shared" si="57"/>
        <v>Weak</v>
      </c>
      <c r="BD47" s="8" t="str">
        <f t="shared" si="58"/>
        <v>Att</v>
      </c>
      <c r="BE47" s="8" t="str">
        <f t="shared" si="59"/>
        <v>Weak</v>
      </c>
      <c r="BF47" s="1"/>
      <c r="BG47" s="1">
        <f t="shared" si="31"/>
        <v>4</v>
      </c>
      <c r="BH47" s="1">
        <f t="shared" si="32"/>
        <v>4</v>
      </c>
      <c r="BI47" s="1">
        <f t="shared" si="33"/>
        <v>1</v>
      </c>
    </row>
    <row r="48" spans="1:61" ht="14.25" customHeight="1">
      <c r="A48" s="30" t="s">
        <v>90</v>
      </c>
      <c r="B48" s="30" t="s">
        <v>91</v>
      </c>
      <c r="C48" s="8">
        <v>10</v>
      </c>
      <c r="D48" s="31">
        <v>9</v>
      </c>
      <c r="E48" s="8">
        <v>10</v>
      </c>
      <c r="F48" s="8">
        <v>8</v>
      </c>
      <c r="G48" s="32">
        <f t="shared" si="60"/>
        <v>19</v>
      </c>
      <c r="H48" s="8">
        <v>8</v>
      </c>
      <c r="I48" s="33">
        <v>5</v>
      </c>
      <c r="J48" s="8">
        <v>5</v>
      </c>
      <c r="K48" s="33">
        <v>5</v>
      </c>
      <c r="L48" s="8">
        <v>5</v>
      </c>
      <c r="M48" s="8"/>
      <c r="N48" s="8"/>
      <c r="O48" s="6">
        <f t="shared" si="6"/>
        <v>20</v>
      </c>
      <c r="P48" s="8">
        <v>5</v>
      </c>
      <c r="Q48" s="8">
        <v>5</v>
      </c>
      <c r="R48" s="8"/>
      <c r="S48" s="8"/>
      <c r="T48" s="8">
        <v>2</v>
      </c>
      <c r="U48" s="8">
        <v>5</v>
      </c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>
        <v>5</v>
      </c>
      <c r="AG48" s="8">
        <v>2</v>
      </c>
      <c r="AH48" s="8"/>
      <c r="AI48" s="8"/>
      <c r="AJ48" s="8">
        <v>2</v>
      </c>
      <c r="AK48" s="8">
        <v>5</v>
      </c>
      <c r="AL48" s="8"/>
      <c r="AM48" s="8"/>
      <c r="AN48" s="8">
        <f t="shared" si="34"/>
        <v>31</v>
      </c>
      <c r="AO48" s="34">
        <f t="shared" si="35"/>
        <v>88</v>
      </c>
      <c r="AP48" s="5"/>
      <c r="AQ48" s="35">
        <f t="shared" si="48"/>
        <v>21</v>
      </c>
      <c r="AR48" s="35">
        <f t="shared" si="49"/>
        <v>40</v>
      </c>
      <c r="AS48" s="35">
        <f t="shared" si="50"/>
        <v>25</v>
      </c>
      <c r="AT48" s="7"/>
      <c r="AU48" s="12">
        <f t="shared" si="51"/>
        <v>0.69998833352777445</v>
      </c>
      <c r="AV48" s="12">
        <f t="shared" si="52"/>
        <v>0.82756623115993744</v>
      </c>
      <c r="AW48" s="12">
        <f t="shared" si="53"/>
        <v>0.78946537404869421</v>
      </c>
      <c r="AX48" s="7"/>
      <c r="AY48" s="8">
        <f t="shared" si="54"/>
        <v>2</v>
      </c>
      <c r="AZ48" s="8">
        <f t="shared" si="55"/>
        <v>2</v>
      </c>
      <c r="BA48" s="8">
        <f t="shared" si="56"/>
        <v>2</v>
      </c>
      <c r="BB48" s="5"/>
      <c r="BC48" s="8" t="str">
        <f t="shared" si="57"/>
        <v>Att</v>
      </c>
      <c r="BD48" s="8" t="str">
        <f t="shared" si="58"/>
        <v>Att</v>
      </c>
      <c r="BE48" s="8" t="str">
        <f t="shared" si="59"/>
        <v>Att</v>
      </c>
      <c r="BF48" s="1"/>
      <c r="BG48" s="1">
        <f t="shared" si="31"/>
        <v>6</v>
      </c>
      <c r="BH48" s="1">
        <f t="shared" si="32"/>
        <v>6</v>
      </c>
      <c r="BI48" s="1">
        <f t="shared" si="33"/>
        <v>2</v>
      </c>
    </row>
    <row r="49" spans="1:61" ht="14.25" customHeight="1">
      <c r="A49" s="30" t="s">
        <v>92</v>
      </c>
      <c r="B49" s="30" t="s">
        <v>93</v>
      </c>
      <c r="C49" s="8">
        <v>8</v>
      </c>
      <c r="D49" s="31">
        <v>3</v>
      </c>
      <c r="E49" s="8">
        <v>10</v>
      </c>
      <c r="F49" s="8">
        <v>8</v>
      </c>
      <c r="G49" s="32">
        <f t="shared" si="60"/>
        <v>18</v>
      </c>
      <c r="H49" s="8">
        <v>8</v>
      </c>
      <c r="I49" s="33"/>
      <c r="J49" s="8">
        <v>5</v>
      </c>
      <c r="K49" s="33">
        <v>3</v>
      </c>
      <c r="L49" s="8"/>
      <c r="M49" s="8"/>
      <c r="N49" s="8"/>
      <c r="O49" s="6">
        <f t="shared" si="6"/>
        <v>8</v>
      </c>
      <c r="P49" s="8">
        <v>5</v>
      </c>
      <c r="Q49" s="8">
        <v>5</v>
      </c>
      <c r="R49" s="8"/>
      <c r="S49" s="8"/>
      <c r="T49" s="8">
        <v>5</v>
      </c>
      <c r="U49" s="8">
        <v>5</v>
      </c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>
        <v>5</v>
      </c>
      <c r="AG49" s="8">
        <v>2</v>
      </c>
      <c r="AH49" s="8"/>
      <c r="AI49" s="8"/>
      <c r="AJ49" s="8">
        <v>0</v>
      </c>
      <c r="AK49" s="8">
        <v>2</v>
      </c>
      <c r="AL49" s="8"/>
      <c r="AM49" s="8"/>
      <c r="AN49" s="8">
        <f t="shared" si="34"/>
        <v>29</v>
      </c>
      <c r="AO49" s="34">
        <f t="shared" si="35"/>
        <v>71</v>
      </c>
      <c r="AP49" s="5"/>
      <c r="AQ49" s="35">
        <f t="shared" si="48"/>
        <v>16</v>
      </c>
      <c r="AR49" s="35">
        <f t="shared" si="49"/>
        <v>30</v>
      </c>
      <c r="AS49" s="35">
        <f t="shared" si="50"/>
        <v>20</v>
      </c>
      <c r="AT49" s="7"/>
      <c r="AU49" s="12">
        <f t="shared" si="51"/>
        <v>0.5333244445925901</v>
      </c>
      <c r="AV49" s="12">
        <f t="shared" si="52"/>
        <v>0.62067467336995308</v>
      </c>
      <c r="AW49" s="12">
        <f t="shared" si="53"/>
        <v>0.6315722992389553</v>
      </c>
      <c r="AX49" s="7"/>
      <c r="AY49" s="8">
        <f t="shared" si="54"/>
        <v>2</v>
      </c>
      <c r="AZ49" s="8">
        <f t="shared" si="55"/>
        <v>2</v>
      </c>
      <c r="BA49" s="8">
        <f t="shared" si="56"/>
        <v>2</v>
      </c>
      <c r="BB49" s="5"/>
      <c r="BC49" s="8" t="str">
        <f t="shared" si="57"/>
        <v>Att</v>
      </c>
      <c r="BD49" s="8" t="str">
        <f t="shared" si="58"/>
        <v>Att</v>
      </c>
      <c r="BE49" s="8" t="str">
        <f t="shared" si="59"/>
        <v>Att</v>
      </c>
      <c r="BF49" s="1"/>
      <c r="BG49" s="1">
        <f t="shared" si="31"/>
        <v>6</v>
      </c>
      <c r="BH49" s="1">
        <f t="shared" si="32"/>
        <v>6</v>
      </c>
      <c r="BI49" s="1">
        <f t="shared" si="33"/>
        <v>2</v>
      </c>
    </row>
    <row r="50" spans="1:61" ht="14.25" customHeight="1">
      <c r="A50" s="30" t="s">
        <v>94</v>
      </c>
      <c r="B50" s="30" t="s">
        <v>95</v>
      </c>
      <c r="C50" s="8">
        <v>6</v>
      </c>
      <c r="D50" s="31">
        <v>0</v>
      </c>
      <c r="E50" s="8">
        <v>3</v>
      </c>
      <c r="F50" s="8" t="s">
        <v>26</v>
      </c>
      <c r="G50" s="32">
        <f t="shared" si="60"/>
        <v>3</v>
      </c>
      <c r="H50" s="8">
        <v>8</v>
      </c>
      <c r="I50" s="33">
        <v>0</v>
      </c>
      <c r="J50" s="8">
        <v>0</v>
      </c>
      <c r="K50" s="33">
        <v>2</v>
      </c>
      <c r="L50" s="8"/>
      <c r="M50" s="8"/>
      <c r="N50" s="8"/>
      <c r="O50" s="6">
        <f t="shared" si="6"/>
        <v>2</v>
      </c>
      <c r="P50" s="8">
        <v>1</v>
      </c>
      <c r="Q50" s="8">
        <v>1</v>
      </c>
      <c r="R50" s="8"/>
      <c r="S50" s="8"/>
      <c r="T50" s="8">
        <v>2</v>
      </c>
      <c r="U50" s="8">
        <v>3</v>
      </c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>
        <v>1</v>
      </c>
      <c r="AG50" s="8"/>
      <c r="AH50" s="8"/>
      <c r="AI50" s="8"/>
      <c r="AJ50" s="8">
        <v>2</v>
      </c>
      <c r="AK50" s="8">
        <v>0</v>
      </c>
      <c r="AL50" s="8"/>
      <c r="AM50" s="8"/>
      <c r="AN50" s="8">
        <f t="shared" si="34"/>
        <v>10</v>
      </c>
      <c r="AO50" s="34">
        <f t="shared" si="35"/>
        <v>29</v>
      </c>
      <c r="AP50" s="5"/>
      <c r="AQ50" s="35">
        <f t="shared" si="48"/>
        <v>12</v>
      </c>
      <c r="AR50" s="35">
        <f t="shared" si="49"/>
        <v>7</v>
      </c>
      <c r="AS50" s="35">
        <f t="shared" si="50"/>
        <v>4</v>
      </c>
      <c r="AT50" s="7"/>
      <c r="AU50" s="12">
        <f t="shared" si="51"/>
        <v>0.39999333344444254</v>
      </c>
      <c r="AV50" s="12">
        <f t="shared" si="52"/>
        <v>0.14482409045298905</v>
      </c>
      <c r="AW50" s="12">
        <f t="shared" si="53"/>
        <v>0.12631445984779108</v>
      </c>
      <c r="AX50" s="7"/>
      <c r="AY50" s="8">
        <f t="shared" si="54"/>
        <v>1</v>
      </c>
      <c r="AZ50" s="8">
        <f t="shared" si="55"/>
        <v>0</v>
      </c>
      <c r="BA50" s="8">
        <f t="shared" si="56"/>
        <v>0</v>
      </c>
      <c r="BB50" s="5"/>
      <c r="BC50" s="8" t="str">
        <f t="shared" si="57"/>
        <v>Weak</v>
      </c>
      <c r="BD50" s="8" t="str">
        <f t="shared" si="58"/>
        <v>Not</v>
      </c>
      <c r="BE50" s="8" t="str">
        <f t="shared" si="59"/>
        <v>Not</v>
      </c>
      <c r="BF50" s="1"/>
      <c r="BG50" s="1">
        <f t="shared" si="31"/>
        <v>1</v>
      </c>
      <c r="BH50" s="1">
        <f t="shared" si="32"/>
        <v>1</v>
      </c>
      <c r="BI50" s="1">
        <f t="shared" si="33"/>
        <v>0</v>
      </c>
    </row>
    <row r="51" spans="1:61" ht="14.25" customHeight="1">
      <c r="A51" s="30" t="s">
        <v>96</v>
      </c>
      <c r="B51" s="30" t="s">
        <v>97</v>
      </c>
      <c r="C51" s="8">
        <v>8</v>
      </c>
      <c r="D51" s="31">
        <v>0</v>
      </c>
      <c r="E51" s="8">
        <v>10</v>
      </c>
      <c r="F51" s="8">
        <v>9</v>
      </c>
      <c r="G51" s="32">
        <f t="shared" si="60"/>
        <v>19</v>
      </c>
      <c r="H51" s="8">
        <v>7</v>
      </c>
      <c r="I51" s="33">
        <v>0</v>
      </c>
      <c r="J51" s="8">
        <v>0</v>
      </c>
      <c r="K51" s="33">
        <v>1</v>
      </c>
      <c r="L51" s="8">
        <v>2</v>
      </c>
      <c r="M51" s="8"/>
      <c r="N51" s="8"/>
      <c r="O51" s="6">
        <f t="shared" si="6"/>
        <v>3</v>
      </c>
      <c r="P51" s="8">
        <v>4</v>
      </c>
      <c r="Q51" s="8">
        <v>5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>
        <v>2</v>
      </c>
      <c r="AC51" s="8">
        <v>1</v>
      </c>
      <c r="AD51" s="8"/>
      <c r="AE51" s="8"/>
      <c r="AF51" s="8">
        <v>5</v>
      </c>
      <c r="AG51" s="8">
        <v>3</v>
      </c>
      <c r="AH51" s="8"/>
      <c r="AI51" s="8"/>
      <c r="AJ51" s="8"/>
      <c r="AK51" s="8">
        <v>5</v>
      </c>
      <c r="AL51" s="8"/>
      <c r="AM51" s="8"/>
      <c r="AN51" s="8">
        <f t="shared" si="34"/>
        <v>25</v>
      </c>
      <c r="AO51" s="34">
        <f t="shared" si="35"/>
        <v>62</v>
      </c>
      <c r="AP51" s="5"/>
      <c r="AQ51" s="35">
        <f t="shared" si="48"/>
        <v>9</v>
      </c>
      <c r="AR51" s="35">
        <f t="shared" si="49"/>
        <v>29</v>
      </c>
      <c r="AS51" s="35">
        <f t="shared" si="50"/>
        <v>16</v>
      </c>
      <c r="AT51" s="7"/>
      <c r="AU51" s="12">
        <f t="shared" si="51"/>
        <v>0.29999500008333191</v>
      </c>
      <c r="AV51" s="12">
        <f t="shared" si="52"/>
        <v>0.59998551759095464</v>
      </c>
      <c r="AW51" s="12">
        <f t="shared" si="53"/>
        <v>0.50525783939116431</v>
      </c>
      <c r="AX51" s="7"/>
      <c r="AY51" s="8">
        <f t="shared" si="54"/>
        <v>1</v>
      </c>
      <c r="AZ51" s="8">
        <f t="shared" si="55"/>
        <v>2</v>
      </c>
      <c r="BA51" s="8">
        <f t="shared" si="56"/>
        <v>2</v>
      </c>
      <c r="BB51" s="5"/>
      <c r="BC51" s="8" t="str">
        <f t="shared" si="57"/>
        <v>Weak</v>
      </c>
      <c r="BD51" s="8" t="str">
        <f t="shared" si="58"/>
        <v>Att</v>
      </c>
      <c r="BE51" s="8" t="str">
        <f t="shared" si="59"/>
        <v>Att</v>
      </c>
      <c r="BF51" s="1"/>
      <c r="BG51" s="1">
        <f t="shared" si="31"/>
        <v>5</v>
      </c>
      <c r="BH51" s="1">
        <f t="shared" si="32"/>
        <v>5</v>
      </c>
      <c r="BI51" s="1">
        <f t="shared" si="33"/>
        <v>2</v>
      </c>
    </row>
    <row r="52" spans="1:61" ht="14.25" customHeight="1">
      <c r="A52" s="30" t="s">
        <v>98</v>
      </c>
      <c r="B52" s="30" t="s">
        <v>99</v>
      </c>
      <c r="C52" s="8">
        <v>8</v>
      </c>
      <c r="D52" s="31">
        <v>0</v>
      </c>
      <c r="E52" s="8">
        <v>3</v>
      </c>
      <c r="F52" s="8">
        <v>3</v>
      </c>
      <c r="G52" s="32">
        <f t="shared" si="60"/>
        <v>6</v>
      </c>
      <c r="H52" s="8">
        <v>8</v>
      </c>
      <c r="I52" s="33">
        <v>5</v>
      </c>
      <c r="J52" s="8">
        <v>2</v>
      </c>
      <c r="K52" s="33">
        <v>5</v>
      </c>
      <c r="L52" s="8">
        <v>2</v>
      </c>
      <c r="M52" s="8"/>
      <c r="N52" s="8"/>
      <c r="O52" s="6">
        <f t="shared" si="6"/>
        <v>14</v>
      </c>
      <c r="P52" s="8">
        <v>0</v>
      </c>
      <c r="Q52" s="8">
        <v>2</v>
      </c>
      <c r="R52" s="8"/>
      <c r="S52" s="8"/>
      <c r="T52" s="8">
        <v>4</v>
      </c>
      <c r="U52" s="8">
        <v>3</v>
      </c>
      <c r="V52" s="8"/>
      <c r="W52" s="8"/>
      <c r="X52" s="8"/>
      <c r="Y52" s="8"/>
      <c r="Z52" s="8"/>
      <c r="AA52" s="8"/>
      <c r="AB52" s="8">
        <v>2</v>
      </c>
      <c r="AC52" s="8">
        <v>4</v>
      </c>
      <c r="AD52" s="8"/>
      <c r="AE52" s="8"/>
      <c r="AF52" s="8">
        <v>2</v>
      </c>
      <c r="AG52" s="8">
        <v>2</v>
      </c>
      <c r="AH52" s="8"/>
      <c r="AI52" s="8"/>
      <c r="AJ52" s="8"/>
      <c r="AK52" s="8"/>
      <c r="AL52" s="8"/>
      <c r="AM52" s="8"/>
      <c r="AN52" s="8">
        <f t="shared" si="34"/>
        <v>19</v>
      </c>
      <c r="AO52" s="34">
        <f t="shared" si="35"/>
        <v>55</v>
      </c>
      <c r="AP52" s="5"/>
      <c r="AQ52" s="35">
        <f t="shared" si="48"/>
        <v>14</v>
      </c>
      <c r="AR52" s="35">
        <f t="shared" si="49"/>
        <v>26</v>
      </c>
      <c r="AS52" s="35">
        <f t="shared" si="50"/>
        <v>7</v>
      </c>
      <c r="AT52" s="7"/>
      <c r="AU52" s="12">
        <f t="shared" si="51"/>
        <v>0.46665888901851632</v>
      </c>
      <c r="AV52" s="12">
        <f t="shared" si="52"/>
        <v>0.53791805025395933</v>
      </c>
      <c r="AW52" s="12">
        <f t="shared" si="53"/>
        <v>0.22105030473363438</v>
      </c>
      <c r="AX52" s="7"/>
      <c r="AY52" s="8">
        <f t="shared" si="54"/>
        <v>1</v>
      </c>
      <c r="AZ52" s="8">
        <f t="shared" si="55"/>
        <v>2</v>
      </c>
      <c r="BA52" s="8">
        <f t="shared" si="56"/>
        <v>0</v>
      </c>
      <c r="BB52" s="5"/>
      <c r="BC52" s="8" t="str">
        <f t="shared" si="57"/>
        <v>Weak</v>
      </c>
      <c r="BD52" s="8" t="str">
        <f t="shared" si="58"/>
        <v>Att</v>
      </c>
      <c r="BE52" s="8" t="str">
        <f t="shared" si="59"/>
        <v>Not</v>
      </c>
      <c r="BF52" s="1"/>
      <c r="BG52" s="1">
        <f t="shared" si="31"/>
        <v>3</v>
      </c>
      <c r="BH52" s="1">
        <f t="shared" si="32"/>
        <v>3</v>
      </c>
      <c r="BI52" s="1">
        <f t="shared" si="33"/>
        <v>0</v>
      </c>
    </row>
    <row r="53" spans="1:61" ht="14.25" customHeight="1">
      <c r="A53" s="30" t="s">
        <v>100</v>
      </c>
      <c r="B53" s="30" t="s">
        <v>101</v>
      </c>
      <c r="C53" s="8">
        <v>8</v>
      </c>
      <c r="D53" s="31">
        <v>0</v>
      </c>
      <c r="E53" s="8">
        <v>2</v>
      </c>
      <c r="F53" s="8">
        <v>8</v>
      </c>
      <c r="G53" s="32">
        <f t="shared" si="60"/>
        <v>10</v>
      </c>
      <c r="H53" s="8">
        <v>8</v>
      </c>
      <c r="I53" s="33">
        <v>5</v>
      </c>
      <c r="J53" s="8">
        <v>5</v>
      </c>
      <c r="K53" s="33">
        <v>4</v>
      </c>
      <c r="L53" s="8">
        <v>1</v>
      </c>
      <c r="M53" s="8"/>
      <c r="N53" s="8"/>
      <c r="O53" s="6">
        <f t="shared" si="6"/>
        <v>15</v>
      </c>
      <c r="P53" s="8">
        <v>5</v>
      </c>
      <c r="Q53" s="8">
        <v>5</v>
      </c>
      <c r="R53" s="8"/>
      <c r="S53" s="8"/>
      <c r="T53" s="8">
        <v>4</v>
      </c>
      <c r="U53" s="8">
        <v>5</v>
      </c>
      <c r="V53" s="8"/>
      <c r="W53" s="8"/>
      <c r="X53" s="8"/>
      <c r="Y53" s="8"/>
      <c r="Z53" s="8"/>
      <c r="AA53" s="8"/>
      <c r="AB53" s="8">
        <v>2</v>
      </c>
      <c r="AC53" s="8">
        <v>0</v>
      </c>
      <c r="AD53" s="8"/>
      <c r="AE53" s="8"/>
      <c r="AF53" s="8">
        <v>2</v>
      </c>
      <c r="AG53" s="8">
        <v>2</v>
      </c>
      <c r="AH53" s="8"/>
      <c r="AI53" s="8"/>
      <c r="AJ53" s="8"/>
      <c r="AK53" s="8"/>
      <c r="AL53" s="8"/>
      <c r="AM53" s="8"/>
      <c r="AN53" s="8">
        <f t="shared" si="34"/>
        <v>25</v>
      </c>
      <c r="AO53" s="34">
        <f t="shared" si="35"/>
        <v>66</v>
      </c>
      <c r="AP53" s="5"/>
      <c r="AQ53" s="35">
        <f t="shared" si="48"/>
        <v>14</v>
      </c>
      <c r="AR53" s="35">
        <f t="shared" si="49"/>
        <v>31</v>
      </c>
      <c r="AS53" s="35">
        <f t="shared" si="50"/>
        <v>13</v>
      </c>
      <c r="AT53" s="7"/>
      <c r="AU53" s="12">
        <f t="shared" si="51"/>
        <v>0.46665888901851632</v>
      </c>
      <c r="AV53" s="12">
        <f t="shared" si="52"/>
        <v>0.64136382914895151</v>
      </c>
      <c r="AW53" s="12">
        <f t="shared" si="53"/>
        <v>0.41052199450532095</v>
      </c>
      <c r="AX53" s="7"/>
      <c r="AY53" s="8">
        <f t="shared" si="54"/>
        <v>1</v>
      </c>
      <c r="AZ53" s="8">
        <f t="shared" si="55"/>
        <v>2</v>
      </c>
      <c r="BA53" s="8">
        <f t="shared" si="56"/>
        <v>1</v>
      </c>
      <c r="BB53" s="5"/>
      <c r="BC53" s="8" t="str">
        <f t="shared" si="57"/>
        <v>Weak</v>
      </c>
      <c r="BD53" s="8" t="str">
        <f t="shared" si="58"/>
        <v>Att</v>
      </c>
      <c r="BE53" s="8" t="str">
        <f t="shared" si="59"/>
        <v>Weak</v>
      </c>
      <c r="BF53" s="1"/>
      <c r="BG53" s="1">
        <f t="shared" si="31"/>
        <v>4</v>
      </c>
      <c r="BH53" s="1">
        <f t="shared" si="32"/>
        <v>4</v>
      </c>
      <c r="BI53" s="1">
        <f t="shared" si="33"/>
        <v>1</v>
      </c>
    </row>
    <row r="54" spans="1:61" ht="14.25" customHeight="1">
      <c r="A54" s="30" t="s">
        <v>102</v>
      </c>
      <c r="B54" s="30" t="s">
        <v>103</v>
      </c>
      <c r="C54" s="8">
        <v>10</v>
      </c>
      <c r="D54" s="31">
        <v>0</v>
      </c>
      <c r="E54" s="8">
        <v>7</v>
      </c>
      <c r="F54" s="8">
        <v>2</v>
      </c>
      <c r="G54" s="32">
        <f t="shared" si="60"/>
        <v>9</v>
      </c>
      <c r="H54" s="8">
        <v>8</v>
      </c>
      <c r="I54" s="33">
        <v>5</v>
      </c>
      <c r="J54" s="8">
        <v>3</v>
      </c>
      <c r="K54" s="33">
        <v>4</v>
      </c>
      <c r="L54" s="8">
        <v>0</v>
      </c>
      <c r="M54" s="8"/>
      <c r="N54" s="8"/>
      <c r="O54" s="6">
        <f t="shared" si="6"/>
        <v>12</v>
      </c>
      <c r="P54" s="8">
        <v>5</v>
      </c>
      <c r="Q54" s="8"/>
      <c r="R54" s="8"/>
      <c r="S54" s="8"/>
      <c r="T54" s="8">
        <v>0</v>
      </c>
      <c r="U54" s="8">
        <v>2</v>
      </c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>
        <v>0</v>
      </c>
      <c r="AG54" s="8"/>
      <c r="AH54" s="8"/>
      <c r="AI54" s="8"/>
      <c r="AJ54" s="8"/>
      <c r="AK54" s="8">
        <v>5</v>
      </c>
      <c r="AL54" s="8"/>
      <c r="AM54" s="8"/>
      <c r="AN54" s="8">
        <f t="shared" si="34"/>
        <v>12</v>
      </c>
      <c r="AO54" s="34">
        <f t="shared" si="35"/>
        <v>51</v>
      </c>
      <c r="AP54" s="5"/>
      <c r="AQ54" s="35">
        <f t="shared" si="48"/>
        <v>8</v>
      </c>
      <c r="AR54" s="35">
        <f t="shared" si="49"/>
        <v>18</v>
      </c>
      <c r="AS54" s="35">
        <f t="shared" si="50"/>
        <v>15</v>
      </c>
      <c r="AT54" s="7"/>
      <c r="AU54" s="12">
        <f t="shared" si="51"/>
        <v>0.26666222229629505</v>
      </c>
      <c r="AV54" s="12">
        <f t="shared" si="52"/>
        <v>0.37240480402197185</v>
      </c>
      <c r="AW54" s="12">
        <f t="shared" si="53"/>
        <v>0.47367922442921651</v>
      </c>
      <c r="AX54" s="7"/>
      <c r="AY54" s="8">
        <f t="shared" si="54"/>
        <v>1</v>
      </c>
      <c r="AZ54" s="8">
        <f t="shared" si="55"/>
        <v>1</v>
      </c>
      <c r="BA54" s="8">
        <f t="shared" si="56"/>
        <v>1</v>
      </c>
      <c r="BB54" s="5"/>
      <c r="BC54" s="8" t="str">
        <f t="shared" si="57"/>
        <v>Weak</v>
      </c>
      <c r="BD54" s="8" t="str">
        <f t="shared" si="58"/>
        <v>Weak</v>
      </c>
      <c r="BE54" s="8" t="str">
        <f t="shared" si="59"/>
        <v>Weak</v>
      </c>
      <c r="BF54" s="1"/>
      <c r="BG54" s="1">
        <f t="shared" si="31"/>
        <v>3</v>
      </c>
      <c r="BH54" s="1">
        <f t="shared" si="32"/>
        <v>3</v>
      </c>
      <c r="BI54" s="1">
        <f t="shared" si="33"/>
        <v>1</v>
      </c>
    </row>
    <row r="55" spans="1:61" ht="14.25" customHeight="1">
      <c r="A55" s="30" t="s">
        <v>104</v>
      </c>
      <c r="B55" s="30" t="s">
        <v>105</v>
      </c>
      <c r="C55" s="8">
        <v>10</v>
      </c>
      <c r="D55" s="31">
        <v>0</v>
      </c>
      <c r="E55" s="8">
        <v>7</v>
      </c>
      <c r="F55" s="8">
        <v>7</v>
      </c>
      <c r="G55" s="32">
        <f t="shared" si="60"/>
        <v>14</v>
      </c>
      <c r="H55" s="8">
        <v>8</v>
      </c>
      <c r="I55" s="33">
        <v>5</v>
      </c>
      <c r="J55" s="8">
        <v>5</v>
      </c>
      <c r="K55" s="33">
        <v>4</v>
      </c>
      <c r="L55" s="8"/>
      <c r="M55" s="8"/>
      <c r="N55" s="8"/>
      <c r="O55" s="6">
        <f t="shared" si="6"/>
        <v>14</v>
      </c>
      <c r="P55" s="8">
        <v>5</v>
      </c>
      <c r="Q55" s="8"/>
      <c r="R55" s="8"/>
      <c r="S55" s="8"/>
      <c r="T55" s="8">
        <v>1</v>
      </c>
      <c r="U55" s="8">
        <v>5</v>
      </c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>
        <v>5</v>
      </c>
      <c r="AG55" s="8">
        <v>2</v>
      </c>
      <c r="AH55" s="8"/>
      <c r="AI55" s="8"/>
      <c r="AJ55" s="8">
        <v>2</v>
      </c>
      <c r="AK55" s="8">
        <v>5</v>
      </c>
      <c r="AL55" s="8"/>
      <c r="AM55" s="8"/>
      <c r="AN55" s="8">
        <f t="shared" si="34"/>
        <v>25</v>
      </c>
      <c r="AO55" s="34">
        <f t="shared" si="35"/>
        <v>71</v>
      </c>
      <c r="AP55" s="5"/>
      <c r="AQ55" s="35">
        <f t="shared" si="48"/>
        <v>11</v>
      </c>
      <c r="AR55" s="35">
        <f t="shared" si="49"/>
        <v>33</v>
      </c>
      <c r="AS55" s="35">
        <f t="shared" si="50"/>
        <v>17</v>
      </c>
      <c r="AT55" s="7"/>
      <c r="AU55" s="12">
        <f t="shared" si="51"/>
        <v>0.36666055565740568</v>
      </c>
      <c r="AV55" s="12">
        <f t="shared" si="52"/>
        <v>0.68274214070694839</v>
      </c>
      <c r="AW55" s="12">
        <f t="shared" si="53"/>
        <v>0.536836454353112</v>
      </c>
      <c r="AX55" s="7"/>
      <c r="AY55" s="8">
        <f t="shared" si="54"/>
        <v>1</v>
      </c>
      <c r="AZ55" s="8">
        <f t="shared" si="55"/>
        <v>2</v>
      </c>
      <c r="BA55" s="8">
        <f t="shared" si="56"/>
        <v>2</v>
      </c>
      <c r="BB55" s="5"/>
      <c r="BC55" s="8" t="str">
        <f t="shared" si="57"/>
        <v>Weak</v>
      </c>
      <c r="BD55" s="8" t="str">
        <f t="shared" si="58"/>
        <v>Att</v>
      </c>
      <c r="BE55" s="8" t="str">
        <f t="shared" si="59"/>
        <v>Att</v>
      </c>
      <c r="BF55" s="1"/>
      <c r="BG55" s="1">
        <f t="shared" si="31"/>
        <v>5</v>
      </c>
      <c r="BH55" s="1">
        <f t="shared" si="32"/>
        <v>5</v>
      </c>
      <c r="BI55" s="1">
        <f t="shared" si="33"/>
        <v>2</v>
      </c>
    </row>
    <row r="56" spans="1:61" ht="14.25" customHeight="1">
      <c r="A56" s="30" t="s">
        <v>106</v>
      </c>
      <c r="B56" s="30" t="s">
        <v>107</v>
      </c>
      <c r="C56" s="8">
        <v>10</v>
      </c>
      <c r="D56" s="31">
        <v>0</v>
      </c>
      <c r="E56" s="8">
        <v>9</v>
      </c>
      <c r="F56" s="8">
        <v>3</v>
      </c>
      <c r="G56" s="32">
        <f t="shared" si="60"/>
        <v>12</v>
      </c>
      <c r="H56" s="8">
        <v>9</v>
      </c>
      <c r="I56" s="33">
        <v>5</v>
      </c>
      <c r="J56" s="8">
        <v>5</v>
      </c>
      <c r="K56" s="33">
        <v>5</v>
      </c>
      <c r="L56" s="8">
        <v>3</v>
      </c>
      <c r="M56" s="8"/>
      <c r="N56" s="8"/>
      <c r="O56" s="6">
        <f t="shared" si="6"/>
        <v>18</v>
      </c>
      <c r="P56" s="8">
        <v>5</v>
      </c>
      <c r="Q56" s="8">
        <v>4</v>
      </c>
      <c r="R56" s="8"/>
      <c r="S56" s="8"/>
      <c r="T56" s="8">
        <v>5</v>
      </c>
      <c r="U56" s="8">
        <v>5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>
        <v>4</v>
      </c>
      <c r="AG56" s="8">
        <v>2</v>
      </c>
      <c r="AH56" s="8"/>
      <c r="AI56" s="8"/>
      <c r="AJ56" s="8">
        <v>1</v>
      </c>
      <c r="AK56" s="8">
        <v>5</v>
      </c>
      <c r="AL56" s="8"/>
      <c r="AM56" s="8"/>
      <c r="AN56" s="8">
        <f t="shared" si="34"/>
        <v>31</v>
      </c>
      <c r="AO56" s="34">
        <f t="shared" si="35"/>
        <v>80</v>
      </c>
      <c r="AP56" s="5"/>
      <c r="AQ56" s="35">
        <f t="shared" si="48"/>
        <v>15</v>
      </c>
      <c r="AR56" s="35">
        <f t="shared" si="49"/>
        <v>33</v>
      </c>
      <c r="AS56" s="35">
        <f t="shared" si="50"/>
        <v>22</v>
      </c>
      <c r="AT56" s="7"/>
      <c r="AU56" s="12">
        <f t="shared" si="51"/>
        <v>0.49999166680555318</v>
      </c>
      <c r="AV56" s="12">
        <f t="shared" si="52"/>
        <v>0.68274214070694839</v>
      </c>
      <c r="AW56" s="12">
        <f t="shared" si="53"/>
        <v>0.69472952916285091</v>
      </c>
      <c r="AX56" s="7"/>
      <c r="AY56" s="8">
        <f t="shared" si="54"/>
        <v>1</v>
      </c>
      <c r="AZ56" s="8">
        <f t="shared" si="55"/>
        <v>2</v>
      </c>
      <c r="BA56" s="8">
        <f t="shared" si="56"/>
        <v>2</v>
      </c>
      <c r="BB56" s="5"/>
      <c r="BC56" s="8" t="str">
        <f t="shared" si="57"/>
        <v>Weak</v>
      </c>
      <c r="BD56" s="8" t="str">
        <f t="shared" si="58"/>
        <v>Att</v>
      </c>
      <c r="BE56" s="8" t="str">
        <f t="shared" si="59"/>
        <v>Att</v>
      </c>
      <c r="BF56" s="1"/>
      <c r="BG56" s="1">
        <f t="shared" si="31"/>
        <v>5</v>
      </c>
      <c r="BH56" s="1">
        <f t="shared" si="32"/>
        <v>5</v>
      </c>
      <c r="BI56" s="1">
        <f t="shared" si="33"/>
        <v>2</v>
      </c>
    </row>
    <row r="57" spans="1:61" ht="14.25" customHeight="1">
      <c r="A57" s="30" t="s">
        <v>108</v>
      </c>
      <c r="B57" s="30" t="s">
        <v>109</v>
      </c>
      <c r="C57" s="8">
        <v>10</v>
      </c>
      <c r="D57" s="31">
        <v>0</v>
      </c>
      <c r="E57" s="8">
        <v>10</v>
      </c>
      <c r="F57" s="8">
        <v>8</v>
      </c>
      <c r="G57" s="32">
        <f t="shared" si="60"/>
        <v>18</v>
      </c>
      <c r="H57" s="8">
        <v>8</v>
      </c>
      <c r="I57" s="33">
        <v>5</v>
      </c>
      <c r="J57" s="8">
        <v>5</v>
      </c>
      <c r="K57" s="33">
        <v>5</v>
      </c>
      <c r="L57" s="8">
        <v>4</v>
      </c>
      <c r="M57" s="8"/>
      <c r="N57" s="8"/>
      <c r="O57" s="6">
        <f t="shared" si="6"/>
        <v>19</v>
      </c>
      <c r="P57" s="8">
        <v>5</v>
      </c>
      <c r="Q57" s="8">
        <v>3</v>
      </c>
      <c r="R57" s="8"/>
      <c r="S57" s="8"/>
      <c r="T57" s="8">
        <v>5</v>
      </c>
      <c r="U57" s="8">
        <v>5</v>
      </c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>
        <v>5</v>
      </c>
      <c r="AG57" s="8">
        <v>5</v>
      </c>
      <c r="AH57" s="8"/>
      <c r="AI57" s="8"/>
      <c r="AJ57" s="8">
        <v>3</v>
      </c>
      <c r="AK57" s="8">
        <v>5</v>
      </c>
      <c r="AL57" s="8"/>
      <c r="AM57" s="8"/>
      <c r="AN57" s="8">
        <f t="shared" si="34"/>
        <v>36</v>
      </c>
      <c r="AO57" s="34">
        <f t="shared" si="35"/>
        <v>91</v>
      </c>
      <c r="AP57" s="5"/>
      <c r="AQ57" s="35">
        <f t="shared" si="48"/>
        <v>16</v>
      </c>
      <c r="AR57" s="35">
        <f t="shared" si="49"/>
        <v>41</v>
      </c>
      <c r="AS57" s="35">
        <f t="shared" si="50"/>
        <v>24</v>
      </c>
      <c r="AT57" s="7"/>
      <c r="AU57" s="12">
        <f t="shared" si="51"/>
        <v>0.5333244445925901</v>
      </c>
      <c r="AV57" s="12">
        <f t="shared" si="52"/>
        <v>0.84825538693893587</v>
      </c>
      <c r="AW57" s="12">
        <f t="shared" si="53"/>
        <v>0.75788675908674641</v>
      </c>
      <c r="AX57" s="7"/>
      <c r="AY57" s="8">
        <f t="shared" si="54"/>
        <v>2</v>
      </c>
      <c r="AZ57" s="8">
        <f t="shared" si="55"/>
        <v>2</v>
      </c>
      <c r="BA57" s="8">
        <f t="shared" si="56"/>
        <v>2</v>
      </c>
      <c r="BB57" s="5"/>
      <c r="BC57" s="8" t="str">
        <f t="shared" si="57"/>
        <v>Att</v>
      </c>
      <c r="BD57" s="8" t="str">
        <f t="shared" si="58"/>
        <v>Att</v>
      </c>
      <c r="BE57" s="8" t="str">
        <f t="shared" si="59"/>
        <v>Att</v>
      </c>
      <c r="BF57" s="1"/>
      <c r="BG57" s="1">
        <f t="shared" si="31"/>
        <v>6</v>
      </c>
      <c r="BH57" s="1">
        <f t="shared" si="32"/>
        <v>6</v>
      </c>
      <c r="BI57" s="1">
        <f t="shared" si="33"/>
        <v>2</v>
      </c>
    </row>
    <row r="58" spans="1:61" ht="14.25" customHeight="1">
      <c r="A58" s="40">
        <v>1903710201923</v>
      </c>
      <c r="B58" s="41" t="s">
        <v>164</v>
      </c>
      <c r="C58" s="46"/>
      <c r="D58" s="51"/>
      <c r="E58" s="46"/>
      <c r="F58" s="46"/>
      <c r="G58" s="48"/>
      <c r="H58" s="46"/>
      <c r="I58" s="49"/>
      <c r="J58" s="46"/>
      <c r="K58" s="49"/>
      <c r="L58" s="46"/>
      <c r="M58" s="46"/>
      <c r="N58" s="46"/>
      <c r="O58" s="52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>
        <f t="shared" si="34"/>
        <v>0</v>
      </c>
      <c r="AO58" s="34">
        <f t="shared" si="35"/>
        <v>0</v>
      </c>
      <c r="AP58" s="5"/>
      <c r="AQ58" s="35">
        <f t="shared" si="48"/>
        <v>0</v>
      </c>
      <c r="AR58" s="35">
        <f t="shared" si="49"/>
        <v>0</v>
      </c>
      <c r="AS58" s="35">
        <f t="shared" si="50"/>
        <v>0</v>
      </c>
      <c r="AT58" s="7"/>
      <c r="AU58" s="12">
        <f t="shared" si="51"/>
        <v>0</v>
      </c>
      <c r="AV58" s="12">
        <f t="shared" si="52"/>
        <v>0</v>
      </c>
      <c r="AW58" s="12">
        <f t="shared" si="53"/>
        <v>0</v>
      </c>
      <c r="AX58" s="7"/>
      <c r="AY58" s="8">
        <f t="shared" si="54"/>
        <v>0</v>
      </c>
      <c r="AZ58" s="8">
        <f t="shared" si="55"/>
        <v>0</v>
      </c>
      <c r="BA58" s="8">
        <f t="shared" si="56"/>
        <v>0</v>
      </c>
      <c r="BB58" s="5"/>
      <c r="BC58" s="8" t="str">
        <f t="shared" si="57"/>
        <v>Not</v>
      </c>
      <c r="BD58" s="8" t="str">
        <f t="shared" si="58"/>
        <v>Not</v>
      </c>
      <c r="BE58" s="8" t="str">
        <f t="shared" si="59"/>
        <v>Not</v>
      </c>
      <c r="BF58" s="1"/>
      <c r="BG58" s="1">
        <f t="shared" si="31"/>
        <v>0</v>
      </c>
      <c r="BH58" s="1">
        <f t="shared" si="32"/>
        <v>0</v>
      </c>
      <c r="BI58" s="1">
        <f t="shared" si="33"/>
        <v>0</v>
      </c>
    </row>
    <row r="59" spans="1:61" ht="14.25" customHeight="1">
      <c r="A59" s="30" t="s">
        <v>110</v>
      </c>
      <c r="B59" s="30" t="s">
        <v>111</v>
      </c>
      <c r="C59" s="8">
        <v>8</v>
      </c>
      <c r="D59" s="31">
        <v>9</v>
      </c>
      <c r="E59" s="8">
        <v>8</v>
      </c>
      <c r="F59" s="8">
        <v>10</v>
      </c>
      <c r="G59" s="32">
        <f t="shared" si="60"/>
        <v>19</v>
      </c>
      <c r="H59" s="8">
        <v>8</v>
      </c>
      <c r="I59" s="33">
        <v>5</v>
      </c>
      <c r="J59" s="8">
        <v>3</v>
      </c>
      <c r="K59" s="33">
        <v>5</v>
      </c>
      <c r="L59" s="8">
        <v>1</v>
      </c>
      <c r="M59" s="8"/>
      <c r="N59" s="8"/>
      <c r="O59" s="6">
        <f t="shared" si="6"/>
        <v>14</v>
      </c>
      <c r="P59" s="8">
        <v>5</v>
      </c>
      <c r="Q59" s="8">
        <v>5</v>
      </c>
      <c r="R59" s="8"/>
      <c r="S59" s="8"/>
      <c r="T59" s="8">
        <v>3</v>
      </c>
      <c r="U59" s="8">
        <v>5</v>
      </c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>
        <v>5</v>
      </c>
      <c r="AG59" s="8">
        <v>5</v>
      </c>
      <c r="AH59" s="8"/>
      <c r="AI59" s="8"/>
      <c r="AJ59" s="8">
        <v>4</v>
      </c>
      <c r="AK59" s="8">
        <v>5</v>
      </c>
      <c r="AL59" s="8"/>
      <c r="AM59" s="8"/>
      <c r="AN59" s="8">
        <f t="shared" si="34"/>
        <v>37</v>
      </c>
      <c r="AO59" s="34">
        <f t="shared" si="35"/>
        <v>86</v>
      </c>
      <c r="AP59" s="5"/>
      <c r="AQ59" s="35">
        <f t="shared" si="48"/>
        <v>24</v>
      </c>
      <c r="AR59" s="35">
        <f t="shared" si="49"/>
        <v>45</v>
      </c>
      <c r="AS59" s="35">
        <f t="shared" si="50"/>
        <v>17</v>
      </c>
      <c r="AT59" s="7"/>
      <c r="AU59" s="12">
        <f t="shared" si="51"/>
        <v>0.79998666688888509</v>
      </c>
      <c r="AV59" s="12">
        <f t="shared" si="52"/>
        <v>0.93101201005492962</v>
      </c>
      <c r="AW59" s="12">
        <f t="shared" si="53"/>
        <v>0.536836454353112</v>
      </c>
      <c r="AX59" s="7"/>
      <c r="AY59" s="8">
        <f t="shared" si="54"/>
        <v>2</v>
      </c>
      <c r="AZ59" s="8">
        <f t="shared" si="55"/>
        <v>2</v>
      </c>
      <c r="BA59" s="8">
        <f t="shared" si="56"/>
        <v>2</v>
      </c>
      <c r="BB59" s="5"/>
      <c r="BC59" s="8" t="str">
        <f t="shared" si="57"/>
        <v>Att</v>
      </c>
      <c r="BD59" s="8" t="str">
        <f t="shared" si="58"/>
        <v>Att</v>
      </c>
      <c r="BE59" s="8" t="str">
        <f t="shared" si="59"/>
        <v>Att</v>
      </c>
      <c r="BF59" s="1"/>
      <c r="BG59" s="1">
        <f t="shared" si="31"/>
        <v>6</v>
      </c>
      <c r="BH59" s="1">
        <f t="shared" si="32"/>
        <v>6</v>
      </c>
      <c r="BI59" s="1">
        <f t="shared" si="33"/>
        <v>2</v>
      </c>
    </row>
    <row r="60" spans="1:61" ht="14.25" customHeight="1">
      <c r="A60" s="30" t="s">
        <v>112</v>
      </c>
      <c r="B60" s="30" t="s">
        <v>113</v>
      </c>
      <c r="C60" s="8">
        <v>6</v>
      </c>
      <c r="D60" s="31">
        <v>0</v>
      </c>
      <c r="E60" s="8">
        <v>2</v>
      </c>
      <c r="F60" s="8">
        <v>2</v>
      </c>
      <c r="G60" s="32">
        <f t="shared" si="60"/>
        <v>4</v>
      </c>
      <c r="H60" s="8">
        <v>8</v>
      </c>
      <c r="I60" s="33"/>
      <c r="J60" s="8"/>
      <c r="K60" s="33">
        <v>0</v>
      </c>
      <c r="L60" s="8"/>
      <c r="M60" s="8">
        <v>1</v>
      </c>
      <c r="N60" s="8"/>
      <c r="O60" s="6">
        <f t="shared" si="6"/>
        <v>1</v>
      </c>
      <c r="P60" s="8">
        <v>5</v>
      </c>
      <c r="Q60" s="8"/>
      <c r="R60" s="8"/>
      <c r="S60" s="8"/>
      <c r="T60" s="8">
        <v>2</v>
      </c>
      <c r="U60" s="8">
        <v>5</v>
      </c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>
        <v>5</v>
      </c>
      <c r="AG60" s="8"/>
      <c r="AH60" s="8"/>
      <c r="AI60" s="8"/>
      <c r="AJ60" s="8"/>
      <c r="AK60" s="8">
        <v>5</v>
      </c>
      <c r="AL60" s="8"/>
      <c r="AM60" s="8"/>
      <c r="AN60" s="8">
        <f t="shared" si="34"/>
        <v>22</v>
      </c>
      <c r="AO60" s="34">
        <f t="shared" si="35"/>
        <v>41</v>
      </c>
      <c r="AP60" s="5"/>
      <c r="AQ60" s="35">
        <f t="shared" si="48"/>
        <v>10</v>
      </c>
      <c r="AR60" s="35">
        <f t="shared" si="49"/>
        <v>18</v>
      </c>
      <c r="AS60" s="35">
        <f t="shared" si="50"/>
        <v>7</v>
      </c>
      <c r="AT60" s="7"/>
      <c r="AU60" s="12">
        <f t="shared" si="51"/>
        <v>0.33332777787036882</v>
      </c>
      <c r="AV60" s="12">
        <f t="shared" si="52"/>
        <v>0.37240480402197185</v>
      </c>
      <c r="AW60" s="12">
        <f t="shared" si="53"/>
        <v>0.22105030473363438</v>
      </c>
      <c r="AX60" s="7"/>
      <c r="AY60" s="8">
        <f t="shared" si="54"/>
        <v>1</v>
      </c>
      <c r="AZ60" s="8">
        <f t="shared" si="55"/>
        <v>1</v>
      </c>
      <c r="BA60" s="8">
        <f t="shared" si="56"/>
        <v>0</v>
      </c>
      <c r="BB60" s="5"/>
      <c r="BC60" s="8" t="str">
        <f t="shared" si="57"/>
        <v>Weak</v>
      </c>
      <c r="BD60" s="8" t="str">
        <f t="shared" si="58"/>
        <v>Weak</v>
      </c>
      <c r="BE60" s="8" t="str">
        <f t="shared" si="59"/>
        <v>Not</v>
      </c>
      <c r="BF60" s="1"/>
      <c r="BG60" s="1">
        <f t="shared" si="31"/>
        <v>2</v>
      </c>
      <c r="BH60" s="1">
        <f t="shared" si="32"/>
        <v>2</v>
      </c>
      <c r="BI60" s="1">
        <f t="shared" si="33"/>
        <v>0</v>
      </c>
    </row>
    <row r="61" spans="1:61" ht="14.25" customHeight="1">
      <c r="A61" s="30" t="s">
        <v>114</v>
      </c>
      <c r="B61" s="30" t="s">
        <v>115</v>
      </c>
      <c r="C61" s="8">
        <v>6</v>
      </c>
      <c r="D61" s="31">
        <v>0</v>
      </c>
      <c r="E61" s="8">
        <v>2</v>
      </c>
      <c r="F61" s="8">
        <v>3</v>
      </c>
      <c r="G61" s="32">
        <f t="shared" si="60"/>
        <v>5</v>
      </c>
      <c r="H61" s="8">
        <v>8</v>
      </c>
      <c r="I61" s="33">
        <v>0</v>
      </c>
      <c r="J61" s="8">
        <v>1</v>
      </c>
      <c r="K61" s="33">
        <v>5</v>
      </c>
      <c r="L61" s="8">
        <v>0</v>
      </c>
      <c r="M61" s="8"/>
      <c r="N61" s="8"/>
      <c r="O61" s="6">
        <f t="shared" si="6"/>
        <v>6</v>
      </c>
      <c r="P61" s="8">
        <v>5</v>
      </c>
      <c r="Q61" s="8">
        <v>5</v>
      </c>
      <c r="R61" s="8"/>
      <c r="S61" s="8"/>
      <c r="T61" s="8">
        <v>2</v>
      </c>
      <c r="U61" s="8">
        <v>5</v>
      </c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>
        <v>5</v>
      </c>
      <c r="AG61" s="8">
        <v>3</v>
      </c>
      <c r="AH61" s="8"/>
      <c r="AI61" s="8"/>
      <c r="AJ61" s="8"/>
      <c r="AK61" s="8">
        <v>5</v>
      </c>
      <c r="AL61" s="8"/>
      <c r="AM61" s="8"/>
      <c r="AN61" s="8">
        <f t="shared" si="34"/>
        <v>30</v>
      </c>
      <c r="AO61" s="34">
        <f t="shared" si="35"/>
        <v>55</v>
      </c>
      <c r="AP61" s="5"/>
      <c r="AQ61" s="35">
        <f t="shared" si="48"/>
        <v>10</v>
      </c>
      <c r="AR61" s="35">
        <f t="shared" si="49"/>
        <v>31</v>
      </c>
      <c r="AS61" s="35">
        <f t="shared" si="50"/>
        <v>8</v>
      </c>
      <c r="AT61" s="7"/>
      <c r="AU61" s="12">
        <f t="shared" si="51"/>
        <v>0.33332777787036882</v>
      </c>
      <c r="AV61" s="12">
        <f t="shared" si="52"/>
        <v>0.64136382914895151</v>
      </c>
      <c r="AW61" s="12">
        <f t="shared" si="53"/>
        <v>0.25262891969558215</v>
      </c>
      <c r="AX61" s="7"/>
      <c r="AY61" s="8">
        <f t="shared" si="54"/>
        <v>1</v>
      </c>
      <c r="AZ61" s="8">
        <f t="shared" si="55"/>
        <v>2</v>
      </c>
      <c r="BA61" s="8">
        <f t="shared" si="56"/>
        <v>1</v>
      </c>
      <c r="BB61" s="5"/>
      <c r="BC61" s="8" t="str">
        <f t="shared" si="57"/>
        <v>Weak</v>
      </c>
      <c r="BD61" s="8" t="str">
        <f t="shared" si="58"/>
        <v>Att</v>
      </c>
      <c r="BE61" s="8" t="str">
        <f t="shared" si="59"/>
        <v>Weak</v>
      </c>
      <c r="BF61" s="1"/>
      <c r="BG61" s="1">
        <f t="shared" si="31"/>
        <v>4</v>
      </c>
      <c r="BH61" s="1">
        <f t="shared" si="32"/>
        <v>4</v>
      </c>
      <c r="BI61" s="1">
        <f t="shared" si="33"/>
        <v>1</v>
      </c>
    </row>
    <row r="62" spans="1:61" ht="14.25" customHeight="1">
      <c r="A62" s="30" t="s">
        <v>116</v>
      </c>
      <c r="B62" s="30" t="s">
        <v>117</v>
      </c>
      <c r="C62" s="8">
        <v>4</v>
      </c>
      <c r="D62" s="31">
        <v>0</v>
      </c>
      <c r="E62" s="8">
        <v>2</v>
      </c>
      <c r="F62" s="8">
        <v>5</v>
      </c>
      <c r="G62" s="32">
        <f t="shared" si="60"/>
        <v>7</v>
      </c>
      <c r="H62" s="8">
        <v>8</v>
      </c>
      <c r="I62" s="33">
        <v>0</v>
      </c>
      <c r="J62" s="8">
        <v>2</v>
      </c>
      <c r="K62" s="33">
        <v>3</v>
      </c>
      <c r="L62" s="8">
        <v>0</v>
      </c>
      <c r="M62" s="8"/>
      <c r="N62" s="8"/>
      <c r="O62" s="6">
        <f t="shared" si="6"/>
        <v>5</v>
      </c>
      <c r="P62" s="8">
        <v>4</v>
      </c>
      <c r="Q62" s="8">
        <v>1</v>
      </c>
      <c r="R62" s="8"/>
      <c r="S62" s="8"/>
      <c r="T62" s="8">
        <v>3</v>
      </c>
      <c r="U62" s="8">
        <v>4</v>
      </c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v>5</v>
      </c>
      <c r="AG62" s="8">
        <v>0</v>
      </c>
      <c r="AH62" s="8"/>
      <c r="AI62" s="8"/>
      <c r="AJ62" s="8"/>
      <c r="AK62" s="8">
        <v>3</v>
      </c>
      <c r="AL62" s="8"/>
      <c r="AM62" s="8"/>
      <c r="AN62" s="8">
        <f t="shared" si="34"/>
        <v>20</v>
      </c>
      <c r="AO62" s="34">
        <f t="shared" si="35"/>
        <v>44</v>
      </c>
      <c r="AP62" s="5"/>
      <c r="AQ62" s="35">
        <f t="shared" si="48"/>
        <v>11</v>
      </c>
      <c r="AR62" s="35">
        <f t="shared" si="49"/>
        <v>21</v>
      </c>
      <c r="AS62" s="35">
        <f t="shared" si="50"/>
        <v>8</v>
      </c>
      <c r="AT62" s="7"/>
      <c r="AU62" s="12">
        <f t="shared" si="51"/>
        <v>0.36666055565740568</v>
      </c>
      <c r="AV62" s="12">
        <f t="shared" si="52"/>
        <v>0.43447227135896715</v>
      </c>
      <c r="AW62" s="12">
        <f t="shared" si="53"/>
        <v>0.25262891969558215</v>
      </c>
      <c r="AX62" s="7"/>
      <c r="AY62" s="8">
        <f t="shared" si="54"/>
        <v>1</v>
      </c>
      <c r="AZ62" s="8">
        <f t="shared" si="55"/>
        <v>1</v>
      </c>
      <c r="BA62" s="8">
        <f t="shared" si="56"/>
        <v>1</v>
      </c>
      <c r="BB62" s="5"/>
      <c r="BC62" s="8" t="str">
        <f t="shared" si="57"/>
        <v>Weak</v>
      </c>
      <c r="BD62" s="8" t="str">
        <f t="shared" si="58"/>
        <v>Weak</v>
      </c>
      <c r="BE62" s="8" t="str">
        <f t="shared" si="59"/>
        <v>Weak</v>
      </c>
      <c r="BF62" s="1"/>
      <c r="BG62" s="1">
        <f t="shared" si="31"/>
        <v>3</v>
      </c>
      <c r="BH62" s="1">
        <f t="shared" si="32"/>
        <v>3</v>
      </c>
      <c r="BI62" s="1">
        <f t="shared" si="33"/>
        <v>1</v>
      </c>
    </row>
    <row r="63" spans="1:61" ht="14.25" customHeight="1">
      <c r="A63" s="30" t="s">
        <v>118</v>
      </c>
      <c r="B63" s="30" t="s">
        <v>119</v>
      </c>
      <c r="C63" s="8">
        <v>10</v>
      </c>
      <c r="D63" s="31">
        <v>0</v>
      </c>
      <c r="E63" s="8">
        <v>8</v>
      </c>
      <c r="F63" s="8">
        <v>7</v>
      </c>
      <c r="G63" s="32">
        <f t="shared" si="60"/>
        <v>15</v>
      </c>
      <c r="H63" s="8">
        <v>8</v>
      </c>
      <c r="I63" s="33">
        <v>5</v>
      </c>
      <c r="J63" s="8">
        <v>3</v>
      </c>
      <c r="K63" s="33">
        <v>5</v>
      </c>
      <c r="L63" s="8">
        <v>2</v>
      </c>
      <c r="M63" s="8"/>
      <c r="N63" s="8"/>
      <c r="O63" s="6">
        <f t="shared" si="6"/>
        <v>15</v>
      </c>
      <c r="P63" s="8">
        <v>5</v>
      </c>
      <c r="Q63" s="8">
        <v>4</v>
      </c>
      <c r="R63" s="8"/>
      <c r="S63" s="8"/>
      <c r="T63" s="8">
        <v>3</v>
      </c>
      <c r="U63" s="8">
        <v>5</v>
      </c>
      <c r="V63" s="8"/>
      <c r="W63" s="8"/>
      <c r="X63" s="8"/>
      <c r="Y63" s="8"/>
      <c r="Z63" s="8"/>
      <c r="AA63" s="8"/>
      <c r="AB63" s="8">
        <v>2</v>
      </c>
      <c r="AC63" s="8">
        <v>0</v>
      </c>
      <c r="AD63" s="8"/>
      <c r="AE63" s="8"/>
      <c r="AF63" s="8">
        <v>3</v>
      </c>
      <c r="AG63" s="8">
        <v>1</v>
      </c>
      <c r="AH63" s="8"/>
      <c r="AI63" s="8"/>
      <c r="AJ63" s="8"/>
      <c r="AK63" s="8"/>
      <c r="AL63" s="8"/>
      <c r="AM63" s="8"/>
      <c r="AN63" s="8">
        <f t="shared" si="34"/>
        <v>23</v>
      </c>
      <c r="AO63" s="34">
        <f t="shared" si="35"/>
        <v>71</v>
      </c>
      <c r="AP63" s="5"/>
      <c r="AQ63" s="35">
        <f t="shared" si="48"/>
        <v>13</v>
      </c>
      <c r="AR63" s="35">
        <f t="shared" si="49"/>
        <v>30</v>
      </c>
      <c r="AS63" s="35">
        <f t="shared" si="50"/>
        <v>18</v>
      </c>
      <c r="AT63" s="7"/>
      <c r="AU63" s="12">
        <f t="shared" si="51"/>
        <v>0.43332611123147946</v>
      </c>
      <c r="AV63" s="12">
        <f t="shared" si="52"/>
        <v>0.62067467336995308</v>
      </c>
      <c r="AW63" s="12">
        <f t="shared" si="53"/>
        <v>0.56841506931505981</v>
      </c>
      <c r="AX63" s="7"/>
      <c r="AY63" s="8">
        <f t="shared" si="54"/>
        <v>1</v>
      </c>
      <c r="AZ63" s="8">
        <f t="shared" si="55"/>
        <v>2</v>
      </c>
      <c r="BA63" s="8">
        <f t="shared" si="56"/>
        <v>2</v>
      </c>
      <c r="BB63" s="5"/>
      <c r="BC63" s="8" t="str">
        <f t="shared" si="57"/>
        <v>Weak</v>
      </c>
      <c r="BD63" s="8" t="str">
        <f t="shared" si="58"/>
        <v>Att</v>
      </c>
      <c r="BE63" s="8" t="str">
        <f t="shared" si="59"/>
        <v>Att</v>
      </c>
      <c r="BF63" s="1"/>
      <c r="BG63" s="1">
        <f t="shared" si="31"/>
        <v>5</v>
      </c>
      <c r="BH63" s="1">
        <f t="shared" si="32"/>
        <v>5</v>
      </c>
      <c r="BI63" s="1">
        <f t="shared" si="33"/>
        <v>2</v>
      </c>
    </row>
    <row r="64" spans="1:61" ht="14.25" customHeight="1">
      <c r="A64" s="30" t="s">
        <v>120</v>
      </c>
      <c r="B64" s="30" t="s">
        <v>121</v>
      </c>
      <c r="C64" s="8">
        <v>8</v>
      </c>
      <c r="D64" s="31">
        <v>1</v>
      </c>
      <c r="E64" s="8">
        <v>6</v>
      </c>
      <c r="F64" s="8">
        <v>7</v>
      </c>
      <c r="G64" s="32">
        <f t="shared" si="60"/>
        <v>13</v>
      </c>
      <c r="H64" s="8">
        <v>7</v>
      </c>
      <c r="I64" s="33">
        <v>0</v>
      </c>
      <c r="J64" s="8">
        <v>0</v>
      </c>
      <c r="K64" s="33"/>
      <c r="L64" s="8"/>
      <c r="M64" s="8">
        <v>5</v>
      </c>
      <c r="N64" s="8">
        <v>0</v>
      </c>
      <c r="O64" s="6">
        <f t="shared" si="6"/>
        <v>5</v>
      </c>
      <c r="P64" s="8">
        <v>5</v>
      </c>
      <c r="Q64" s="8">
        <v>0</v>
      </c>
      <c r="R64" s="8"/>
      <c r="S64" s="8"/>
      <c r="T64" s="8">
        <v>1</v>
      </c>
      <c r="U64" s="8">
        <v>5</v>
      </c>
      <c r="V64" s="8"/>
      <c r="W64" s="8"/>
      <c r="X64" s="8"/>
      <c r="Y64" s="8">
        <v>4</v>
      </c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>
        <v>3</v>
      </c>
      <c r="AL64" s="8"/>
      <c r="AM64" s="8"/>
      <c r="AN64" s="8">
        <f t="shared" si="34"/>
        <v>18</v>
      </c>
      <c r="AO64" s="34">
        <f t="shared" si="35"/>
        <v>51</v>
      </c>
      <c r="AP64" s="5"/>
      <c r="AQ64" s="35">
        <f t="shared" si="48"/>
        <v>9</v>
      </c>
      <c r="AR64" s="35">
        <f t="shared" si="49"/>
        <v>20</v>
      </c>
      <c r="AS64" s="35">
        <f t="shared" si="50"/>
        <v>15</v>
      </c>
      <c r="AT64" s="7"/>
      <c r="AU64" s="12">
        <f t="shared" si="51"/>
        <v>0.29999500008333191</v>
      </c>
      <c r="AV64" s="12">
        <f t="shared" si="52"/>
        <v>0.41378311557996872</v>
      </c>
      <c r="AW64" s="12">
        <f t="shared" si="53"/>
        <v>0.47367922442921651</v>
      </c>
      <c r="AX64" s="7"/>
      <c r="AY64" s="8">
        <f t="shared" si="54"/>
        <v>1</v>
      </c>
      <c r="AZ64" s="8">
        <f t="shared" si="55"/>
        <v>1</v>
      </c>
      <c r="BA64" s="8">
        <f t="shared" si="56"/>
        <v>1</v>
      </c>
      <c r="BB64" s="5"/>
      <c r="BC64" s="8" t="str">
        <f t="shared" si="57"/>
        <v>Weak</v>
      </c>
      <c r="BD64" s="8" t="str">
        <f t="shared" si="58"/>
        <v>Weak</v>
      </c>
      <c r="BE64" s="8" t="str">
        <f t="shared" si="59"/>
        <v>Weak</v>
      </c>
      <c r="BF64" s="1"/>
      <c r="BG64" s="1">
        <f t="shared" si="31"/>
        <v>3</v>
      </c>
      <c r="BH64" s="1">
        <f t="shared" si="32"/>
        <v>3</v>
      </c>
      <c r="BI64" s="1">
        <f t="shared" si="33"/>
        <v>1</v>
      </c>
    </row>
    <row r="65" spans="1:61" ht="14.25" customHeight="1">
      <c r="A65" s="40">
        <v>1903710201971</v>
      </c>
      <c r="B65" s="41" t="s">
        <v>165</v>
      </c>
      <c r="C65" s="46"/>
      <c r="D65" s="51"/>
      <c r="E65" s="46"/>
      <c r="F65" s="46"/>
      <c r="G65" s="48"/>
      <c r="H65" s="46"/>
      <c r="I65" s="49"/>
      <c r="J65" s="46"/>
      <c r="K65" s="49"/>
      <c r="L65" s="46"/>
      <c r="M65" s="46"/>
      <c r="N65" s="46"/>
      <c r="O65" s="52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>
        <f t="shared" si="34"/>
        <v>0</v>
      </c>
      <c r="AO65" s="34">
        <f t="shared" si="35"/>
        <v>0</v>
      </c>
      <c r="AP65" s="5"/>
      <c r="AQ65" s="35">
        <f t="shared" si="48"/>
        <v>0</v>
      </c>
      <c r="AR65" s="35">
        <f t="shared" si="49"/>
        <v>0</v>
      </c>
      <c r="AS65" s="35">
        <f t="shared" si="50"/>
        <v>0</v>
      </c>
      <c r="AT65" s="7"/>
      <c r="AU65" s="12">
        <f t="shared" si="51"/>
        <v>0</v>
      </c>
      <c r="AV65" s="12">
        <f t="shared" si="52"/>
        <v>0</v>
      </c>
      <c r="AW65" s="12">
        <f t="shared" si="53"/>
        <v>0</v>
      </c>
      <c r="AX65" s="7"/>
      <c r="AY65" s="8">
        <f t="shared" si="54"/>
        <v>0</v>
      </c>
      <c r="AZ65" s="8">
        <f t="shared" si="55"/>
        <v>0</v>
      </c>
      <c r="BA65" s="8">
        <f t="shared" si="56"/>
        <v>0</v>
      </c>
      <c r="BB65" s="5"/>
      <c r="BC65" s="8" t="str">
        <f t="shared" si="57"/>
        <v>Not</v>
      </c>
      <c r="BD65" s="8" t="str">
        <f t="shared" si="58"/>
        <v>Not</v>
      </c>
      <c r="BE65" s="8" t="str">
        <f t="shared" si="59"/>
        <v>Not</v>
      </c>
      <c r="BF65" s="1"/>
      <c r="BG65" s="1">
        <f t="shared" si="31"/>
        <v>0</v>
      </c>
      <c r="BH65" s="1">
        <f t="shared" si="32"/>
        <v>0</v>
      </c>
      <c r="BI65" s="1">
        <f t="shared" si="33"/>
        <v>0</v>
      </c>
    </row>
    <row r="66" spans="1:61" ht="14.25" customHeight="1">
      <c r="A66" s="30" t="s">
        <v>122</v>
      </c>
      <c r="B66" s="30" t="s">
        <v>123</v>
      </c>
      <c r="C66" s="8">
        <v>6</v>
      </c>
      <c r="D66" s="31">
        <v>0</v>
      </c>
      <c r="E66" s="8">
        <v>10</v>
      </c>
      <c r="F66" s="8">
        <v>1</v>
      </c>
      <c r="G66" s="32">
        <f t="shared" si="60"/>
        <v>11</v>
      </c>
      <c r="H66" s="8">
        <v>7</v>
      </c>
      <c r="I66" s="33"/>
      <c r="J66" s="8"/>
      <c r="K66" s="33">
        <v>3</v>
      </c>
      <c r="L66" s="8"/>
      <c r="M66" s="8"/>
      <c r="N66" s="8"/>
      <c r="O66" s="6">
        <f t="shared" si="6"/>
        <v>3</v>
      </c>
      <c r="P66" s="8">
        <v>1</v>
      </c>
      <c r="Q66" s="8"/>
      <c r="R66" s="8"/>
      <c r="S66" s="8"/>
      <c r="T66" s="8">
        <v>2</v>
      </c>
      <c r="U66" s="8">
        <v>5</v>
      </c>
      <c r="V66" s="8"/>
      <c r="W66" s="8"/>
      <c r="X66" s="8"/>
      <c r="Y66" s="8">
        <v>1</v>
      </c>
      <c r="Z66" s="8"/>
      <c r="AA66" s="8"/>
      <c r="AB66" s="8"/>
      <c r="AC66" s="8"/>
      <c r="AD66" s="8"/>
      <c r="AE66" s="8"/>
      <c r="AF66" s="8">
        <v>3</v>
      </c>
      <c r="AG66" s="8"/>
      <c r="AH66" s="8"/>
      <c r="AI66" s="8"/>
      <c r="AJ66" s="8"/>
      <c r="AK66" s="8"/>
      <c r="AL66" s="8"/>
      <c r="AM66" s="8"/>
      <c r="AN66" s="8">
        <f t="shared" si="34"/>
        <v>12</v>
      </c>
      <c r="AO66" s="34">
        <f t="shared" si="35"/>
        <v>39</v>
      </c>
      <c r="AP66" s="5"/>
      <c r="AQ66" s="35">
        <f t="shared" si="48"/>
        <v>9</v>
      </c>
      <c r="AR66" s="35">
        <f t="shared" si="49"/>
        <v>12</v>
      </c>
      <c r="AS66" s="35">
        <f t="shared" si="50"/>
        <v>12</v>
      </c>
      <c r="AT66" s="7"/>
      <c r="AU66" s="12">
        <f t="shared" si="51"/>
        <v>0.29999500008333191</v>
      </c>
      <c r="AV66" s="12">
        <f t="shared" si="52"/>
        <v>0.24826986934798123</v>
      </c>
      <c r="AW66" s="12">
        <f t="shared" si="53"/>
        <v>0.3789433795433732</v>
      </c>
      <c r="AX66" s="7"/>
      <c r="AY66" s="8">
        <f t="shared" si="54"/>
        <v>1</v>
      </c>
      <c r="AZ66" s="8">
        <f t="shared" si="55"/>
        <v>0</v>
      </c>
      <c r="BA66" s="8">
        <f t="shared" si="56"/>
        <v>1</v>
      </c>
      <c r="BB66" s="5"/>
      <c r="BC66" s="8" t="str">
        <f t="shared" si="57"/>
        <v>Weak</v>
      </c>
      <c r="BD66" s="8" t="str">
        <f t="shared" si="58"/>
        <v>Not</v>
      </c>
      <c r="BE66" s="8" t="str">
        <f t="shared" si="59"/>
        <v>Weak</v>
      </c>
      <c r="BF66" s="1"/>
      <c r="BG66" s="1">
        <f t="shared" si="31"/>
        <v>2</v>
      </c>
      <c r="BH66" s="1">
        <f t="shared" si="32"/>
        <v>2</v>
      </c>
      <c r="BI66" s="1">
        <f t="shared" si="33"/>
        <v>1</v>
      </c>
    </row>
    <row r="67" spans="1:61" ht="14.25" customHeight="1">
      <c r="A67" s="30" t="s">
        <v>124</v>
      </c>
      <c r="B67" s="30" t="s">
        <v>125</v>
      </c>
      <c r="C67" s="8">
        <v>6</v>
      </c>
      <c r="D67" s="31">
        <v>0</v>
      </c>
      <c r="E67" s="8">
        <v>1</v>
      </c>
      <c r="F67" s="8">
        <v>1</v>
      </c>
      <c r="G67" s="32">
        <f t="shared" si="60"/>
        <v>2</v>
      </c>
      <c r="H67" s="8">
        <v>8</v>
      </c>
      <c r="I67" s="33">
        <v>0</v>
      </c>
      <c r="J67" s="8">
        <v>1</v>
      </c>
      <c r="K67" s="33">
        <v>5</v>
      </c>
      <c r="L67" s="8">
        <v>0</v>
      </c>
      <c r="M67" s="8"/>
      <c r="N67" s="8"/>
      <c r="O67" s="6">
        <f t="shared" si="6"/>
        <v>6</v>
      </c>
      <c r="P67" s="8">
        <v>5</v>
      </c>
      <c r="Q67" s="8">
        <v>5</v>
      </c>
      <c r="R67" s="8"/>
      <c r="S67" s="8"/>
      <c r="T67" s="8">
        <v>3</v>
      </c>
      <c r="U67" s="8">
        <v>5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>
        <v>0</v>
      </c>
      <c r="AH67" s="8"/>
      <c r="AI67" s="8"/>
      <c r="AJ67" s="8">
        <v>2</v>
      </c>
      <c r="AK67" s="8">
        <v>5</v>
      </c>
      <c r="AL67" s="8"/>
      <c r="AM67" s="8"/>
      <c r="AN67" s="8">
        <f t="shared" si="34"/>
        <v>25</v>
      </c>
      <c r="AO67" s="34">
        <f t="shared" si="35"/>
        <v>47</v>
      </c>
      <c r="AP67" s="5"/>
      <c r="AQ67" s="35">
        <f t="shared" si="48"/>
        <v>13</v>
      </c>
      <c r="AR67" s="35">
        <f t="shared" si="49"/>
        <v>21</v>
      </c>
      <c r="AS67" s="35">
        <f t="shared" si="50"/>
        <v>7</v>
      </c>
      <c r="AT67" s="7"/>
      <c r="AU67" s="12">
        <f t="shared" si="51"/>
        <v>0.43332611123147946</v>
      </c>
      <c r="AV67" s="12">
        <f t="shared" si="52"/>
        <v>0.43447227135896715</v>
      </c>
      <c r="AW67" s="12">
        <f t="shared" si="53"/>
        <v>0.22105030473363438</v>
      </c>
      <c r="AX67" s="7"/>
      <c r="AY67" s="8">
        <f t="shared" si="54"/>
        <v>1</v>
      </c>
      <c r="AZ67" s="8">
        <f t="shared" si="55"/>
        <v>1</v>
      </c>
      <c r="BA67" s="8">
        <f t="shared" si="56"/>
        <v>0</v>
      </c>
      <c r="BB67" s="5"/>
      <c r="BC67" s="8" t="str">
        <f t="shared" si="57"/>
        <v>Weak</v>
      </c>
      <c r="BD67" s="8" t="str">
        <f t="shared" si="58"/>
        <v>Weak</v>
      </c>
      <c r="BE67" s="8" t="str">
        <f t="shared" si="59"/>
        <v>Not</v>
      </c>
      <c r="BF67" s="1"/>
      <c r="BG67" s="1">
        <f t="shared" si="31"/>
        <v>2</v>
      </c>
      <c r="BH67" s="1">
        <f t="shared" si="32"/>
        <v>2</v>
      </c>
      <c r="BI67" s="1">
        <f t="shared" si="33"/>
        <v>0</v>
      </c>
    </row>
    <row r="68" spans="1:61" ht="14.25" customHeight="1">
      <c r="A68" s="30" t="s">
        <v>126</v>
      </c>
      <c r="B68" s="30" t="s">
        <v>127</v>
      </c>
      <c r="C68" s="8">
        <v>10</v>
      </c>
      <c r="D68" s="31">
        <v>6</v>
      </c>
      <c r="E68" s="8">
        <v>10</v>
      </c>
      <c r="F68" s="8">
        <v>8</v>
      </c>
      <c r="G68" s="32">
        <f t="shared" si="60"/>
        <v>18</v>
      </c>
      <c r="H68" s="8">
        <v>8</v>
      </c>
      <c r="I68" s="33">
        <v>5</v>
      </c>
      <c r="J68" s="8">
        <v>3</v>
      </c>
      <c r="K68" s="33">
        <v>5</v>
      </c>
      <c r="L68" s="8">
        <v>1</v>
      </c>
      <c r="M68" s="8"/>
      <c r="N68" s="8"/>
      <c r="O68" s="6">
        <f t="shared" si="6"/>
        <v>14</v>
      </c>
      <c r="P68" s="8">
        <v>5</v>
      </c>
      <c r="Q68" s="8">
        <v>4</v>
      </c>
      <c r="R68" s="8"/>
      <c r="S68" s="8"/>
      <c r="T68" s="8">
        <v>4</v>
      </c>
      <c r="U68" s="8">
        <v>5</v>
      </c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>
        <v>5</v>
      </c>
      <c r="AG68" s="8">
        <v>5</v>
      </c>
      <c r="AH68" s="8"/>
      <c r="AI68" s="8"/>
      <c r="AJ68" s="8">
        <v>3</v>
      </c>
      <c r="AK68" s="8">
        <v>5</v>
      </c>
      <c r="AL68" s="8"/>
      <c r="AM68" s="8"/>
      <c r="AN68" s="8">
        <f t="shared" si="34"/>
        <v>36</v>
      </c>
      <c r="AO68" s="34">
        <f t="shared" si="35"/>
        <v>86</v>
      </c>
      <c r="AP68" s="5"/>
      <c r="AQ68" s="35">
        <f t="shared" si="48"/>
        <v>21</v>
      </c>
      <c r="AR68" s="35">
        <f t="shared" si="49"/>
        <v>42</v>
      </c>
      <c r="AS68" s="35">
        <f t="shared" si="50"/>
        <v>19</v>
      </c>
      <c r="AT68" s="7"/>
      <c r="AU68" s="12">
        <f t="shared" si="51"/>
        <v>0.69998833352777445</v>
      </c>
      <c r="AV68" s="12">
        <f t="shared" si="52"/>
        <v>0.86894454271793431</v>
      </c>
      <c r="AW68" s="12">
        <f t="shared" si="53"/>
        <v>0.59999368427700761</v>
      </c>
      <c r="AX68" s="7"/>
      <c r="AY68" s="8">
        <f t="shared" si="54"/>
        <v>2</v>
      </c>
      <c r="AZ68" s="8">
        <f t="shared" si="55"/>
        <v>2</v>
      </c>
      <c r="BA68" s="8">
        <f t="shared" si="56"/>
        <v>2</v>
      </c>
      <c r="BB68" s="5"/>
      <c r="BC68" s="8" t="str">
        <f t="shared" si="57"/>
        <v>Att</v>
      </c>
      <c r="BD68" s="8" t="str">
        <f t="shared" si="58"/>
        <v>Att</v>
      </c>
      <c r="BE68" s="8" t="str">
        <f t="shared" si="59"/>
        <v>Att</v>
      </c>
      <c r="BF68" s="1"/>
      <c r="BG68" s="1">
        <f t="shared" si="31"/>
        <v>6</v>
      </c>
      <c r="BH68" s="1">
        <f t="shared" si="32"/>
        <v>6</v>
      </c>
      <c r="BI68" s="1">
        <f t="shared" si="33"/>
        <v>2</v>
      </c>
    </row>
    <row r="69" spans="1:61" ht="14.25" customHeight="1">
      <c r="A69" s="38">
        <v>1903710202017</v>
      </c>
      <c r="B69" s="41" t="s">
        <v>166</v>
      </c>
      <c r="C69" s="46"/>
      <c r="D69" s="47"/>
      <c r="E69" s="46"/>
      <c r="F69" s="46"/>
      <c r="G69" s="48"/>
      <c r="H69" s="46"/>
      <c r="I69" s="49"/>
      <c r="J69" s="46"/>
      <c r="K69" s="49"/>
      <c r="L69" s="46"/>
      <c r="M69" s="46"/>
      <c r="N69" s="46"/>
      <c r="O69" s="50"/>
      <c r="P69" s="8">
        <v>5</v>
      </c>
      <c r="Q69" s="8">
        <v>0</v>
      </c>
      <c r="R69" s="8"/>
      <c r="S69" s="8"/>
      <c r="T69" s="8">
        <v>2</v>
      </c>
      <c r="U69" s="8">
        <v>5</v>
      </c>
      <c r="V69" s="8"/>
      <c r="W69" s="8"/>
      <c r="X69" s="8"/>
      <c r="Y69" s="8">
        <v>3</v>
      </c>
      <c r="Z69" s="8"/>
      <c r="AA69" s="8"/>
      <c r="AB69" s="8"/>
      <c r="AC69" s="8"/>
      <c r="AD69" s="8"/>
      <c r="AE69" s="8"/>
      <c r="AF69" s="8">
        <v>1</v>
      </c>
      <c r="AG69" s="8"/>
      <c r="AH69" s="8"/>
      <c r="AI69" s="8"/>
      <c r="AJ69" s="8"/>
      <c r="AK69" s="8"/>
      <c r="AL69" s="8"/>
      <c r="AM69" s="8"/>
      <c r="AN69" s="8">
        <f t="shared" si="34"/>
        <v>16</v>
      </c>
      <c r="AO69" s="34">
        <f t="shared" si="35"/>
        <v>16</v>
      </c>
      <c r="AP69" s="5"/>
      <c r="AQ69" s="35">
        <f t="shared" si="48"/>
        <v>2</v>
      </c>
      <c r="AR69" s="35">
        <f t="shared" si="49"/>
        <v>6</v>
      </c>
      <c r="AS69" s="35">
        <f t="shared" si="50"/>
        <v>8</v>
      </c>
      <c r="AT69" s="7"/>
      <c r="AU69" s="12">
        <f t="shared" si="51"/>
        <v>6.6665555574073762E-2</v>
      </c>
      <c r="AV69" s="12">
        <f t="shared" si="52"/>
        <v>0.12413493467399062</v>
      </c>
      <c r="AW69" s="12">
        <f t="shared" si="53"/>
        <v>0.25262891969558215</v>
      </c>
      <c r="AX69" s="7"/>
      <c r="AY69" s="8">
        <f t="shared" si="54"/>
        <v>0</v>
      </c>
      <c r="AZ69" s="8">
        <f t="shared" si="55"/>
        <v>0</v>
      </c>
      <c r="BA69" s="8">
        <f t="shared" si="56"/>
        <v>1</v>
      </c>
      <c r="BB69" s="5"/>
      <c r="BC69" s="8" t="str">
        <f t="shared" si="57"/>
        <v>Not</v>
      </c>
      <c r="BD69" s="8" t="str">
        <f t="shared" si="58"/>
        <v>Not</v>
      </c>
      <c r="BE69" s="8" t="str">
        <f t="shared" si="59"/>
        <v>Weak</v>
      </c>
      <c r="BF69" s="1"/>
      <c r="BG69" s="1">
        <f t="shared" si="31"/>
        <v>1</v>
      </c>
      <c r="BH69" s="1">
        <f t="shared" si="32"/>
        <v>1</v>
      </c>
      <c r="BI69" s="1">
        <f t="shared" si="33"/>
        <v>1</v>
      </c>
    </row>
    <row r="70" spans="1:61" ht="14.25" customHeight="1">
      <c r="A70" s="30" t="s">
        <v>128</v>
      </c>
      <c r="B70" s="30" t="s">
        <v>129</v>
      </c>
      <c r="C70" s="8">
        <v>6</v>
      </c>
      <c r="D70" s="31">
        <v>0</v>
      </c>
      <c r="E70" s="8" t="s">
        <v>26</v>
      </c>
      <c r="F70" s="8">
        <v>2</v>
      </c>
      <c r="G70" s="32">
        <f t="shared" ref="G70:G76" si="61">LARGE(D70:F70,1)+LARGE(D70:F70,2)</f>
        <v>2</v>
      </c>
      <c r="H70" s="8">
        <v>7</v>
      </c>
      <c r="I70" s="33">
        <v>0</v>
      </c>
      <c r="J70" s="8">
        <v>0</v>
      </c>
      <c r="K70" s="33"/>
      <c r="L70" s="8"/>
      <c r="M70" s="8">
        <v>0</v>
      </c>
      <c r="N70" s="8">
        <v>1</v>
      </c>
      <c r="O70" s="6">
        <f t="shared" ref="O70:O76" si="62">SUM(I70:N70)</f>
        <v>1</v>
      </c>
      <c r="P70" s="8">
        <v>5</v>
      </c>
      <c r="Q70" s="8">
        <v>2</v>
      </c>
      <c r="R70" s="8"/>
      <c r="S70" s="8"/>
      <c r="T70" s="8">
        <v>3</v>
      </c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>
        <v>3</v>
      </c>
      <c r="AG70" s="8">
        <v>0</v>
      </c>
      <c r="AH70" s="8"/>
      <c r="AI70" s="8"/>
      <c r="AJ70" s="8">
        <v>1</v>
      </c>
      <c r="AK70" s="8">
        <v>2</v>
      </c>
      <c r="AL70" s="8"/>
      <c r="AM70" s="8"/>
      <c r="AN70" s="8">
        <f t="shared" si="34"/>
        <v>16</v>
      </c>
      <c r="AO70" s="34">
        <f t="shared" si="35"/>
        <v>32</v>
      </c>
      <c r="AP70" s="5"/>
      <c r="AQ70" s="35">
        <f t="shared" si="48"/>
        <v>11</v>
      </c>
      <c r="AR70" s="35">
        <f t="shared" si="49"/>
        <v>9</v>
      </c>
      <c r="AS70" s="35">
        <f t="shared" si="50"/>
        <v>6</v>
      </c>
      <c r="AT70" s="7"/>
      <c r="AU70" s="12">
        <f t="shared" si="51"/>
        <v>0.36666055565740568</v>
      </c>
      <c r="AV70" s="12">
        <f t="shared" si="52"/>
        <v>0.18620240201098592</v>
      </c>
      <c r="AW70" s="12">
        <f t="shared" si="53"/>
        <v>0.1894716897716866</v>
      </c>
      <c r="AX70" s="7"/>
      <c r="AY70" s="8">
        <f t="shared" si="54"/>
        <v>1</v>
      </c>
      <c r="AZ70" s="8">
        <f t="shared" si="55"/>
        <v>0</v>
      </c>
      <c r="BA70" s="8">
        <f t="shared" si="56"/>
        <v>0</v>
      </c>
      <c r="BB70" s="5"/>
      <c r="BC70" s="8" t="str">
        <f t="shared" si="57"/>
        <v>Weak</v>
      </c>
      <c r="BD70" s="8" t="str">
        <f t="shared" si="58"/>
        <v>Not</v>
      </c>
      <c r="BE70" s="8" t="str">
        <f t="shared" si="59"/>
        <v>Not</v>
      </c>
      <c r="BF70" s="1"/>
      <c r="BG70" s="1">
        <f t="shared" si="31"/>
        <v>1</v>
      </c>
      <c r="BH70" s="1">
        <f t="shared" si="32"/>
        <v>1</v>
      </c>
      <c r="BI70" s="1">
        <f t="shared" si="33"/>
        <v>0</v>
      </c>
    </row>
    <row r="71" spans="1:61" ht="14.25" customHeight="1">
      <c r="A71" s="30" t="s">
        <v>130</v>
      </c>
      <c r="B71" s="30" t="s">
        <v>131</v>
      </c>
      <c r="C71" s="8">
        <v>10</v>
      </c>
      <c r="D71" s="31">
        <v>2</v>
      </c>
      <c r="E71" s="8">
        <v>8</v>
      </c>
      <c r="F71" s="8">
        <v>3</v>
      </c>
      <c r="G71" s="32">
        <f t="shared" si="61"/>
        <v>11</v>
      </c>
      <c r="H71" s="8">
        <v>8</v>
      </c>
      <c r="I71" s="33"/>
      <c r="J71" s="8">
        <v>3</v>
      </c>
      <c r="K71" s="33">
        <v>3</v>
      </c>
      <c r="L71" s="8"/>
      <c r="M71" s="8"/>
      <c r="N71" s="8"/>
      <c r="O71" s="6">
        <f t="shared" si="62"/>
        <v>6</v>
      </c>
      <c r="P71" s="8">
        <v>5</v>
      </c>
      <c r="Q71" s="8">
        <v>5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>
        <v>2</v>
      </c>
      <c r="AC71" s="8">
        <v>0</v>
      </c>
      <c r="AD71" s="8"/>
      <c r="AE71" s="8"/>
      <c r="AF71" s="8">
        <v>5</v>
      </c>
      <c r="AG71" s="8">
        <v>5</v>
      </c>
      <c r="AH71" s="8"/>
      <c r="AI71" s="8"/>
      <c r="AJ71" s="8">
        <v>0</v>
      </c>
      <c r="AK71" s="8">
        <v>5</v>
      </c>
      <c r="AL71" s="8"/>
      <c r="AM71" s="8"/>
      <c r="AN71" s="8">
        <f t="shared" si="34"/>
        <v>27</v>
      </c>
      <c r="AO71" s="34">
        <f t="shared" si="35"/>
        <v>62</v>
      </c>
      <c r="AP71" s="5"/>
      <c r="AQ71" s="35">
        <f t="shared" si="48"/>
        <v>12</v>
      </c>
      <c r="AR71" s="35">
        <f t="shared" si="49"/>
        <v>26</v>
      </c>
      <c r="AS71" s="35">
        <f t="shared" si="50"/>
        <v>16</v>
      </c>
      <c r="AT71" s="7"/>
      <c r="AU71" s="12">
        <f t="shared" si="51"/>
        <v>0.39999333344444254</v>
      </c>
      <c r="AV71" s="12">
        <f t="shared" si="52"/>
        <v>0.53791805025395933</v>
      </c>
      <c r="AW71" s="12">
        <f t="shared" si="53"/>
        <v>0.50525783939116431</v>
      </c>
      <c r="AX71" s="7"/>
      <c r="AY71" s="8">
        <f t="shared" si="54"/>
        <v>1</v>
      </c>
      <c r="AZ71" s="8">
        <f t="shared" si="55"/>
        <v>2</v>
      </c>
      <c r="BA71" s="8">
        <f t="shared" si="56"/>
        <v>2</v>
      </c>
      <c r="BB71" s="5"/>
      <c r="BC71" s="8" t="str">
        <f t="shared" si="57"/>
        <v>Weak</v>
      </c>
      <c r="BD71" s="8" t="str">
        <f t="shared" si="58"/>
        <v>Att</v>
      </c>
      <c r="BE71" s="8" t="str">
        <f t="shared" si="59"/>
        <v>Att</v>
      </c>
      <c r="BF71" s="1"/>
      <c r="BG71" s="1">
        <f t="shared" si="31"/>
        <v>5</v>
      </c>
      <c r="BH71" s="1">
        <f t="shared" si="32"/>
        <v>5</v>
      </c>
      <c r="BI71" s="1">
        <f t="shared" si="33"/>
        <v>2</v>
      </c>
    </row>
    <row r="72" spans="1:61" ht="14.25" customHeight="1">
      <c r="A72" s="30" t="s">
        <v>132</v>
      </c>
      <c r="B72" s="30" t="s">
        <v>133</v>
      </c>
      <c r="C72" s="8">
        <v>8</v>
      </c>
      <c r="D72" s="31">
        <v>5</v>
      </c>
      <c r="E72" s="8">
        <v>10</v>
      </c>
      <c r="F72" s="8">
        <v>6</v>
      </c>
      <c r="G72" s="32">
        <f t="shared" si="61"/>
        <v>16</v>
      </c>
      <c r="H72" s="8">
        <v>8</v>
      </c>
      <c r="I72" s="33">
        <v>5</v>
      </c>
      <c r="J72" s="8">
        <v>3</v>
      </c>
      <c r="K72" s="33">
        <v>5</v>
      </c>
      <c r="L72" s="8">
        <v>0</v>
      </c>
      <c r="M72" s="8"/>
      <c r="N72" s="8"/>
      <c r="O72" s="6">
        <f t="shared" si="62"/>
        <v>13</v>
      </c>
      <c r="P72" s="37">
        <v>5</v>
      </c>
      <c r="Q72" s="37">
        <v>5</v>
      </c>
      <c r="R72" s="37"/>
      <c r="S72" s="37"/>
      <c r="T72" s="37">
        <v>3</v>
      </c>
      <c r="U72" s="37">
        <v>5</v>
      </c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>
        <v>5</v>
      </c>
      <c r="AG72" s="37">
        <v>5</v>
      </c>
      <c r="AH72" s="37"/>
      <c r="AI72" s="37"/>
      <c r="AJ72" s="37">
        <v>1</v>
      </c>
      <c r="AK72" s="37">
        <v>4</v>
      </c>
      <c r="AL72" s="8"/>
      <c r="AM72" s="8"/>
      <c r="AN72" s="8">
        <f t="shared" si="34"/>
        <v>33</v>
      </c>
      <c r="AO72" s="34">
        <f t="shared" si="35"/>
        <v>78</v>
      </c>
      <c r="AP72" s="5"/>
      <c r="AQ72" s="35">
        <f t="shared" si="48"/>
        <v>17</v>
      </c>
      <c r="AR72" s="35">
        <f t="shared" si="49"/>
        <v>40</v>
      </c>
      <c r="AS72" s="35">
        <f t="shared" si="50"/>
        <v>18</v>
      </c>
      <c r="AT72" s="7"/>
      <c r="AU72" s="12">
        <f t="shared" si="51"/>
        <v>0.56665722237962701</v>
      </c>
      <c r="AV72" s="12">
        <f t="shared" si="52"/>
        <v>0.82756623115993744</v>
      </c>
      <c r="AW72" s="12">
        <f t="shared" si="53"/>
        <v>0.56841506931505981</v>
      </c>
      <c r="AX72" s="7"/>
      <c r="AY72" s="8">
        <f t="shared" si="54"/>
        <v>2</v>
      </c>
      <c r="AZ72" s="8">
        <f t="shared" si="55"/>
        <v>2</v>
      </c>
      <c r="BA72" s="8">
        <f t="shared" si="56"/>
        <v>2</v>
      </c>
      <c r="BB72" s="5"/>
      <c r="BC72" s="8" t="str">
        <f t="shared" si="57"/>
        <v>Att</v>
      </c>
      <c r="BD72" s="8" t="str">
        <f t="shared" si="58"/>
        <v>Att</v>
      </c>
      <c r="BE72" s="8" t="str">
        <f t="shared" si="59"/>
        <v>Att</v>
      </c>
      <c r="BF72" s="1"/>
      <c r="BG72" s="1">
        <f t="shared" si="31"/>
        <v>6</v>
      </c>
      <c r="BH72" s="1">
        <f t="shared" si="32"/>
        <v>6</v>
      </c>
      <c r="BI72" s="1">
        <f t="shared" si="33"/>
        <v>2</v>
      </c>
    </row>
    <row r="73" spans="1:61" ht="14.25" customHeight="1">
      <c r="A73" s="30" t="s">
        <v>134</v>
      </c>
      <c r="B73" s="30" t="s">
        <v>135</v>
      </c>
      <c r="C73" s="8">
        <v>10</v>
      </c>
      <c r="D73" s="31">
        <v>0</v>
      </c>
      <c r="E73" s="8">
        <v>10</v>
      </c>
      <c r="F73" s="8">
        <v>8</v>
      </c>
      <c r="G73" s="32">
        <f t="shared" si="61"/>
        <v>18</v>
      </c>
      <c r="H73" s="8">
        <v>8</v>
      </c>
      <c r="I73" s="33">
        <v>5</v>
      </c>
      <c r="J73" s="8">
        <v>3</v>
      </c>
      <c r="K73" s="33">
        <v>3</v>
      </c>
      <c r="L73" s="8">
        <v>1</v>
      </c>
      <c r="M73" s="8"/>
      <c r="N73" s="8"/>
      <c r="O73" s="6">
        <f t="shared" si="62"/>
        <v>12</v>
      </c>
      <c r="P73" s="8"/>
      <c r="Q73" s="8"/>
      <c r="R73" s="8"/>
      <c r="S73" s="8"/>
      <c r="T73" s="8">
        <v>2</v>
      </c>
      <c r="U73" s="8">
        <v>5</v>
      </c>
      <c r="V73" s="8"/>
      <c r="W73" s="8"/>
      <c r="X73" s="8"/>
      <c r="Y73" s="8"/>
      <c r="Z73" s="8"/>
      <c r="AA73" s="8"/>
      <c r="AB73" s="8">
        <v>2</v>
      </c>
      <c r="AC73" s="8">
        <v>0</v>
      </c>
      <c r="AD73" s="8"/>
      <c r="AE73" s="8"/>
      <c r="AF73" s="8">
        <v>5</v>
      </c>
      <c r="AG73" s="8">
        <v>5</v>
      </c>
      <c r="AH73" s="8"/>
      <c r="AI73" s="8"/>
      <c r="AJ73" s="8">
        <v>3</v>
      </c>
      <c r="AK73" s="8">
        <v>5</v>
      </c>
      <c r="AL73" s="8"/>
      <c r="AM73" s="8"/>
      <c r="AN73" s="8">
        <f t="shared" si="34"/>
        <v>27</v>
      </c>
      <c r="AO73" s="34">
        <f t="shared" si="35"/>
        <v>75</v>
      </c>
      <c r="AP73" s="5"/>
      <c r="AQ73" s="35">
        <f t="shared" si="48"/>
        <v>15</v>
      </c>
      <c r="AR73" s="35">
        <f t="shared" si="49"/>
        <v>36</v>
      </c>
      <c r="AS73" s="35">
        <f t="shared" si="50"/>
        <v>14</v>
      </c>
      <c r="AT73" s="7"/>
      <c r="AU73" s="12">
        <f t="shared" si="51"/>
        <v>0.49999166680555318</v>
      </c>
      <c r="AV73" s="12">
        <f t="shared" si="52"/>
        <v>0.74480960804394369</v>
      </c>
      <c r="AW73" s="12">
        <f t="shared" si="53"/>
        <v>0.44210060946726876</v>
      </c>
      <c r="AX73" s="7"/>
      <c r="AY73" s="8">
        <f t="shared" si="54"/>
        <v>1</v>
      </c>
      <c r="AZ73" s="8">
        <f t="shared" si="55"/>
        <v>2</v>
      </c>
      <c r="BA73" s="8">
        <f t="shared" si="56"/>
        <v>1</v>
      </c>
      <c r="BB73" s="5"/>
      <c r="BC73" s="8" t="str">
        <f t="shared" si="57"/>
        <v>Weak</v>
      </c>
      <c r="BD73" s="8" t="str">
        <f t="shared" si="58"/>
        <v>Att</v>
      </c>
      <c r="BE73" s="8" t="str">
        <f t="shared" si="59"/>
        <v>Weak</v>
      </c>
      <c r="BF73" s="1"/>
      <c r="BG73" s="1">
        <f t="shared" si="31"/>
        <v>4</v>
      </c>
      <c r="BH73" s="1">
        <f t="shared" si="32"/>
        <v>4</v>
      </c>
      <c r="BI73" s="1">
        <f t="shared" si="33"/>
        <v>1</v>
      </c>
    </row>
    <row r="74" spans="1:61" ht="14.25" customHeight="1">
      <c r="A74" s="30" t="s">
        <v>136</v>
      </c>
      <c r="B74" s="30" t="s">
        <v>137</v>
      </c>
      <c r="C74" s="8">
        <v>4</v>
      </c>
      <c r="D74" s="31">
        <v>0</v>
      </c>
      <c r="E74" s="8" t="s">
        <v>26</v>
      </c>
      <c r="F74" s="8">
        <v>2</v>
      </c>
      <c r="G74" s="32">
        <f t="shared" si="61"/>
        <v>2</v>
      </c>
      <c r="H74" s="8">
        <v>8</v>
      </c>
      <c r="I74" s="33">
        <v>5</v>
      </c>
      <c r="J74" s="8">
        <v>5</v>
      </c>
      <c r="K74" s="33">
        <v>5</v>
      </c>
      <c r="L74" s="8">
        <v>2</v>
      </c>
      <c r="M74" s="8"/>
      <c r="N74" s="8"/>
      <c r="O74" s="6">
        <f t="shared" si="62"/>
        <v>17</v>
      </c>
      <c r="P74" s="8">
        <v>5</v>
      </c>
      <c r="Q74" s="8">
        <v>5</v>
      </c>
      <c r="R74" s="8"/>
      <c r="S74" s="8"/>
      <c r="T74" s="8">
        <v>5</v>
      </c>
      <c r="U74" s="8">
        <v>5</v>
      </c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>
        <v>5</v>
      </c>
      <c r="AG74" s="8">
        <v>2</v>
      </c>
      <c r="AH74" s="8"/>
      <c r="AI74" s="8"/>
      <c r="AJ74" s="8">
        <v>3</v>
      </c>
      <c r="AK74" s="8">
        <v>5</v>
      </c>
      <c r="AL74" s="8"/>
      <c r="AM74" s="8"/>
      <c r="AN74" s="8">
        <f t="shared" si="34"/>
        <v>35</v>
      </c>
      <c r="AO74" s="34">
        <f t="shared" si="35"/>
        <v>66</v>
      </c>
      <c r="AP74" s="5"/>
      <c r="AQ74" s="35">
        <f t="shared" si="48"/>
        <v>16</v>
      </c>
      <c r="AR74" s="35">
        <f t="shared" si="49"/>
        <v>34</v>
      </c>
      <c r="AS74" s="35">
        <f t="shared" si="50"/>
        <v>12</v>
      </c>
      <c r="AT74" s="7"/>
      <c r="AU74" s="12">
        <f t="shared" si="51"/>
        <v>0.5333244445925901</v>
      </c>
      <c r="AV74" s="12">
        <f t="shared" si="52"/>
        <v>0.70343129648594682</v>
      </c>
      <c r="AW74" s="12">
        <f t="shared" si="53"/>
        <v>0.3789433795433732</v>
      </c>
      <c r="AX74" s="7"/>
      <c r="AY74" s="8">
        <f t="shared" si="54"/>
        <v>2</v>
      </c>
      <c r="AZ74" s="8">
        <f t="shared" si="55"/>
        <v>2</v>
      </c>
      <c r="BA74" s="8">
        <f t="shared" si="56"/>
        <v>1</v>
      </c>
      <c r="BB74" s="5"/>
      <c r="BC74" s="8" t="str">
        <f t="shared" si="57"/>
        <v>Att</v>
      </c>
      <c r="BD74" s="8" t="str">
        <f t="shared" si="58"/>
        <v>Att</v>
      </c>
      <c r="BE74" s="8" t="str">
        <f t="shared" si="59"/>
        <v>Weak</v>
      </c>
      <c r="BF74" s="1"/>
      <c r="BG74" s="1">
        <f t="shared" si="31"/>
        <v>5</v>
      </c>
      <c r="BH74" s="1">
        <f t="shared" si="32"/>
        <v>5</v>
      </c>
      <c r="BI74" s="1">
        <f t="shared" si="33"/>
        <v>1</v>
      </c>
    </row>
    <row r="75" spans="1:61" ht="14.25" customHeight="1">
      <c r="A75" s="30" t="s">
        <v>138</v>
      </c>
      <c r="B75" s="30" t="s">
        <v>139</v>
      </c>
      <c r="C75" s="8">
        <v>6</v>
      </c>
      <c r="D75" s="31">
        <v>0</v>
      </c>
      <c r="E75" s="8">
        <v>3</v>
      </c>
      <c r="F75" s="8">
        <v>1</v>
      </c>
      <c r="G75" s="32">
        <f t="shared" si="61"/>
        <v>4</v>
      </c>
      <c r="H75" s="8">
        <v>7</v>
      </c>
      <c r="I75" s="33">
        <v>0</v>
      </c>
      <c r="J75" s="8">
        <v>3</v>
      </c>
      <c r="K75" s="33">
        <v>3</v>
      </c>
      <c r="L75" s="8">
        <v>0</v>
      </c>
      <c r="M75" s="8"/>
      <c r="N75" s="8"/>
      <c r="O75" s="6">
        <f t="shared" si="62"/>
        <v>6</v>
      </c>
      <c r="P75" s="8">
        <v>5</v>
      </c>
      <c r="Q75" s="8">
        <v>2</v>
      </c>
      <c r="R75" s="8"/>
      <c r="S75" s="8"/>
      <c r="T75" s="8">
        <v>3</v>
      </c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>
        <v>2</v>
      </c>
      <c r="AG75" s="8"/>
      <c r="AH75" s="8"/>
      <c r="AI75" s="8"/>
      <c r="AJ75" s="8">
        <v>2</v>
      </c>
      <c r="AK75" s="8">
        <v>3</v>
      </c>
      <c r="AL75" s="8"/>
      <c r="AM75" s="8"/>
      <c r="AN75" s="8">
        <f t="shared" si="34"/>
        <v>17</v>
      </c>
      <c r="AO75" s="34">
        <f t="shared" si="35"/>
        <v>40</v>
      </c>
      <c r="AP75" s="5"/>
      <c r="AQ75" s="35">
        <f t="shared" si="48"/>
        <v>12</v>
      </c>
      <c r="AR75" s="35">
        <f t="shared" si="49"/>
        <v>11</v>
      </c>
      <c r="AS75" s="35">
        <f t="shared" si="50"/>
        <v>11</v>
      </c>
      <c r="AT75" s="7"/>
      <c r="AU75" s="12">
        <f t="shared" si="51"/>
        <v>0.39999333344444254</v>
      </c>
      <c r="AV75" s="12">
        <f t="shared" si="52"/>
        <v>0.2275807135689828</v>
      </c>
      <c r="AW75" s="12">
        <f t="shared" si="53"/>
        <v>0.34736476458142546</v>
      </c>
      <c r="AX75" s="7"/>
      <c r="AY75" s="8">
        <f t="shared" si="54"/>
        <v>1</v>
      </c>
      <c r="AZ75" s="8">
        <f t="shared" si="55"/>
        <v>0</v>
      </c>
      <c r="BA75" s="8">
        <f t="shared" si="56"/>
        <v>1</v>
      </c>
      <c r="BB75" s="5"/>
      <c r="BC75" s="8" t="str">
        <f t="shared" si="57"/>
        <v>Weak</v>
      </c>
      <c r="BD75" s="8" t="str">
        <f t="shared" si="58"/>
        <v>Not</v>
      </c>
      <c r="BE75" s="8" t="str">
        <f t="shared" si="59"/>
        <v>Weak</v>
      </c>
      <c r="BF75" s="1"/>
      <c r="BG75" s="1">
        <f t="shared" si="31"/>
        <v>2</v>
      </c>
      <c r="BH75" s="1">
        <f t="shared" si="32"/>
        <v>2</v>
      </c>
      <c r="BI75" s="1">
        <f t="shared" si="33"/>
        <v>1</v>
      </c>
    </row>
    <row r="76" spans="1:61" ht="14.25" customHeight="1">
      <c r="A76" s="30" t="s">
        <v>140</v>
      </c>
      <c r="B76" s="30" t="s">
        <v>141</v>
      </c>
      <c r="C76" s="8">
        <v>4</v>
      </c>
      <c r="D76" s="31">
        <v>0</v>
      </c>
      <c r="E76" s="8" t="s">
        <v>26</v>
      </c>
      <c r="F76" s="8">
        <v>2</v>
      </c>
      <c r="G76" s="32">
        <f t="shared" si="61"/>
        <v>2</v>
      </c>
      <c r="H76" s="8">
        <v>8</v>
      </c>
      <c r="I76" s="33">
        <v>0</v>
      </c>
      <c r="J76" s="32">
        <v>2</v>
      </c>
      <c r="K76" s="33">
        <v>1</v>
      </c>
      <c r="L76" s="32"/>
      <c r="M76" s="8"/>
      <c r="N76" s="32"/>
      <c r="O76" s="6">
        <f t="shared" si="62"/>
        <v>3</v>
      </c>
      <c r="P76" s="8">
        <v>0</v>
      </c>
      <c r="Q76" s="8"/>
      <c r="R76" s="8"/>
      <c r="S76" s="8"/>
      <c r="T76" s="8">
        <v>2</v>
      </c>
      <c r="U76" s="8">
        <v>0</v>
      </c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>
        <v>1</v>
      </c>
      <c r="AG76" s="8">
        <v>0</v>
      </c>
      <c r="AH76" s="8"/>
      <c r="AI76" s="8"/>
      <c r="AJ76" s="8"/>
      <c r="AK76" s="8">
        <v>1</v>
      </c>
      <c r="AL76" s="8"/>
      <c r="AM76" s="8"/>
      <c r="AN76" s="8">
        <f t="shared" si="34"/>
        <v>4</v>
      </c>
      <c r="AO76" s="34">
        <f t="shared" si="35"/>
        <v>21</v>
      </c>
      <c r="AP76" s="5"/>
      <c r="AQ76" s="35">
        <f t="shared" si="48"/>
        <v>10</v>
      </c>
      <c r="AR76" s="35">
        <f t="shared" si="49"/>
        <v>5</v>
      </c>
      <c r="AS76" s="35">
        <f t="shared" si="50"/>
        <v>2</v>
      </c>
      <c r="AT76" s="7"/>
      <c r="AU76" s="12">
        <f t="shared" si="51"/>
        <v>0.33332777787036882</v>
      </c>
      <c r="AV76" s="12">
        <f t="shared" si="52"/>
        <v>0.10344577889499218</v>
      </c>
      <c r="AW76" s="12">
        <f t="shared" si="53"/>
        <v>6.3157229923895539E-2</v>
      </c>
      <c r="AX76" s="7"/>
      <c r="AY76" s="8">
        <f t="shared" si="54"/>
        <v>1</v>
      </c>
      <c r="AZ76" s="8">
        <f t="shared" si="55"/>
        <v>0</v>
      </c>
      <c r="BA76" s="8">
        <f t="shared" si="56"/>
        <v>0</v>
      </c>
      <c r="BB76" s="5"/>
      <c r="BC76" s="8" t="str">
        <f t="shared" si="57"/>
        <v>Weak</v>
      </c>
      <c r="BD76" s="8" t="str">
        <f t="shared" si="58"/>
        <v>Not</v>
      </c>
      <c r="BE76" s="8" t="str">
        <f t="shared" si="59"/>
        <v>Not</v>
      </c>
      <c r="BF76" s="1"/>
      <c r="BG76" s="1">
        <f t="shared" si="31"/>
        <v>1</v>
      </c>
      <c r="BH76" s="1">
        <f t="shared" si="32"/>
        <v>1</v>
      </c>
      <c r="BI76" s="1">
        <f t="shared" si="33"/>
        <v>0</v>
      </c>
    </row>
    <row r="77" spans="1:61" ht="14.25" customHeight="1">
      <c r="A77" s="30" t="s">
        <v>142</v>
      </c>
      <c r="B77" s="30" t="s">
        <v>143</v>
      </c>
      <c r="C77" s="32">
        <v>10</v>
      </c>
      <c r="D77" s="42">
        <v>0</v>
      </c>
      <c r="E77" s="32">
        <v>10</v>
      </c>
      <c r="F77" s="32">
        <v>7</v>
      </c>
      <c r="G77" s="32">
        <f>LARGE(D77:F77,1)+LARGE(D77:F77,2)</f>
        <v>17</v>
      </c>
      <c r="H77" s="32">
        <v>8</v>
      </c>
      <c r="I77" s="36">
        <v>5</v>
      </c>
      <c r="J77" s="32">
        <v>4</v>
      </c>
      <c r="K77" s="36">
        <v>5</v>
      </c>
      <c r="L77" s="32">
        <v>4</v>
      </c>
      <c r="M77" s="32"/>
      <c r="N77" s="32"/>
      <c r="O77" s="43">
        <f>SUM(I77:N77)</f>
        <v>18</v>
      </c>
      <c r="P77" s="32">
        <v>5</v>
      </c>
      <c r="Q77" s="32">
        <v>4</v>
      </c>
      <c r="R77" s="32"/>
      <c r="S77" s="32"/>
      <c r="T77" s="32">
        <v>5</v>
      </c>
      <c r="U77" s="32">
        <v>5</v>
      </c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>
        <v>5</v>
      </c>
      <c r="AG77" s="32">
        <v>3</v>
      </c>
      <c r="AH77" s="32"/>
      <c r="AI77" s="32"/>
      <c r="AJ77" s="32">
        <v>3</v>
      </c>
      <c r="AK77" s="32">
        <v>5</v>
      </c>
      <c r="AL77" s="32"/>
      <c r="AM77" s="32"/>
      <c r="AN77" s="8">
        <f t="shared" si="34"/>
        <v>35</v>
      </c>
      <c r="AO77" s="34">
        <f t="shared" si="35"/>
        <v>88</v>
      </c>
      <c r="AP77" s="5"/>
      <c r="AQ77" s="35">
        <f t="shared" si="48"/>
        <v>16</v>
      </c>
      <c r="AR77" s="35">
        <f t="shared" si="49"/>
        <v>39</v>
      </c>
      <c r="AS77" s="35">
        <f t="shared" si="50"/>
        <v>23</v>
      </c>
      <c r="AT77" s="7"/>
      <c r="AU77" s="12">
        <f t="shared" si="51"/>
        <v>0.5333244445925901</v>
      </c>
      <c r="AV77" s="12">
        <f t="shared" si="52"/>
        <v>0.806877075380939</v>
      </c>
      <c r="AW77" s="12">
        <f t="shared" si="53"/>
        <v>0.7263081441247986</v>
      </c>
      <c r="AX77" s="7"/>
      <c r="AY77" s="8">
        <f t="shared" si="54"/>
        <v>2</v>
      </c>
      <c r="AZ77" s="8">
        <f t="shared" si="55"/>
        <v>2</v>
      </c>
      <c r="BA77" s="8">
        <f t="shared" si="56"/>
        <v>2</v>
      </c>
      <c r="BB77" s="5"/>
      <c r="BC77" s="8" t="str">
        <f t="shared" si="57"/>
        <v>Att</v>
      </c>
      <c r="BD77" s="8" t="str">
        <f t="shared" si="58"/>
        <v>Att</v>
      </c>
      <c r="BE77" s="8" t="str">
        <f t="shared" si="59"/>
        <v>Att</v>
      </c>
      <c r="BF77" s="1"/>
      <c r="BG77" s="1">
        <f t="shared" si="31"/>
        <v>6</v>
      </c>
      <c r="BH77" s="1">
        <f t="shared" si="32"/>
        <v>6</v>
      </c>
      <c r="BI77" s="1">
        <f t="shared" si="33"/>
        <v>2</v>
      </c>
    </row>
    <row r="78" spans="1:61" ht="15" customHeight="1">
      <c r="A78" s="40">
        <v>222210005101196</v>
      </c>
      <c r="B78" s="41" t="s">
        <v>167</v>
      </c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8">
        <f t="shared" si="34"/>
        <v>0</v>
      </c>
      <c r="AO78" s="34">
        <f t="shared" si="35"/>
        <v>0</v>
      </c>
      <c r="AQ78" s="35">
        <f t="shared" si="48"/>
        <v>0</v>
      </c>
      <c r="AR78" s="35">
        <f t="shared" si="49"/>
        <v>0</v>
      </c>
      <c r="AS78" s="35">
        <f t="shared" si="50"/>
        <v>0</v>
      </c>
      <c r="AT78" s="7"/>
      <c r="AU78" s="12">
        <f t="shared" si="51"/>
        <v>0</v>
      </c>
      <c r="AV78" s="12">
        <f t="shared" si="52"/>
        <v>0</v>
      </c>
      <c r="AW78" s="12">
        <f t="shared" si="53"/>
        <v>0</v>
      </c>
      <c r="AX78" s="7"/>
      <c r="AY78" s="8">
        <f t="shared" si="54"/>
        <v>0</v>
      </c>
      <c r="AZ78" s="8">
        <f t="shared" si="55"/>
        <v>0</v>
      </c>
      <c r="BA78" s="8">
        <f t="shared" si="56"/>
        <v>0</v>
      </c>
      <c r="BB78" s="5"/>
      <c r="BC78" s="8" t="str">
        <f t="shared" si="57"/>
        <v>Not</v>
      </c>
      <c r="BD78" s="8" t="str">
        <f t="shared" si="58"/>
        <v>Not</v>
      </c>
      <c r="BE78" s="8" t="str">
        <f t="shared" si="59"/>
        <v>Not</v>
      </c>
      <c r="BG78" s="1">
        <f t="shared" si="31"/>
        <v>0</v>
      </c>
      <c r="BH78" s="1">
        <f t="shared" si="32"/>
        <v>0</v>
      </c>
      <c r="BI78" s="1">
        <f t="shared" si="33"/>
        <v>0</v>
      </c>
    </row>
    <row r="79" spans="1:61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5"/>
      <c r="AO79" s="5"/>
      <c r="AP79" s="5"/>
      <c r="AQ79" s="5"/>
      <c r="AR79" s="5"/>
      <c r="AS79" s="5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1"/>
      <c r="BG79" s="1"/>
      <c r="BH79" s="1"/>
      <c r="BI79" s="1"/>
    </row>
    <row r="80" spans="1:61" ht="14.2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65" t="s">
        <v>144</v>
      </c>
      <c r="AO80" s="63"/>
      <c r="AP80" s="63"/>
      <c r="AQ80" s="63"/>
      <c r="AR80" s="63"/>
      <c r="AS80" s="63"/>
      <c r="AT80" s="64"/>
      <c r="AU80" s="8">
        <f>COUNT(AU14:AU77)</f>
        <v>64</v>
      </c>
      <c r="AV80" s="8">
        <f>COUNT(AV14:AV77)</f>
        <v>64</v>
      </c>
      <c r="AW80" s="8">
        <f>COUNT(AW14:AW77)</f>
        <v>64</v>
      </c>
      <c r="AX80" s="5"/>
      <c r="AY80" s="5"/>
      <c r="AZ80" s="5"/>
      <c r="BA80" s="5"/>
      <c r="BB80" s="5"/>
      <c r="BC80" s="5"/>
      <c r="BD80" s="5"/>
      <c r="BE80" s="5"/>
      <c r="BF80" s="1"/>
      <c r="BG80" s="1"/>
      <c r="BH80" s="1"/>
      <c r="BI80" s="1"/>
    </row>
    <row r="81" spans="1:61" ht="14.25" customHeight="1">
      <c r="A81" s="1"/>
      <c r="B81" s="1"/>
      <c r="C81" s="5"/>
      <c r="D81" s="67"/>
      <c r="E81" s="6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65" t="s">
        <v>145</v>
      </c>
      <c r="AO81" s="63"/>
      <c r="AP81" s="63"/>
      <c r="AQ81" s="63"/>
      <c r="AR81" s="63"/>
      <c r="AS81" s="63"/>
      <c r="AT81" s="64"/>
      <c r="AU81" s="8">
        <f>COUNTIF(AU14:AU77,"&gt;=25%")</f>
        <v>41</v>
      </c>
      <c r="AV81" s="8">
        <f>COUNTIF(AV14:AV77,"&gt;=25%")</f>
        <v>33</v>
      </c>
      <c r="AW81" s="8">
        <f>COUNTIF(AW14:AW77,"&gt;=25%")</f>
        <v>34</v>
      </c>
      <c r="AX81" s="5"/>
      <c r="AY81" s="5"/>
      <c r="AZ81" s="5"/>
      <c r="BA81" s="5"/>
      <c r="BB81" s="5"/>
      <c r="BC81" s="5"/>
      <c r="BD81" s="5"/>
      <c r="BE81" s="5"/>
      <c r="BF81" s="1"/>
      <c r="BG81" s="1"/>
      <c r="BH81" s="1"/>
      <c r="BI81" s="1"/>
    </row>
    <row r="82" spans="1:61" ht="15.75" customHeight="1">
      <c r="A82" s="1"/>
      <c r="B82" s="1"/>
      <c r="C82" s="5"/>
      <c r="D82" s="5">
        <f>MAX(D14:D77)</f>
        <v>9</v>
      </c>
      <c r="E82" s="5">
        <f>MAX(E14:E77)</f>
        <v>10</v>
      </c>
      <c r="F82" s="5">
        <f>MAX(F14:F77)</f>
        <v>10</v>
      </c>
      <c r="G82" s="5"/>
      <c r="H82" s="5">
        <f t="shared" ref="H82" si="63">MAX(H14:H77)</f>
        <v>9</v>
      </c>
      <c r="I82" s="5"/>
      <c r="J82" s="5"/>
      <c r="K82" s="5"/>
      <c r="L82" s="5"/>
      <c r="M82" s="5"/>
      <c r="N82" s="5"/>
      <c r="O82" s="5">
        <f>MAX(O14:O77)</f>
        <v>20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65" t="s">
        <v>146</v>
      </c>
      <c r="AO82" s="63"/>
      <c r="AP82" s="63"/>
      <c r="AQ82" s="63"/>
      <c r="AR82" s="63"/>
      <c r="AS82" s="63"/>
      <c r="AT82" s="64"/>
      <c r="AU82" s="12">
        <f t="shared" ref="AU82:AW82" si="64">AU81/(AU80)</f>
        <v>0.640625</v>
      </c>
      <c r="AV82" s="12">
        <f t="shared" si="64"/>
        <v>0.515625</v>
      </c>
      <c r="AW82" s="12">
        <f t="shared" si="64"/>
        <v>0.53125</v>
      </c>
      <c r="AX82" s="7"/>
      <c r="AY82" s="7"/>
      <c r="AZ82" s="7"/>
      <c r="BA82" s="7"/>
      <c r="BB82" s="7"/>
      <c r="BC82" s="7"/>
      <c r="BD82" s="7"/>
      <c r="BE82" s="7"/>
      <c r="BF82" s="1"/>
      <c r="BG82" s="1"/>
      <c r="BH82" s="1"/>
      <c r="BI82" s="1"/>
    </row>
    <row r="83" spans="1:61" ht="15.75" customHeight="1">
      <c r="A83" s="1"/>
      <c r="B83" s="1"/>
      <c r="C83" s="5"/>
      <c r="D83" s="5">
        <v>4</v>
      </c>
      <c r="E83" s="5">
        <f>MEDIAN(E14:E77)</f>
        <v>6.5</v>
      </c>
      <c r="F83" s="5">
        <f>MEDIAN(F14:F77)</f>
        <v>5</v>
      </c>
      <c r="G83" s="5"/>
      <c r="H83" s="5">
        <f t="shared" ref="H83" si="65">MEDIAN(H14:H77)</f>
        <v>8</v>
      </c>
      <c r="I83" s="5"/>
      <c r="J83" s="5"/>
      <c r="K83" s="5"/>
      <c r="L83" s="5"/>
      <c r="M83" s="5"/>
      <c r="N83" s="5"/>
      <c r="O83" s="5">
        <v>9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1"/>
      <c r="BG83" s="1"/>
      <c r="BH83" s="1"/>
      <c r="BI83" s="1"/>
    </row>
    <row r="84" spans="1:61" ht="15.75" customHeight="1">
      <c r="A84" s="1"/>
      <c r="B84" s="1"/>
      <c r="C84" s="5"/>
      <c r="D84" s="5">
        <v>1</v>
      </c>
      <c r="E84" s="5">
        <f t="shared" ref="E84:F84" si="66">MIN(E21:E80)</f>
        <v>1</v>
      </c>
      <c r="F84" s="5">
        <f t="shared" si="66"/>
        <v>1</v>
      </c>
      <c r="G84" s="5"/>
      <c r="H84" s="5">
        <f t="shared" ref="H84" si="67">MIN(H21:H80)</f>
        <v>7</v>
      </c>
      <c r="I84" s="5"/>
      <c r="J84" s="5"/>
      <c r="K84" s="5"/>
      <c r="L84" s="5"/>
      <c r="M84" s="5"/>
      <c r="N84" s="5"/>
      <c r="O84" s="5">
        <v>1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1"/>
      <c r="BG84" s="1"/>
      <c r="BH84" s="1"/>
      <c r="BI84" s="1"/>
    </row>
    <row r="85" spans="1:61" ht="15.75" customHeight="1">
      <c r="A85" s="1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1"/>
      <c r="BG85" s="1"/>
      <c r="BH85" s="1"/>
      <c r="BI85" s="1"/>
    </row>
    <row r="86" spans="1:61" ht="15.75" customHeight="1">
      <c r="A86" s="1"/>
      <c r="B86" s="1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1"/>
      <c r="BG86" s="1"/>
      <c r="BH86" s="1"/>
      <c r="BI86" s="1"/>
    </row>
    <row r="87" spans="1:61" ht="15.75" customHeight="1">
      <c r="A87" s="1"/>
      <c r="B87" s="1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1"/>
      <c r="BG87" s="1"/>
      <c r="BH87" s="1"/>
      <c r="BI87" s="1"/>
    </row>
    <row r="88" spans="1:61" ht="15.75" customHeight="1">
      <c r="A88" s="1"/>
      <c r="B88" s="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1"/>
      <c r="BG88" s="1"/>
      <c r="BH88" s="1"/>
      <c r="BI88" s="1"/>
    </row>
    <row r="89" spans="1:61" ht="15.75" customHeight="1">
      <c r="A89" s="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1"/>
      <c r="BG89" s="1"/>
      <c r="BH89" s="1"/>
      <c r="BI89" s="1"/>
    </row>
    <row r="90" spans="1:61" ht="15.75" customHeight="1">
      <c r="A90" s="1"/>
      <c r="B90" s="1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1"/>
      <c r="BG90" s="1"/>
      <c r="BH90" s="1"/>
      <c r="BI90" s="1"/>
    </row>
    <row r="91" spans="1:61" ht="15.75" customHeight="1">
      <c r="A91" s="1"/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1"/>
      <c r="BG91" s="1"/>
      <c r="BH91" s="1"/>
      <c r="BI91" s="1"/>
    </row>
    <row r="92" spans="1:61" ht="15.7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1"/>
      <c r="BG92" s="1"/>
      <c r="BH92" s="1"/>
      <c r="BI92" s="1"/>
    </row>
    <row r="93" spans="1:61" ht="15.7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1"/>
      <c r="BG93" s="1"/>
      <c r="BH93" s="1"/>
      <c r="BI93" s="1"/>
    </row>
    <row r="94" spans="1:61" ht="15.7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1"/>
      <c r="BG94" s="1"/>
      <c r="BH94" s="1"/>
      <c r="BI94" s="1"/>
    </row>
    <row r="95" spans="1:61" ht="15.7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1"/>
      <c r="BG95" s="1"/>
      <c r="BH95" s="1"/>
      <c r="BI95" s="1"/>
    </row>
    <row r="96" spans="1:61" ht="15.7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1"/>
      <c r="BG96" s="1"/>
      <c r="BH96" s="1"/>
      <c r="BI96" s="1"/>
    </row>
    <row r="97" spans="1:61" ht="15.7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1"/>
      <c r="BG97" s="1"/>
      <c r="BH97" s="1"/>
      <c r="BI97" s="1"/>
    </row>
    <row r="98" spans="1:61" ht="15.7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1"/>
      <c r="BG98" s="1"/>
      <c r="BH98" s="1"/>
      <c r="BI98" s="1"/>
    </row>
    <row r="99" spans="1:61" ht="15.7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1"/>
      <c r="BG99" s="1"/>
      <c r="BH99" s="1"/>
      <c r="BI99" s="1"/>
    </row>
    <row r="100" spans="1:61" ht="15.7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1"/>
      <c r="BG100" s="1"/>
      <c r="BH100" s="1"/>
      <c r="BI100" s="1"/>
    </row>
    <row r="101" spans="1:61" ht="15.7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1"/>
      <c r="BG101" s="1"/>
      <c r="BH101" s="1"/>
      <c r="BI101" s="1"/>
    </row>
    <row r="102" spans="1:61" ht="15.7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1"/>
      <c r="BG102" s="1"/>
      <c r="BH102" s="1"/>
      <c r="BI102" s="1"/>
    </row>
    <row r="103" spans="1:61" ht="15.7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1"/>
      <c r="BG103" s="1"/>
      <c r="BH103" s="1"/>
      <c r="BI103" s="1"/>
    </row>
    <row r="104" spans="1:61" ht="15.7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1"/>
      <c r="BG104" s="1"/>
      <c r="BH104" s="1"/>
      <c r="BI104" s="1"/>
    </row>
    <row r="105" spans="1:61" ht="15.7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1"/>
      <c r="BG105" s="1"/>
      <c r="BH105" s="1"/>
      <c r="BI105" s="1"/>
    </row>
    <row r="106" spans="1:61" ht="15.7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1"/>
      <c r="BG106" s="1"/>
      <c r="BH106" s="1"/>
      <c r="BI106" s="1"/>
    </row>
    <row r="107" spans="1:61" ht="15.7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1"/>
      <c r="BG107" s="1"/>
      <c r="BH107" s="1"/>
      <c r="BI107" s="1"/>
    </row>
    <row r="108" spans="1:61" ht="15.7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1"/>
      <c r="BG108" s="1"/>
      <c r="BH108" s="1"/>
      <c r="BI108" s="1"/>
    </row>
    <row r="109" spans="1:61" ht="15.7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1"/>
      <c r="BG109" s="1"/>
      <c r="BH109" s="1"/>
      <c r="BI109" s="1"/>
    </row>
    <row r="110" spans="1:61" ht="15.7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1"/>
      <c r="BG110" s="1"/>
      <c r="BH110" s="1"/>
      <c r="BI110" s="1"/>
    </row>
    <row r="111" spans="1:61" ht="15.7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1"/>
      <c r="BG111" s="1"/>
      <c r="BH111" s="1"/>
      <c r="BI111" s="1"/>
    </row>
    <row r="112" spans="1:61" ht="15.7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1"/>
      <c r="BG112" s="1"/>
      <c r="BH112" s="1"/>
      <c r="BI112" s="1"/>
    </row>
    <row r="113" spans="1:61" ht="15.7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1"/>
      <c r="BG113" s="1"/>
      <c r="BH113" s="1"/>
      <c r="BI113" s="1"/>
    </row>
    <row r="114" spans="1:61" ht="15.7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1"/>
      <c r="BG114" s="1"/>
      <c r="BH114" s="1"/>
      <c r="BI114" s="1"/>
    </row>
    <row r="115" spans="1:61" ht="15.7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1"/>
      <c r="BG115" s="1"/>
      <c r="BH115" s="1"/>
      <c r="BI115" s="1"/>
    </row>
    <row r="116" spans="1:61" ht="15.7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1"/>
      <c r="BG116" s="1"/>
      <c r="BH116" s="1"/>
      <c r="BI116" s="1"/>
    </row>
    <row r="117" spans="1:61" ht="15.7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1"/>
      <c r="BG117" s="1"/>
      <c r="BH117" s="1"/>
      <c r="BI117" s="1"/>
    </row>
    <row r="118" spans="1:61" ht="15.7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1"/>
      <c r="BG118" s="1"/>
      <c r="BH118" s="1"/>
      <c r="BI118" s="1"/>
    </row>
    <row r="119" spans="1:61" ht="15.7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1"/>
      <c r="BG119" s="1"/>
      <c r="BH119" s="1"/>
      <c r="BI119" s="1"/>
    </row>
    <row r="120" spans="1:61" ht="15.7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1"/>
      <c r="BG120" s="1"/>
      <c r="BH120" s="1"/>
      <c r="BI120" s="1"/>
    </row>
    <row r="121" spans="1:61" ht="15.7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1"/>
      <c r="BG121" s="1"/>
      <c r="BH121" s="1"/>
      <c r="BI121" s="1"/>
    </row>
    <row r="122" spans="1:61" ht="15.7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1"/>
      <c r="BG122" s="1"/>
      <c r="BH122" s="1"/>
      <c r="BI122" s="1"/>
    </row>
    <row r="123" spans="1:61" ht="15.7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1"/>
      <c r="BG123" s="1"/>
      <c r="BH123" s="1"/>
      <c r="BI123" s="1"/>
    </row>
    <row r="124" spans="1:61" ht="15.7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1"/>
      <c r="BG124" s="1"/>
      <c r="BH124" s="1"/>
      <c r="BI124" s="1"/>
    </row>
    <row r="125" spans="1:61" ht="15.7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1"/>
      <c r="BG125" s="1"/>
      <c r="BH125" s="1"/>
      <c r="BI125" s="1"/>
    </row>
    <row r="126" spans="1:61" ht="15.7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1"/>
      <c r="BG126" s="1"/>
      <c r="BH126" s="1"/>
      <c r="BI126" s="1"/>
    </row>
    <row r="127" spans="1:61" ht="15.7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1"/>
      <c r="BG127" s="1"/>
      <c r="BH127" s="1"/>
      <c r="BI127" s="1"/>
    </row>
    <row r="128" spans="1:61" ht="15.7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1"/>
      <c r="BG128" s="1"/>
      <c r="BH128" s="1"/>
      <c r="BI128" s="1"/>
    </row>
    <row r="129" spans="1:61" ht="15.7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1"/>
      <c r="BG129" s="1"/>
      <c r="BH129" s="1"/>
      <c r="BI129" s="1"/>
    </row>
    <row r="130" spans="1:61" ht="15.7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1"/>
      <c r="BG130" s="1"/>
      <c r="BH130" s="1"/>
      <c r="BI130" s="1"/>
    </row>
    <row r="131" spans="1:61" ht="15.7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1"/>
      <c r="BG131" s="1"/>
      <c r="BH131" s="1"/>
      <c r="BI131" s="1"/>
    </row>
    <row r="132" spans="1:61" ht="15.7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1"/>
      <c r="BG132" s="1"/>
      <c r="BH132" s="1"/>
      <c r="BI132" s="1"/>
    </row>
    <row r="133" spans="1:61" ht="15.7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1"/>
      <c r="BG133" s="1"/>
      <c r="BH133" s="1"/>
      <c r="BI133" s="1"/>
    </row>
    <row r="134" spans="1:61" ht="15.7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1"/>
      <c r="BG134" s="1"/>
      <c r="BH134" s="1"/>
      <c r="BI134" s="1"/>
    </row>
    <row r="135" spans="1:61" ht="15.7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1"/>
      <c r="BG135" s="1"/>
      <c r="BH135" s="1"/>
      <c r="BI135" s="1"/>
    </row>
    <row r="136" spans="1:61" ht="15.7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1"/>
      <c r="BG136" s="1"/>
      <c r="BH136" s="1"/>
      <c r="BI136" s="1"/>
    </row>
    <row r="137" spans="1:61" ht="15.7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1"/>
      <c r="BG137" s="1"/>
      <c r="BH137" s="1"/>
      <c r="BI137" s="1"/>
    </row>
    <row r="138" spans="1:61" ht="15.7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1"/>
      <c r="BG138" s="1"/>
      <c r="BH138" s="1"/>
      <c r="BI138" s="1"/>
    </row>
    <row r="139" spans="1:61" ht="15.7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1"/>
      <c r="BG139" s="1"/>
      <c r="BH139" s="1"/>
      <c r="BI139" s="1"/>
    </row>
    <row r="140" spans="1:61" ht="15.7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1"/>
      <c r="BG140" s="1"/>
      <c r="BH140" s="1"/>
      <c r="BI140" s="1"/>
    </row>
    <row r="141" spans="1:61" ht="15.7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1"/>
      <c r="BG141" s="1"/>
      <c r="BH141" s="1"/>
      <c r="BI141" s="1"/>
    </row>
    <row r="142" spans="1:61" ht="15.7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1"/>
      <c r="BG142" s="1"/>
      <c r="BH142" s="1"/>
      <c r="BI142" s="1"/>
    </row>
    <row r="143" spans="1:61" ht="15.7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1"/>
      <c r="BG143" s="1"/>
      <c r="BH143" s="1"/>
      <c r="BI143" s="1"/>
    </row>
    <row r="144" spans="1:61" ht="15.7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1"/>
      <c r="BG144" s="1"/>
      <c r="BH144" s="1"/>
      <c r="BI144" s="1"/>
    </row>
    <row r="145" spans="1:61" ht="15.7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1"/>
      <c r="BG145" s="1"/>
      <c r="BH145" s="1"/>
      <c r="BI145" s="1"/>
    </row>
    <row r="146" spans="1:61" ht="15.7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1"/>
      <c r="BG146" s="1"/>
      <c r="BH146" s="1"/>
      <c r="BI146" s="1"/>
    </row>
    <row r="147" spans="1:61" ht="15.7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1"/>
      <c r="BG147" s="1"/>
      <c r="BH147" s="1"/>
      <c r="BI147" s="1"/>
    </row>
    <row r="148" spans="1:61" ht="15.7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1"/>
      <c r="BG148" s="1"/>
      <c r="BH148" s="1"/>
      <c r="BI148" s="1"/>
    </row>
    <row r="149" spans="1:61" ht="15.7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1"/>
      <c r="BG149" s="1"/>
      <c r="BH149" s="1"/>
      <c r="BI149" s="1"/>
    </row>
    <row r="150" spans="1:61" ht="15.7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1"/>
      <c r="BG150" s="1"/>
      <c r="BH150" s="1"/>
      <c r="BI150" s="1"/>
    </row>
    <row r="151" spans="1:61" ht="15.7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1"/>
      <c r="BG151" s="1"/>
      <c r="BH151" s="1"/>
      <c r="BI151" s="1"/>
    </row>
    <row r="152" spans="1:61" ht="15.7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1"/>
      <c r="BG152" s="1"/>
      <c r="BH152" s="1"/>
      <c r="BI152" s="1"/>
    </row>
    <row r="153" spans="1:61" ht="15.7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1"/>
      <c r="BG153" s="1"/>
      <c r="BH153" s="1"/>
      <c r="BI153" s="1"/>
    </row>
    <row r="154" spans="1:61" ht="15.7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1"/>
      <c r="BG154" s="1"/>
      <c r="BH154" s="1"/>
      <c r="BI154" s="1"/>
    </row>
    <row r="155" spans="1:61" ht="15.7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1"/>
      <c r="BG155" s="1"/>
      <c r="BH155" s="1"/>
      <c r="BI155" s="1"/>
    </row>
    <row r="156" spans="1:61" ht="15.7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1"/>
      <c r="BG156" s="1"/>
      <c r="BH156" s="1"/>
      <c r="BI156" s="1"/>
    </row>
    <row r="157" spans="1:61" ht="15.7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1"/>
      <c r="BG157" s="1"/>
      <c r="BH157" s="1"/>
      <c r="BI157" s="1"/>
    </row>
    <row r="158" spans="1:61" ht="15.7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1"/>
      <c r="BG158" s="1"/>
      <c r="BH158" s="1"/>
      <c r="BI158" s="1"/>
    </row>
    <row r="159" spans="1:61" ht="15.7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1"/>
      <c r="BG159" s="1"/>
      <c r="BH159" s="1"/>
      <c r="BI159" s="1"/>
    </row>
    <row r="160" spans="1:61" ht="15.7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1"/>
      <c r="BG160" s="1"/>
      <c r="BH160" s="1"/>
      <c r="BI160" s="1"/>
    </row>
    <row r="161" spans="1:61" ht="15.7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1"/>
      <c r="BG161" s="1"/>
      <c r="BH161" s="1"/>
      <c r="BI161" s="1"/>
    </row>
    <row r="162" spans="1:61" ht="15.7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1"/>
      <c r="BG162" s="1"/>
      <c r="BH162" s="1"/>
      <c r="BI162" s="1"/>
    </row>
    <row r="163" spans="1:61" ht="15.7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1"/>
      <c r="BG163" s="1"/>
      <c r="BH163" s="1"/>
      <c r="BI163" s="1"/>
    </row>
    <row r="164" spans="1:61" ht="15.7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1"/>
      <c r="BG164" s="1"/>
      <c r="BH164" s="1"/>
      <c r="BI164" s="1"/>
    </row>
    <row r="165" spans="1:61" ht="15.7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1"/>
      <c r="BG165" s="1"/>
      <c r="BH165" s="1"/>
      <c r="BI165" s="1"/>
    </row>
    <row r="166" spans="1:61" ht="15.7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1"/>
      <c r="BG166" s="1"/>
      <c r="BH166" s="1"/>
      <c r="BI166" s="1"/>
    </row>
    <row r="167" spans="1:61" ht="15.7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1"/>
      <c r="BG167" s="1"/>
      <c r="BH167" s="1"/>
      <c r="BI167" s="1"/>
    </row>
    <row r="168" spans="1:61" ht="15.7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1"/>
      <c r="BG168" s="1"/>
      <c r="BH168" s="1"/>
      <c r="BI168" s="1"/>
    </row>
    <row r="169" spans="1:61" ht="15.7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1"/>
      <c r="BG169" s="1"/>
      <c r="BH169" s="1"/>
      <c r="BI169" s="1"/>
    </row>
    <row r="170" spans="1:61" ht="15.7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1"/>
      <c r="BG170" s="1"/>
      <c r="BH170" s="1"/>
      <c r="BI170" s="1"/>
    </row>
    <row r="171" spans="1:61" ht="15.7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1"/>
      <c r="BG171" s="1"/>
      <c r="BH171" s="1"/>
      <c r="BI171" s="1"/>
    </row>
    <row r="172" spans="1:61" ht="15.7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1"/>
      <c r="BG172" s="1"/>
      <c r="BH172" s="1"/>
      <c r="BI172" s="1"/>
    </row>
    <row r="173" spans="1:61" ht="15.7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1"/>
      <c r="BG173" s="1"/>
      <c r="BH173" s="1"/>
      <c r="BI173" s="1"/>
    </row>
    <row r="174" spans="1:61" ht="15.7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1"/>
      <c r="BG174" s="1"/>
      <c r="BH174" s="1"/>
      <c r="BI174" s="1"/>
    </row>
    <row r="175" spans="1:61" ht="15.7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1"/>
      <c r="BG175" s="1"/>
      <c r="BH175" s="1"/>
      <c r="BI175" s="1"/>
    </row>
    <row r="176" spans="1:61" ht="15.7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1"/>
      <c r="BG176" s="1"/>
      <c r="BH176" s="1"/>
      <c r="BI176" s="1"/>
    </row>
    <row r="177" spans="1:61" ht="15.7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1"/>
      <c r="BG177" s="1"/>
      <c r="BH177" s="1"/>
      <c r="BI177" s="1"/>
    </row>
    <row r="178" spans="1:61" ht="15.7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1"/>
      <c r="BG178" s="1"/>
      <c r="BH178" s="1"/>
      <c r="BI178" s="1"/>
    </row>
    <row r="179" spans="1:61" ht="15.7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1"/>
      <c r="BG179" s="1"/>
      <c r="BH179" s="1"/>
      <c r="BI179" s="1"/>
    </row>
    <row r="180" spans="1:61" ht="15.7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1"/>
      <c r="BG180" s="1"/>
      <c r="BH180" s="1"/>
      <c r="BI180" s="1"/>
    </row>
    <row r="181" spans="1:61" ht="15.7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1"/>
      <c r="BG181" s="1"/>
      <c r="BH181" s="1"/>
      <c r="BI181" s="1"/>
    </row>
    <row r="182" spans="1:61" ht="15.7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1"/>
      <c r="BG182" s="1"/>
      <c r="BH182" s="1"/>
      <c r="BI182" s="1"/>
    </row>
    <row r="183" spans="1:61" ht="15.7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1"/>
      <c r="BG183" s="1"/>
      <c r="BH183" s="1"/>
      <c r="BI183" s="1"/>
    </row>
    <row r="184" spans="1:61" ht="15.7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1"/>
      <c r="BG184" s="1"/>
      <c r="BH184" s="1"/>
      <c r="BI184" s="1"/>
    </row>
    <row r="185" spans="1:61" ht="15.7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1"/>
      <c r="BG185" s="1"/>
      <c r="BH185" s="1"/>
      <c r="BI185" s="1"/>
    </row>
    <row r="186" spans="1:61" ht="15.7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1"/>
      <c r="BG186" s="1"/>
      <c r="BH186" s="1"/>
      <c r="BI186" s="1"/>
    </row>
    <row r="187" spans="1:61" ht="15.7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1"/>
      <c r="BG187" s="1"/>
      <c r="BH187" s="1"/>
      <c r="BI187" s="1"/>
    </row>
    <row r="188" spans="1:61" ht="15.7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1"/>
      <c r="BG188" s="1"/>
      <c r="BH188" s="1"/>
      <c r="BI188" s="1"/>
    </row>
    <row r="189" spans="1:61" ht="15.7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1"/>
      <c r="BG189" s="1"/>
      <c r="BH189" s="1"/>
      <c r="BI189" s="1"/>
    </row>
    <row r="190" spans="1:61" ht="15.7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1"/>
      <c r="BG190" s="1"/>
      <c r="BH190" s="1"/>
      <c r="BI190" s="1"/>
    </row>
    <row r="191" spans="1:61" ht="15.7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1"/>
      <c r="BG191" s="1"/>
      <c r="BH191" s="1"/>
      <c r="BI191" s="1"/>
    </row>
    <row r="192" spans="1:61" ht="15.7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1"/>
      <c r="BG192" s="1"/>
      <c r="BH192" s="1"/>
      <c r="BI192" s="1"/>
    </row>
    <row r="193" spans="1:61" ht="15.7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1"/>
      <c r="BG193" s="1"/>
      <c r="BH193" s="1"/>
      <c r="BI193" s="1"/>
    </row>
    <row r="194" spans="1:61" ht="15.7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1"/>
      <c r="BG194" s="1"/>
      <c r="BH194" s="1"/>
      <c r="BI194" s="1"/>
    </row>
    <row r="195" spans="1:61" ht="15.7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1"/>
      <c r="BG195" s="1"/>
      <c r="BH195" s="1"/>
      <c r="BI195" s="1"/>
    </row>
    <row r="196" spans="1:61" ht="15.7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1"/>
      <c r="BG196" s="1"/>
      <c r="BH196" s="1"/>
      <c r="BI196" s="1"/>
    </row>
    <row r="197" spans="1:61" ht="15.7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1"/>
      <c r="BG197" s="1"/>
      <c r="BH197" s="1"/>
      <c r="BI197" s="1"/>
    </row>
    <row r="198" spans="1:61" ht="15.7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1"/>
      <c r="BG198" s="1"/>
      <c r="BH198" s="1"/>
      <c r="BI198" s="1"/>
    </row>
    <row r="199" spans="1:61" ht="15.7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1"/>
      <c r="BG199" s="1"/>
      <c r="BH199" s="1"/>
      <c r="BI199" s="1"/>
    </row>
    <row r="200" spans="1:61" ht="15.7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1"/>
      <c r="BG200" s="1"/>
      <c r="BH200" s="1"/>
      <c r="BI200" s="1"/>
    </row>
    <row r="201" spans="1:61" ht="15.7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1"/>
      <c r="BG201" s="1"/>
      <c r="BH201" s="1"/>
      <c r="BI201" s="1"/>
    </row>
    <row r="202" spans="1:61" ht="15.7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1"/>
      <c r="BG202" s="1"/>
      <c r="BH202" s="1"/>
      <c r="BI202" s="1"/>
    </row>
    <row r="203" spans="1:61" ht="15.7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1"/>
      <c r="BG203" s="1"/>
      <c r="BH203" s="1"/>
      <c r="BI203" s="1"/>
    </row>
    <row r="204" spans="1:61" ht="15.7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1"/>
      <c r="BG204" s="1"/>
      <c r="BH204" s="1"/>
      <c r="BI204" s="1"/>
    </row>
    <row r="205" spans="1:61" ht="15.7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1"/>
      <c r="BG205" s="1"/>
      <c r="BH205" s="1"/>
      <c r="BI205" s="1"/>
    </row>
    <row r="206" spans="1:61" ht="15.7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1"/>
      <c r="BG206" s="1"/>
      <c r="BH206" s="1"/>
      <c r="BI206" s="1"/>
    </row>
    <row r="207" spans="1:61" ht="15.7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1"/>
      <c r="BG207" s="1"/>
      <c r="BH207" s="1"/>
      <c r="BI207" s="1"/>
    </row>
    <row r="208" spans="1:61" ht="15.7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1"/>
      <c r="BG208" s="1"/>
      <c r="BH208" s="1"/>
      <c r="BI208" s="1"/>
    </row>
    <row r="209" spans="1:61" ht="15.7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1"/>
      <c r="BG209" s="1"/>
      <c r="BH209" s="1"/>
      <c r="BI209" s="1"/>
    </row>
    <row r="210" spans="1:61" ht="15.7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1"/>
      <c r="BG210" s="1"/>
      <c r="BH210" s="1"/>
      <c r="BI210" s="1"/>
    </row>
    <row r="211" spans="1:61" ht="15.7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1"/>
      <c r="BG211" s="1"/>
      <c r="BH211" s="1"/>
      <c r="BI211" s="1"/>
    </row>
    <row r="212" spans="1:61" ht="15.7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1"/>
      <c r="BG212" s="1"/>
      <c r="BH212" s="1"/>
      <c r="BI212" s="1"/>
    </row>
    <row r="213" spans="1:61" ht="15.7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1"/>
      <c r="BG213" s="1"/>
      <c r="BH213" s="1"/>
      <c r="BI213" s="1"/>
    </row>
    <row r="214" spans="1:61" ht="15.7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1"/>
      <c r="BG214" s="1"/>
      <c r="BH214" s="1"/>
      <c r="BI214" s="1"/>
    </row>
    <row r="215" spans="1:61" ht="15.7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1"/>
      <c r="BG215" s="1"/>
      <c r="BH215" s="1"/>
      <c r="BI215" s="1"/>
    </row>
    <row r="216" spans="1:61" ht="15.7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1"/>
      <c r="BG216" s="1"/>
      <c r="BH216" s="1"/>
      <c r="BI216" s="1"/>
    </row>
    <row r="217" spans="1:61" ht="15.7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1"/>
      <c r="BG217" s="1"/>
      <c r="BH217" s="1"/>
      <c r="BI217" s="1"/>
    </row>
    <row r="218" spans="1:61" ht="15.7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1"/>
      <c r="BG218" s="1"/>
      <c r="BH218" s="1"/>
      <c r="BI218" s="1"/>
    </row>
    <row r="219" spans="1:61" ht="15.7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1"/>
      <c r="BG219" s="1"/>
      <c r="BH219" s="1"/>
      <c r="BI219" s="1"/>
    </row>
    <row r="220" spans="1:61" ht="15.7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1"/>
      <c r="BG220" s="1"/>
      <c r="BH220" s="1"/>
      <c r="BI220" s="1"/>
    </row>
    <row r="221" spans="1:61" ht="15.75" customHeight="1">
      <c r="A221" s="1"/>
      <c r="B221" s="1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1"/>
      <c r="BG221" s="1"/>
      <c r="BH221" s="1"/>
      <c r="BI221" s="1"/>
    </row>
    <row r="222" spans="1:61" ht="15.75" customHeight="1">
      <c r="A222" s="1"/>
      <c r="B222" s="1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1"/>
      <c r="BG222" s="1"/>
      <c r="BH222" s="1"/>
      <c r="BI222" s="1"/>
    </row>
    <row r="223" spans="1:61" ht="15.75" customHeight="1">
      <c r="A223" s="1"/>
      <c r="B223" s="1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1"/>
      <c r="BG223" s="1"/>
      <c r="BH223" s="1"/>
      <c r="BI223" s="1"/>
    </row>
    <row r="224" spans="1:61" ht="15.75" customHeight="1">
      <c r="A224" s="1"/>
      <c r="B224" s="1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1"/>
      <c r="BG224" s="1"/>
      <c r="BH224" s="1"/>
      <c r="BI224" s="1"/>
    </row>
    <row r="225" spans="1:61" ht="15.75" customHeight="1">
      <c r="A225" s="1"/>
      <c r="B225" s="1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1"/>
      <c r="BG225" s="1"/>
      <c r="BH225" s="1"/>
      <c r="BI225" s="1"/>
    </row>
    <row r="226" spans="1:61" ht="15.75" customHeight="1">
      <c r="A226" s="1"/>
      <c r="B226" s="1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1"/>
      <c r="BG226" s="1"/>
      <c r="BH226" s="1"/>
      <c r="BI226" s="1"/>
    </row>
    <row r="227" spans="1:61" ht="15.75" customHeight="1">
      <c r="A227" s="1"/>
      <c r="B227" s="1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1"/>
      <c r="BG227" s="1"/>
      <c r="BH227" s="1"/>
      <c r="BI227" s="1"/>
    </row>
    <row r="228" spans="1:61" ht="15.75" customHeight="1">
      <c r="A228" s="1"/>
      <c r="B228" s="1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1"/>
      <c r="BG228" s="1"/>
      <c r="BH228" s="1"/>
      <c r="BI228" s="1"/>
    </row>
    <row r="229" spans="1:61" ht="15.75" customHeight="1">
      <c r="A229" s="1"/>
      <c r="B229" s="1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1"/>
      <c r="BG229" s="1"/>
      <c r="BH229" s="1"/>
      <c r="BI229" s="1"/>
    </row>
    <row r="230" spans="1:61" ht="15.75" customHeight="1">
      <c r="A230" s="1"/>
      <c r="B230" s="1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1"/>
      <c r="BG230" s="1"/>
      <c r="BH230" s="1"/>
      <c r="BI230" s="1"/>
    </row>
    <row r="231" spans="1:61" ht="15.75" customHeight="1">
      <c r="A231" s="1"/>
      <c r="B231" s="1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1"/>
      <c r="BG231" s="1"/>
      <c r="BH231" s="1"/>
      <c r="BI231" s="1"/>
    </row>
    <row r="232" spans="1:61" ht="15.75" customHeight="1">
      <c r="A232" s="1"/>
      <c r="B232" s="1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1"/>
      <c r="BG232" s="1"/>
      <c r="BH232" s="1"/>
      <c r="BI232" s="1"/>
    </row>
    <row r="233" spans="1:61" ht="15.75" customHeight="1">
      <c r="A233" s="1"/>
      <c r="B233" s="1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1"/>
      <c r="BG233" s="1"/>
      <c r="BH233" s="1"/>
      <c r="BI233" s="1"/>
    </row>
    <row r="234" spans="1:61" ht="15.75" customHeight="1">
      <c r="A234" s="1"/>
      <c r="B234" s="1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1"/>
      <c r="BG234" s="1"/>
      <c r="BH234" s="1"/>
      <c r="BI234" s="1"/>
    </row>
    <row r="235" spans="1:61" ht="15.75" customHeight="1">
      <c r="A235" s="1"/>
      <c r="B235" s="1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1"/>
      <c r="BG235" s="1"/>
      <c r="BH235" s="1"/>
      <c r="BI235" s="1"/>
    </row>
    <row r="236" spans="1:61" ht="15.75" customHeight="1">
      <c r="A236" s="1"/>
      <c r="B236" s="1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1"/>
      <c r="BG236" s="1"/>
      <c r="BH236" s="1"/>
      <c r="BI236" s="1"/>
    </row>
    <row r="237" spans="1:61" ht="15.75" customHeight="1">
      <c r="A237" s="1"/>
      <c r="B237" s="1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1"/>
      <c r="BG237" s="1"/>
      <c r="BH237" s="1"/>
      <c r="BI237" s="1"/>
    </row>
    <row r="238" spans="1:61" ht="15.75" customHeight="1">
      <c r="A238" s="1"/>
      <c r="B238" s="1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1"/>
      <c r="BG238" s="1"/>
      <c r="BH238" s="1"/>
      <c r="BI238" s="1"/>
    </row>
    <row r="239" spans="1:61" ht="15.75" customHeight="1">
      <c r="A239" s="1"/>
      <c r="B239" s="1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1"/>
      <c r="BG239" s="1"/>
      <c r="BH239" s="1"/>
      <c r="BI239" s="1"/>
    </row>
    <row r="240" spans="1:61" ht="15.75" customHeight="1">
      <c r="A240" s="1"/>
      <c r="B240" s="1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1"/>
      <c r="BG240" s="1"/>
      <c r="BH240" s="1"/>
      <c r="BI240" s="1"/>
    </row>
    <row r="241" spans="1:61" ht="15.75" customHeight="1">
      <c r="A241" s="1"/>
      <c r="B241" s="1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1"/>
      <c r="BG241" s="1"/>
      <c r="BH241" s="1"/>
      <c r="BI241" s="1"/>
    </row>
    <row r="242" spans="1:61" ht="15.75" customHeight="1">
      <c r="A242" s="1"/>
      <c r="B242" s="1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1"/>
      <c r="BG242" s="1"/>
      <c r="BH242" s="1"/>
      <c r="BI242" s="1"/>
    </row>
    <row r="243" spans="1:61" ht="15.75" customHeight="1">
      <c r="A243" s="1"/>
      <c r="B243" s="1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1"/>
      <c r="BG243" s="1"/>
      <c r="BH243" s="1"/>
      <c r="BI243" s="1"/>
    </row>
    <row r="244" spans="1:61" ht="15.75" customHeight="1">
      <c r="A244" s="1"/>
      <c r="B244" s="1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1"/>
      <c r="BG244" s="1"/>
      <c r="BH244" s="1"/>
      <c r="BI244" s="1"/>
    </row>
    <row r="245" spans="1:61" ht="15.75" customHeight="1">
      <c r="A245" s="1"/>
      <c r="B245" s="1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1"/>
      <c r="BG245" s="1"/>
      <c r="BH245" s="1"/>
      <c r="BI245" s="1"/>
    </row>
    <row r="246" spans="1:61" ht="15.75" customHeight="1">
      <c r="A246" s="1"/>
      <c r="B246" s="1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1"/>
      <c r="BG246" s="1"/>
      <c r="BH246" s="1"/>
      <c r="BI246" s="1"/>
    </row>
    <row r="247" spans="1:61" ht="15.75" customHeight="1">
      <c r="A247" s="1"/>
      <c r="B247" s="1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1"/>
      <c r="BG247" s="1"/>
      <c r="BH247" s="1"/>
      <c r="BI247" s="1"/>
    </row>
    <row r="248" spans="1:61" ht="15.75" customHeight="1">
      <c r="A248" s="1"/>
      <c r="B248" s="1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1"/>
      <c r="BG248" s="1"/>
      <c r="BH248" s="1"/>
      <c r="BI248" s="1"/>
    </row>
    <row r="249" spans="1:61" ht="15.75" customHeight="1">
      <c r="A249" s="1"/>
      <c r="B249" s="1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1"/>
      <c r="BG249" s="1"/>
      <c r="BH249" s="1"/>
      <c r="BI249" s="1"/>
    </row>
    <row r="250" spans="1:61" ht="15.75" customHeight="1">
      <c r="A250" s="1"/>
      <c r="B250" s="1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1"/>
      <c r="BG250" s="1"/>
      <c r="BH250" s="1"/>
      <c r="BI250" s="1"/>
    </row>
    <row r="251" spans="1:61" ht="15.75" customHeight="1">
      <c r="A251" s="1"/>
      <c r="B251" s="1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1"/>
      <c r="BG251" s="1"/>
      <c r="BH251" s="1"/>
      <c r="BI251" s="1"/>
    </row>
    <row r="252" spans="1:61" ht="15.75" customHeight="1">
      <c r="A252" s="1"/>
      <c r="B252" s="1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1"/>
      <c r="BG252" s="1"/>
      <c r="BH252" s="1"/>
      <c r="BI252" s="1"/>
    </row>
    <row r="253" spans="1:61" ht="15.75" customHeight="1">
      <c r="A253" s="1"/>
      <c r="B253" s="1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1"/>
      <c r="BG253" s="1"/>
      <c r="BH253" s="1"/>
      <c r="BI253" s="1"/>
    </row>
    <row r="254" spans="1:61" ht="15.75" customHeight="1">
      <c r="A254" s="1"/>
      <c r="B254" s="1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1"/>
      <c r="BG254" s="1"/>
      <c r="BH254" s="1"/>
      <c r="BI254" s="1"/>
    </row>
    <row r="255" spans="1:61" ht="15.75" customHeight="1">
      <c r="A255" s="1"/>
      <c r="B255" s="1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1"/>
      <c r="BG255" s="1"/>
      <c r="BH255" s="1"/>
      <c r="BI255" s="1"/>
    </row>
    <row r="256" spans="1:61" ht="15.75" customHeight="1">
      <c r="A256" s="1"/>
      <c r="B256" s="1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1"/>
      <c r="BG256" s="1"/>
      <c r="BH256" s="1"/>
      <c r="BI256" s="1"/>
    </row>
    <row r="257" spans="1:61" ht="15.75" customHeight="1">
      <c r="A257" s="1"/>
      <c r="B257" s="1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1"/>
      <c r="BG257" s="1"/>
      <c r="BH257" s="1"/>
      <c r="BI257" s="1"/>
    </row>
    <row r="258" spans="1:61" ht="15.75" customHeight="1">
      <c r="A258" s="1"/>
      <c r="B258" s="1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1"/>
      <c r="BG258" s="1"/>
      <c r="BH258" s="1"/>
      <c r="BI258" s="1"/>
    </row>
    <row r="259" spans="1:61" ht="15.75" customHeight="1">
      <c r="A259" s="1"/>
      <c r="B259" s="1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1"/>
      <c r="BG259" s="1"/>
      <c r="BH259" s="1"/>
      <c r="BI259" s="1"/>
    </row>
    <row r="260" spans="1:61" ht="15.75" customHeight="1">
      <c r="A260" s="1"/>
      <c r="B260" s="1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1"/>
      <c r="BG260" s="1"/>
      <c r="BH260" s="1"/>
      <c r="BI260" s="1"/>
    </row>
    <row r="261" spans="1:61" ht="15.75" customHeight="1">
      <c r="A261" s="1"/>
      <c r="B261" s="1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1"/>
      <c r="BG261" s="1"/>
      <c r="BH261" s="1"/>
      <c r="BI261" s="1"/>
    </row>
    <row r="262" spans="1:61" ht="15.75" customHeight="1">
      <c r="A262" s="1"/>
      <c r="B262" s="1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1"/>
      <c r="BG262" s="1"/>
      <c r="BH262" s="1"/>
      <c r="BI262" s="1"/>
    </row>
    <row r="263" spans="1:61" ht="15.75" customHeight="1">
      <c r="A263" s="1"/>
      <c r="B263" s="1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1"/>
      <c r="BG263" s="1"/>
      <c r="BH263" s="1"/>
      <c r="BI263" s="1"/>
    </row>
    <row r="264" spans="1:61" ht="15.75" customHeight="1">
      <c r="A264" s="1"/>
      <c r="B264" s="1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1"/>
      <c r="BG264" s="1"/>
      <c r="BH264" s="1"/>
      <c r="BI264" s="1"/>
    </row>
    <row r="265" spans="1:61" ht="15.75" customHeight="1">
      <c r="A265" s="1"/>
      <c r="B265" s="1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1"/>
      <c r="BG265" s="1"/>
      <c r="BH265" s="1"/>
      <c r="BI265" s="1"/>
    </row>
    <row r="266" spans="1:61" ht="15.75" customHeight="1">
      <c r="A266" s="1"/>
      <c r="B266" s="1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1"/>
      <c r="BG266" s="1"/>
      <c r="BH266" s="1"/>
      <c r="BI266" s="1"/>
    </row>
    <row r="267" spans="1:61" ht="15.75" customHeight="1">
      <c r="A267" s="1"/>
      <c r="B267" s="1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1"/>
      <c r="BG267" s="1"/>
      <c r="BH267" s="1"/>
      <c r="BI267" s="1"/>
    </row>
    <row r="268" spans="1:61" ht="15.75" customHeight="1">
      <c r="A268" s="1"/>
      <c r="B268" s="1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1"/>
      <c r="BG268" s="1"/>
      <c r="BH268" s="1"/>
      <c r="BI268" s="1"/>
    </row>
    <row r="269" spans="1:61" ht="15.75" customHeight="1">
      <c r="A269" s="1"/>
      <c r="B269" s="1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1"/>
      <c r="BG269" s="1"/>
      <c r="BH269" s="1"/>
      <c r="BI269" s="1"/>
    </row>
    <row r="270" spans="1:61" ht="15.75" customHeight="1">
      <c r="A270" s="1"/>
      <c r="B270" s="1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1"/>
      <c r="BG270" s="1"/>
      <c r="BH270" s="1"/>
      <c r="BI270" s="1"/>
    </row>
    <row r="271" spans="1:61" ht="15.75" customHeight="1">
      <c r="A271" s="1"/>
      <c r="B271" s="1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1"/>
      <c r="BG271" s="1"/>
      <c r="BH271" s="1"/>
      <c r="BI271" s="1"/>
    </row>
    <row r="272" spans="1:61" ht="15.75" customHeight="1">
      <c r="A272" s="1"/>
      <c r="B272" s="1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1"/>
      <c r="BG272" s="1"/>
      <c r="BH272" s="1"/>
      <c r="BI272" s="1"/>
    </row>
    <row r="273" spans="1:61" ht="15.75" customHeight="1">
      <c r="A273" s="1"/>
      <c r="B273" s="1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1"/>
      <c r="BG273" s="1"/>
      <c r="BH273" s="1"/>
      <c r="BI273" s="1"/>
    </row>
    <row r="274" spans="1:61" ht="15.75" customHeight="1">
      <c r="A274" s="1"/>
      <c r="B274" s="1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1"/>
      <c r="BG274" s="1"/>
      <c r="BH274" s="1"/>
      <c r="BI274" s="1"/>
    </row>
    <row r="275" spans="1:61" ht="15.75" customHeight="1">
      <c r="A275" s="1"/>
      <c r="B275" s="1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1"/>
      <c r="BG275" s="1"/>
      <c r="BH275" s="1"/>
      <c r="BI275" s="1"/>
    </row>
    <row r="276" spans="1:61" ht="15.75" customHeight="1">
      <c r="A276" s="1"/>
      <c r="B276" s="1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1"/>
      <c r="BG276" s="1"/>
      <c r="BH276" s="1"/>
      <c r="BI276" s="1"/>
    </row>
    <row r="277" spans="1:61" ht="15.75" customHeight="1">
      <c r="A277" s="1"/>
      <c r="B277" s="1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1"/>
      <c r="BG277" s="1"/>
      <c r="BH277" s="1"/>
      <c r="BI277" s="1"/>
    </row>
    <row r="278" spans="1:61" ht="15.75" customHeight="1">
      <c r="A278" s="1"/>
      <c r="B278" s="1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1"/>
      <c r="BG278" s="1"/>
      <c r="BH278" s="1"/>
      <c r="BI278" s="1"/>
    </row>
    <row r="279" spans="1:61" ht="15.75" customHeight="1">
      <c r="A279" s="1"/>
      <c r="B279" s="1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1"/>
      <c r="BG279" s="1"/>
      <c r="BH279" s="1"/>
      <c r="BI279" s="1"/>
    </row>
    <row r="280" spans="1:61" ht="15.75" customHeight="1">
      <c r="A280" s="1"/>
      <c r="B280" s="1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1"/>
      <c r="BG280" s="1"/>
      <c r="BH280" s="1"/>
      <c r="BI280" s="1"/>
    </row>
    <row r="281" spans="1:61" ht="15.75" customHeight="1">
      <c r="A281" s="1"/>
      <c r="B281" s="1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1"/>
      <c r="BG281" s="1"/>
      <c r="BH281" s="1"/>
      <c r="BI281" s="1"/>
    </row>
    <row r="282" spans="1:61" ht="15.75" customHeight="1">
      <c r="A282" s="1"/>
      <c r="B282" s="1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1"/>
      <c r="BG282" s="1"/>
      <c r="BH282" s="1"/>
      <c r="BI282" s="1"/>
    </row>
    <row r="283" spans="1:61" ht="15.75" customHeight="1">
      <c r="A283" s="1"/>
      <c r="B283" s="1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1"/>
      <c r="BG283" s="1"/>
      <c r="BH283" s="1"/>
      <c r="BI283" s="1"/>
    </row>
    <row r="284" spans="1:61" ht="15.75" customHeight="1">
      <c r="A284" s="1"/>
      <c r="B284" s="1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1"/>
      <c r="BG284" s="1"/>
      <c r="BH284" s="1"/>
      <c r="BI284" s="1"/>
    </row>
    <row r="285" spans="1:61" ht="15.75" customHeight="1">
      <c r="A285" s="1"/>
      <c r="B285" s="1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1"/>
      <c r="BG285" s="1"/>
      <c r="BH285" s="1"/>
      <c r="BI285" s="1"/>
    </row>
    <row r="286" spans="1:61" ht="15.75" customHeight="1">
      <c r="A286" s="1"/>
      <c r="B286" s="1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1"/>
      <c r="BG286" s="1"/>
      <c r="BH286" s="1"/>
      <c r="BI286" s="1"/>
    </row>
    <row r="287" spans="1:61" ht="15.75" customHeight="1">
      <c r="A287" s="1"/>
      <c r="B287" s="1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1"/>
      <c r="BG287" s="1"/>
      <c r="BH287" s="1"/>
      <c r="BI287" s="1"/>
    </row>
    <row r="288" spans="1:61" ht="15.75" customHeight="1">
      <c r="A288" s="1"/>
      <c r="B288" s="1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1"/>
      <c r="BG288" s="1"/>
      <c r="BH288" s="1"/>
      <c r="BI288" s="1"/>
    </row>
    <row r="289" spans="1:61" ht="15.75" customHeight="1">
      <c r="A289" s="1"/>
      <c r="B289" s="1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1"/>
      <c r="BG289" s="1"/>
      <c r="BH289" s="1"/>
      <c r="BI289" s="1"/>
    </row>
    <row r="290" spans="1:61" ht="15.75" customHeight="1">
      <c r="A290" s="1"/>
      <c r="B290" s="1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1"/>
      <c r="BG290" s="1"/>
      <c r="BH290" s="1"/>
      <c r="BI290" s="1"/>
    </row>
    <row r="291" spans="1:61" ht="15.75" customHeight="1">
      <c r="A291" s="1"/>
      <c r="B291" s="1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1"/>
      <c r="BG291" s="1"/>
      <c r="BH291" s="1"/>
      <c r="BI291" s="1"/>
    </row>
    <row r="292" spans="1:61" ht="15.75" customHeight="1">
      <c r="A292" s="1"/>
      <c r="B292" s="1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1"/>
      <c r="BG292" s="1"/>
      <c r="BH292" s="1"/>
      <c r="BI292" s="1"/>
    </row>
    <row r="293" spans="1:61" ht="15.75" customHeight="1">
      <c r="A293" s="1"/>
      <c r="B293" s="1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1"/>
      <c r="BG293" s="1"/>
      <c r="BH293" s="1"/>
      <c r="BI293" s="1"/>
    </row>
    <row r="294" spans="1:61" ht="15.75" customHeight="1">
      <c r="A294" s="1"/>
      <c r="B294" s="1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1"/>
      <c r="BG294" s="1"/>
      <c r="BH294" s="1"/>
      <c r="BI294" s="1"/>
    </row>
    <row r="295" spans="1:61" ht="15.75" customHeight="1">
      <c r="A295" s="1"/>
      <c r="B295" s="1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1"/>
      <c r="BG295" s="1"/>
      <c r="BH295" s="1"/>
      <c r="BI295" s="1"/>
    </row>
    <row r="296" spans="1:61" ht="15.75" customHeight="1">
      <c r="A296" s="1"/>
      <c r="B296" s="1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1"/>
      <c r="BG296" s="1"/>
      <c r="BH296" s="1"/>
      <c r="BI296" s="1"/>
    </row>
    <row r="297" spans="1:61" ht="15.75" customHeight="1">
      <c r="A297" s="1"/>
      <c r="B297" s="1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1"/>
      <c r="BG297" s="1"/>
      <c r="BH297" s="1"/>
      <c r="BI297" s="1"/>
    </row>
    <row r="298" spans="1:61" ht="15.75" customHeight="1">
      <c r="A298" s="1"/>
      <c r="B298" s="1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1"/>
      <c r="BG298" s="1"/>
      <c r="BH298" s="1"/>
      <c r="BI298" s="1"/>
    </row>
    <row r="299" spans="1:61" ht="15.75" customHeight="1">
      <c r="A299" s="1"/>
      <c r="B299" s="1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1"/>
      <c r="BG299" s="1"/>
      <c r="BH299" s="1"/>
      <c r="BI299" s="1"/>
    </row>
    <row r="300" spans="1:61" ht="15.75" customHeight="1">
      <c r="A300" s="1"/>
      <c r="B300" s="1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1"/>
      <c r="BG300" s="1"/>
      <c r="BH300" s="1"/>
      <c r="BI300" s="1"/>
    </row>
    <row r="301" spans="1:61" ht="15.75" customHeight="1">
      <c r="A301" s="1"/>
      <c r="B301" s="1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1"/>
      <c r="BG301" s="1"/>
      <c r="BH301" s="1"/>
      <c r="BI301" s="1"/>
    </row>
    <row r="302" spans="1:61" ht="15.75" customHeight="1">
      <c r="A302" s="1"/>
      <c r="B302" s="1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1"/>
      <c r="BG302" s="1"/>
      <c r="BH302" s="1"/>
      <c r="BI302" s="1"/>
    </row>
    <row r="303" spans="1:61" ht="15.75" customHeight="1">
      <c r="A303" s="1"/>
      <c r="B303" s="1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1"/>
      <c r="BG303" s="1"/>
      <c r="BH303" s="1"/>
      <c r="BI303" s="1"/>
    </row>
    <row r="304" spans="1:61" ht="15.75" customHeight="1">
      <c r="A304" s="1"/>
      <c r="B304" s="1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1"/>
      <c r="BG304" s="1"/>
      <c r="BH304" s="1"/>
      <c r="BI304" s="1"/>
    </row>
    <row r="305" spans="1:61" ht="15.75" customHeight="1">
      <c r="A305" s="1"/>
      <c r="B305" s="1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1"/>
      <c r="BG305" s="1"/>
      <c r="BH305" s="1"/>
      <c r="BI305" s="1"/>
    </row>
    <row r="306" spans="1:61" ht="15.75" customHeight="1">
      <c r="A306" s="1"/>
      <c r="B306" s="1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1"/>
      <c r="BG306" s="1"/>
      <c r="BH306" s="1"/>
      <c r="BI306" s="1"/>
    </row>
    <row r="307" spans="1:61" ht="15.75" customHeight="1">
      <c r="A307" s="1"/>
      <c r="B307" s="1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1"/>
      <c r="BG307" s="1"/>
      <c r="BH307" s="1"/>
      <c r="BI307" s="1"/>
    </row>
    <row r="308" spans="1:61" ht="15.75" customHeight="1">
      <c r="A308" s="1"/>
      <c r="B308" s="1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1"/>
      <c r="BG308" s="1"/>
      <c r="BH308" s="1"/>
      <c r="BI308" s="1"/>
    </row>
    <row r="309" spans="1:61" ht="15.75" customHeight="1">
      <c r="A309" s="1"/>
      <c r="B309" s="1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1"/>
      <c r="BG309" s="1"/>
      <c r="BH309" s="1"/>
      <c r="BI309" s="1"/>
    </row>
    <row r="310" spans="1:61" ht="15.75" customHeight="1">
      <c r="A310" s="1"/>
      <c r="B310" s="1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1"/>
      <c r="BG310" s="1"/>
      <c r="BH310" s="1"/>
      <c r="BI310" s="1"/>
    </row>
    <row r="311" spans="1:61" ht="15.75" customHeight="1">
      <c r="A311" s="1"/>
      <c r="B311" s="1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1"/>
      <c r="BG311" s="1"/>
      <c r="BH311" s="1"/>
      <c r="BI311" s="1"/>
    </row>
    <row r="312" spans="1:61" ht="15.75" customHeight="1">
      <c r="A312" s="1"/>
      <c r="B312" s="1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1"/>
      <c r="BG312" s="1"/>
      <c r="BH312" s="1"/>
      <c r="BI312" s="1"/>
    </row>
    <row r="313" spans="1:61" ht="15.75" customHeight="1">
      <c r="A313" s="1"/>
      <c r="B313" s="1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1"/>
      <c r="BG313" s="1"/>
      <c r="BH313" s="1"/>
      <c r="BI313" s="1"/>
    </row>
    <row r="314" spans="1:61" ht="15.75" customHeight="1">
      <c r="A314" s="1"/>
      <c r="B314" s="1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1"/>
      <c r="BG314" s="1"/>
      <c r="BH314" s="1"/>
      <c r="BI314" s="1"/>
    </row>
    <row r="315" spans="1:61" ht="15.75" customHeight="1">
      <c r="A315" s="1"/>
      <c r="B315" s="1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1"/>
      <c r="BG315" s="1"/>
      <c r="BH315" s="1"/>
      <c r="BI315" s="1"/>
    </row>
    <row r="316" spans="1:61" ht="15.75" customHeight="1">
      <c r="A316" s="1"/>
      <c r="B316" s="1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1"/>
      <c r="BG316" s="1"/>
      <c r="BH316" s="1"/>
      <c r="BI316" s="1"/>
    </row>
    <row r="317" spans="1:61" ht="15.75" customHeight="1">
      <c r="A317" s="1"/>
      <c r="B317" s="1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1"/>
      <c r="BG317" s="1"/>
      <c r="BH317" s="1"/>
      <c r="BI317" s="1"/>
    </row>
    <row r="318" spans="1:61" ht="15.75" customHeight="1">
      <c r="A318" s="1"/>
      <c r="B318" s="1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1"/>
      <c r="BG318" s="1"/>
      <c r="BH318" s="1"/>
      <c r="BI318" s="1"/>
    </row>
    <row r="319" spans="1:61" ht="15.75" customHeight="1">
      <c r="A319" s="1"/>
      <c r="B319" s="1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1"/>
      <c r="BG319" s="1"/>
      <c r="BH319" s="1"/>
      <c r="BI319" s="1"/>
    </row>
    <row r="320" spans="1:61" ht="15.75" customHeight="1">
      <c r="A320" s="1"/>
      <c r="B320" s="1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1"/>
      <c r="BG320" s="1"/>
      <c r="BH320" s="1"/>
      <c r="BI320" s="1"/>
    </row>
    <row r="321" spans="1:61" ht="15.75" customHeight="1">
      <c r="A321" s="1"/>
      <c r="B321" s="1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1"/>
      <c r="BG321" s="1"/>
      <c r="BH321" s="1"/>
      <c r="BI321" s="1"/>
    </row>
    <row r="322" spans="1:61" ht="15.75" customHeight="1">
      <c r="A322" s="1"/>
      <c r="B322" s="1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1"/>
      <c r="BG322" s="1"/>
      <c r="BH322" s="1"/>
      <c r="BI322" s="1"/>
    </row>
    <row r="323" spans="1:61" ht="15.75" customHeight="1">
      <c r="A323" s="1"/>
      <c r="B323" s="1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1"/>
      <c r="BG323" s="1"/>
      <c r="BH323" s="1"/>
      <c r="BI323" s="1"/>
    </row>
    <row r="324" spans="1:61" ht="15.75" customHeight="1">
      <c r="A324" s="1"/>
      <c r="B324" s="1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1"/>
      <c r="BG324" s="1"/>
      <c r="BH324" s="1"/>
      <c r="BI324" s="1"/>
    </row>
    <row r="325" spans="1:61" ht="15.75" customHeight="1">
      <c r="A325" s="1"/>
      <c r="B325" s="1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1"/>
      <c r="BG325" s="1"/>
      <c r="BH325" s="1"/>
      <c r="BI325" s="1"/>
    </row>
    <row r="326" spans="1:61" ht="15.75" customHeight="1">
      <c r="A326" s="1"/>
      <c r="B326" s="1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1"/>
      <c r="BG326" s="1"/>
      <c r="BH326" s="1"/>
      <c r="BI326" s="1"/>
    </row>
    <row r="327" spans="1:61" ht="15.75" customHeight="1">
      <c r="A327" s="1"/>
      <c r="B327" s="1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1"/>
      <c r="BG327" s="1"/>
      <c r="BH327" s="1"/>
      <c r="BI327" s="1"/>
    </row>
    <row r="328" spans="1:61" ht="15.75" customHeight="1">
      <c r="A328" s="1"/>
      <c r="B328" s="1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1"/>
      <c r="BG328" s="1"/>
      <c r="BH328" s="1"/>
      <c r="BI328" s="1"/>
    </row>
    <row r="329" spans="1:61" ht="15.75" customHeight="1">
      <c r="A329" s="1"/>
      <c r="B329" s="1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1"/>
      <c r="BG329" s="1"/>
      <c r="BH329" s="1"/>
      <c r="BI329" s="1"/>
    </row>
    <row r="330" spans="1:61" ht="15.75" customHeight="1">
      <c r="A330" s="1"/>
      <c r="B330" s="1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1"/>
      <c r="BG330" s="1"/>
      <c r="BH330" s="1"/>
      <c r="BI330" s="1"/>
    </row>
    <row r="331" spans="1:61" ht="15.75" customHeight="1">
      <c r="A331" s="1"/>
      <c r="B331" s="1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1"/>
      <c r="BG331" s="1"/>
      <c r="BH331" s="1"/>
      <c r="BI331" s="1"/>
    </row>
    <row r="332" spans="1:61" ht="15.75" customHeight="1">
      <c r="A332" s="1"/>
      <c r="B332" s="1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1"/>
      <c r="BG332" s="1"/>
      <c r="BH332" s="1"/>
      <c r="BI332" s="1"/>
    </row>
    <row r="333" spans="1:61" ht="15.75" customHeight="1">
      <c r="A333" s="1"/>
      <c r="B333" s="1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1"/>
      <c r="BG333" s="1"/>
      <c r="BH333" s="1"/>
      <c r="BI333" s="1"/>
    </row>
    <row r="334" spans="1:61" ht="15.75" customHeight="1">
      <c r="A334" s="1"/>
      <c r="B334" s="1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1"/>
      <c r="BG334" s="1"/>
      <c r="BH334" s="1"/>
      <c r="BI334" s="1"/>
    </row>
    <row r="335" spans="1:61" ht="15.75" customHeight="1">
      <c r="A335" s="1"/>
      <c r="B335" s="1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1"/>
      <c r="BG335" s="1"/>
      <c r="BH335" s="1"/>
      <c r="BI335" s="1"/>
    </row>
    <row r="336" spans="1:61" ht="15.75" customHeight="1">
      <c r="A336" s="1"/>
      <c r="B336" s="1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1"/>
      <c r="BG336" s="1"/>
      <c r="BH336" s="1"/>
      <c r="BI336" s="1"/>
    </row>
    <row r="337" spans="1:61" ht="15.75" customHeight="1">
      <c r="A337" s="1"/>
      <c r="B337" s="1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1"/>
      <c r="BG337" s="1"/>
      <c r="BH337" s="1"/>
      <c r="BI337" s="1"/>
    </row>
    <row r="338" spans="1:61" ht="15.75" customHeight="1">
      <c r="A338" s="1"/>
      <c r="B338" s="1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1"/>
      <c r="BG338" s="1"/>
      <c r="BH338" s="1"/>
      <c r="BI338" s="1"/>
    </row>
    <row r="339" spans="1:61" ht="15.75" customHeight="1">
      <c r="A339" s="1"/>
      <c r="B339" s="1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1"/>
      <c r="BG339" s="1"/>
      <c r="BH339" s="1"/>
      <c r="BI339" s="1"/>
    </row>
    <row r="340" spans="1:61" ht="15.75" customHeight="1">
      <c r="A340" s="1"/>
      <c r="B340" s="1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1"/>
      <c r="BG340" s="1"/>
      <c r="BH340" s="1"/>
      <c r="BI340" s="1"/>
    </row>
    <row r="341" spans="1:61" ht="15.75" customHeight="1">
      <c r="A341" s="1"/>
      <c r="B341" s="1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1"/>
      <c r="BG341" s="1"/>
      <c r="BH341" s="1"/>
      <c r="BI341" s="1"/>
    </row>
    <row r="342" spans="1:61" ht="15.75" customHeight="1">
      <c r="A342" s="1"/>
      <c r="B342" s="1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1"/>
      <c r="BG342" s="1"/>
      <c r="BH342" s="1"/>
      <c r="BI342" s="1"/>
    </row>
    <row r="343" spans="1:61" ht="15.75" customHeight="1">
      <c r="A343" s="1"/>
      <c r="B343" s="1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1"/>
      <c r="BG343" s="1"/>
      <c r="BH343" s="1"/>
      <c r="BI343" s="1"/>
    </row>
    <row r="344" spans="1:61" ht="15.75" customHeight="1">
      <c r="A344" s="1"/>
      <c r="B344" s="1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1"/>
      <c r="BG344" s="1"/>
      <c r="BH344" s="1"/>
      <c r="BI344" s="1"/>
    </row>
    <row r="345" spans="1:61" ht="15.75" customHeight="1">
      <c r="A345" s="1"/>
      <c r="B345" s="1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1"/>
      <c r="BG345" s="1"/>
      <c r="BH345" s="1"/>
      <c r="BI345" s="1"/>
    </row>
    <row r="346" spans="1:61" ht="15.75" customHeight="1">
      <c r="A346" s="1"/>
      <c r="B346" s="1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1"/>
      <c r="BG346" s="1"/>
      <c r="BH346" s="1"/>
      <c r="BI346" s="1"/>
    </row>
    <row r="347" spans="1:61" ht="15.75" customHeight="1">
      <c r="A347" s="1"/>
      <c r="B347" s="1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1"/>
      <c r="BG347" s="1"/>
      <c r="BH347" s="1"/>
      <c r="BI347" s="1"/>
    </row>
    <row r="348" spans="1:61" ht="15.75" customHeight="1">
      <c r="A348" s="1"/>
      <c r="B348" s="1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1"/>
      <c r="BG348" s="1"/>
      <c r="BH348" s="1"/>
      <c r="BI348" s="1"/>
    </row>
    <row r="349" spans="1:61" ht="15.75" customHeight="1">
      <c r="A349" s="1"/>
      <c r="B349" s="1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1"/>
      <c r="BG349" s="1"/>
      <c r="BH349" s="1"/>
      <c r="BI349" s="1"/>
    </row>
    <row r="350" spans="1:61" ht="15.75" customHeight="1">
      <c r="A350" s="1"/>
      <c r="B350" s="1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1"/>
      <c r="BG350" s="1"/>
      <c r="BH350" s="1"/>
      <c r="BI350" s="1"/>
    </row>
    <row r="351" spans="1:61" ht="15.75" customHeight="1">
      <c r="A351" s="1"/>
      <c r="B351" s="1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1"/>
      <c r="BG351" s="1"/>
      <c r="BH351" s="1"/>
      <c r="BI351" s="1"/>
    </row>
    <row r="352" spans="1:61" ht="15.75" customHeight="1">
      <c r="A352" s="1"/>
      <c r="B352" s="1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1"/>
      <c r="BG352" s="1"/>
      <c r="BH352" s="1"/>
      <c r="BI352" s="1"/>
    </row>
    <row r="353" spans="1:61" ht="15.75" customHeight="1">
      <c r="A353" s="1"/>
      <c r="B353" s="1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1"/>
      <c r="BG353" s="1"/>
      <c r="BH353" s="1"/>
      <c r="BI353" s="1"/>
    </row>
    <row r="354" spans="1:61" ht="15.75" customHeight="1">
      <c r="A354" s="1"/>
      <c r="B354" s="1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1"/>
      <c r="BG354" s="1"/>
      <c r="BH354" s="1"/>
      <c r="BI354" s="1"/>
    </row>
    <row r="355" spans="1:61" ht="15.75" customHeight="1">
      <c r="A355" s="1"/>
      <c r="B355" s="1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1"/>
      <c r="BG355" s="1"/>
      <c r="BH355" s="1"/>
      <c r="BI355" s="1"/>
    </row>
    <row r="356" spans="1:61" ht="15.75" customHeight="1">
      <c r="A356" s="1"/>
      <c r="B356" s="1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1"/>
      <c r="BG356" s="1"/>
      <c r="BH356" s="1"/>
      <c r="BI356" s="1"/>
    </row>
    <row r="357" spans="1:61" ht="15.75" customHeight="1">
      <c r="A357" s="1"/>
      <c r="B357" s="1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1"/>
      <c r="BG357" s="1"/>
      <c r="BH357" s="1"/>
      <c r="BI357" s="1"/>
    </row>
    <row r="358" spans="1:61" ht="15.75" customHeight="1">
      <c r="A358" s="1"/>
      <c r="B358" s="1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1"/>
      <c r="BG358" s="1"/>
      <c r="BH358" s="1"/>
      <c r="BI358" s="1"/>
    </row>
    <row r="359" spans="1:61" ht="15.75" customHeight="1">
      <c r="A359" s="1"/>
      <c r="B359" s="1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1"/>
      <c r="BG359" s="1"/>
      <c r="BH359" s="1"/>
      <c r="BI359" s="1"/>
    </row>
    <row r="360" spans="1:61" ht="15.75" customHeight="1">
      <c r="A360" s="1"/>
      <c r="B360" s="1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1"/>
      <c r="BG360" s="1"/>
      <c r="BH360" s="1"/>
      <c r="BI360" s="1"/>
    </row>
    <row r="361" spans="1:61" ht="15.75" customHeight="1">
      <c r="A361" s="1"/>
      <c r="B361" s="1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1"/>
      <c r="BG361" s="1"/>
      <c r="BH361" s="1"/>
      <c r="BI361" s="1"/>
    </row>
    <row r="362" spans="1:61" ht="15.75" customHeight="1">
      <c r="A362" s="1"/>
      <c r="B362" s="1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1"/>
      <c r="BG362" s="1"/>
      <c r="BH362" s="1"/>
      <c r="BI362" s="1"/>
    </row>
    <row r="363" spans="1:61" ht="15.75" customHeight="1">
      <c r="A363" s="1"/>
      <c r="B363" s="1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1"/>
      <c r="BG363" s="1"/>
      <c r="BH363" s="1"/>
      <c r="BI363" s="1"/>
    </row>
    <row r="364" spans="1:61" ht="15.75" customHeight="1">
      <c r="A364" s="1"/>
      <c r="B364" s="1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1"/>
      <c r="BG364" s="1"/>
      <c r="BH364" s="1"/>
      <c r="BI364" s="1"/>
    </row>
    <row r="365" spans="1:61" ht="15.75" customHeight="1">
      <c r="A365" s="1"/>
      <c r="B365" s="1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1"/>
      <c r="BG365" s="1"/>
      <c r="BH365" s="1"/>
      <c r="BI365" s="1"/>
    </row>
    <row r="366" spans="1:61" ht="15.75" customHeight="1">
      <c r="A366" s="1"/>
      <c r="B366" s="1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1"/>
      <c r="BG366" s="1"/>
      <c r="BH366" s="1"/>
      <c r="BI366" s="1"/>
    </row>
    <row r="367" spans="1:61" ht="15.75" customHeight="1">
      <c r="A367" s="1"/>
      <c r="B367" s="1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1"/>
      <c r="BG367" s="1"/>
      <c r="BH367" s="1"/>
      <c r="BI367" s="1"/>
    </row>
    <row r="368" spans="1:61" ht="15.75" customHeight="1">
      <c r="A368" s="1"/>
      <c r="B368" s="1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1"/>
      <c r="BG368" s="1"/>
      <c r="BH368" s="1"/>
      <c r="BI368" s="1"/>
    </row>
    <row r="369" spans="1:61" ht="15.75" customHeight="1">
      <c r="A369" s="1"/>
      <c r="B369" s="1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1"/>
      <c r="BG369" s="1"/>
      <c r="BH369" s="1"/>
      <c r="BI369" s="1"/>
    </row>
    <row r="370" spans="1:61" ht="15.75" customHeight="1">
      <c r="A370" s="1"/>
      <c r="B370" s="1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1"/>
      <c r="BG370" s="1"/>
      <c r="BH370" s="1"/>
      <c r="BI370" s="1"/>
    </row>
    <row r="371" spans="1:61" ht="15.75" customHeight="1">
      <c r="A371" s="1"/>
      <c r="B371" s="1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1"/>
      <c r="BG371" s="1"/>
      <c r="BH371" s="1"/>
      <c r="BI371" s="1"/>
    </row>
    <row r="372" spans="1:61" ht="15.75" customHeight="1">
      <c r="A372" s="1"/>
      <c r="B372" s="1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1"/>
      <c r="BG372" s="1"/>
      <c r="BH372" s="1"/>
      <c r="BI372" s="1"/>
    </row>
    <row r="373" spans="1:61" ht="15.75" customHeight="1">
      <c r="A373" s="1"/>
      <c r="B373" s="1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1"/>
      <c r="BG373" s="1"/>
      <c r="BH373" s="1"/>
      <c r="BI373" s="1"/>
    </row>
    <row r="374" spans="1:61" ht="15.75" customHeight="1">
      <c r="A374" s="1"/>
      <c r="B374" s="1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1"/>
      <c r="BG374" s="1"/>
      <c r="BH374" s="1"/>
      <c r="BI374" s="1"/>
    </row>
    <row r="375" spans="1:61" ht="15.75" customHeight="1">
      <c r="A375" s="1"/>
      <c r="B375" s="1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1"/>
      <c r="BG375" s="1"/>
      <c r="BH375" s="1"/>
      <c r="BI375" s="1"/>
    </row>
    <row r="376" spans="1:61" ht="15.75" customHeight="1">
      <c r="A376" s="1"/>
      <c r="B376" s="1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1"/>
      <c r="BG376" s="1"/>
      <c r="BH376" s="1"/>
      <c r="BI376" s="1"/>
    </row>
    <row r="377" spans="1:61" ht="15.75" customHeight="1">
      <c r="A377" s="1"/>
      <c r="B377" s="1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1"/>
      <c r="BG377" s="1"/>
      <c r="BH377" s="1"/>
      <c r="BI377" s="1"/>
    </row>
    <row r="378" spans="1:61" ht="15.75" customHeight="1">
      <c r="A378" s="1"/>
      <c r="B378" s="1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1"/>
      <c r="BG378" s="1"/>
      <c r="BH378" s="1"/>
      <c r="BI378" s="1"/>
    </row>
    <row r="379" spans="1:61" ht="15.75" customHeight="1">
      <c r="A379" s="1"/>
      <c r="B379" s="1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1"/>
      <c r="BG379" s="1"/>
      <c r="BH379" s="1"/>
      <c r="BI379" s="1"/>
    </row>
    <row r="380" spans="1:61" ht="15.75" customHeight="1">
      <c r="A380" s="1"/>
      <c r="B380" s="1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1"/>
      <c r="BG380" s="1"/>
      <c r="BH380" s="1"/>
      <c r="BI380" s="1"/>
    </row>
    <row r="381" spans="1:61" ht="15.75" customHeight="1">
      <c r="A381" s="1"/>
      <c r="B381" s="1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1"/>
      <c r="BG381" s="1"/>
      <c r="BH381" s="1"/>
      <c r="BI381" s="1"/>
    </row>
    <row r="382" spans="1:61" ht="15.75" customHeight="1">
      <c r="A382" s="1"/>
      <c r="B382" s="1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1"/>
      <c r="BG382" s="1"/>
      <c r="BH382" s="1"/>
      <c r="BI382" s="1"/>
    </row>
    <row r="383" spans="1:61" ht="15.75" customHeight="1">
      <c r="A383" s="1"/>
      <c r="B383" s="1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1"/>
      <c r="BG383" s="1"/>
      <c r="BH383" s="1"/>
      <c r="BI383" s="1"/>
    </row>
    <row r="384" spans="1:61" ht="15.75" customHeight="1">
      <c r="A384" s="1"/>
      <c r="B384" s="1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1"/>
      <c r="BG384" s="1"/>
      <c r="BH384" s="1"/>
      <c r="BI384" s="1"/>
    </row>
    <row r="385" spans="1:61" ht="15.75" customHeight="1">
      <c r="A385" s="1"/>
      <c r="B385" s="1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1"/>
      <c r="BG385" s="1"/>
      <c r="BH385" s="1"/>
      <c r="BI385" s="1"/>
    </row>
    <row r="386" spans="1:61" ht="15.75" customHeight="1">
      <c r="A386" s="1"/>
      <c r="B386" s="1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1"/>
      <c r="BG386" s="1"/>
      <c r="BH386" s="1"/>
      <c r="BI386" s="1"/>
    </row>
    <row r="387" spans="1:61" ht="15.75" customHeight="1">
      <c r="A387" s="1"/>
      <c r="B387" s="1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1"/>
      <c r="BG387" s="1"/>
      <c r="BH387" s="1"/>
      <c r="BI387" s="1"/>
    </row>
    <row r="388" spans="1:61" ht="15.75" customHeight="1">
      <c r="A388" s="1"/>
      <c r="B388" s="1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1"/>
      <c r="BG388" s="1"/>
      <c r="BH388" s="1"/>
      <c r="BI388" s="1"/>
    </row>
    <row r="389" spans="1:61" ht="15.75" customHeight="1">
      <c r="A389" s="1"/>
      <c r="B389" s="1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1"/>
      <c r="BG389" s="1"/>
      <c r="BH389" s="1"/>
      <c r="BI389" s="1"/>
    </row>
    <row r="390" spans="1:61" ht="15.75" customHeight="1">
      <c r="A390" s="1"/>
      <c r="B390" s="1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1"/>
      <c r="BG390" s="1"/>
      <c r="BH390" s="1"/>
      <c r="BI390" s="1"/>
    </row>
    <row r="391" spans="1:61" ht="15.75" customHeight="1">
      <c r="A391" s="1"/>
      <c r="B391" s="1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1"/>
      <c r="BG391" s="1"/>
      <c r="BH391" s="1"/>
      <c r="BI391" s="1"/>
    </row>
    <row r="392" spans="1:61" ht="15.75" customHeight="1">
      <c r="A392" s="1"/>
      <c r="B392" s="1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1"/>
      <c r="BG392" s="1"/>
      <c r="BH392" s="1"/>
      <c r="BI392" s="1"/>
    </row>
    <row r="393" spans="1:61" ht="15.75" customHeight="1">
      <c r="A393" s="1"/>
      <c r="B393" s="1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1"/>
      <c r="BG393" s="1"/>
      <c r="BH393" s="1"/>
      <c r="BI393" s="1"/>
    </row>
    <row r="394" spans="1:61" ht="15.75" customHeight="1">
      <c r="A394" s="1"/>
      <c r="B394" s="1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1"/>
      <c r="BG394" s="1"/>
      <c r="BH394" s="1"/>
      <c r="BI394" s="1"/>
    </row>
    <row r="395" spans="1:61" ht="15.75" customHeight="1">
      <c r="A395" s="1"/>
      <c r="B395" s="1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1"/>
      <c r="BG395" s="1"/>
      <c r="BH395" s="1"/>
      <c r="BI395" s="1"/>
    </row>
    <row r="396" spans="1:61" ht="15.75" customHeight="1">
      <c r="A396" s="1"/>
      <c r="B396" s="1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1"/>
      <c r="BG396" s="1"/>
      <c r="BH396" s="1"/>
      <c r="BI396" s="1"/>
    </row>
    <row r="397" spans="1:61" ht="15.75" customHeight="1">
      <c r="A397" s="1"/>
      <c r="B397" s="1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1"/>
      <c r="BG397" s="1"/>
      <c r="BH397" s="1"/>
      <c r="BI397" s="1"/>
    </row>
    <row r="398" spans="1:61" ht="15.75" customHeight="1">
      <c r="A398" s="1"/>
      <c r="B398" s="1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1"/>
      <c r="BG398" s="1"/>
      <c r="BH398" s="1"/>
      <c r="BI398" s="1"/>
    </row>
    <row r="399" spans="1:61" ht="15.75" customHeight="1">
      <c r="A399" s="1"/>
      <c r="B399" s="1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1"/>
      <c r="BG399" s="1"/>
      <c r="BH399" s="1"/>
      <c r="BI399" s="1"/>
    </row>
    <row r="400" spans="1:61" ht="15.75" customHeight="1">
      <c r="A400" s="1"/>
      <c r="B400" s="1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1"/>
      <c r="BG400" s="1"/>
      <c r="BH400" s="1"/>
      <c r="BI400" s="1"/>
    </row>
    <row r="401" spans="1:61" ht="15.75" customHeight="1">
      <c r="A401" s="1"/>
      <c r="B401" s="1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1"/>
      <c r="BG401" s="1"/>
      <c r="BH401" s="1"/>
      <c r="BI401" s="1"/>
    </row>
    <row r="402" spans="1:61" ht="15.75" customHeight="1">
      <c r="A402" s="1"/>
      <c r="B402" s="1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1"/>
      <c r="BG402" s="1"/>
      <c r="BH402" s="1"/>
      <c r="BI402" s="1"/>
    </row>
    <row r="403" spans="1:61" ht="15.75" customHeight="1">
      <c r="A403" s="1"/>
      <c r="B403" s="1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1"/>
      <c r="BG403" s="1"/>
      <c r="BH403" s="1"/>
      <c r="BI403" s="1"/>
    </row>
    <row r="404" spans="1:61" ht="15.75" customHeight="1">
      <c r="A404" s="1"/>
      <c r="B404" s="1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1"/>
      <c r="BG404" s="1"/>
      <c r="BH404" s="1"/>
      <c r="BI404" s="1"/>
    </row>
    <row r="405" spans="1:61" ht="15.75" customHeight="1">
      <c r="A405" s="1"/>
      <c r="B405" s="1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1"/>
      <c r="BG405" s="1"/>
      <c r="BH405" s="1"/>
      <c r="BI405" s="1"/>
    </row>
    <row r="406" spans="1:61" ht="15.75" customHeight="1">
      <c r="A406" s="1"/>
      <c r="B406" s="1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1"/>
      <c r="BG406" s="1"/>
      <c r="BH406" s="1"/>
      <c r="BI406" s="1"/>
    </row>
    <row r="407" spans="1:61" ht="15.75" customHeight="1">
      <c r="A407" s="1"/>
      <c r="B407" s="1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1"/>
      <c r="BG407" s="1"/>
      <c r="BH407" s="1"/>
      <c r="BI407" s="1"/>
    </row>
    <row r="408" spans="1:61" ht="15.75" customHeight="1">
      <c r="A408" s="1"/>
      <c r="B408" s="1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1"/>
      <c r="BG408" s="1"/>
      <c r="BH408" s="1"/>
      <c r="BI408" s="1"/>
    </row>
    <row r="409" spans="1:61" ht="15.75" customHeight="1">
      <c r="A409" s="1"/>
      <c r="B409" s="1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1"/>
      <c r="BG409" s="1"/>
      <c r="BH409" s="1"/>
      <c r="BI409" s="1"/>
    </row>
    <row r="410" spans="1:61" ht="15.75" customHeight="1">
      <c r="A410" s="1"/>
      <c r="B410" s="1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1"/>
      <c r="BG410" s="1"/>
      <c r="BH410" s="1"/>
      <c r="BI410" s="1"/>
    </row>
    <row r="411" spans="1:61" ht="15.75" customHeight="1">
      <c r="A411" s="1"/>
      <c r="B411" s="1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1"/>
      <c r="BG411" s="1"/>
      <c r="BH411" s="1"/>
      <c r="BI411" s="1"/>
    </row>
    <row r="412" spans="1:61" ht="15.75" customHeight="1">
      <c r="A412" s="1"/>
      <c r="B412" s="1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1"/>
      <c r="BG412" s="1"/>
      <c r="BH412" s="1"/>
      <c r="BI412" s="1"/>
    </row>
    <row r="413" spans="1:61" ht="15.75" customHeight="1">
      <c r="A413" s="1"/>
      <c r="B413" s="1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1"/>
      <c r="BG413" s="1"/>
      <c r="BH413" s="1"/>
      <c r="BI413" s="1"/>
    </row>
    <row r="414" spans="1:61" ht="15.75" customHeight="1">
      <c r="A414" s="1"/>
      <c r="B414" s="1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1"/>
      <c r="BG414" s="1"/>
      <c r="BH414" s="1"/>
      <c r="BI414" s="1"/>
    </row>
    <row r="415" spans="1:61" ht="15.75" customHeight="1">
      <c r="A415" s="1"/>
      <c r="B415" s="1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1"/>
      <c r="BG415" s="1"/>
      <c r="BH415" s="1"/>
      <c r="BI415" s="1"/>
    </row>
    <row r="416" spans="1:61" ht="15.75" customHeight="1">
      <c r="A416" s="1"/>
      <c r="B416" s="1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1"/>
      <c r="BG416" s="1"/>
      <c r="BH416" s="1"/>
      <c r="BI416" s="1"/>
    </row>
    <row r="417" spans="1:61" ht="15.75" customHeight="1">
      <c r="A417" s="1"/>
      <c r="B417" s="1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1"/>
      <c r="BG417" s="1"/>
      <c r="BH417" s="1"/>
      <c r="BI417" s="1"/>
    </row>
    <row r="418" spans="1:61" ht="15.75" customHeight="1">
      <c r="A418" s="1"/>
      <c r="B418" s="1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1"/>
      <c r="BG418" s="1"/>
      <c r="BH418" s="1"/>
      <c r="BI418" s="1"/>
    </row>
    <row r="419" spans="1:61" ht="15.75" customHeight="1">
      <c r="A419" s="1"/>
      <c r="B419" s="1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1"/>
      <c r="BG419" s="1"/>
      <c r="BH419" s="1"/>
      <c r="BI419" s="1"/>
    </row>
    <row r="420" spans="1:61" ht="15.75" customHeight="1">
      <c r="A420" s="1"/>
      <c r="B420" s="1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1"/>
      <c r="BG420" s="1"/>
      <c r="BH420" s="1"/>
      <c r="BI420" s="1"/>
    </row>
    <row r="421" spans="1:61" ht="15.75" customHeight="1">
      <c r="A421" s="1"/>
      <c r="B421" s="1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1"/>
      <c r="BG421" s="1"/>
      <c r="BH421" s="1"/>
      <c r="BI421" s="1"/>
    </row>
    <row r="422" spans="1:61" ht="15.75" customHeight="1">
      <c r="A422" s="1"/>
      <c r="B422" s="1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1"/>
      <c r="BG422" s="1"/>
      <c r="BH422" s="1"/>
      <c r="BI422" s="1"/>
    </row>
    <row r="423" spans="1:61" ht="15.75" customHeight="1">
      <c r="A423" s="1"/>
      <c r="B423" s="1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1"/>
      <c r="BG423" s="1"/>
      <c r="BH423" s="1"/>
      <c r="BI423" s="1"/>
    </row>
    <row r="424" spans="1:61" ht="15.75" customHeight="1">
      <c r="A424" s="1"/>
      <c r="B424" s="1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1"/>
      <c r="BG424" s="1"/>
      <c r="BH424" s="1"/>
      <c r="BI424" s="1"/>
    </row>
    <row r="425" spans="1:61" ht="15.75" customHeight="1">
      <c r="A425" s="1"/>
      <c r="B425" s="1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1"/>
      <c r="BG425" s="1"/>
      <c r="BH425" s="1"/>
      <c r="BI425" s="1"/>
    </row>
    <row r="426" spans="1:61" ht="15.75" customHeight="1">
      <c r="A426" s="1"/>
      <c r="B426" s="1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1"/>
      <c r="BG426" s="1"/>
      <c r="BH426" s="1"/>
      <c r="BI426" s="1"/>
    </row>
    <row r="427" spans="1:61" ht="15.75" customHeight="1">
      <c r="A427" s="1"/>
      <c r="B427" s="1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1"/>
      <c r="BG427" s="1"/>
      <c r="BH427" s="1"/>
      <c r="BI427" s="1"/>
    </row>
    <row r="428" spans="1:61" ht="15.75" customHeight="1">
      <c r="A428" s="1"/>
      <c r="B428" s="1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1"/>
      <c r="BG428" s="1"/>
      <c r="BH428" s="1"/>
      <c r="BI428" s="1"/>
    </row>
    <row r="429" spans="1:61" ht="15.75" customHeight="1">
      <c r="A429" s="1"/>
      <c r="B429" s="1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1"/>
      <c r="BG429" s="1"/>
      <c r="BH429" s="1"/>
      <c r="BI429" s="1"/>
    </row>
    <row r="430" spans="1:61" ht="15.75" customHeight="1">
      <c r="A430" s="1"/>
      <c r="B430" s="1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1"/>
      <c r="BG430" s="1"/>
      <c r="BH430" s="1"/>
      <c r="BI430" s="1"/>
    </row>
    <row r="431" spans="1:61" ht="15.75" customHeight="1">
      <c r="A431" s="1"/>
      <c r="B431" s="1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1"/>
      <c r="BG431" s="1"/>
      <c r="BH431" s="1"/>
      <c r="BI431" s="1"/>
    </row>
    <row r="432" spans="1:61" ht="15.75" customHeight="1">
      <c r="A432" s="1"/>
      <c r="B432" s="1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1"/>
      <c r="BG432" s="1"/>
      <c r="BH432" s="1"/>
      <c r="BI432" s="1"/>
    </row>
    <row r="433" spans="1:61" ht="15.75" customHeight="1">
      <c r="A433" s="1"/>
      <c r="B433" s="1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1"/>
      <c r="BG433" s="1"/>
      <c r="BH433" s="1"/>
      <c r="BI433" s="1"/>
    </row>
    <row r="434" spans="1:61" ht="15.75" customHeight="1">
      <c r="A434" s="1"/>
      <c r="B434" s="1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1"/>
      <c r="BG434" s="1"/>
      <c r="BH434" s="1"/>
      <c r="BI434" s="1"/>
    </row>
    <row r="435" spans="1:61" ht="15.75" customHeight="1">
      <c r="A435" s="1"/>
      <c r="B435" s="1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1"/>
      <c r="BG435" s="1"/>
      <c r="BH435" s="1"/>
      <c r="BI435" s="1"/>
    </row>
    <row r="436" spans="1:61" ht="15.75" customHeight="1">
      <c r="A436" s="1"/>
      <c r="B436" s="1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1"/>
      <c r="BG436" s="1"/>
      <c r="BH436" s="1"/>
      <c r="BI436" s="1"/>
    </row>
    <row r="437" spans="1:61" ht="15.75" customHeight="1">
      <c r="A437" s="1"/>
      <c r="B437" s="1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1"/>
      <c r="BG437" s="1"/>
      <c r="BH437" s="1"/>
      <c r="BI437" s="1"/>
    </row>
    <row r="438" spans="1:61" ht="15.75" customHeight="1">
      <c r="A438" s="1"/>
      <c r="B438" s="1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1"/>
      <c r="BG438" s="1"/>
      <c r="BH438" s="1"/>
      <c r="BI438" s="1"/>
    </row>
    <row r="439" spans="1:61" ht="15.75" customHeight="1">
      <c r="A439" s="1"/>
      <c r="B439" s="1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1"/>
      <c r="BG439" s="1"/>
      <c r="BH439" s="1"/>
      <c r="BI439" s="1"/>
    </row>
    <row r="440" spans="1:61" ht="15.75" customHeight="1">
      <c r="A440" s="1"/>
      <c r="B440" s="1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1"/>
      <c r="BG440" s="1"/>
      <c r="BH440" s="1"/>
      <c r="BI440" s="1"/>
    </row>
    <row r="441" spans="1:61" ht="15.75" customHeight="1">
      <c r="A441" s="1"/>
      <c r="B441" s="1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1"/>
      <c r="BG441" s="1"/>
      <c r="BH441" s="1"/>
      <c r="BI441" s="1"/>
    </row>
    <row r="442" spans="1:61" ht="15.75" customHeight="1">
      <c r="A442" s="1"/>
      <c r="B442" s="1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1"/>
      <c r="BG442" s="1"/>
      <c r="BH442" s="1"/>
      <c r="BI442" s="1"/>
    </row>
    <row r="443" spans="1:61" ht="15.75" customHeight="1">
      <c r="A443" s="1"/>
      <c r="B443" s="1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1"/>
      <c r="BG443" s="1"/>
      <c r="BH443" s="1"/>
      <c r="BI443" s="1"/>
    </row>
    <row r="444" spans="1:61" ht="15.75" customHeight="1">
      <c r="A444" s="1"/>
      <c r="B444" s="1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1"/>
      <c r="BG444" s="1"/>
      <c r="BH444" s="1"/>
      <c r="BI444" s="1"/>
    </row>
    <row r="445" spans="1:61" ht="15.75" customHeight="1">
      <c r="A445" s="1"/>
      <c r="B445" s="1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1"/>
      <c r="BG445" s="1"/>
      <c r="BH445" s="1"/>
      <c r="BI445" s="1"/>
    </row>
    <row r="446" spans="1:61" ht="15.75" customHeight="1">
      <c r="A446" s="1"/>
      <c r="B446" s="1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1"/>
      <c r="BG446" s="1"/>
      <c r="BH446" s="1"/>
      <c r="BI446" s="1"/>
    </row>
    <row r="447" spans="1:61" ht="15.75" customHeight="1">
      <c r="A447" s="1"/>
      <c r="B447" s="1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1"/>
      <c r="BG447" s="1"/>
      <c r="BH447" s="1"/>
      <c r="BI447" s="1"/>
    </row>
    <row r="448" spans="1:61" ht="15.75" customHeight="1">
      <c r="A448" s="1"/>
      <c r="B448" s="1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1"/>
      <c r="BG448" s="1"/>
      <c r="BH448" s="1"/>
      <c r="BI448" s="1"/>
    </row>
    <row r="449" spans="1:61" ht="15.75" customHeight="1">
      <c r="A449" s="1"/>
      <c r="B449" s="1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1"/>
      <c r="BG449" s="1"/>
      <c r="BH449" s="1"/>
      <c r="BI449" s="1"/>
    </row>
    <row r="450" spans="1:61" ht="15.75" customHeight="1">
      <c r="A450" s="1"/>
      <c r="B450" s="1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1"/>
      <c r="BG450" s="1"/>
      <c r="BH450" s="1"/>
      <c r="BI450" s="1"/>
    </row>
    <row r="451" spans="1:61" ht="15.75" customHeight="1">
      <c r="A451" s="1"/>
      <c r="B451" s="1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1"/>
      <c r="BG451" s="1"/>
      <c r="BH451" s="1"/>
      <c r="BI451" s="1"/>
    </row>
    <row r="452" spans="1:61" ht="15.75" customHeight="1">
      <c r="A452" s="1"/>
      <c r="B452" s="1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1"/>
      <c r="BG452" s="1"/>
      <c r="BH452" s="1"/>
      <c r="BI452" s="1"/>
    </row>
    <row r="453" spans="1:61" ht="15.75" customHeight="1">
      <c r="A453" s="1"/>
      <c r="B453" s="1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1"/>
      <c r="BG453" s="1"/>
      <c r="BH453" s="1"/>
      <c r="BI453" s="1"/>
    </row>
    <row r="454" spans="1:61" ht="15.75" customHeight="1">
      <c r="A454" s="1"/>
      <c r="B454" s="1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1"/>
      <c r="BG454" s="1"/>
      <c r="BH454" s="1"/>
      <c r="BI454" s="1"/>
    </row>
    <row r="455" spans="1:61" ht="15.75" customHeight="1">
      <c r="A455" s="1"/>
      <c r="B455" s="1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1"/>
      <c r="BG455" s="1"/>
      <c r="BH455" s="1"/>
      <c r="BI455" s="1"/>
    </row>
    <row r="456" spans="1:61" ht="15.75" customHeight="1">
      <c r="A456" s="1"/>
      <c r="B456" s="1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1"/>
      <c r="BG456" s="1"/>
      <c r="BH456" s="1"/>
      <c r="BI456" s="1"/>
    </row>
    <row r="457" spans="1:61" ht="15.75" customHeight="1">
      <c r="A457" s="1"/>
      <c r="B457" s="1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1"/>
      <c r="BG457" s="1"/>
      <c r="BH457" s="1"/>
      <c r="BI457" s="1"/>
    </row>
    <row r="458" spans="1:61" ht="15.75" customHeight="1">
      <c r="A458" s="1"/>
      <c r="B458" s="1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1"/>
      <c r="BG458" s="1"/>
      <c r="BH458" s="1"/>
      <c r="BI458" s="1"/>
    </row>
    <row r="459" spans="1:61" ht="15.75" customHeight="1">
      <c r="A459" s="1"/>
      <c r="B459" s="1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1"/>
      <c r="BG459" s="1"/>
      <c r="BH459" s="1"/>
      <c r="BI459" s="1"/>
    </row>
    <row r="460" spans="1:61" ht="15.75" customHeight="1">
      <c r="A460" s="1"/>
      <c r="B460" s="1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1"/>
      <c r="BG460" s="1"/>
      <c r="BH460" s="1"/>
      <c r="BI460" s="1"/>
    </row>
    <row r="461" spans="1:61" ht="15.75" customHeight="1">
      <c r="A461" s="1"/>
      <c r="B461" s="1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1"/>
      <c r="BG461" s="1"/>
      <c r="BH461" s="1"/>
      <c r="BI461" s="1"/>
    </row>
    <row r="462" spans="1:61" ht="15.75" customHeight="1">
      <c r="A462" s="1"/>
      <c r="B462" s="1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1"/>
      <c r="BG462" s="1"/>
      <c r="BH462" s="1"/>
      <c r="BI462" s="1"/>
    </row>
    <row r="463" spans="1:61" ht="15.75" customHeight="1">
      <c r="A463" s="1"/>
      <c r="B463" s="1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1"/>
      <c r="BG463" s="1"/>
      <c r="BH463" s="1"/>
      <c r="BI463" s="1"/>
    </row>
    <row r="464" spans="1:61" ht="15.75" customHeight="1">
      <c r="A464" s="1"/>
      <c r="B464" s="1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1"/>
      <c r="BG464" s="1"/>
      <c r="BH464" s="1"/>
      <c r="BI464" s="1"/>
    </row>
    <row r="465" spans="1:61" ht="15.75" customHeight="1">
      <c r="A465" s="1"/>
      <c r="B465" s="1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1"/>
      <c r="BG465" s="1"/>
      <c r="BH465" s="1"/>
      <c r="BI465" s="1"/>
    </row>
    <row r="466" spans="1:61" ht="15.75" customHeight="1">
      <c r="A466" s="1"/>
      <c r="B466" s="1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1"/>
      <c r="BG466" s="1"/>
      <c r="BH466" s="1"/>
      <c r="BI466" s="1"/>
    </row>
    <row r="467" spans="1:61" ht="15.75" customHeight="1">
      <c r="A467" s="1"/>
      <c r="B467" s="1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1"/>
      <c r="BG467" s="1"/>
      <c r="BH467" s="1"/>
      <c r="BI467" s="1"/>
    </row>
    <row r="468" spans="1:61" ht="15.75" customHeight="1">
      <c r="A468" s="1"/>
      <c r="B468" s="1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1"/>
      <c r="BG468" s="1"/>
      <c r="BH468" s="1"/>
      <c r="BI468" s="1"/>
    </row>
    <row r="469" spans="1:61" ht="15.75" customHeight="1">
      <c r="A469" s="1"/>
      <c r="B469" s="1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1"/>
      <c r="BG469" s="1"/>
      <c r="BH469" s="1"/>
      <c r="BI469" s="1"/>
    </row>
    <row r="470" spans="1:61" ht="15.75" customHeight="1">
      <c r="A470" s="1"/>
      <c r="B470" s="1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1"/>
      <c r="BG470" s="1"/>
      <c r="BH470" s="1"/>
      <c r="BI470" s="1"/>
    </row>
    <row r="471" spans="1:61" ht="15.75" customHeight="1">
      <c r="A471" s="1"/>
      <c r="B471" s="1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1"/>
      <c r="BG471" s="1"/>
      <c r="BH471" s="1"/>
      <c r="BI471" s="1"/>
    </row>
    <row r="472" spans="1:61" ht="15.75" customHeight="1">
      <c r="A472" s="1"/>
      <c r="B472" s="1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1"/>
      <c r="BG472" s="1"/>
      <c r="BH472" s="1"/>
      <c r="BI472" s="1"/>
    </row>
    <row r="473" spans="1:61" ht="15.75" customHeight="1">
      <c r="A473" s="1"/>
      <c r="B473" s="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1"/>
      <c r="BG473" s="1"/>
      <c r="BH473" s="1"/>
      <c r="BI473" s="1"/>
    </row>
    <row r="474" spans="1:61" ht="15.75" customHeight="1">
      <c r="A474" s="1"/>
      <c r="B474" s="1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1"/>
      <c r="BG474" s="1"/>
      <c r="BH474" s="1"/>
      <c r="BI474" s="1"/>
    </row>
    <row r="475" spans="1:61" ht="15.75" customHeight="1">
      <c r="A475" s="1"/>
      <c r="B475" s="1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1"/>
      <c r="BG475" s="1"/>
      <c r="BH475" s="1"/>
      <c r="BI475" s="1"/>
    </row>
    <row r="476" spans="1:61" ht="15.75" customHeight="1">
      <c r="A476" s="1"/>
      <c r="B476" s="1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1"/>
      <c r="BG476" s="1"/>
      <c r="BH476" s="1"/>
      <c r="BI476" s="1"/>
    </row>
    <row r="477" spans="1:61" ht="15.75" customHeight="1">
      <c r="A477" s="1"/>
      <c r="B477" s="1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1"/>
      <c r="BG477" s="1"/>
      <c r="BH477" s="1"/>
      <c r="BI477" s="1"/>
    </row>
    <row r="478" spans="1:61" ht="15.75" customHeight="1">
      <c r="A478" s="1"/>
      <c r="B478" s="1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1"/>
      <c r="BG478" s="1"/>
      <c r="BH478" s="1"/>
      <c r="BI478" s="1"/>
    </row>
    <row r="479" spans="1:61" ht="15.75" customHeight="1">
      <c r="A479" s="1"/>
      <c r="B479" s="1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1"/>
      <c r="BG479" s="1"/>
      <c r="BH479" s="1"/>
      <c r="BI479" s="1"/>
    </row>
    <row r="480" spans="1:61" ht="15.75" customHeight="1">
      <c r="A480" s="1"/>
      <c r="B480" s="1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1"/>
      <c r="BG480" s="1"/>
      <c r="BH480" s="1"/>
      <c r="BI480" s="1"/>
    </row>
    <row r="481" spans="1:61" ht="15.75" customHeight="1">
      <c r="A481" s="1"/>
      <c r="B481" s="1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1"/>
      <c r="BG481" s="1"/>
      <c r="BH481" s="1"/>
      <c r="BI481" s="1"/>
    </row>
    <row r="482" spans="1:61" ht="15.75" customHeight="1">
      <c r="A482" s="1"/>
      <c r="B482" s="1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1"/>
      <c r="BG482" s="1"/>
      <c r="BH482" s="1"/>
      <c r="BI482" s="1"/>
    </row>
    <row r="483" spans="1:61" ht="15.75" customHeight="1">
      <c r="A483" s="1"/>
      <c r="B483" s="1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1"/>
      <c r="BG483" s="1"/>
      <c r="BH483" s="1"/>
      <c r="BI483" s="1"/>
    </row>
    <row r="484" spans="1:61" ht="15.75" customHeight="1">
      <c r="A484" s="1"/>
      <c r="B484" s="1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1"/>
      <c r="BG484" s="1"/>
      <c r="BH484" s="1"/>
      <c r="BI484" s="1"/>
    </row>
    <row r="485" spans="1:61" ht="15.75" customHeight="1">
      <c r="A485" s="1"/>
      <c r="B485" s="1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1"/>
      <c r="BG485" s="1"/>
      <c r="BH485" s="1"/>
      <c r="BI485" s="1"/>
    </row>
    <row r="486" spans="1:61" ht="15.75" customHeight="1">
      <c r="A486" s="1"/>
      <c r="B486" s="1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1"/>
      <c r="BG486" s="1"/>
      <c r="BH486" s="1"/>
      <c r="BI486" s="1"/>
    </row>
    <row r="487" spans="1:61" ht="15.75" customHeight="1">
      <c r="A487" s="1"/>
      <c r="B487" s="1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1"/>
      <c r="BG487" s="1"/>
      <c r="BH487" s="1"/>
      <c r="BI487" s="1"/>
    </row>
    <row r="488" spans="1:61" ht="15.75" customHeight="1">
      <c r="A488" s="1"/>
      <c r="B488" s="1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1"/>
      <c r="BG488" s="1"/>
      <c r="BH488" s="1"/>
      <c r="BI488" s="1"/>
    </row>
    <row r="489" spans="1:61" ht="15.75" customHeight="1">
      <c r="A489" s="1"/>
      <c r="B489" s="1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1"/>
      <c r="BG489" s="1"/>
      <c r="BH489" s="1"/>
      <c r="BI489" s="1"/>
    </row>
    <row r="490" spans="1:61" ht="15.75" customHeight="1">
      <c r="A490" s="1"/>
      <c r="B490" s="1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1"/>
      <c r="BG490" s="1"/>
      <c r="BH490" s="1"/>
      <c r="BI490" s="1"/>
    </row>
    <row r="491" spans="1:61" ht="15.75" customHeight="1">
      <c r="A491" s="1"/>
      <c r="B491" s="1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1"/>
      <c r="BG491" s="1"/>
      <c r="BH491" s="1"/>
      <c r="BI491" s="1"/>
    </row>
    <row r="492" spans="1:61" ht="15.75" customHeight="1">
      <c r="A492" s="1"/>
      <c r="B492" s="1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1"/>
      <c r="BG492" s="1"/>
      <c r="BH492" s="1"/>
      <c r="BI492" s="1"/>
    </row>
    <row r="493" spans="1:61" ht="15.75" customHeight="1">
      <c r="A493" s="1"/>
      <c r="B493" s="1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1"/>
      <c r="BG493" s="1"/>
      <c r="BH493" s="1"/>
      <c r="BI493" s="1"/>
    </row>
    <row r="494" spans="1:61" ht="15.75" customHeight="1">
      <c r="A494" s="1"/>
      <c r="B494" s="1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1"/>
      <c r="BG494" s="1"/>
      <c r="BH494" s="1"/>
      <c r="BI494" s="1"/>
    </row>
    <row r="495" spans="1:61" ht="15.75" customHeight="1">
      <c r="A495" s="1"/>
      <c r="B495" s="1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1"/>
      <c r="BG495" s="1"/>
      <c r="BH495" s="1"/>
      <c r="BI495" s="1"/>
    </row>
    <row r="496" spans="1:61" ht="15.75" customHeight="1">
      <c r="A496" s="1"/>
      <c r="B496" s="1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1"/>
      <c r="BG496" s="1"/>
      <c r="BH496" s="1"/>
      <c r="BI496" s="1"/>
    </row>
    <row r="497" spans="1:61" ht="15.75" customHeight="1">
      <c r="A497" s="1"/>
      <c r="B497" s="1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1"/>
      <c r="BG497" s="1"/>
      <c r="BH497" s="1"/>
      <c r="BI497" s="1"/>
    </row>
    <row r="498" spans="1:61" ht="15.75" customHeight="1">
      <c r="A498" s="1"/>
      <c r="B498" s="1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1"/>
      <c r="BG498" s="1"/>
      <c r="BH498" s="1"/>
      <c r="BI498" s="1"/>
    </row>
    <row r="499" spans="1:61" ht="15.75" customHeight="1">
      <c r="A499" s="1"/>
      <c r="B499" s="1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1"/>
      <c r="BG499" s="1"/>
      <c r="BH499" s="1"/>
      <c r="BI499" s="1"/>
    </row>
    <row r="500" spans="1:61" ht="15.75" customHeight="1">
      <c r="A500" s="1"/>
      <c r="B500" s="1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1"/>
      <c r="BG500" s="1"/>
      <c r="BH500" s="1"/>
      <c r="BI500" s="1"/>
    </row>
    <row r="501" spans="1:61" ht="15.75" customHeight="1">
      <c r="A501" s="1"/>
      <c r="B501" s="1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1"/>
      <c r="BG501" s="1"/>
      <c r="BH501" s="1"/>
      <c r="BI501" s="1"/>
    </row>
    <row r="502" spans="1:61" ht="15.75" customHeight="1">
      <c r="A502" s="1"/>
      <c r="B502" s="1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1"/>
      <c r="BG502" s="1"/>
      <c r="BH502" s="1"/>
      <c r="BI502" s="1"/>
    </row>
    <row r="503" spans="1:61" ht="15.75" customHeight="1">
      <c r="A503" s="1"/>
      <c r="B503" s="1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1"/>
      <c r="BG503" s="1"/>
      <c r="BH503" s="1"/>
      <c r="BI503" s="1"/>
    </row>
    <row r="504" spans="1:61" ht="15.75" customHeight="1">
      <c r="A504" s="1"/>
      <c r="B504" s="1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1"/>
      <c r="BG504" s="1"/>
      <c r="BH504" s="1"/>
      <c r="BI504" s="1"/>
    </row>
    <row r="505" spans="1:61" ht="15.75" customHeight="1">
      <c r="A505" s="1"/>
      <c r="B505" s="1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1"/>
      <c r="BG505" s="1"/>
      <c r="BH505" s="1"/>
      <c r="BI505" s="1"/>
    </row>
    <row r="506" spans="1:61" ht="15.75" customHeight="1">
      <c r="A506" s="1"/>
      <c r="B506" s="1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1"/>
      <c r="BG506" s="1"/>
      <c r="BH506" s="1"/>
      <c r="BI506" s="1"/>
    </row>
    <row r="507" spans="1:61" ht="15.75" customHeight="1">
      <c r="A507" s="1"/>
      <c r="B507" s="1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1"/>
      <c r="BG507" s="1"/>
      <c r="BH507" s="1"/>
      <c r="BI507" s="1"/>
    </row>
    <row r="508" spans="1:61" ht="15.75" customHeight="1">
      <c r="A508" s="1"/>
      <c r="B508" s="1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1"/>
      <c r="BG508" s="1"/>
      <c r="BH508" s="1"/>
      <c r="BI508" s="1"/>
    </row>
    <row r="509" spans="1:61" ht="15.75" customHeight="1">
      <c r="A509" s="1"/>
      <c r="B509" s="1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1"/>
      <c r="BG509" s="1"/>
      <c r="BH509" s="1"/>
      <c r="BI509" s="1"/>
    </row>
    <row r="510" spans="1:61" ht="15.75" customHeight="1">
      <c r="A510" s="1"/>
      <c r="B510" s="1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1"/>
      <c r="BG510" s="1"/>
      <c r="BH510" s="1"/>
      <c r="BI510" s="1"/>
    </row>
    <row r="511" spans="1:61" ht="15.75" customHeight="1">
      <c r="A511" s="1"/>
      <c r="B511" s="1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1"/>
      <c r="BG511" s="1"/>
      <c r="BH511" s="1"/>
      <c r="BI511" s="1"/>
    </row>
    <row r="512" spans="1:61" ht="15.75" customHeight="1">
      <c r="A512" s="1"/>
      <c r="B512" s="1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1"/>
      <c r="BG512" s="1"/>
      <c r="BH512" s="1"/>
      <c r="BI512" s="1"/>
    </row>
    <row r="513" spans="1:61" ht="15.75" customHeight="1">
      <c r="A513" s="1"/>
      <c r="B513" s="1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1"/>
      <c r="BG513" s="1"/>
      <c r="BH513" s="1"/>
      <c r="BI513" s="1"/>
    </row>
    <row r="514" spans="1:61" ht="15.75" customHeight="1">
      <c r="A514" s="1"/>
      <c r="B514" s="1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1"/>
      <c r="BG514" s="1"/>
      <c r="BH514" s="1"/>
      <c r="BI514" s="1"/>
    </row>
    <row r="515" spans="1:61" ht="15.75" customHeight="1">
      <c r="A515" s="1"/>
      <c r="B515" s="1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1"/>
      <c r="BG515" s="1"/>
      <c r="BH515" s="1"/>
      <c r="BI515" s="1"/>
    </row>
    <row r="516" spans="1:61" ht="15.75" customHeight="1">
      <c r="A516" s="1"/>
      <c r="B516" s="1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1"/>
      <c r="BG516" s="1"/>
      <c r="BH516" s="1"/>
      <c r="BI516" s="1"/>
    </row>
    <row r="517" spans="1:61" ht="15.75" customHeight="1">
      <c r="A517" s="1"/>
      <c r="B517" s="1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1"/>
      <c r="BG517" s="1"/>
      <c r="BH517" s="1"/>
      <c r="BI517" s="1"/>
    </row>
    <row r="518" spans="1:61" ht="15.75" customHeight="1">
      <c r="A518" s="1"/>
      <c r="B518" s="1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1"/>
      <c r="BG518" s="1"/>
      <c r="BH518" s="1"/>
      <c r="BI518" s="1"/>
    </row>
    <row r="519" spans="1:61" ht="15.75" customHeight="1">
      <c r="A519" s="1"/>
      <c r="B519" s="1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1"/>
      <c r="BG519" s="1"/>
      <c r="BH519" s="1"/>
      <c r="BI519" s="1"/>
    </row>
    <row r="520" spans="1:61" ht="15.75" customHeight="1">
      <c r="A520" s="1"/>
      <c r="B520" s="1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1"/>
      <c r="BG520" s="1"/>
      <c r="BH520" s="1"/>
      <c r="BI520" s="1"/>
    </row>
    <row r="521" spans="1:61" ht="15.75" customHeight="1">
      <c r="A521" s="1"/>
      <c r="B521" s="1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1"/>
      <c r="BG521" s="1"/>
      <c r="BH521" s="1"/>
      <c r="BI521" s="1"/>
    </row>
    <row r="522" spans="1:61" ht="15.75" customHeight="1">
      <c r="A522" s="1"/>
      <c r="B522" s="1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1"/>
      <c r="BG522" s="1"/>
      <c r="BH522" s="1"/>
      <c r="BI522" s="1"/>
    </row>
    <row r="523" spans="1:61" ht="15.75" customHeight="1">
      <c r="A523" s="1"/>
      <c r="B523" s="1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1"/>
      <c r="BG523" s="1"/>
      <c r="BH523" s="1"/>
      <c r="BI523" s="1"/>
    </row>
    <row r="524" spans="1:61" ht="15.75" customHeight="1">
      <c r="A524" s="1"/>
      <c r="B524" s="1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1"/>
      <c r="BG524" s="1"/>
      <c r="BH524" s="1"/>
      <c r="BI524" s="1"/>
    </row>
    <row r="525" spans="1:61" ht="15.75" customHeight="1">
      <c r="A525" s="1"/>
      <c r="B525" s="1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1"/>
      <c r="BG525" s="1"/>
      <c r="BH525" s="1"/>
      <c r="BI525" s="1"/>
    </row>
    <row r="526" spans="1:61" ht="15.75" customHeight="1">
      <c r="A526" s="1"/>
      <c r="B526" s="1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1"/>
      <c r="BG526" s="1"/>
      <c r="BH526" s="1"/>
      <c r="BI526" s="1"/>
    </row>
    <row r="527" spans="1:61" ht="15.75" customHeight="1">
      <c r="A527" s="1"/>
      <c r="B527" s="1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1"/>
      <c r="BG527" s="1"/>
      <c r="BH527" s="1"/>
      <c r="BI527" s="1"/>
    </row>
    <row r="528" spans="1:61" ht="15.75" customHeight="1">
      <c r="A528" s="1"/>
      <c r="B528" s="1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1"/>
      <c r="BG528" s="1"/>
      <c r="BH528" s="1"/>
      <c r="BI528" s="1"/>
    </row>
    <row r="529" spans="1:61" ht="15.75" customHeight="1">
      <c r="A529" s="1"/>
      <c r="B529" s="1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1"/>
      <c r="BG529" s="1"/>
      <c r="BH529" s="1"/>
      <c r="BI529" s="1"/>
    </row>
    <row r="530" spans="1:61" ht="15.75" customHeight="1">
      <c r="A530" s="1"/>
      <c r="B530" s="1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1"/>
      <c r="BG530" s="1"/>
      <c r="BH530" s="1"/>
      <c r="BI530" s="1"/>
    </row>
    <row r="531" spans="1:61" ht="15.75" customHeight="1">
      <c r="A531" s="1"/>
      <c r="B531" s="1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1"/>
      <c r="BG531" s="1"/>
      <c r="BH531" s="1"/>
      <c r="BI531" s="1"/>
    </row>
    <row r="532" spans="1:61" ht="15.75" customHeight="1">
      <c r="A532" s="1"/>
      <c r="B532" s="1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1"/>
      <c r="BG532" s="1"/>
      <c r="BH532" s="1"/>
      <c r="BI532" s="1"/>
    </row>
    <row r="533" spans="1:61" ht="15.75" customHeight="1">
      <c r="A533" s="1"/>
      <c r="B533" s="1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1"/>
      <c r="BG533" s="1"/>
      <c r="BH533" s="1"/>
      <c r="BI533" s="1"/>
    </row>
    <row r="534" spans="1:61" ht="15.75" customHeight="1">
      <c r="A534" s="1"/>
      <c r="B534" s="1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1"/>
      <c r="BG534" s="1"/>
      <c r="BH534" s="1"/>
      <c r="BI534" s="1"/>
    </row>
    <row r="535" spans="1:61" ht="15.75" customHeight="1">
      <c r="A535" s="1"/>
      <c r="B535" s="1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1"/>
      <c r="BG535" s="1"/>
      <c r="BH535" s="1"/>
      <c r="BI535" s="1"/>
    </row>
    <row r="536" spans="1:61" ht="15.75" customHeight="1">
      <c r="A536" s="1"/>
      <c r="B536" s="1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1"/>
      <c r="BG536" s="1"/>
      <c r="BH536" s="1"/>
      <c r="BI536" s="1"/>
    </row>
    <row r="537" spans="1:61" ht="15.75" customHeight="1">
      <c r="A537" s="1"/>
      <c r="B537" s="1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1"/>
      <c r="BG537" s="1"/>
      <c r="BH537" s="1"/>
      <c r="BI537" s="1"/>
    </row>
    <row r="538" spans="1:61" ht="15.75" customHeight="1">
      <c r="A538" s="1"/>
      <c r="B538" s="1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1"/>
      <c r="BG538" s="1"/>
      <c r="BH538" s="1"/>
      <c r="BI538" s="1"/>
    </row>
    <row r="539" spans="1:61" ht="15.75" customHeight="1">
      <c r="A539" s="1"/>
      <c r="B539" s="1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1"/>
      <c r="BG539" s="1"/>
      <c r="BH539" s="1"/>
      <c r="BI539" s="1"/>
    </row>
    <row r="540" spans="1:61" ht="15.75" customHeight="1">
      <c r="A540" s="1"/>
      <c r="B540" s="1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1"/>
      <c r="BG540" s="1"/>
      <c r="BH540" s="1"/>
      <c r="BI540" s="1"/>
    </row>
    <row r="541" spans="1:61" ht="15.75" customHeight="1">
      <c r="A541" s="1"/>
      <c r="B541" s="1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1"/>
      <c r="BG541" s="1"/>
      <c r="BH541" s="1"/>
      <c r="BI541" s="1"/>
    </row>
    <row r="542" spans="1:61" ht="15.75" customHeight="1">
      <c r="A542" s="1"/>
      <c r="B542" s="1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1"/>
      <c r="BG542" s="1"/>
      <c r="BH542" s="1"/>
      <c r="BI542" s="1"/>
    </row>
    <row r="543" spans="1:61" ht="15.75" customHeight="1">
      <c r="A543" s="1"/>
      <c r="B543" s="1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1"/>
      <c r="BG543" s="1"/>
      <c r="BH543" s="1"/>
      <c r="BI543" s="1"/>
    </row>
    <row r="544" spans="1:61" ht="15.75" customHeight="1">
      <c r="A544" s="1"/>
      <c r="B544" s="1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1"/>
      <c r="BG544" s="1"/>
      <c r="BH544" s="1"/>
      <c r="BI544" s="1"/>
    </row>
    <row r="545" spans="1:61" ht="15.75" customHeight="1">
      <c r="A545" s="1"/>
      <c r="B545" s="1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1"/>
      <c r="BG545" s="1"/>
      <c r="BH545" s="1"/>
      <c r="BI545" s="1"/>
    </row>
    <row r="546" spans="1:61" ht="15.75" customHeight="1">
      <c r="A546" s="1"/>
      <c r="B546" s="1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1"/>
      <c r="BG546" s="1"/>
      <c r="BH546" s="1"/>
      <c r="BI546" s="1"/>
    </row>
    <row r="547" spans="1:61" ht="15.75" customHeight="1">
      <c r="A547" s="1"/>
      <c r="B547" s="1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1"/>
      <c r="BG547" s="1"/>
      <c r="BH547" s="1"/>
      <c r="BI547" s="1"/>
    </row>
    <row r="548" spans="1:61" ht="15.75" customHeight="1">
      <c r="A548" s="1"/>
      <c r="B548" s="1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1"/>
      <c r="BG548" s="1"/>
      <c r="BH548" s="1"/>
      <c r="BI548" s="1"/>
    </row>
    <row r="549" spans="1:61" ht="15.75" customHeight="1">
      <c r="A549" s="1"/>
      <c r="B549" s="1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1"/>
      <c r="BG549" s="1"/>
      <c r="BH549" s="1"/>
      <c r="BI549" s="1"/>
    </row>
    <row r="550" spans="1:61" ht="15.75" customHeight="1">
      <c r="A550" s="1"/>
      <c r="B550" s="1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1"/>
      <c r="BG550" s="1"/>
      <c r="BH550" s="1"/>
      <c r="BI550" s="1"/>
    </row>
    <row r="551" spans="1:61" ht="15.75" customHeight="1">
      <c r="A551" s="1"/>
      <c r="B551" s="1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1"/>
      <c r="BG551" s="1"/>
      <c r="BH551" s="1"/>
      <c r="BI551" s="1"/>
    </row>
    <row r="552" spans="1:61" ht="15.75" customHeight="1">
      <c r="A552" s="1"/>
      <c r="B552" s="1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1"/>
      <c r="BG552" s="1"/>
      <c r="BH552" s="1"/>
      <c r="BI552" s="1"/>
    </row>
    <row r="553" spans="1:61" ht="15.75" customHeight="1">
      <c r="A553" s="1"/>
      <c r="B553" s="1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1"/>
      <c r="BG553" s="1"/>
      <c r="BH553" s="1"/>
      <c r="BI553" s="1"/>
    </row>
    <row r="554" spans="1:61" ht="15.75" customHeight="1">
      <c r="A554" s="1"/>
      <c r="B554" s="1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1"/>
      <c r="BG554" s="1"/>
      <c r="BH554" s="1"/>
      <c r="BI554" s="1"/>
    </row>
    <row r="555" spans="1:61" ht="15.75" customHeight="1">
      <c r="A555" s="1"/>
      <c r="B555" s="1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1"/>
      <c r="BG555" s="1"/>
      <c r="BH555" s="1"/>
      <c r="BI555" s="1"/>
    </row>
    <row r="556" spans="1:61" ht="15.75" customHeight="1">
      <c r="A556" s="1"/>
      <c r="B556" s="1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1"/>
      <c r="BG556" s="1"/>
      <c r="BH556" s="1"/>
      <c r="BI556" s="1"/>
    </row>
    <row r="557" spans="1:61" ht="15.75" customHeight="1">
      <c r="A557" s="1"/>
      <c r="B557" s="1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1"/>
      <c r="BG557" s="1"/>
      <c r="BH557" s="1"/>
      <c r="BI557" s="1"/>
    </row>
    <row r="558" spans="1:61" ht="15.75" customHeight="1">
      <c r="A558" s="1"/>
      <c r="B558" s="1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1"/>
      <c r="BG558" s="1"/>
      <c r="BH558" s="1"/>
      <c r="BI558" s="1"/>
    </row>
    <row r="559" spans="1:61" ht="15.75" customHeight="1">
      <c r="A559" s="1"/>
      <c r="B559" s="1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1"/>
      <c r="BG559" s="1"/>
      <c r="BH559" s="1"/>
      <c r="BI559" s="1"/>
    </row>
    <row r="560" spans="1:61" ht="15.75" customHeight="1">
      <c r="A560" s="1"/>
      <c r="B560" s="1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1"/>
      <c r="BG560" s="1"/>
      <c r="BH560" s="1"/>
      <c r="BI560" s="1"/>
    </row>
    <row r="561" spans="1:61" ht="15.75" customHeight="1">
      <c r="A561" s="1"/>
      <c r="B561" s="1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1"/>
      <c r="BG561" s="1"/>
      <c r="BH561" s="1"/>
      <c r="BI561" s="1"/>
    </row>
    <row r="562" spans="1:61" ht="15.75" customHeight="1">
      <c r="A562" s="1"/>
      <c r="B562" s="1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1"/>
      <c r="BG562" s="1"/>
      <c r="BH562" s="1"/>
      <c r="BI562" s="1"/>
    </row>
    <row r="563" spans="1:61" ht="15.75" customHeight="1">
      <c r="A563" s="1"/>
      <c r="B563" s="1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1"/>
      <c r="BG563" s="1"/>
      <c r="BH563" s="1"/>
      <c r="BI563" s="1"/>
    </row>
    <row r="564" spans="1:61" ht="15.75" customHeight="1">
      <c r="A564" s="1"/>
      <c r="B564" s="1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1"/>
      <c r="BG564" s="1"/>
      <c r="BH564" s="1"/>
      <c r="BI564" s="1"/>
    </row>
    <row r="565" spans="1:61" ht="15.75" customHeight="1">
      <c r="A565" s="1"/>
      <c r="B565" s="1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1"/>
      <c r="BG565" s="1"/>
      <c r="BH565" s="1"/>
      <c r="BI565" s="1"/>
    </row>
    <row r="566" spans="1:61" ht="15.75" customHeight="1">
      <c r="A566" s="1"/>
      <c r="B566" s="1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1"/>
      <c r="BG566" s="1"/>
      <c r="BH566" s="1"/>
      <c r="BI566" s="1"/>
    </row>
    <row r="567" spans="1:61" ht="15.75" customHeight="1">
      <c r="A567" s="1"/>
      <c r="B567" s="1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1"/>
      <c r="BG567" s="1"/>
      <c r="BH567" s="1"/>
      <c r="BI567" s="1"/>
    </row>
    <row r="568" spans="1:61" ht="15.75" customHeight="1">
      <c r="A568" s="1"/>
      <c r="B568" s="1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1"/>
      <c r="BG568" s="1"/>
      <c r="BH568" s="1"/>
      <c r="BI568" s="1"/>
    </row>
    <row r="569" spans="1:61" ht="15.75" customHeight="1">
      <c r="A569" s="1"/>
      <c r="B569" s="1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1"/>
      <c r="BG569" s="1"/>
      <c r="BH569" s="1"/>
      <c r="BI569" s="1"/>
    </row>
    <row r="570" spans="1:61" ht="15.75" customHeight="1">
      <c r="A570" s="1"/>
      <c r="B570" s="1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1"/>
      <c r="BG570" s="1"/>
      <c r="BH570" s="1"/>
      <c r="BI570" s="1"/>
    </row>
    <row r="571" spans="1:61" ht="15.75" customHeight="1">
      <c r="A571" s="1"/>
      <c r="B571" s="1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1"/>
      <c r="BG571" s="1"/>
      <c r="BH571" s="1"/>
      <c r="BI571" s="1"/>
    </row>
    <row r="572" spans="1:61" ht="15.75" customHeight="1">
      <c r="A572" s="1"/>
      <c r="B572" s="1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1"/>
      <c r="BG572" s="1"/>
      <c r="BH572" s="1"/>
      <c r="BI572" s="1"/>
    </row>
    <row r="573" spans="1:61" ht="15.75" customHeight="1">
      <c r="A573" s="1"/>
      <c r="B573" s="1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1"/>
      <c r="BG573" s="1"/>
      <c r="BH573" s="1"/>
      <c r="BI573" s="1"/>
    </row>
    <row r="574" spans="1:61" ht="15.75" customHeight="1">
      <c r="A574" s="1"/>
      <c r="B574" s="1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1"/>
      <c r="BG574" s="1"/>
      <c r="BH574" s="1"/>
      <c r="BI574" s="1"/>
    </row>
    <row r="575" spans="1:61" ht="15.75" customHeight="1">
      <c r="A575" s="1"/>
      <c r="B575" s="1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1"/>
      <c r="BG575" s="1"/>
      <c r="BH575" s="1"/>
      <c r="BI575" s="1"/>
    </row>
    <row r="576" spans="1:61" ht="15.75" customHeight="1">
      <c r="A576" s="1"/>
      <c r="B576" s="1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1"/>
      <c r="BG576" s="1"/>
      <c r="BH576" s="1"/>
      <c r="BI576" s="1"/>
    </row>
    <row r="577" spans="1:61" ht="15.75" customHeight="1">
      <c r="A577" s="1"/>
      <c r="B577" s="1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1"/>
      <c r="BG577" s="1"/>
      <c r="BH577" s="1"/>
      <c r="BI577" s="1"/>
    </row>
    <row r="578" spans="1:61" ht="15.75" customHeight="1">
      <c r="A578" s="1"/>
      <c r="B578" s="1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1"/>
      <c r="BG578" s="1"/>
      <c r="BH578" s="1"/>
      <c r="BI578" s="1"/>
    </row>
    <row r="579" spans="1:61" ht="15.75" customHeight="1">
      <c r="A579" s="1"/>
      <c r="B579" s="1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1"/>
      <c r="BG579" s="1"/>
      <c r="BH579" s="1"/>
      <c r="BI579" s="1"/>
    </row>
    <row r="580" spans="1:61" ht="15.75" customHeight="1">
      <c r="A580" s="1"/>
      <c r="B580" s="1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1"/>
      <c r="BG580" s="1"/>
      <c r="BH580" s="1"/>
      <c r="BI580" s="1"/>
    </row>
    <row r="581" spans="1:61" ht="15.75" customHeight="1">
      <c r="A581" s="1"/>
      <c r="B581" s="1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1"/>
      <c r="BG581" s="1"/>
      <c r="BH581" s="1"/>
      <c r="BI581" s="1"/>
    </row>
    <row r="582" spans="1:61" ht="15.75" customHeight="1">
      <c r="A582" s="1"/>
      <c r="B582" s="1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1"/>
      <c r="BG582" s="1"/>
      <c r="BH582" s="1"/>
      <c r="BI582" s="1"/>
    </row>
    <row r="583" spans="1:61" ht="15.75" customHeight="1">
      <c r="A583" s="1"/>
      <c r="B583" s="1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1"/>
      <c r="BG583" s="1"/>
      <c r="BH583" s="1"/>
      <c r="BI583" s="1"/>
    </row>
    <row r="584" spans="1:61" ht="15.75" customHeight="1">
      <c r="A584" s="1"/>
      <c r="B584" s="1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1"/>
      <c r="BG584" s="1"/>
      <c r="BH584" s="1"/>
      <c r="BI584" s="1"/>
    </row>
    <row r="585" spans="1:61" ht="15.75" customHeight="1">
      <c r="A585" s="1"/>
      <c r="B585" s="1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1"/>
      <c r="BG585" s="1"/>
      <c r="BH585" s="1"/>
      <c r="BI585" s="1"/>
    </row>
    <row r="586" spans="1:61" ht="15.75" customHeight="1">
      <c r="A586" s="1"/>
      <c r="B586" s="1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1"/>
      <c r="BG586" s="1"/>
      <c r="BH586" s="1"/>
      <c r="BI586" s="1"/>
    </row>
    <row r="587" spans="1:61" ht="15.75" customHeight="1">
      <c r="A587" s="1"/>
      <c r="B587" s="1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1"/>
      <c r="BG587" s="1"/>
      <c r="BH587" s="1"/>
      <c r="BI587" s="1"/>
    </row>
    <row r="588" spans="1:61" ht="15.75" customHeight="1">
      <c r="A588" s="1"/>
      <c r="B588" s="1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1"/>
      <c r="BG588" s="1"/>
      <c r="BH588" s="1"/>
      <c r="BI588" s="1"/>
    </row>
    <row r="589" spans="1:61" ht="15.75" customHeight="1">
      <c r="A589" s="1"/>
      <c r="B589" s="1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1"/>
      <c r="BG589" s="1"/>
      <c r="BH589" s="1"/>
      <c r="BI589" s="1"/>
    </row>
    <row r="590" spans="1:61" ht="15.75" customHeight="1">
      <c r="A590" s="1"/>
      <c r="B590" s="1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1"/>
      <c r="BG590" s="1"/>
      <c r="BH590" s="1"/>
      <c r="BI590" s="1"/>
    </row>
    <row r="591" spans="1:61" ht="15.75" customHeight="1">
      <c r="A591" s="1"/>
      <c r="B591" s="1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1"/>
      <c r="BG591" s="1"/>
      <c r="BH591" s="1"/>
      <c r="BI591" s="1"/>
    </row>
    <row r="592" spans="1:61" ht="15.75" customHeight="1">
      <c r="A592" s="1"/>
      <c r="B592" s="1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1"/>
      <c r="BG592" s="1"/>
      <c r="BH592" s="1"/>
      <c r="BI592" s="1"/>
    </row>
    <row r="593" spans="1:61" ht="15.75" customHeight="1">
      <c r="A593" s="1"/>
      <c r="B593" s="1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1"/>
      <c r="BG593" s="1"/>
      <c r="BH593" s="1"/>
      <c r="BI593" s="1"/>
    </row>
    <row r="594" spans="1:61" ht="15.75" customHeight="1">
      <c r="A594" s="1"/>
      <c r="B594" s="1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1"/>
      <c r="BG594" s="1"/>
      <c r="BH594" s="1"/>
      <c r="BI594" s="1"/>
    </row>
    <row r="595" spans="1:61" ht="15.75" customHeight="1">
      <c r="A595" s="1"/>
      <c r="B595" s="1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1"/>
      <c r="BG595" s="1"/>
      <c r="BH595" s="1"/>
      <c r="BI595" s="1"/>
    </row>
    <row r="596" spans="1:61" ht="15.75" customHeight="1">
      <c r="A596" s="1"/>
      <c r="B596" s="1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1"/>
      <c r="BG596" s="1"/>
      <c r="BH596" s="1"/>
      <c r="BI596" s="1"/>
    </row>
    <row r="597" spans="1:61" ht="15.75" customHeight="1">
      <c r="A597" s="1"/>
      <c r="B597" s="1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1"/>
      <c r="BG597" s="1"/>
      <c r="BH597" s="1"/>
      <c r="BI597" s="1"/>
    </row>
    <row r="598" spans="1:61" ht="15.75" customHeight="1">
      <c r="A598" s="1"/>
      <c r="B598" s="1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1"/>
      <c r="BG598" s="1"/>
      <c r="BH598" s="1"/>
      <c r="BI598" s="1"/>
    </row>
    <row r="599" spans="1:61" ht="15.75" customHeight="1">
      <c r="A599" s="1"/>
      <c r="B599" s="1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1"/>
      <c r="BG599" s="1"/>
      <c r="BH599" s="1"/>
      <c r="BI599" s="1"/>
    </row>
    <row r="600" spans="1:61" ht="15.75" customHeight="1">
      <c r="A600" s="1"/>
      <c r="B600" s="1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1"/>
      <c r="BG600" s="1"/>
      <c r="BH600" s="1"/>
      <c r="BI600" s="1"/>
    </row>
    <row r="601" spans="1:61" ht="15.75" customHeight="1">
      <c r="A601" s="1"/>
      <c r="B601" s="1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1"/>
      <c r="BG601" s="1"/>
      <c r="BH601" s="1"/>
      <c r="BI601" s="1"/>
    </row>
    <row r="602" spans="1:61" ht="15.75" customHeight="1">
      <c r="A602" s="1"/>
      <c r="B602" s="1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1"/>
      <c r="BG602" s="1"/>
      <c r="BH602" s="1"/>
      <c r="BI602" s="1"/>
    </row>
    <row r="603" spans="1:61" ht="15.75" customHeight="1">
      <c r="A603" s="1"/>
      <c r="B603" s="1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1"/>
      <c r="BG603" s="1"/>
      <c r="BH603" s="1"/>
      <c r="BI603" s="1"/>
    </row>
    <row r="604" spans="1:61" ht="15.75" customHeight="1">
      <c r="A604" s="1"/>
      <c r="B604" s="1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1"/>
      <c r="BG604" s="1"/>
      <c r="BH604" s="1"/>
      <c r="BI604" s="1"/>
    </row>
    <row r="605" spans="1:61" ht="15.75" customHeight="1">
      <c r="A605" s="1"/>
      <c r="B605" s="1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1"/>
      <c r="BG605" s="1"/>
      <c r="BH605" s="1"/>
      <c r="BI605" s="1"/>
    </row>
    <row r="606" spans="1:61" ht="15.75" customHeight="1">
      <c r="A606" s="1"/>
      <c r="B606" s="1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1"/>
      <c r="BG606" s="1"/>
      <c r="BH606" s="1"/>
      <c r="BI606" s="1"/>
    </row>
    <row r="607" spans="1:61" ht="15.75" customHeight="1">
      <c r="A607" s="1"/>
      <c r="B607" s="1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1"/>
      <c r="BG607" s="1"/>
      <c r="BH607" s="1"/>
      <c r="BI607" s="1"/>
    </row>
    <row r="608" spans="1:61" ht="15.75" customHeight="1">
      <c r="A608" s="1"/>
      <c r="B608" s="1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1"/>
      <c r="BG608" s="1"/>
      <c r="BH608" s="1"/>
      <c r="BI608" s="1"/>
    </row>
    <row r="609" spans="1:61" ht="15.75" customHeight="1">
      <c r="A609" s="1"/>
      <c r="B609" s="1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1"/>
      <c r="BG609" s="1"/>
      <c r="BH609" s="1"/>
      <c r="BI609" s="1"/>
    </row>
    <row r="610" spans="1:61" ht="15.75" customHeight="1">
      <c r="A610" s="1"/>
      <c r="B610" s="1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1"/>
      <c r="BG610" s="1"/>
      <c r="BH610" s="1"/>
      <c r="BI610" s="1"/>
    </row>
    <row r="611" spans="1:61" ht="15.75" customHeight="1">
      <c r="A611" s="1"/>
      <c r="B611" s="1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1"/>
      <c r="BG611" s="1"/>
      <c r="BH611" s="1"/>
      <c r="BI611" s="1"/>
    </row>
    <row r="612" spans="1:61" ht="15.75" customHeight="1">
      <c r="A612" s="1"/>
      <c r="B612" s="1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1"/>
      <c r="BG612" s="1"/>
      <c r="BH612" s="1"/>
      <c r="BI612" s="1"/>
    </row>
    <row r="613" spans="1:61" ht="15.75" customHeight="1">
      <c r="A613" s="1"/>
      <c r="B613" s="1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1"/>
      <c r="BG613" s="1"/>
      <c r="BH613" s="1"/>
      <c r="BI613" s="1"/>
    </row>
    <row r="614" spans="1:61" ht="15.75" customHeight="1">
      <c r="A614" s="1"/>
      <c r="B614" s="1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1"/>
      <c r="BG614" s="1"/>
      <c r="BH614" s="1"/>
      <c r="BI614" s="1"/>
    </row>
    <row r="615" spans="1:61" ht="15.75" customHeight="1">
      <c r="A615" s="1"/>
      <c r="B615" s="1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1"/>
      <c r="BG615" s="1"/>
      <c r="BH615" s="1"/>
      <c r="BI615" s="1"/>
    </row>
    <row r="616" spans="1:61" ht="15.75" customHeight="1">
      <c r="A616" s="1"/>
      <c r="B616" s="1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1"/>
      <c r="BG616" s="1"/>
      <c r="BH616" s="1"/>
      <c r="BI616" s="1"/>
    </row>
    <row r="617" spans="1:61" ht="15.75" customHeight="1">
      <c r="A617" s="1"/>
      <c r="B617" s="1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1"/>
      <c r="BG617" s="1"/>
      <c r="BH617" s="1"/>
      <c r="BI617" s="1"/>
    </row>
    <row r="618" spans="1:61" ht="15.75" customHeight="1">
      <c r="A618" s="1"/>
      <c r="B618" s="1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1"/>
      <c r="BG618" s="1"/>
      <c r="BH618" s="1"/>
      <c r="BI618" s="1"/>
    </row>
    <row r="619" spans="1:61" ht="15.75" customHeight="1">
      <c r="A619" s="1"/>
      <c r="B619" s="1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1"/>
      <c r="BG619" s="1"/>
      <c r="BH619" s="1"/>
      <c r="BI619" s="1"/>
    </row>
    <row r="620" spans="1:61" ht="15.75" customHeight="1">
      <c r="A620" s="1"/>
      <c r="B620" s="1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1"/>
      <c r="BG620" s="1"/>
      <c r="BH620" s="1"/>
      <c r="BI620" s="1"/>
    </row>
    <row r="621" spans="1:61" ht="15.75" customHeight="1">
      <c r="A621" s="1"/>
      <c r="B621" s="1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1"/>
      <c r="BG621" s="1"/>
      <c r="BH621" s="1"/>
      <c r="BI621" s="1"/>
    </row>
    <row r="622" spans="1:61" ht="15.75" customHeight="1">
      <c r="A622" s="1"/>
      <c r="B622" s="1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1"/>
      <c r="BG622" s="1"/>
      <c r="BH622" s="1"/>
      <c r="BI622" s="1"/>
    </row>
    <row r="623" spans="1:61" ht="15.75" customHeight="1">
      <c r="A623" s="1"/>
      <c r="B623" s="1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1"/>
      <c r="BG623" s="1"/>
      <c r="BH623" s="1"/>
      <c r="BI623" s="1"/>
    </row>
    <row r="624" spans="1:61" ht="15.75" customHeight="1">
      <c r="A624" s="1"/>
      <c r="B624" s="1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1"/>
      <c r="BG624" s="1"/>
      <c r="BH624" s="1"/>
      <c r="BI624" s="1"/>
    </row>
    <row r="625" spans="1:61" ht="15.75" customHeight="1">
      <c r="A625" s="1"/>
      <c r="B625" s="1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1"/>
      <c r="BG625" s="1"/>
      <c r="BH625" s="1"/>
      <c r="BI625" s="1"/>
    </row>
    <row r="626" spans="1:61" ht="15.75" customHeight="1">
      <c r="A626" s="1"/>
      <c r="B626" s="1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1"/>
      <c r="BG626" s="1"/>
      <c r="BH626" s="1"/>
      <c r="BI626" s="1"/>
    </row>
    <row r="627" spans="1:61" ht="15.75" customHeight="1">
      <c r="A627" s="1"/>
      <c r="B627" s="1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1"/>
      <c r="BG627" s="1"/>
      <c r="BH627" s="1"/>
      <c r="BI627" s="1"/>
    </row>
    <row r="628" spans="1:61" ht="15.75" customHeight="1">
      <c r="A628" s="1"/>
      <c r="B628" s="1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1"/>
      <c r="BG628" s="1"/>
      <c r="BH628" s="1"/>
      <c r="BI628" s="1"/>
    </row>
    <row r="629" spans="1:61" ht="15.75" customHeight="1">
      <c r="A629" s="1"/>
      <c r="B629" s="1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1"/>
      <c r="BG629" s="1"/>
      <c r="BH629" s="1"/>
      <c r="BI629" s="1"/>
    </row>
    <row r="630" spans="1:61" ht="15.75" customHeight="1">
      <c r="A630" s="1"/>
      <c r="B630" s="1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1"/>
      <c r="BG630" s="1"/>
      <c r="BH630" s="1"/>
      <c r="BI630" s="1"/>
    </row>
    <row r="631" spans="1:61" ht="15.75" customHeight="1">
      <c r="A631" s="1"/>
      <c r="B631" s="1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1"/>
      <c r="BG631" s="1"/>
      <c r="BH631" s="1"/>
      <c r="BI631" s="1"/>
    </row>
    <row r="632" spans="1:61" ht="15.75" customHeight="1">
      <c r="A632" s="1"/>
      <c r="B632" s="1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1"/>
      <c r="BG632" s="1"/>
      <c r="BH632" s="1"/>
      <c r="BI632" s="1"/>
    </row>
    <row r="633" spans="1:61" ht="15.75" customHeight="1">
      <c r="A633" s="1"/>
      <c r="B633" s="1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1"/>
      <c r="BG633" s="1"/>
      <c r="BH633" s="1"/>
      <c r="BI633" s="1"/>
    </row>
    <row r="634" spans="1:61" ht="15.75" customHeight="1">
      <c r="A634" s="1"/>
      <c r="B634" s="1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1"/>
      <c r="BG634" s="1"/>
      <c r="BH634" s="1"/>
      <c r="BI634" s="1"/>
    </row>
    <row r="635" spans="1:61" ht="15.75" customHeight="1">
      <c r="A635" s="1"/>
      <c r="B635" s="1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1"/>
      <c r="BG635" s="1"/>
      <c r="BH635" s="1"/>
      <c r="BI635" s="1"/>
    </row>
    <row r="636" spans="1:61" ht="15.75" customHeight="1">
      <c r="A636" s="1"/>
      <c r="B636" s="1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1"/>
      <c r="BG636" s="1"/>
      <c r="BH636" s="1"/>
      <c r="BI636" s="1"/>
    </row>
    <row r="637" spans="1:61" ht="15.75" customHeight="1">
      <c r="A637" s="1"/>
      <c r="B637" s="1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1"/>
      <c r="BG637" s="1"/>
      <c r="BH637" s="1"/>
      <c r="BI637" s="1"/>
    </row>
    <row r="638" spans="1:61" ht="15.75" customHeight="1">
      <c r="A638" s="1"/>
      <c r="B638" s="1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1"/>
      <c r="BG638" s="1"/>
      <c r="BH638" s="1"/>
      <c r="BI638" s="1"/>
    </row>
    <row r="639" spans="1:61" ht="15.75" customHeight="1">
      <c r="A639" s="1"/>
      <c r="B639" s="1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1"/>
      <c r="BG639" s="1"/>
      <c r="BH639" s="1"/>
      <c r="BI639" s="1"/>
    </row>
    <row r="640" spans="1:61" ht="15.75" customHeight="1">
      <c r="A640" s="1"/>
      <c r="B640" s="1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1"/>
      <c r="BG640" s="1"/>
      <c r="BH640" s="1"/>
      <c r="BI640" s="1"/>
    </row>
    <row r="641" spans="1:61" ht="15.75" customHeight="1">
      <c r="A641" s="1"/>
      <c r="B641" s="1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1"/>
      <c r="BG641" s="1"/>
      <c r="BH641" s="1"/>
      <c r="BI641" s="1"/>
    </row>
    <row r="642" spans="1:61" ht="15.75" customHeight="1">
      <c r="A642" s="1"/>
      <c r="B642" s="1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1"/>
      <c r="BG642" s="1"/>
      <c r="BH642" s="1"/>
      <c r="BI642" s="1"/>
    </row>
    <row r="643" spans="1:61" ht="15.75" customHeight="1">
      <c r="A643" s="1"/>
      <c r="B643" s="1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1"/>
      <c r="BG643" s="1"/>
      <c r="BH643" s="1"/>
      <c r="BI643" s="1"/>
    </row>
    <row r="644" spans="1:61" ht="15.75" customHeight="1">
      <c r="A644" s="1"/>
      <c r="B644" s="1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1"/>
      <c r="BG644" s="1"/>
      <c r="BH644" s="1"/>
      <c r="BI644" s="1"/>
    </row>
    <row r="645" spans="1:61" ht="15.75" customHeight="1">
      <c r="A645" s="1"/>
      <c r="B645" s="1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1"/>
      <c r="BG645" s="1"/>
      <c r="BH645" s="1"/>
      <c r="BI645" s="1"/>
    </row>
    <row r="646" spans="1:61" ht="15.75" customHeight="1">
      <c r="A646" s="1"/>
      <c r="B646" s="1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1"/>
      <c r="BG646" s="1"/>
      <c r="BH646" s="1"/>
      <c r="BI646" s="1"/>
    </row>
    <row r="647" spans="1:61" ht="15.75" customHeight="1">
      <c r="A647" s="1"/>
      <c r="B647" s="1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1"/>
      <c r="BG647" s="1"/>
      <c r="BH647" s="1"/>
      <c r="BI647" s="1"/>
    </row>
    <row r="648" spans="1:61" ht="15.75" customHeight="1">
      <c r="A648" s="1"/>
      <c r="B648" s="1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1"/>
      <c r="BG648" s="1"/>
      <c r="BH648" s="1"/>
      <c r="BI648" s="1"/>
    </row>
    <row r="649" spans="1:61" ht="15.75" customHeight="1">
      <c r="A649" s="1"/>
      <c r="B649" s="1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1"/>
      <c r="BG649" s="1"/>
      <c r="BH649" s="1"/>
      <c r="BI649" s="1"/>
    </row>
    <row r="650" spans="1:61" ht="15.75" customHeight="1">
      <c r="A650" s="1"/>
      <c r="B650" s="1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1"/>
      <c r="BG650" s="1"/>
      <c r="BH650" s="1"/>
      <c r="BI650" s="1"/>
    </row>
    <row r="651" spans="1:61" ht="15.75" customHeight="1">
      <c r="A651" s="1"/>
      <c r="B651" s="1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1"/>
      <c r="BG651" s="1"/>
      <c r="BH651" s="1"/>
      <c r="BI651" s="1"/>
    </row>
    <row r="652" spans="1:61" ht="15.75" customHeight="1">
      <c r="A652" s="1"/>
      <c r="B652" s="1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1"/>
      <c r="BG652" s="1"/>
      <c r="BH652" s="1"/>
      <c r="BI652" s="1"/>
    </row>
    <row r="653" spans="1:61" ht="15.75" customHeight="1">
      <c r="A653" s="1"/>
      <c r="B653" s="1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1"/>
      <c r="BG653" s="1"/>
      <c r="BH653" s="1"/>
      <c r="BI653" s="1"/>
    </row>
    <row r="654" spans="1:61" ht="15.75" customHeight="1">
      <c r="A654" s="1"/>
      <c r="B654" s="1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1"/>
      <c r="BG654" s="1"/>
      <c r="BH654" s="1"/>
      <c r="BI654" s="1"/>
    </row>
    <row r="655" spans="1:61" ht="15.75" customHeight="1">
      <c r="A655" s="1"/>
      <c r="B655" s="1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1"/>
      <c r="BG655" s="1"/>
      <c r="BH655" s="1"/>
      <c r="BI655" s="1"/>
    </row>
    <row r="656" spans="1:61" ht="15.75" customHeight="1">
      <c r="A656" s="1"/>
      <c r="B656" s="1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1"/>
      <c r="BG656" s="1"/>
      <c r="BH656" s="1"/>
      <c r="BI656" s="1"/>
    </row>
    <row r="657" spans="1:61" ht="15.75" customHeight="1">
      <c r="A657" s="1"/>
      <c r="B657" s="1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1"/>
      <c r="BG657" s="1"/>
      <c r="BH657" s="1"/>
      <c r="BI657" s="1"/>
    </row>
    <row r="658" spans="1:61" ht="15.75" customHeight="1">
      <c r="A658" s="1"/>
      <c r="B658" s="1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1"/>
      <c r="BG658" s="1"/>
      <c r="BH658" s="1"/>
      <c r="BI658" s="1"/>
    </row>
    <row r="659" spans="1:61" ht="15.75" customHeight="1">
      <c r="A659" s="1"/>
      <c r="B659" s="1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1"/>
      <c r="BG659" s="1"/>
      <c r="BH659" s="1"/>
      <c r="BI659" s="1"/>
    </row>
    <row r="660" spans="1:61" ht="15.75" customHeight="1">
      <c r="A660" s="1"/>
      <c r="B660" s="1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1"/>
      <c r="BG660" s="1"/>
      <c r="BH660" s="1"/>
      <c r="BI660" s="1"/>
    </row>
    <row r="661" spans="1:61" ht="15.75" customHeight="1">
      <c r="A661" s="1"/>
      <c r="B661" s="1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1"/>
      <c r="BG661" s="1"/>
      <c r="BH661" s="1"/>
      <c r="BI661" s="1"/>
    </row>
    <row r="662" spans="1:61" ht="15.75" customHeight="1">
      <c r="A662" s="1"/>
      <c r="B662" s="1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1"/>
      <c r="BG662" s="1"/>
      <c r="BH662" s="1"/>
      <c r="BI662" s="1"/>
    </row>
    <row r="663" spans="1:61" ht="15.75" customHeight="1">
      <c r="A663" s="1"/>
      <c r="B663" s="1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1"/>
      <c r="BG663" s="1"/>
      <c r="BH663" s="1"/>
      <c r="BI663" s="1"/>
    </row>
    <row r="664" spans="1:61" ht="15.75" customHeight="1">
      <c r="A664" s="1"/>
      <c r="B664" s="1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1"/>
      <c r="BG664" s="1"/>
      <c r="BH664" s="1"/>
      <c r="BI664" s="1"/>
    </row>
    <row r="665" spans="1:61" ht="15.75" customHeight="1">
      <c r="A665" s="1"/>
      <c r="B665" s="1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1"/>
      <c r="BG665" s="1"/>
      <c r="BH665" s="1"/>
      <c r="BI665" s="1"/>
    </row>
    <row r="666" spans="1:61" ht="15.75" customHeight="1">
      <c r="A666" s="1"/>
      <c r="B666" s="1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1"/>
      <c r="BG666" s="1"/>
      <c r="BH666" s="1"/>
      <c r="BI666" s="1"/>
    </row>
    <row r="667" spans="1:61" ht="15.75" customHeight="1">
      <c r="A667" s="1"/>
      <c r="B667" s="1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1"/>
      <c r="BG667" s="1"/>
      <c r="BH667" s="1"/>
      <c r="BI667" s="1"/>
    </row>
    <row r="668" spans="1:61" ht="15.75" customHeight="1">
      <c r="A668" s="1"/>
      <c r="B668" s="1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1"/>
      <c r="BG668" s="1"/>
      <c r="BH668" s="1"/>
      <c r="BI668" s="1"/>
    </row>
    <row r="669" spans="1:61" ht="15.75" customHeight="1">
      <c r="A669" s="1"/>
      <c r="B669" s="1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1"/>
      <c r="BG669" s="1"/>
      <c r="BH669" s="1"/>
      <c r="BI669" s="1"/>
    </row>
    <row r="670" spans="1:61" ht="15.75" customHeight="1">
      <c r="A670" s="1"/>
      <c r="B670" s="1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1"/>
      <c r="BG670" s="1"/>
      <c r="BH670" s="1"/>
      <c r="BI670" s="1"/>
    </row>
    <row r="671" spans="1:61" ht="15.75" customHeight="1">
      <c r="A671" s="1"/>
      <c r="B671" s="1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1"/>
      <c r="BG671" s="1"/>
      <c r="BH671" s="1"/>
      <c r="BI671" s="1"/>
    </row>
    <row r="672" spans="1:61" ht="15.75" customHeight="1">
      <c r="A672" s="1"/>
      <c r="B672" s="1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1"/>
      <c r="BG672" s="1"/>
      <c r="BH672" s="1"/>
      <c r="BI672" s="1"/>
    </row>
    <row r="673" spans="1:61" ht="15.75" customHeight="1">
      <c r="A673" s="1"/>
      <c r="B673" s="1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1"/>
      <c r="BG673" s="1"/>
      <c r="BH673" s="1"/>
      <c r="BI673" s="1"/>
    </row>
    <row r="674" spans="1:61" ht="15.75" customHeight="1">
      <c r="A674" s="1"/>
      <c r="B674" s="1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1"/>
      <c r="BG674" s="1"/>
      <c r="BH674" s="1"/>
      <c r="BI674" s="1"/>
    </row>
    <row r="675" spans="1:61" ht="15.75" customHeight="1">
      <c r="A675" s="1"/>
      <c r="B675" s="1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1"/>
      <c r="BG675" s="1"/>
      <c r="BH675" s="1"/>
      <c r="BI675" s="1"/>
    </row>
    <row r="676" spans="1:61" ht="15.75" customHeight="1">
      <c r="A676" s="1"/>
      <c r="B676" s="1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1"/>
      <c r="BG676" s="1"/>
      <c r="BH676" s="1"/>
      <c r="BI676" s="1"/>
    </row>
    <row r="677" spans="1:61" ht="15.75" customHeight="1">
      <c r="A677" s="1"/>
      <c r="B677" s="1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1"/>
      <c r="BG677" s="1"/>
      <c r="BH677" s="1"/>
      <c r="BI677" s="1"/>
    </row>
    <row r="678" spans="1:61" ht="15.75" customHeight="1">
      <c r="A678" s="1"/>
      <c r="B678" s="1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1"/>
      <c r="BG678" s="1"/>
      <c r="BH678" s="1"/>
      <c r="BI678" s="1"/>
    </row>
    <row r="679" spans="1:61" ht="15.75" customHeight="1">
      <c r="A679" s="1"/>
      <c r="B679" s="1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1"/>
      <c r="BG679" s="1"/>
      <c r="BH679" s="1"/>
      <c r="BI679" s="1"/>
    </row>
    <row r="680" spans="1:61" ht="15.75" customHeight="1">
      <c r="A680" s="1"/>
      <c r="B680" s="1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1"/>
      <c r="BG680" s="1"/>
      <c r="BH680" s="1"/>
      <c r="BI680" s="1"/>
    </row>
    <row r="681" spans="1:61" ht="15.75" customHeight="1">
      <c r="A681" s="1"/>
      <c r="B681" s="1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1"/>
      <c r="BG681" s="1"/>
      <c r="BH681" s="1"/>
      <c r="BI681" s="1"/>
    </row>
    <row r="682" spans="1:61" ht="15.75" customHeight="1">
      <c r="A682" s="1"/>
      <c r="B682" s="1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1"/>
      <c r="BG682" s="1"/>
      <c r="BH682" s="1"/>
      <c r="BI682" s="1"/>
    </row>
    <row r="683" spans="1:61" ht="15.75" customHeight="1">
      <c r="A683" s="1"/>
      <c r="B683" s="1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1"/>
      <c r="BG683" s="1"/>
      <c r="BH683" s="1"/>
      <c r="BI683" s="1"/>
    </row>
    <row r="684" spans="1:61" ht="15.75" customHeight="1">
      <c r="A684" s="1"/>
      <c r="B684" s="1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1"/>
      <c r="BG684" s="1"/>
      <c r="BH684" s="1"/>
      <c r="BI684" s="1"/>
    </row>
    <row r="685" spans="1:61" ht="15.75" customHeight="1">
      <c r="A685" s="1"/>
      <c r="B685" s="1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1"/>
      <c r="BG685" s="1"/>
      <c r="BH685" s="1"/>
      <c r="BI685" s="1"/>
    </row>
    <row r="686" spans="1:61" ht="15.75" customHeight="1">
      <c r="A686" s="1"/>
      <c r="B686" s="1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1"/>
      <c r="BG686" s="1"/>
      <c r="BH686" s="1"/>
      <c r="BI686" s="1"/>
    </row>
    <row r="687" spans="1:61" ht="15.75" customHeight="1">
      <c r="A687" s="1"/>
      <c r="B687" s="1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1"/>
      <c r="BG687" s="1"/>
      <c r="BH687" s="1"/>
      <c r="BI687" s="1"/>
    </row>
    <row r="688" spans="1:61" ht="15.75" customHeight="1">
      <c r="A688" s="1"/>
      <c r="B688" s="1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1"/>
      <c r="BG688" s="1"/>
      <c r="BH688" s="1"/>
      <c r="BI688" s="1"/>
    </row>
    <row r="689" spans="1:61" ht="15.75" customHeight="1">
      <c r="A689" s="1"/>
      <c r="B689" s="1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1"/>
      <c r="BG689" s="1"/>
      <c r="BH689" s="1"/>
      <c r="BI689" s="1"/>
    </row>
    <row r="690" spans="1:61" ht="15.75" customHeight="1">
      <c r="A690" s="1"/>
      <c r="B690" s="1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1"/>
      <c r="BG690" s="1"/>
      <c r="BH690" s="1"/>
      <c r="BI690" s="1"/>
    </row>
    <row r="691" spans="1:61" ht="15.75" customHeight="1">
      <c r="A691" s="1"/>
      <c r="B691" s="1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1"/>
      <c r="BG691" s="1"/>
      <c r="BH691" s="1"/>
      <c r="BI691" s="1"/>
    </row>
    <row r="692" spans="1:61" ht="15.75" customHeight="1">
      <c r="A692" s="1"/>
      <c r="B692" s="1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1"/>
      <c r="BG692" s="1"/>
      <c r="BH692" s="1"/>
      <c r="BI692" s="1"/>
    </row>
    <row r="693" spans="1:61" ht="15.75" customHeight="1">
      <c r="A693" s="1"/>
      <c r="B693" s="1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1"/>
      <c r="BG693" s="1"/>
      <c r="BH693" s="1"/>
      <c r="BI693" s="1"/>
    </row>
    <row r="694" spans="1:61" ht="15.75" customHeight="1">
      <c r="A694" s="1"/>
      <c r="B694" s="1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1"/>
      <c r="BG694" s="1"/>
      <c r="BH694" s="1"/>
      <c r="BI694" s="1"/>
    </row>
    <row r="695" spans="1:61" ht="15.75" customHeight="1">
      <c r="A695" s="1"/>
      <c r="B695" s="1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1"/>
      <c r="BG695" s="1"/>
      <c r="BH695" s="1"/>
      <c r="BI695" s="1"/>
    </row>
    <row r="696" spans="1:61" ht="15.75" customHeight="1">
      <c r="A696" s="1"/>
      <c r="B696" s="1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1"/>
      <c r="BG696" s="1"/>
      <c r="BH696" s="1"/>
      <c r="BI696" s="1"/>
    </row>
    <row r="697" spans="1:61" ht="15.75" customHeight="1">
      <c r="A697" s="1"/>
      <c r="B697" s="1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1"/>
      <c r="BG697" s="1"/>
      <c r="BH697" s="1"/>
      <c r="BI697" s="1"/>
    </row>
    <row r="698" spans="1:61" ht="15.75" customHeight="1">
      <c r="A698" s="1"/>
      <c r="B698" s="1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1"/>
      <c r="BG698" s="1"/>
      <c r="BH698" s="1"/>
      <c r="BI698" s="1"/>
    </row>
    <row r="699" spans="1:61" ht="15.75" customHeight="1">
      <c r="A699" s="1"/>
      <c r="B699" s="1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1"/>
      <c r="BG699" s="1"/>
      <c r="BH699" s="1"/>
      <c r="BI699" s="1"/>
    </row>
    <row r="700" spans="1:61" ht="15.75" customHeight="1">
      <c r="A700" s="1"/>
      <c r="B700" s="1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1"/>
      <c r="BG700" s="1"/>
      <c r="BH700" s="1"/>
      <c r="BI700" s="1"/>
    </row>
    <row r="701" spans="1:61" ht="15.75" customHeight="1">
      <c r="A701" s="1"/>
      <c r="B701" s="1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1"/>
      <c r="BG701" s="1"/>
      <c r="BH701" s="1"/>
      <c r="BI701" s="1"/>
    </row>
    <row r="702" spans="1:61" ht="15.75" customHeight="1">
      <c r="A702" s="1"/>
      <c r="B702" s="1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1"/>
      <c r="BG702" s="1"/>
      <c r="BH702" s="1"/>
      <c r="BI702" s="1"/>
    </row>
    <row r="703" spans="1:61" ht="15.75" customHeight="1">
      <c r="A703" s="1"/>
      <c r="B703" s="1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1"/>
      <c r="BG703" s="1"/>
      <c r="BH703" s="1"/>
      <c r="BI703" s="1"/>
    </row>
    <row r="704" spans="1:61" ht="15.75" customHeight="1">
      <c r="A704" s="1"/>
      <c r="B704" s="1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1"/>
      <c r="BG704" s="1"/>
      <c r="BH704" s="1"/>
      <c r="BI704" s="1"/>
    </row>
    <row r="705" spans="1:61" ht="15.75" customHeight="1">
      <c r="A705" s="1"/>
      <c r="B705" s="1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1"/>
      <c r="BG705" s="1"/>
      <c r="BH705" s="1"/>
      <c r="BI705" s="1"/>
    </row>
    <row r="706" spans="1:61" ht="15.75" customHeight="1">
      <c r="A706" s="1"/>
      <c r="B706" s="1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1"/>
      <c r="BG706" s="1"/>
      <c r="BH706" s="1"/>
      <c r="BI706" s="1"/>
    </row>
    <row r="707" spans="1:61" ht="15.75" customHeight="1">
      <c r="A707" s="1"/>
      <c r="B707" s="1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1"/>
      <c r="BG707" s="1"/>
      <c r="BH707" s="1"/>
      <c r="BI707" s="1"/>
    </row>
    <row r="708" spans="1:61" ht="15.75" customHeight="1">
      <c r="A708" s="1"/>
      <c r="B708" s="1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1"/>
      <c r="BG708" s="1"/>
      <c r="BH708" s="1"/>
      <c r="BI708" s="1"/>
    </row>
    <row r="709" spans="1:61" ht="15.75" customHeight="1">
      <c r="A709" s="1"/>
      <c r="B709" s="1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1"/>
      <c r="BG709" s="1"/>
      <c r="BH709" s="1"/>
      <c r="BI709" s="1"/>
    </row>
    <row r="710" spans="1:61" ht="15.75" customHeight="1">
      <c r="A710" s="1"/>
      <c r="B710" s="1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1"/>
      <c r="BG710" s="1"/>
      <c r="BH710" s="1"/>
      <c r="BI710" s="1"/>
    </row>
    <row r="711" spans="1:61" ht="15.75" customHeight="1">
      <c r="A711" s="1"/>
      <c r="B711" s="1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1"/>
      <c r="BG711" s="1"/>
      <c r="BH711" s="1"/>
      <c r="BI711" s="1"/>
    </row>
    <row r="712" spans="1:61" ht="15.75" customHeight="1">
      <c r="A712" s="1"/>
      <c r="B712" s="1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1"/>
      <c r="BG712" s="1"/>
      <c r="BH712" s="1"/>
      <c r="BI712" s="1"/>
    </row>
    <row r="713" spans="1:61" ht="15.75" customHeight="1">
      <c r="A713" s="1"/>
      <c r="B713" s="1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1"/>
      <c r="BG713" s="1"/>
      <c r="BH713" s="1"/>
      <c r="BI713" s="1"/>
    </row>
    <row r="714" spans="1:61" ht="15.75" customHeight="1">
      <c r="A714" s="1"/>
      <c r="B714" s="1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1"/>
      <c r="BG714" s="1"/>
      <c r="BH714" s="1"/>
      <c r="BI714" s="1"/>
    </row>
    <row r="715" spans="1:61" ht="15.75" customHeight="1">
      <c r="A715" s="1"/>
      <c r="B715" s="1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1"/>
      <c r="BG715" s="1"/>
      <c r="BH715" s="1"/>
      <c r="BI715" s="1"/>
    </row>
    <row r="716" spans="1:61" ht="15.75" customHeight="1">
      <c r="A716" s="1"/>
      <c r="B716" s="1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1"/>
      <c r="BG716" s="1"/>
      <c r="BH716" s="1"/>
      <c r="BI716" s="1"/>
    </row>
    <row r="717" spans="1:61" ht="15.75" customHeight="1">
      <c r="A717" s="1"/>
      <c r="B717" s="1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1"/>
      <c r="BG717" s="1"/>
      <c r="BH717" s="1"/>
      <c r="BI717" s="1"/>
    </row>
    <row r="718" spans="1:61" ht="15.75" customHeight="1">
      <c r="A718" s="1"/>
      <c r="B718" s="1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1"/>
      <c r="BG718" s="1"/>
      <c r="BH718" s="1"/>
      <c r="BI718" s="1"/>
    </row>
    <row r="719" spans="1:61" ht="15.75" customHeight="1">
      <c r="A719" s="1"/>
      <c r="B719" s="1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1"/>
      <c r="BG719" s="1"/>
      <c r="BH719" s="1"/>
      <c r="BI719" s="1"/>
    </row>
    <row r="720" spans="1:61" ht="15.75" customHeight="1">
      <c r="A720" s="1"/>
      <c r="B720" s="1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1"/>
      <c r="BG720" s="1"/>
      <c r="BH720" s="1"/>
      <c r="BI720" s="1"/>
    </row>
    <row r="721" spans="1:61" ht="15.75" customHeight="1">
      <c r="A721" s="1"/>
      <c r="B721" s="1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1"/>
      <c r="BG721" s="1"/>
      <c r="BH721" s="1"/>
      <c r="BI721" s="1"/>
    </row>
    <row r="722" spans="1:61" ht="15.75" customHeight="1">
      <c r="A722" s="1"/>
      <c r="B722" s="1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1"/>
      <c r="BG722" s="1"/>
      <c r="BH722" s="1"/>
      <c r="BI722" s="1"/>
    </row>
    <row r="723" spans="1:61" ht="15.75" customHeight="1">
      <c r="A723" s="1"/>
      <c r="B723" s="1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1"/>
      <c r="BG723" s="1"/>
      <c r="BH723" s="1"/>
      <c r="BI723" s="1"/>
    </row>
    <row r="724" spans="1:61" ht="15.75" customHeight="1">
      <c r="A724" s="1"/>
      <c r="B724" s="1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1"/>
      <c r="BG724" s="1"/>
      <c r="BH724" s="1"/>
      <c r="BI724" s="1"/>
    </row>
    <row r="725" spans="1:61" ht="15.75" customHeight="1">
      <c r="A725" s="1"/>
      <c r="B725" s="1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1"/>
      <c r="BG725" s="1"/>
      <c r="BH725" s="1"/>
      <c r="BI725" s="1"/>
    </row>
    <row r="726" spans="1:61" ht="15.75" customHeight="1">
      <c r="A726" s="1"/>
      <c r="B726" s="1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1"/>
      <c r="BG726" s="1"/>
      <c r="BH726" s="1"/>
      <c r="BI726" s="1"/>
    </row>
    <row r="727" spans="1:61" ht="15.75" customHeight="1">
      <c r="A727" s="1"/>
      <c r="B727" s="1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1"/>
      <c r="BG727" s="1"/>
      <c r="BH727" s="1"/>
      <c r="BI727" s="1"/>
    </row>
    <row r="728" spans="1:61" ht="15.75" customHeight="1">
      <c r="A728" s="1"/>
      <c r="B728" s="1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1"/>
      <c r="BG728" s="1"/>
      <c r="BH728" s="1"/>
      <c r="BI728" s="1"/>
    </row>
    <row r="729" spans="1:61" ht="15.75" customHeight="1">
      <c r="A729" s="1"/>
      <c r="B729" s="1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1"/>
      <c r="BG729" s="1"/>
      <c r="BH729" s="1"/>
      <c r="BI729" s="1"/>
    </row>
    <row r="730" spans="1:61" ht="15.75" customHeight="1">
      <c r="A730" s="1"/>
      <c r="B730" s="1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1"/>
      <c r="BG730" s="1"/>
      <c r="BH730" s="1"/>
      <c r="BI730" s="1"/>
    </row>
    <row r="731" spans="1:61" ht="15.75" customHeight="1">
      <c r="A731" s="1"/>
      <c r="B731" s="1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1"/>
      <c r="BG731" s="1"/>
      <c r="BH731" s="1"/>
      <c r="BI731" s="1"/>
    </row>
    <row r="732" spans="1:61" ht="15.75" customHeight="1">
      <c r="A732" s="1"/>
      <c r="B732" s="1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1"/>
      <c r="BG732" s="1"/>
      <c r="BH732" s="1"/>
      <c r="BI732" s="1"/>
    </row>
    <row r="733" spans="1:61" ht="15.75" customHeight="1">
      <c r="A733" s="1"/>
      <c r="B733" s="1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1"/>
      <c r="BG733" s="1"/>
      <c r="BH733" s="1"/>
      <c r="BI733" s="1"/>
    </row>
    <row r="734" spans="1:61" ht="15.75" customHeight="1">
      <c r="A734" s="1"/>
      <c r="B734" s="1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1"/>
      <c r="BG734" s="1"/>
      <c r="BH734" s="1"/>
      <c r="BI734" s="1"/>
    </row>
    <row r="735" spans="1:61" ht="15.75" customHeight="1">
      <c r="A735" s="1"/>
      <c r="B735" s="1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1"/>
      <c r="BG735" s="1"/>
      <c r="BH735" s="1"/>
      <c r="BI735" s="1"/>
    </row>
    <row r="736" spans="1:61" ht="15.75" customHeight="1">
      <c r="A736" s="1"/>
      <c r="B736" s="1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1"/>
      <c r="BG736" s="1"/>
      <c r="BH736" s="1"/>
      <c r="BI736" s="1"/>
    </row>
    <row r="737" spans="1:61" ht="15.75" customHeight="1">
      <c r="A737" s="1"/>
      <c r="B737" s="1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1"/>
      <c r="BG737" s="1"/>
      <c r="BH737" s="1"/>
      <c r="BI737" s="1"/>
    </row>
    <row r="738" spans="1:61" ht="15.75" customHeight="1">
      <c r="A738" s="1"/>
      <c r="B738" s="1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1"/>
      <c r="BG738" s="1"/>
      <c r="BH738" s="1"/>
      <c r="BI738" s="1"/>
    </row>
    <row r="739" spans="1:61" ht="15.75" customHeight="1">
      <c r="A739" s="1"/>
      <c r="B739" s="1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1"/>
      <c r="BG739" s="1"/>
      <c r="BH739" s="1"/>
      <c r="BI739" s="1"/>
    </row>
    <row r="740" spans="1:61" ht="15.75" customHeight="1">
      <c r="A740" s="1"/>
      <c r="B740" s="1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1"/>
      <c r="BG740" s="1"/>
      <c r="BH740" s="1"/>
      <c r="BI740" s="1"/>
    </row>
    <row r="741" spans="1:61" ht="15.75" customHeight="1">
      <c r="A741" s="1"/>
      <c r="B741" s="1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1"/>
      <c r="BG741" s="1"/>
      <c r="BH741" s="1"/>
      <c r="BI741" s="1"/>
    </row>
    <row r="742" spans="1:61" ht="15.75" customHeight="1">
      <c r="A742" s="1"/>
      <c r="B742" s="1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1"/>
      <c r="BG742" s="1"/>
      <c r="BH742" s="1"/>
      <c r="BI742" s="1"/>
    </row>
    <row r="743" spans="1:61" ht="15.75" customHeight="1">
      <c r="A743" s="1"/>
      <c r="B743" s="1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1"/>
      <c r="BG743" s="1"/>
      <c r="BH743" s="1"/>
      <c r="BI743" s="1"/>
    </row>
    <row r="744" spans="1:61" ht="15.75" customHeight="1">
      <c r="A744" s="1"/>
      <c r="B744" s="1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1"/>
      <c r="BG744" s="1"/>
      <c r="BH744" s="1"/>
      <c r="BI744" s="1"/>
    </row>
    <row r="745" spans="1:61" ht="15.75" customHeight="1">
      <c r="A745" s="1"/>
      <c r="B745" s="1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1"/>
      <c r="BG745" s="1"/>
      <c r="BH745" s="1"/>
      <c r="BI745" s="1"/>
    </row>
    <row r="746" spans="1:61" ht="15.75" customHeight="1">
      <c r="A746" s="1"/>
      <c r="B746" s="1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1"/>
      <c r="BG746" s="1"/>
      <c r="BH746" s="1"/>
      <c r="BI746" s="1"/>
    </row>
    <row r="747" spans="1:61" ht="15.75" customHeight="1">
      <c r="A747" s="1"/>
      <c r="B747" s="1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1"/>
      <c r="BG747" s="1"/>
      <c r="BH747" s="1"/>
      <c r="BI747" s="1"/>
    </row>
    <row r="748" spans="1:61" ht="15.75" customHeight="1">
      <c r="A748" s="1"/>
      <c r="B748" s="1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1"/>
      <c r="BG748" s="1"/>
      <c r="BH748" s="1"/>
      <c r="BI748" s="1"/>
    </row>
    <row r="749" spans="1:61" ht="15.75" customHeight="1">
      <c r="A749" s="1"/>
      <c r="B749" s="1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1"/>
      <c r="BG749" s="1"/>
      <c r="BH749" s="1"/>
      <c r="BI749" s="1"/>
    </row>
    <row r="750" spans="1:61" ht="15.75" customHeight="1">
      <c r="A750" s="1"/>
      <c r="B750" s="1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1"/>
      <c r="BG750" s="1"/>
      <c r="BH750" s="1"/>
      <c r="BI750" s="1"/>
    </row>
    <row r="751" spans="1:61" ht="15.75" customHeight="1">
      <c r="A751" s="1"/>
      <c r="B751" s="1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1"/>
      <c r="BG751" s="1"/>
      <c r="BH751" s="1"/>
      <c r="BI751" s="1"/>
    </row>
    <row r="752" spans="1:61" ht="15.75" customHeight="1">
      <c r="A752" s="1"/>
      <c r="B752" s="1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1"/>
      <c r="BG752" s="1"/>
      <c r="BH752" s="1"/>
      <c r="BI752" s="1"/>
    </row>
    <row r="753" spans="1:61" ht="15.75" customHeight="1">
      <c r="A753" s="1"/>
      <c r="B753" s="1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1"/>
      <c r="BG753" s="1"/>
      <c r="BH753" s="1"/>
      <c r="BI753" s="1"/>
    </row>
    <row r="754" spans="1:61" ht="15.75" customHeight="1">
      <c r="A754" s="1"/>
      <c r="B754" s="1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1"/>
      <c r="BG754" s="1"/>
      <c r="BH754" s="1"/>
      <c r="BI754" s="1"/>
    </row>
    <row r="755" spans="1:61" ht="15.75" customHeight="1">
      <c r="A755" s="1"/>
      <c r="B755" s="1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1"/>
      <c r="BG755" s="1"/>
      <c r="BH755" s="1"/>
      <c r="BI755" s="1"/>
    </row>
    <row r="756" spans="1:61" ht="15.75" customHeight="1">
      <c r="A756" s="1"/>
      <c r="B756" s="1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1"/>
      <c r="BG756" s="1"/>
      <c r="BH756" s="1"/>
      <c r="BI756" s="1"/>
    </row>
    <row r="757" spans="1:61" ht="15.75" customHeight="1">
      <c r="A757" s="1"/>
      <c r="B757" s="1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1"/>
      <c r="BG757" s="1"/>
      <c r="BH757" s="1"/>
      <c r="BI757" s="1"/>
    </row>
    <row r="758" spans="1:61" ht="15.75" customHeight="1">
      <c r="A758" s="1"/>
      <c r="B758" s="1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1"/>
      <c r="BG758" s="1"/>
      <c r="BH758" s="1"/>
      <c r="BI758" s="1"/>
    </row>
    <row r="759" spans="1:61" ht="15.75" customHeight="1">
      <c r="A759" s="1"/>
      <c r="B759" s="1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1"/>
      <c r="BG759" s="1"/>
      <c r="BH759" s="1"/>
      <c r="BI759" s="1"/>
    </row>
    <row r="760" spans="1:61" ht="15.75" customHeight="1">
      <c r="A760" s="1"/>
      <c r="B760" s="1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1"/>
      <c r="BG760" s="1"/>
      <c r="BH760" s="1"/>
      <c r="BI760" s="1"/>
    </row>
    <row r="761" spans="1:61" ht="15.75" customHeight="1">
      <c r="A761" s="1"/>
      <c r="B761" s="1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1"/>
      <c r="BG761" s="1"/>
      <c r="BH761" s="1"/>
      <c r="BI761" s="1"/>
    </row>
    <row r="762" spans="1:61" ht="15.75" customHeight="1">
      <c r="A762" s="1"/>
      <c r="B762" s="1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1"/>
      <c r="BG762" s="1"/>
      <c r="BH762" s="1"/>
      <c r="BI762" s="1"/>
    </row>
    <row r="763" spans="1:61" ht="15.75" customHeight="1">
      <c r="A763" s="1"/>
      <c r="B763" s="1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1"/>
      <c r="BG763" s="1"/>
      <c r="BH763" s="1"/>
      <c r="BI763" s="1"/>
    </row>
    <row r="764" spans="1:61" ht="15.75" customHeight="1">
      <c r="A764" s="1"/>
      <c r="B764" s="1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1"/>
      <c r="BG764" s="1"/>
      <c r="BH764" s="1"/>
      <c r="BI764" s="1"/>
    </row>
    <row r="765" spans="1:61" ht="15.75" customHeight="1">
      <c r="A765" s="1"/>
      <c r="B765" s="1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1"/>
      <c r="BG765" s="1"/>
      <c r="BH765" s="1"/>
      <c r="BI765" s="1"/>
    </row>
    <row r="766" spans="1:61" ht="15.75" customHeight="1">
      <c r="A766" s="1"/>
      <c r="B766" s="1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1"/>
      <c r="BG766" s="1"/>
      <c r="BH766" s="1"/>
      <c r="BI766" s="1"/>
    </row>
    <row r="767" spans="1:61" ht="15.75" customHeight="1">
      <c r="A767" s="1"/>
      <c r="B767" s="1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1"/>
      <c r="BG767" s="1"/>
      <c r="BH767" s="1"/>
      <c r="BI767" s="1"/>
    </row>
    <row r="768" spans="1:61" ht="15.75" customHeight="1">
      <c r="A768" s="1"/>
      <c r="B768" s="1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1"/>
      <c r="BG768" s="1"/>
      <c r="BH768" s="1"/>
      <c r="BI768" s="1"/>
    </row>
    <row r="769" spans="1:61" ht="15.75" customHeight="1">
      <c r="A769" s="1"/>
      <c r="B769" s="1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1"/>
      <c r="BG769" s="1"/>
      <c r="BH769" s="1"/>
      <c r="BI769" s="1"/>
    </row>
    <row r="770" spans="1:61" ht="15.75" customHeight="1">
      <c r="A770" s="1"/>
      <c r="B770" s="1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1"/>
      <c r="BG770" s="1"/>
      <c r="BH770" s="1"/>
      <c r="BI770" s="1"/>
    </row>
    <row r="771" spans="1:61" ht="15.75" customHeight="1">
      <c r="A771" s="1"/>
      <c r="B771" s="1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1"/>
      <c r="BG771" s="1"/>
      <c r="BH771" s="1"/>
      <c r="BI771" s="1"/>
    </row>
    <row r="772" spans="1:61" ht="15.75" customHeight="1">
      <c r="A772" s="1"/>
      <c r="B772" s="1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1"/>
      <c r="BG772" s="1"/>
      <c r="BH772" s="1"/>
      <c r="BI772" s="1"/>
    </row>
    <row r="773" spans="1:61" ht="15.75" customHeight="1">
      <c r="A773" s="1"/>
      <c r="B773" s="1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1"/>
      <c r="BG773" s="1"/>
      <c r="BH773" s="1"/>
      <c r="BI773" s="1"/>
    </row>
    <row r="774" spans="1:61" ht="15.75" customHeight="1">
      <c r="A774" s="1"/>
      <c r="B774" s="1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1"/>
      <c r="BG774" s="1"/>
      <c r="BH774" s="1"/>
      <c r="BI774" s="1"/>
    </row>
    <row r="775" spans="1:61" ht="15.75" customHeight="1">
      <c r="A775" s="1"/>
      <c r="B775" s="1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1"/>
      <c r="BG775" s="1"/>
      <c r="BH775" s="1"/>
      <c r="BI775" s="1"/>
    </row>
    <row r="776" spans="1:61" ht="15.75" customHeight="1">
      <c r="A776" s="1"/>
      <c r="B776" s="1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1"/>
      <c r="BG776" s="1"/>
      <c r="BH776" s="1"/>
      <c r="BI776" s="1"/>
    </row>
    <row r="777" spans="1:61" ht="15.75" customHeight="1">
      <c r="A777" s="1"/>
      <c r="B777" s="1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1"/>
      <c r="BG777" s="1"/>
      <c r="BH777" s="1"/>
      <c r="BI777" s="1"/>
    </row>
    <row r="778" spans="1:61" ht="15.75" customHeight="1">
      <c r="A778" s="1"/>
      <c r="B778" s="1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1"/>
      <c r="BG778" s="1"/>
      <c r="BH778" s="1"/>
      <c r="BI778" s="1"/>
    </row>
    <row r="779" spans="1:61" ht="15.75" customHeight="1">
      <c r="A779" s="1"/>
      <c r="B779" s="1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1"/>
      <c r="BG779" s="1"/>
      <c r="BH779" s="1"/>
      <c r="BI779" s="1"/>
    </row>
    <row r="780" spans="1:61" ht="15.75" customHeight="1">
      <c r="A780" s="1"/>
      <c r="B780" s="1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1"/>
      <c r="BG780" s="1"/>
      <c r="BH780" s="1"/>
      <c r="BI780" s="1"/>
    </row>
    <row r="781" spans="1:61" ht="15.75" customHeight="1">
      <c r="A781" s="1"/>
      <c r="B781" s="1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1"/>
      <c r="BG781" s="1"/>
      <c r="BH781" s="1"/>
      <c r="BI781" s="1"/>
    </row>
    <row r="782" spans="1:61" ht="15.75" customHeight="1">
      <c r="A782" s="1"/>
      <c r="B782" s="1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1"/>
      <c r="BG782" s="1"/>
      <c r="BH782" s="1"/>
      <c r="BI782" s="1"/>
    </row>
    <row r="783" spans="1:61" ht="15.75" customHeight="1">
      <c r="A783" s="1"/>
      <c r="B783" s="1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1"/>
      <c r="BG783" s="1"/>
      <c r="BH783" s="1"/>
      <c r="BI783" s="1"/>
    </row>
    <row r="784" spans="1:61" ht="15.75" customHeight="1">
      <c r="A784" s="1"/>
      <c r="B784" s="1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1"/>
      <c r="BG784" s="1"/>
      <c r="BH784" s="1"/>
      <c r="BI784" s="1"/>
    </row>
    <row r="785" spans="1:61" ht="15.75" customHeight="1">
      <c r="A785" s="1"/>
      <c r="B785" s="1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1"/>
      <c r="BG785" s="1"/>
      <c r="BH785" s="1"/>
      <c r="BI785" s="1"/>
    </row>
    <row r="786" spans="1:61" ht="15.75" customHeight="1">
      <c r="A786" s="1"/>
      <c r="B786" s="1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1"/>
      <c r="BG786" s="1"/>
      <c r="BH786" s="1"/>
      <c r="BI786" s="1"/>
    </row>
    <row r="787" spans="1:61" ht="15.75" customHeight="1">
      <c r="A787" s="1"/>
      <c r="B787" s="1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1"/>
      <c r="BG787" s="1"/>
      <c r="BH787" s="1"/>
      <c r="BI787" s="1"/>
    </row>
    <row r="788" spans="1:61" ht="15.75" customHeight="1">
      <c r="A788" s="1"/>
      <c r="B788" s="1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1"/>
      <c r="BG788" s="1"/>
      <c r="BH788" s="1"/>
      <c r="BI788" s="1"/>
    </row>
    <row r="789" spans="1:61" ht="15.75" customHeight="1">
      <c r="A789" s="1"/>
      <c r="B789" s="1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1"/>
      <c r="BG789" s="1"/>
      <c r="BH789" s="1"/>
      <c r="BI789" s="1"/>
    </row>
    <row r="790" spans="1:61" ht="15.75" customHeight="1">
      <c r="A790" s="1"/>
      <c r="B790" s="1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1"/>
      <c r="BG790" s="1"/>
      <c r="BH790" s="1"/>
      <c r="BI790" s="1"/>
    </row>
    <row r="791" spans="1:61" ht="15.75" customHeight="1">
      <c r="A791" s="1"/>
      <c r="B791" s="1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1"/>
      <c r="BG791" s="1"/>
      <c r="BH791" s="1"/>
      <c r="BI791" s="1"/>
    </row>
    <row r="792" spans="1:61" ht="15.75" customHeight="1">
      <c r="A792" s="1"/>
      <c r="B792" s="1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1"/>
      <c r="BG792" s="1"/>
      <c r="BH792" s="1"/>
      <c r="BI792" s="1"/>
    </row>
    <row r="793" spans="1:61" ht="15.75" customHeight="1">
      <c r="A793" s="1"/>
      <c r="B793" s="1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1"/>
      <c r="BG793" s="1"/>
      <c r="BH793" s="1"/>
      <c r="BI793" s="1"/>
    </row>
    <row r="794" spans="1:61" ht="15.75" customHeight="1">
      <c r="A794" s="1"/>
      <c r="B794" s="1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1"/>
      <c r="BG794" s="1"/>
      <c r="BH794" s="1"/>
      <c r="BI794" s="1"/>
    </row>
    <row r="795" spans="1:61" ht="15.75" customHeight="1">
      <c r="A795" s="1"/>
      <c r="B795" s="1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1"/>
      <c r="BG795" s="1"/>
      <c r="BH795" s="1"/>
      <c r="BI795" s="1"/>
    </row>
    <row r="796" spans="1:61" ht="15.75" customHeight="1">
      <c r="A796" s="1"/>
      <c r="B796" s="1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1"/>
      <c r="BG796" s="1"/>
      <c r="BH796" s="1"/>
      <c r="BI796" s="1"/>
    </row>
    <row r="797" spans="1:61" ht="15.75" customHeight="1">
      <c r="A797" s="1"/>
      <c r="B797" s="1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1"/>
      <c r="BG797" s="1"/>
      <c r="BH797" s="1"/>
      <c r="BI797" s="1"/>
    </row>
    <row r="798" spans="1:61" ht="15.75" customHeight="1">
      <c r="A798" s="1"/>
      <c r="B798" s="1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1"/>
      <c r="BG798" s="1"/>
      <c r="BH798" s="1"/>
      <c r="BI798" s="1"/>
    </row>
    <row r="799" spans="1:61" ht="15.75" customHeight="1">
      <c r="A799" s="1"/>
      <c r="B799" s="1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1"/>
      <c r="BG799" s="1"/>
      <c r="BH799" s="1"/>
      <c r="BI799" s="1"/>
    </row>
    <row r="800" spans="1:61" ht="15.75" customHeight="1">
      <c r="A800" s="1"/>
      <c r="B800" s="1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1"/>
      <c r="BG800" s="1"/>
      <c r="BH800" s="1"/>
      <c r="BI800" s="1"/>
    </row>
    <row r="801" spans="1:61" ht="15.75" customHeight="1">
      <c r="A801" s="1"/>
      <c r="B801" s="1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1"/>
      <c r="BG801" s="1"/>
      <c r="BH801" s="1"/>
      <c r="BI801" s="1"/>
    </row>
    <row r="802" spans="1:61" ht="15.75" customHeight="1">
      <c r="A802" s="1"/>
      <c r="B802" s="1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1"/>
      <c r="BG802" s="1"/>
      <c r="BH802" s="1"/>
      <c r="BI802" s="1"/>
    </row>
    <row r="803" spans="1:61" ht="15.75" customHeight="1">
      <c r="A803" s="1"/>
      <c r="B803" s="1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1"/>
      <c r="BG803" s="1"/>
      <c r="BH803" s="1"/>
      <c r="BI803" s="1"/>
    </row>
    <row r="804" spans="1:61" ht="15.75" customHeight="1">
      <c r="A804" s="1"/>
      <c r="B804" s="1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1"/>
      <c r="BG804" s="1"/>
      <c r="BH804" s="1"/>
      <c r="BI804" s="1"/>
    </row>
    <row r="805" spans="1:61" ht="15.75" customHeight="1">
      <c r="A805" s="1"/>
      <c r="B805" s="1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1"/>
      <c r="BG805" s="1"/>
      <c r="BH805" s="1"/>
      <c r="BI805" s="1"/>
    </row>
    <row r="806" spans="1:61" ht="15.75" customHeight="1">
      <c r="A806" s="1"/>
      <c r="B806" s="1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1"/>
      <c r="BG806" s="1"/>
      <c r="BH806" s="1"/>
      <c r="BI806" s="1"/>
    </row>
    <row r="807" spans="1:61" ht="15.75" customHeight="1">
      <c r="A807" s="1"/>
      <c r="B807" s="1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1"/>
      <c r="BG807" s="1"/>
      <c r="BH807" s="1"/>
      <c r="BI807" s="1"/>
    </row>
    <row r="808" spans="1:61" ht="15.75" customHeight="1">
      <c r="A808" s="1"/>
      <c r="B808" s="1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1"/>
      <c r="BG808" s="1"/>
      <c r="BH808" s="1"/>
      <c r="BI808" s="1"/>
    </row>
    <row r="809" spans="1:61" ht="15.75" customHeight="1">
      <c r="A809" s="1"/>
      <c r="B809" s="1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1"/>
      <c r="BG809" s="1"/>
      <c r="BH809" s="1"/>
      <c r="BI809" s="1"/>
    </row>
    <row r="810" spans="1:61" ht="15.75" customHeight="1">
      <c r="A810" s="1"/>
      <c r="B810" s="1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1"/>
      <c r="BG810" s="1"/>
      <c r="BH810" s="1"/>
      <c r="BI810" s="1"/>
    </row>
    <row r="811" spans="1:61" ht="15.75" customHeight="1">
      <c r="A811" s="1"/>
      <c r="B811" s="1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1"/>
      <c r="BG811" s="1"/>
      <c r="BH811" s="1"/>
      <c r="BI811" s="1"/>
    </row>
    <row r="812" spans="1:61" ht="15.75" customHeight="1">
      <c r="A812" s="1"/>
      <c r="B812" s="1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1"/>
      <c r="BG812" s="1"/>
      <c r="BH812" s="1"/>
      <c r="BI812" s="1"/>
    </row>
    <row r="813" spans="1:61" ht="15.75" customHeight="1">
      <c r="A813" s="1"/>
      <c r="B813" s="1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1"/>
      <c r="BG813" s="1"/>
      <c r="BH813" s="1"/>
      <c r="BI813" s="1"/>
    </row>
    <row r="814" spans="1:61" ht="15.75" customHeight="1">
      <c r="A814" s="1"/>
      <c r="B814" s="1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1"/>
      <c r="BG814" s="1"/>
      <c r="BH814" s="1"/>
      <c r="BI814" s="1"/>
    </row>
    <row r="815" spans="1:61" ht="15.75" customHeight="1">
      <c r="A815" s="1"/>
      <c r="B815" s="1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1"/>
      <c r="BG815" s="1"/>
      <c r="BH815" s="1"/>
      <c r="BI815" s="1"/>
    </row>
    <row r="816" spans="1:61" ht="15.75" customHeight="1">
      <c r="A816" s="1"/>
      <c r="B816" s="1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1"/>
      <c r="BG816" s="1"/>
      <c r="BH816" s="1"/>
      <c r="BI816" s="1"/>
    </row>
    <row r="817" spans="1:61" ht="15.75" customHeight="1">
      <c r="A817" s="1"/>
      <c r="B817" s="1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1"/>
      <c r="BG817" s="1"/>
      <c r="BH817" s="1"/>
      <c r="BI817" s="1"/>
    </row>
    <row r="818" spans="1:61" ht="15.75" customHeight="1">
      <c r="A818" s="1"/>
      <c r="B818" s="1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1"/>
      <c r="BG818" s="1"/>
      <c r="BH818" s="1"/>
      <c r="BI818" s="1"/>
    </row>
    <row r="819" spans="1:61" ht="15.75" customHeight="1">
      <c r="A819" s="1"/>
      <c r="B819" s="1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1"/>
      <c r="BG819" s="1"/>
      <c r="BH819" s="1"/>
      <c r="BI819" s="1"/>
    </row>
    <row r="820" spans="1:61" ht="15.75" customHeight="1">
      <c r="A820" s="1"/>
      <c r="B820" s="1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1"/>
      <c r="BG820" s="1"/>
      <c r="BH820" s="1"/>
      <c r="BI820" s="1"/>
    </row>
    <row r="821" spans="1:61" ht="15.75" customHeight="1">
      <c r="A821" s="1"/>
      <c r="B821" s="1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1"/>
      <c r="BG821" s="1"/>
      <c r="BH821" s="1"/>
      <c r="BI821" s="1"/>
    </row>
    <row r="822" spans="1:61" ht="15.75" customHeight="1">
      <c r="A822" s="1"/>
      <c r="B822" s="1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1"/>
      <c r="BG822" s="1"/>
      <c r="BH822" s="1"/>
      <c r="BI822" s="1"/>
    </row>
    <row r="823" spans="1:61" ht="15.75" customHeight="1">
      <c r="A823" s="1"/>
      <c r="B823" s="1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1"/>
      <c r="BG823" s="1"/>
      <c r="BH823" s="1"/>
      <c r="BI823" s="1"/>
    </row>
    <row r="824" spans="1:61" ht="15.75" customHeight="1">
      <c r="A824" s="1"/>
      <c r="B824" s="1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1"/>
      <c r="BG824" s="1"/>
      <c r="BH824" s="1"/>
      <c r="BI824" s="1"/>
    </row>
    <row r="825" spans="1:61" ht="15.75" customHeight="1">
      <c r="A825" s="1"/>
      <c r="B825" s="1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1"/>
      <c r="BG825" s="1"/>
      <c r="BH825" s="1"/>
      <c r="BI825" s="1"/>
    </row>
    <row r="826" spans="1:61" ht="15.75" customHeight="1">
      <c r="A826" s="1"/>
      <c r="B826" s="1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1"/>
      <c r="BG826" s="1"/>
      <c r="BH826" s="1"/>
      <c r="BI826" s="1"/>
    </row>
    <row r="827" spans="1:61" ht="15.75" customHeight="1">
      <c r="A827" s="1"/>
      <c r="B827" s="1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1"/>
      <c r="BG827" s="1"/>
      <c r="BH827" s="1"/>
      <c r="BI827" s="1"/>
    </row>
    <row r="828" spans="1:61" ht="15.75" customHeight="1">
      <c r="A828" s="1"/>
      <c r="B828" s="1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1"/>
      <c r="BG828" s="1"/>
      <c r="BH828" s="1"/>
      <c r="BI828" s="1"/>
    </row>
    <row r="829" spans="1:61" ht="15.75" customHeight="1">
      <c r="A829" s="1"/>
      <c r="B829" s="1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1"/>
      <c r="BG829" s="1"/>
      <c r="BH829" s="1"/>
      <c r="BI829" s="1"/>
    </row>
    <row r="830" spans="1:61" ht="15.75" customHeight="1">
      <c r="A830" s="1"/>
      <c r="B830" s="1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1"/>
      <c r="BG830" s="1"/>
      <c r="BH830" s="1"/>
      <c r="BI830" s="1"/>
    </row>
    <row r="831" spans="1:61" ht="15.75" customHeight="1">
      <c r="A831" s="1"/>
      <c r="B831" s="1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1"/>
      <c r="BG831" s="1"/>
      <c r="BH831" s="1"/>
      <c r="BI831" s="1"/>
    </row>
    <row r="832" spans="1:61" ht="15.75" customHeight="1">
      <c r="A832" s="1"/>
      <c r="B832" s="1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1"/>
      <c r="BG832" s="1"/>
      <c r="BH832" s="1"/>
      <c r="BI832" s="1"/>
    </row>
    <row r="833" spans="1:61" ht="15.75" customHeight="1">
      <c r="A833" s="1"/>
      <c r="B833" s="1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1"/>
      <c r="BG833" s="1"/>
      <c r="BH833" s="1"/>
      <c r="BI833" s="1"/>
    </row>
    <row r="834" spans="1:61" ht="15.75" customHeight="1">
      <c r="A834" s="1"/>
      <c r="B834" s="1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1"/>
      <c r="BG834" s="1"/>
      <c r="BH834" s="1"/>
      <c r="BI834" s="1"/>
    </row>
    <row r="835" spans="1:61" ht="15.75" customHeight="1">
      <c r="A835" s="1"/>
      <c r="B835" s="1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1"/>
      <c r="BG835" s="1"/>
      <c r="BH835" s="1"/>
      <c r="BI835" s="1"/>
    </row>
    <row r="836" spans="1:61" ht="15.75" customHeight="1">
      <c r="A836" s="1"/>
      <c r="B836" s="1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1"/>
      <c r="BG836" s="1"/>
      <c r="BH836" s="1"/>
      <c r="BI836" s="1"/>
    </row>
    <row r="837" spans="1:61" ht="15.75" customHeight="1">
      <c r="A837" s="1"/>
      <c r="B837" s="1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1"/>
      <c r="BG837" s="1"/>
      <c r="BH837" s="1"/>
      <c r="BI837" s="1"/>
    </row>
    <row r="838" spans="1:61" ht="15.75" customHeight="1">
      <c r="A838" s="1"/>
      <c r="B838" s="1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1"/>
      <c r="BG838" s="1"/>
      <c r="BH838" s="1"/>
      <c r="BI838" s="1"/>
    </row>
    <row r="839" spans="1:61" ht="15.75" customHeight="1">
      <c r="A839" s="1"/>
      <c r="B839" s="1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1"/>
      <c r="BG839" s="1"/>
      <c r="BH839" s="1"/>
      <c r="BI839" s="1"/>
    </row>
    <row r="840" spans="1:61" ht="15.75" customHeight="1">
      <c r="A840" s="1"/>
      <c r="B840" s="1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1"/>
      <c r="BG840" s="1"/>
      <c r="BH840" s="1"/>
      <c r="BI840" s="1"/>
    </row>
    <row r="841" spans="1:61" ht="15.75" customHeight="1">
      <c r="A841" s="1"/>
      <c r="B841" s="1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1"/>
      <c r="BG841" s="1"/>
      <c r="BH841" s="1"/>
      <c r="BI841" s="1"/>
    </row>
    <row r="842" spans="1:61" ht="15.75" customHeight="1">
      <c r="A842" s="1"/>
      <c r="B842" s="1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1"/>
      <c r="BG842" s="1"/>
      <c r="BH842" s="1"/>
      <c r="BI842" s="1"/>
    </row>
    <row r="843" spans="1:61" ht="15.75" customHeight="1">
      <c r="A843" s="1"/>
      <c r="B843" s="1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1"/>
      <c r="BG843" s="1"/>
      <c r="BH843" s="1"/>
      <c r="BI843" s="1"/>
    </row>
    <row r="844" spans="1:61" ht="15.75" customHeight="1">
      <c r="A844" s="1"/>
      <c r="B844" s="1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1"/>
      <c r="BG844" s="1"/>
      <c r="BH844" s="1"/>
      <c r="BI844" s="1"/>
    </row>
    <row r="845" spans="1:61" ht="15.75" customHeight="1">
      <c r="A845" s="1"/>
      <c r="B845" s="1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1"/>
      <c r="BG845" s="1"/>
      <c r="BH845" s="1"/>
      <c r="BI845" s="1"/>
    </row>
    <row r="846" spans="1:61" ht="15.75" customHeight="1">
      <c r="A846" s="1"/>
      <c r="B846" s="1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1"/>
      <c r="BG846" s="1"/>
      <c r="BH846" s="1"/>
      <c r="BI846" s="1"/>
    </row>
    <row r="847" spans="1:61" ht="15.75" customHeight="1">
      <c r="A847" s="1"/>
      <c r="B847" s="1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1"/>
      <c r="BG847" s="1"/>
      <c r="BH847" s="1"/>
      <c r="BI847" s="1"/>
    </row>
    <row r="848" spans="1:61" ht="15.75" customHeight="1">
      <c r="A848" s="1"/>
      <c r="B848" s="1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1"/>
      <c r="BG848" s="1"/>
      <c r="BH848" s="1"/>
      <c r="BI848" s="1"/>
    </row>
    <row r="849" spans="1:61" ht="15.75" customHeight="1">
      <c r="A849" s="1"/>
      <c r="B849" s="1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1"/>
      <c r="BG849" s="1"/>
      <c r="BH849" s="1"/>
      <c r="BI849" s="1"/>
    </row>
    <row r="850" spans="1:61" ht="15.75" customHeight="1">
      <c r="A850" s="1"/>
      <c r="B850" s="1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1"/>
      <c r="BG850" s="1"/>
      <c r="BH850" s="1"/>
      <c r="BI850" s="1"/>
    </row>
    <row r="851" spans="1:61" ht="15.75" customHeight="1">
      <c r="A851" s="1"/>
      <c r="B851" s="1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1"/>
      <c r="BG851" s="1"/>
      <c r="BH851" s="1"/>
      <c r="BI851" s="1"/>
    </row>
    <row r="852" spans="1:61" ht="15.75" customHeight="1">
      <c r="A852" s="1"/>
      <c r="B852" s="1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1"/>
      <c r="BG852" s="1"/>
      <c r="BH852" s="1"/>
      <c r="BI852" s="1"/>
    </row>
    <row r="853" spans="1:61" ht="15.75" customHeight="1">
      <c r="A853" s="1"/>
      <c r="B853" s="1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1"/>
      <c r="BG853" s="1"/>
      <c r="BH853" s="1"/>
      <c r="BI853" s="1"/>
    </row>
    <row r="854" spans="1:61" ht="15.75" customHeight="1">
      <c r="A854" s="1"/>
      <c r="B854" s="1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1"/>
      <c r="BG854" s="1"/>
      <c r="BH854" s="1"/>
      <c r="BI854" s="1"/>
    </row>
    <row r="855" spans="1:61" ht="15.75" customHeight="1">
      <c r="A855" s="1"/>
      <c r="B855" s="1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1"/>
      <c r="BG855" s="1"/>
      <c r="BH855" s="1"/>
      <c r="BI855" s="1"/>
    </row>
    <row r="856" spans="1:61" ht="15.75" customHeight="1">
      <c r="A856" s="1"/>
      <c r="B856" s="1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1"/>
      <c r="BG856" s="1"/>
      <c r="BH856" s="1"/>
      <c r="BI856" s="1"/>
    </row>
    <row r="857" spans="1:61" ht="15.75" customHeight="1">
      <c r="A857" s="1"/>
      <c r="B857" s="1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1"/>
      <c r="BG857" s="1"/>
      <c r="BH857" s="1"/>
      <c r="BI857" s="1"/>
    </row>
    <row r="858" spans="1:61" ht="15.75" customHeight="1">
      <c r="A858" s="1"/>
      <c r="B858" s="1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1"/>
      <c r="BG858" s="1"/>
      <c r="BH858" s="1"/>
      <c r="BI858" s="1"/>
    </row>
    <row r="859" spans="1:61" ht="15.75" customHeight="1">
      <c r="A859" s="1"/>
      <c r="B859" s="1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1"/>
      <c r="BG859" s="1"/>
      <c r="BH859" s="1"/>
      <c r="BI859" s="1"/>
    </row>
    <row r="860" spans="1:61" ht="15.75" customHeight="1">
      <c r="A860" s="1"/>
      <c r="B860" s="1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1"/>
      <c r="BG860" s="1"/>
      <c r="BH860" s="1"/>
      <c r="BI860" s="1"/>
    </row>
    <row r="861" spans="1:61" ht="15.75" customHeight="1">
      <c r="A861" s="1"/>
      <c r="B861" s="1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1"/>
      <c r="BG861" s="1"/>
      <c r="BH861" s="1"/>
      <c r="BI861" s="1"/>
    </row>
    <row r="862" spans="1:61" ht="15.75" customHeight="1">
      <c r="A862" s="1"/>
      <c r="B862" s="1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1"/>
      <c r="BG862" s="1"/>
      <c r="BH862" s="1"/>
      <c r="BI862" s="1"/>
    </row>
    <row r="863" spans="1:61" ht="15.75" customHeight="1">
      <c r="A863" s="1"/>
      <c r="B863" s="1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1"/>
      <c r="BG863" s="1"/>
      <c r="BH863" s="1"/>
      <c r="BI863" s="1"/>
    </row>
    <row r="864" spans="1:61" ht="15.75" customHeight="1">
      <c r="A864" s="1"/>
      <c r="B864" s="1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1"/>
      <c r="BG864" s="1"/>
      <c r="BH864" s="1"/>
      <c r="BI864" s="1"/>
    </row>
    <row r="865" spans="1:61" ht="15.75" customHeight="1">
      <c r="A865" s="1"/>
      <c r="B865" s="1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1"/>
      <c r="BG865" s="1"/>
      <c r="BH865" s="1"/>
      <c r="BI865" s="1"/>
    </row>
    <row r="866" spans="1:61" ht="15.75" customHeight="1">
      <c r="A866" s="1"/>
      <c r="B866" s="1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1"/>
      <c r="BG866" s="1"/>
      <c r="BH866" s="1"/>
      <c r="BI866" s="1"/>
    </row>
    <row r="867" spans="1:61" ht="15.75" customHeight="1">
      <c r="A867" s="1"/>
      <c r="B867" s="1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1"/>
      <c r="BG867" s="1"/>
      <c r="BH867" s="1"/>
      <c r="BI867" s="1"/>
    </row>
    <row r="868" spans="1:61" ht="15.75" customHeight="1">
      <c r="A868" s="1"/>
      <c r="B868" s="1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1"/>
      <c r="BG868" s="1"/>
      <c r="BH868" s="1"/>
      <c r="BI868" s="1"/>
    </row>
    <row r="869" spans="1:61" ht="15.75" customHeight="1">
      <c r="A869" s="1"/>
      <c r="B869" s="1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1"/>
      <c r="BG869" s="1"/>
      <c r="BH869" s="1"/>
      <c r="BI869" s="1"/>
    </row>
    <row r="870" spans="1:61" ht="15.75" customHeight="1">
      <c r="A870" s="1"/>
      <c r="B870" s="1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1"/>
      <c r="BG870" s="1"/>
      <c r="BH870" s="1"/>
      <c r="BI870" s="1"/>
    </row>
    <row r="871" spans="1:61" ht="15.75" customHeight="1">
      <c r="A871" s="1"/>
      <c r="B871" s="1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1"/>
      <c r="BG871" s="1"/>
      <c r="BH871" s="1"/>
      <c r="BI871" s="1"/>
    </row>
    <row r="872" spans="1:61" ht="15.75" customHeight="1">
      <c r="A872" s="1"/>
      <c r="B872" s="1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1"/>
      <c r="BG872" s="1"/>
      <c r="BH872" s="1"/>
      <c r="BI872" s="1"/>
    </row>
    <row r="873" spans="1:61" ht="15.75" customHeight="1">
      <c r="A873" s="1"/>
      <c r="B873" s="1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1"/>
      <c r="BG873" s="1"/>
      <c r="BH873" s="1"/>
      <c r="BI873" s="1"/>
    </row>
    <row r="874" spans="1:61" ht="15.75" customHeight="1">
      <c r="A874" s="1"/>
      <c r="B874" s="1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1"/>
      <c r="BG874" s="1"/>
      <c r="BH874" s="1"/>
      <c r="BI874" s="1"/>
    </row>
    <row r="875" spans="1:61" ht="15.75" customHeight="1">
      <c r="A875" s="1"/>
      <c r="B875" s="1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1"/>
      <c r="BG875" s="1"/>
      <c r="BH875" s="1"/>
      <c r="BI875" s="1"/>
    </row>
    <row r="876" spans="1:61" ht="15.75" customHeight="1">
      <c r="A876" s="1"/>
      <c r="B876" s="1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1"/>
      <c r="BG876" s="1"/>
      <c r="BH876" s="1"/>
      <c r="BI876" s="1"/>
    </row>
    <row r="877" spans="1:61" ht="15.75" customHeight="1">
      <c r="A877" s="1"/>
      <c r="B877" s="1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1"/>
      <c r="BG877" s="1"/>
      <c r="BH877" s="1"/>
      <c r="BI877" s="1"/>
    </row>
    <row r="878" spans="1:61" ht="15.75" customHeight="1">
      <c r="A878" s="1"/>
      <c r="B878" s="1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1"/>
      <c r="BG878" s="1"/>
      <c r="BH878" s="1"/>
      <c r="BI878" s="1"/>
    </row>
    <row r="879" spans="1:61" ht="15.75" customHeight="1">
      <c r="A879" s="1"/>
      <c r="B879" s="1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1"/>
      <c r="BG879" s="1"/>
      <c r="BH879" s="1"/>
      <c r="BI879" s="1"/>
    </row>
    <row r="880" spans="1:61" ht="15.75" customHeight="1">
      <c r="A880" s="1"/>
      <c r="B880" s="1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1"/>
      <c r="BG880" s="1"/>
      <c r="BH880" s="1"/>
      <c r="BI880" s="1"/>
    </row>
    <row r="881" spans="1:61" ht="15.75" customHeight="1">
      <c r="A881" s="1"/>
      <c r="B881" s="1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1"/>
      <c r="BG881" s="1"/>
      <c r="BH881" s="1"/>
      <c r="BI881" s="1"/>
    </row>
    <row r="882" spans="1:61" ht="15.75" customHeight="1">
      <c r="A882" s="1"/>
      <c r="B882" s="1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1"/>
      <c r="BG882" s="1"/>
      <c r="BH882" s="1"/>
      <c r="BI882" s="1"/>
    </row>
    <row r="883" spans="1:61" ht="15.75" customHeight="1">
      <c r="A883" s="1"/>
      <c r="B883" s="1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1"/>
      <c r="BG883" s="1"/>
      <c r="BH883" s="1"/>
      <c r="BI883" s="1"/>
    </row>
    <row r="884" spans="1:61" ht="15.75" customHeight="1">
      <c r="A884" s="1"/>
      <c r="B884" s="1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1"/>
      <c r="BG884" s="1"/>
      <c r="BH884" s="1"/>
      <c r="BI884" s="1"/>
    </row>
    <row r="885" spans="1:61" ht="15.75" customHeight="1">
      <c r="A885" s="1"/>
      <c r="B885" s="1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1"/>
      <c r="BG885" s="1"/>
      <c r="BH885" s="1"/>
      <c r="BI885" s="1"/>
    </row>
    <row r="886" spans="1:61" ht="15.75" customHeight="1">
      <c r="A886" s="1"/>
      <c r="B886" s="1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1"/>
      <c r="BG886" s="1"/>
      <c r="BH886" s="1"/>
      <c r="BI886" s="1"/>
    </row>
    <row r="887" spans="1:61" ht="15.75" customHeight="1">
      <c r="A887" s="1"/>
      <c r="B887" s="1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1"/>
      <c r="BG887" s="1"/>
      <c r="BH887" s="1"/>
      <c r="BI887" s="1"/>
    </row>
    <row r="888" spans="1:61" ht="15.75" customHeight="1">
      <c r="A888" s="1"/>
      <c r="B888" s="1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1"/>
      <c r="BG888" s="1"/>
      <c r="BH888" s="1"/>
      <c r="BI888" s="1"/>
    </row>
    <row r="889" spans="1:61" ht="15.75" customHeight="1">
      <c r="A889" s="1"/>
      <c r="B889" s="1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1"/>
      <c r="BG889" s="1"/>
      <c r="BH889" s="1"/>
      <c r="BI889" s="1"/>
    </row>
    <row r="890" spans="1:61" ht="15.75" customHeight="1">
      <c r="A890" s="1"/>
      <c r="B890" s="1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1"/>
      <c r="BG890" s="1"/>
      <c r="BH890" s="1"/>
      <c r="BI890" s="1"/>
    </row>
    <row r="891" spans="1:61" ht="15.75" customHeight="1">
      <c r="A891" s="1"/>
      <c r="B891" s="1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1"/>
      <c r="BG891" s="1"/>
      <c r="BH891" s="1"/>
      <c r="BI891" s="1"/>
    </row>
    <row r="892" spans="1:61" ht="15.75" customHeight="1">
      <c r="A892" s="1"/>
      <c r="B892" s="1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1"/>
      <c r="BG892" s="1"/>
      <c r="BH892" s="1"/>
      <c r="BI892" s="1"/>
    </row>
    <row r="893" spans="1:61" ht="15.75" customHeight="1">
      <c r="A893" s="1"/>
      <c r="B893" s="1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1"/>
      <c r="BG893" s="1"/>
      <c r="BH893" s="1"/>
      <c r="BI893" s="1"/>
    </row>
    <row r="894" spans="1:61" ht="15.75" customHeight="1">
      <c r="A894" s="1"/>
      <c r="B894" s="1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1"/>
      <c r="BG894" s="1"/>
      <c r="BH894" s="1"/>
      <c r="BI894" s="1"/>
    </row>
    <row r="895" spans="1:61" ht="15.75" customHeight="1">
      <c r="A895" s="1"/>
      <c r="B895" s="1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1"/>
      <c r="BG895" s="1"/>
      <c r="BH895" s="1"/>
      <c r="BI895" s="1"/>
    </row>
    <row r="896" spans="1:61" ht="15.75" customHeight="1">
      <c r="A896" s="1"/>
      <c r="B896" s="1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1"/>
      <c r="BG896" s="1"/>
      <c r="BH896" s="1"/>
      <c r="BI896" s="1"/>
    </row>
    <row r="897" spans="1:61" ht="15.75" customHeight="1">
      <c r="A897" s="1"/>
      <c r="B897" s="1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1"/>
      <c r="BG897" s="1"/>
      <c r="BH897" s="1"/>
      <c r="BI897" s="1"/>
    </row>
    <row r="898" spans="1:61" ht="15.75" customHeight="1">
      <c r="A898" s="1"/>
      <c r="B898" s="1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1"/>
      <c r="BG898" s="1"/>
      <c r="BH898" s="1"/>
      <c r="BI898" s="1"/>
    </row>
    <row r="899" spans="1:61" ht="15.75" customHeight="1">
      <c r="A899" s="1"/>
      <c r="B899" s="1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1"/>
      <c r="BG899" s="1"/>
      <c r="BH899" s="1"/>
      <c r="BI899" s="1"/>
    </row>
    <row r="900" spans="1:61" ht="15.75" customHeight="1">
      <c r="A900" s="1"/>
      <c r="B900" s="1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1"/>
      <c r="BG900" s="1"/>
      <c r="BH900" s="1"/>
      <c r="BI900" s="1"/>
    </row>
    <row r="901" spans="1:61" ht="15.75" customHeight="1">
      <c r="A901" s="1"/>
      <c r="B901" s="1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1"/>
      <c r="BG901" s="1"/>
      <c r="BH901" s="1"/>
      <c r="BI901" s="1"/>
    </row>
    <row r="902" spans="1:61" ht="15.75" customHeight="1">
      <c r="A902" s="1"/>
      <c r="B902" s="1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1"/>
      <c r="BG902" s="1"/>
      <c r="BH902" s="1"/>
      <c r="BI902" s="1"/>
    </row>
    <row r="903" spans="1:61" ht="15.75" customHeight="1">
      <c r="A903" s="1"/>
      <c r="B903" s="1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1"/>
      <c r="BG903" s="1"/>
      <c r="BH903" s="1"/>
      <c r="BI903" s="1"/>
    </row>
    <row r="904" spans="1:61" ht="15.75" customHeight="1">
      <c r="A904" s="1"/>
      <c r="B904" s="1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1"/>
      <c r="BG904" s="1"/>
      <c r="BH904" s="1"/>
      <c r="BI904" s="1"/>
    </row>
    <row r="905" spans="1:61" ht="15.75" customHeight="1">
      <c r="A905" s="1"/>
      <c r="B905" s="1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1"/>
      <c r="BG905" s="1"/>
      <c r="BH905" s="1"/>
      <c r="BI905" s="1"/>
    </row>
    <row r="906" spans="1:61" ht="15.75" customHeight="1">
      <c r="A906" s="1"/>
      <c r="B906" s="1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1"/>
      <c r="BG906" s="1"/>
      <c r="BH906" s="1"/>
      <c r="BI906" s="1"/>
    </row>
    <row r="907" spans="1:61" ht="15.75" customHeight="1">
      <c r="A907" s="1"/>
      <c r="B907" s="1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1"/>
      <c r="BG907" s="1"/>
      <c r="BH907" s="1"/>
      <c r="BI907" s="1"/>
    </row>
    <row r="908" spans="1:61" ht="15.75" customHeight="1">
      <c r="A908" s="1"/>
      <c r="B908" s="1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1"/>
      <c r="BG908" s="1"/>
      <c r="BH908" s="1"/>
      <c r="BI908" s="1"/>
    </row>
    <row r="909" spans="1:61" ht="15.75" customHeight="1">
      <c r="A909" s="1"/>
      <c r="B909" s="1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1"/>
      <c r="BG909" s="1"/>
      <c r="BH909" s="1"/>
      <c r="BI909" s="1"/>
    </row>
    <row r="910" spans="1:61" ht="15.75" customHeight="1">
      <c r="A910" s="1"/>
      <c r="B910" s="1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1"/>
      <c r="BG910" s="1"/>
      <c r="BH910" s="1"/>
      <c r="BI910" s="1"/>
    </row>
    <row r="911" spans="1:61" ht="15.75" customHeight="1">
      <c r="A911" s="1"/>
      <c r="B911" s="1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1"/>
      <c r="BG911" s="1"/>
      <c r="BH911" s="1"/>
      <c r="BI911" s="1"/>
    </row>
    <row r="912" spans="1:61" ht="15.75" customHeight="1">
      <c r="A912" s="1"/>
      <c r="B912" s="1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1"/>
      <c r="BG912" s="1"/>
      <c r="BH912" s="1"/>
      <c r="BI912" s="1"/>
    </row>
    <row r="913" spans="1:61" ht="15.75" customHeight="1">
      <c r="A913" s="1"/>
      <c r="B913" s="1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1"/>
      <c r="BG913" s="1"/>
      <c r="BH913" s="1"/>
      <c r="BI913" s="1"/>
    </row>
    <row r="914" spans="1:61" ht="15.75" customHeight="1">
      <c r="A914" s="1"/>
      <c r="B914" s="1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1"/>
      <c r="BG914" s="1"/>
      <c r="BH914" s="1"/>
      <c r="BI914" s="1"/>
    </row>
    <row r="915" spans="1:61" ht="15.75" customHeight="1">
      <c r="A915" s="1"/>
      <c r="B915" s="1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1"/>
      <c r="BG915" s="1"/>
      <c r="BH915" s="1"/>
      <c r="BI915" s="1"/>
    </row>
    <row r="916" spans="1:61" ht="15.75" customHeight="1">
      <c r="A916" s="1"/>
      <c r="B916" s="1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1"/>
      <c r="BG916" s="1"/>
      <c r="BH916" s="1"/>
      <c r="BI916" s="1"/>
    </row>
    <row r="917" spans="1:61" ht="15.75" customHeight="1">
      <c r="A917" s="1"/>
      <c r="B917" s="1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1"/>
      <c r="BG917" s="1"/>
      <c r="BH917" s="1"/>
      <c r="BI917" s="1"/>
    </row>
    <row r="918" spans="1:61" ht="15.75" customHeight="1">
      <c r="A918" s="1"/>
      <c r="B918" s="1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1"/>
      <c r="BG918" s="1"/>
      <c r="BH918" s="1"/>
      <c r="BI918" s="1"/>
    </row>
    <row r="919" spans="1:61" ht="15.75" customHeight="1">
      <c r="A919" s="1"/>
      <c r="B919" s="1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1"/>
      <c r="BG919" s="1"/>
      <c r="BH919" s="1"/>
      <c r="BI919" s="1"/>
    </row>
    <row r="920" spans="1:61" ht="15.75" customHeight="1">
      <c r="A920" s="1"/>
      <c r="B920" s="1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1"/>
      <c r="BG920" s="1"/>
      <c r="BH920" s="1"/>
      <c r="BI920" s="1"/>
    </row>
    <row r="921" spans="1:61" ht="15.75" customHeight="1">
      <c r="A921" s="1"/>
      <c r="B921" s="1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1"/>
      <c r="BG921" s="1"/>
      <c r="BH921" s="1"/>
      <c r="BI921" s="1"/>
    </row>
    <row r="922" spans="1:61" ht="15.75" customHeight="1">
      <c r="A922" s="1"/>
      <c r="B922" s="1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1"/>
      <c r="BG922" s="1"/>
      <c r="BH922" s="1"/>
      <c r="BI922" s="1"/>
    </row>
    <row r="923" spans="1:61" ht="15.75" customHeight="1">
      <c r="A923" s="1"/>
      <c r="B923" s="1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1"/>
      <c r="BG923" s="1"/>
      <c r="BH923" s="1"/>
      <c r="BI923" s="1"/>
    </row>
    <row r="924" spans="1:61" ht="15.75" customHeight="1">
      <c r="A924" s="1"/>
      <c r="B924" s="1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1"/>
      <c r="BG924" s="1"/>
      <c r="BH924" s="1"/>
      <c r="BI924" s="1"/>
    </row>
    <row r="925" spans="1:61" ht="15.75" customHeight="1">
      <c r="A925" s="1"/>
      <c r="B925" s="1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1"/>
      <c r="BG925" s="1"/>
      <c r="BH925" s="1"/>
      <c r="BI925" s="1"/>
    </row>
    <row r="926" spans="1:61" ht="15.75" customHeight="1">
      <c r="A926" s="1"/>
      <c r="B926" s="1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1"/>
      <c r="BG926" s="1"/>
      <c r="BH926" s="1"/>
      <c r="BI926" s="1"/>
    </row>
    <row r="927" spans="1:61" ht="15.75" customHeight="1">
      <c r="A927" s="1"/>
      <c r="B927" s="1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1"/>
      <c r="BG927" s="1"/>
      <c r="BH927" s="1"/>
      <c r="BI927" s="1"/>
    </row>
    <row r="928" spans="1:61" ht="15.75" customHeight="1">
      <c r="A928" s="1"/>
      <c r="B928" s="1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1"/>
      <c r="BG928" s="1"/>
      <c r="BH928" s="1"/>
      <c r="BI928" s="1"/>
    </row>
    <row r="929" spans="1:61" ht="15.75" customHeight="1">
      <c r="A929" s="1"/>
      <c r="B929" s="1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1"/>
      <c r="BG929" s="1"/>
      <c r="BH929" s="1"/>
      <c r="BI929" s="1"/>
    </row>
    <row r="930" spans="1:61" ht="15.75" customHeight="1">
      <c r="A930" s="1"/>
      <c r="B930" s="1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1"/>
      <c r="BG930" s="1"/>
      <c r="BH930" s="1"/>
      <c r="BI930" s="1"/>
    </row>
    <row r="931" spans="1:61" ht="15.75" customHeight="1">
      <c r="A931" s="1"/>
      <c r="B931" s="1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1"/>
      <c r="BG931" s="1"/>
      <c r="BH931" s="1"/>
      <c r="BI931" s="1"/>
    </row>
    <row r="932" spans="1:61" ht="15.75" customHeight="1">
      <c r="A932" s="1"/>
      <c r="B932" s="1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1"/>
      <c r="BG932" s="1"/>
      <c r="BH932" s="1"/>
      <c r="BI932" s="1"/>
    </row>
    <row r="933" spans="1:61" ht="15.75" customHeight="1">
      <c r="A933" s="1"/>
      <c r="B933" s="1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1"/>
      <c r="BG933" s="1"/>
      <c r="BH933" s="1"/>
      <c r="BI933" s="1"/>
    </row>
    <row r="934" spans="1:61" ht="15.75" customHeight="1">
      <c r="A934" s="1"/>
      <c r="B934" s="1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1"/>
      <c r="BG934" s="1"/>
      <c r="BH934" s="1"/>
      <c r="BI934" s="1"/>
    </row>
    <row r="935" spans="1:61" ht="15.75" customHeight="1">
      <c r="A935" s="1"/>
      <c r="B935" s="1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1"/>
      <c r="BG935" s="1"/>
      <c r="BH935" s="1"/>
      <c r="BI935" s="1"/>
    </row>
    <row r="936" spans="1:61" ht="15.75" customHeight="1">
      <c r="A936" s="1"/>
      <c r="B936" s="1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1"/>
      <c r="BG936" s="1"/>
      <c r="BH936" s="1"/>
      <c r="BI936" s="1"/>
    </row>
    <row r="937" spans="1:61" ht="15.75" customHeight="1">
      <c r="A937" s="1"/>
      <c r="B937" s="1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1"/>
      <c r="BG937" s="1"/>
      <c r="BH937" s="1"/>
      <c r="BI937" s="1"/>
    </row>
    <row r="938" spans="1:61" ht="15.75" customHeight="1">
      <c r="A938" s="1"/>
      <c r="B938" s="1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1"/>
      <c r="BG938" s="1"/>
      <c r="BH938" s="1"/>
      <c r="BI938" s="1"/>
    </row>
    <row r="939" spans="1:61" ht="15.75" customHeight="1">
      <c r="A939" s="1"/>
      <c r="B939" s="1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1"/>
      <c r="BG939" s="1"/>
      <c r="BH939" s="1"/>
      <c r="BI939" s="1"/>
    </row>
    <row r="940" spans="1:61" ht="15.75" customHeight="1">
      <c r="A940" s="1"/>
      <c r="B940" s="1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1"/>
      <c r="BG940" s="1"/>
      <c r="BH940" s="1"/>
      <c r="BI940" s="1"/>
    </row>
    <row r="941" spans="1:61" ht="15.75" customHeight="1">
      <c r="A941" s="1"/>
      <c r="B941" s="1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1"/>
      <c r="BG941" s="1"/>
      <c r="BH941" s="1"/>
      <c r="BI941" s="1"/>
    </row>
    <row r="942" spans="1:61" ht="15.75" customHeight="1">
      <c r="A942" s="1"/>
      <c r="B942" s="1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1"/>
      <c r="BG942" s="1"/>
      <c r="BH942" s="1"/>
      <c r="BI942" s="1"/>
    </row>
    <row r="943" spans="1:61" ht="15.75" customHeight="1">
      <c r="A943" s="1"/>
      <c r="B943" s="1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1"/>
      <c r="BG943" s="1"/>
      <c r="BH943" s="1"/>
      <c r="BI943" s="1"/>
    </row>
    <row r="944" spans="1:61" ht="15.75" customHeight="1">
      <c r="A944" s="1"/>
      <c r="B944" s="1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1"/>
      <c r="BG944" s="1"/>
      <c r="BH944" s="1"/>
      <c r="BI944" s="1"/>
    </row>
    <row r="945" spans="1:61" ht="15.75" customHeight="1">
      <c r="A945" s="1"/>
      <c r="B945" s="1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1"/>
      <c r="BG945" s="1"/>
      <c r="BH945" s="1"/>
      <c r="BI945" s="1"/>
    </row>
    <row r="946" spans="1:61" ht="15.75" customHeight="1">
      <c r="A946" s="1"/>
      <c r="B946" s="1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1"/>
      <c r="BG946" s="1"/>
      <c r="BH946" s="1"/>
      <c r="BI946" s="1"/>
    </row>
    <row r="947" spans="1:61" ht="15.75" customHeight="1">
      <c r="A947" s="1"/>
      <c r="B947" s="1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1"/>
      <c r="BG947" s="1"/>
      <c r="BH947" s="1"/>
      <c r="BI947" s="1"/>
    </row>
    <row r="948" spans="1:61" ht="15.75" customHeight="1">
      <c r="A948" s="1"/>
      <c r="B948" s="1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1"/>
      <c r="BG948" s="1"/>
      <c r="BH948" s="1"/>
      <c r="BI948" s="1"/>
    </row>
    <row r="949" spans="1:61" ht="15.75" customHeight="1">
      <c r="A949" s="1"/>
      <c r="B949" s="1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1"/>
      <c r="BG949" s="1"/>
      <c r="BH949" s="1"/>
      <c r="BI949" s="1"/>
    </row>
    <row r="950" spans="1:61" ht="15.75" customHeight="1">
      <c r="A950" s="1"/>
      <c r="B950" s="1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1"/>
      <c r="BG950" s="1"/>
      <c r="BH950" s="1"/>
      <c r="BI950" s="1"/>
    </row>
    <row r="951" spans="1:61" ht="15.75" customHeight="1">
      <c r="A951" s="1"/>
      <c r="B951" s="1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1"/>
      <c r="BG951" s="1"/>
      <c r="BH951" s="1"/>
      <c r="BI951" s="1"/>
    </row>
    <row r="952" spans="1:61" ht="15.75" customHeight="1">
      <c r="A952" s="1"/>
      <c r="B952" s="1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1"/>
      <c r="BG952" s="1"/>
      <c r="BH952" s="1"/>
      <c r="BI952" s="1"/>
    </row>
    <row r="953" spans="1:61" ht="15.75" customHeight="1">
      <c r="A953" s="1"/>
      <c r="B953" s="1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1"/>
      <c r="BG953" s="1"/>
      <c r="BH953" s="1"/>
      <c r="BI953" s="1"/>
    </row>
    <row r="954" spans="1:61" ht="15.75" customHeight="1">
      <c r="A954" s="1"/>
      <c r="B954" s="1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1"/>
      <c r="BG954" s="1"/>
      <c r="BH954" s="1"/>
      <c r="BI954" s="1"/>
    </row>
    <row r="955" spans="1:61" ht="15.75" customHeight="1">
      <c r="A955" s="1"/>
      <c r="B955" s="1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1"/>
      <c r="BG955" s="1"/>
      <c r="BH955" s="1"/>
      <c r="BI955" s="1"/>
    </row>
    <row r="956" spans="1:61" ht="15.75" customHeight="1">
      <c r="A956" s="1"/>
      <c r="B956" s="1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1"/>
      <c r="BG956" s="1"/>
      <c r="BH956" s="1"/>
      <c r="BI956" s="1"/>
    </row>
    <row r="957" spans="1:61" ht="15.75" customHeight="1">
      <c r="A957" s="1"/>
      <c r="B957" s="1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1"/>
      <c r="BG957" s="1"/>
      <c r="BH957" s="1"/>
      <c r="BI957" s="1"/>
    </row>
    <row r="958" spans="1:61" ht="15.75" customHeight="1">
      <c r="A958" s="1"/>
      <c r="B958" s="1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1"/>
      <c r="BG958" s="1"/>
      <c r="BH958" s="1"/>
      <c r="BI958" s="1"/>
    </row>
    <row r="959" spans="1:61" ht="15.75" customHeight="1">
      <c r="A959" s="1"/>
      <c r="B959" s="1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1"/>
      <c r="BG959" s="1"/>
      <c r="BH959" s="1"/>
      <c r="BI959" s="1"/>
    </row>
    <row r="960" spans="1:61" ht="15.75" customHeight="1">
      <c r="A960" s="1"/>
      <c r="B960" s="1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1"/>
      <c r="BG960" s="1"/>
      <c r="BH960" s="1"/>
      <c r="BI960" s="1"/>
    </row>
    <row r="961" spans="1:61" ht="15.75" customHeight="1">
      <c r="A961" s="1"/>
      <c r="B961" s="1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1"/>
      <c r="BG961" s="1"/>
      <c r="BH961" s="1"/>
      <c r="BI961" s="1"/>
    </row>
    <row r="962" spans="1:61" ht="15.75" customHeight="1">
      <c r="A962" s="1"/>
      <c r="B962" s="1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1"/>
      <c r="BG962" s="1"/>
      <c r="BH962" s="1"/>
      <c r="BI962" s="1"/>
    </row>
    <row r="963" spans="1:61" ht="15.75" customHeight="1">
      <c r="A963" s="1"/>
      <c r="B963" s="1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1"/>
      <c r="BG963" s="1"/>
      <c r="BH963" s="1"/>
      <c r="BI963" s="1"/>
    </row>
    <row r="964" spans="1:61" ht="15.75" customHeight="1">
      <c r="A964" s="1"/>
      <c r="B964" s="1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1"/>
      <c r="BG964" s="1"/>
      <c r="BH964" s="1"/>
      <c r="BI964" s="1"/>
    </row>
    <row r="965" spans="1:61" ht="15.75" customHeight="1">
      <c r="A965" s="1"/>
      <c r="B965" s="1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1"/>
      <c r="BG965" s="1"/>
      <c r="BH965" s="1"/>
      <c r="BI965" s="1"/>
    </row>
    <row r="966" spans="1:61" ht="15.75" customHeight="1">
      <c r="A966" s="1"/>
      <c r="B966" s="1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1"/>
      <c r="BG966" s="1"/>
      <c r="BH966" s="1"/>
      <c r="BI966" s="1"/>
    </row>
    <row r="967" spans="1:61" ht="15.75" customHeight="1">
      <c r="A967" s="1"/>
      <c r="B967" s="1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1"/>
      <c r="BG967" s="1"/>
      <c r="BH967" s="1"/>
      <c r="BI967" s="1"/>
    </row>
    <row r="968" spans="1:61" ht="15.75" customHeight="1">
      <c r="A968" s="1"/>
      <c r="B968" s="1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1"/>
      <c r="BG968" s="1"/>
      <c r="BH968" s="1"/>
      <c r="BI968" s="1"/>
    </row>
    <row r="969" spans="1:61" ht="15.75" customHeight="1">
      <c r="A969" s="1"/>
      <c r="B969" s="1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1"/>
      <c r="BG969" s="1"/>
      <c r="BH969" s="1"/>
      <c r="BI969" s="1"/>
    </row>
    <row r="970" spans="1:61" ht="15.75" customHeight="1">
      <c r="A970" s="1"/>
      <c r="B970" s="1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1"/>
      <c r="BG970" s="1"/>
      <c r="BH970" s="1"/>
      <c r="BI970" s="1"/>
    </row>
    <row r="971" spans="1:61" ht="15.75" customHeight="1">
      <c r="A971" s="1"/>
      <c r="B971" s="1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1"/>
      <c r="BG971" s="1"/>
      <c r="BH971" s="1"/>
      <c r="BI971" s="1"/>
    </row>
    <row r="972" spans="1:61" ht="15.75" customHeight="1">
      <c r="A972" s="1"/>
      <c r="B972" s="1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1"/>
      <c r="BG972" s="1"/>
      <c r="BH972" s="1"/>
      <c r="BI972" s="1"/>
    </row>
    <row r="973" spans="1:61" ht="15.75" customHeight="1">
      <c r="A973" s="1"/>
      <c r="B973" s="1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1"/>
      <c r="BG973" s="1"/>
      <c r="BH973" s="1"/>
      <c r="BI973" s="1"/>
    </row>
    <row r="974" spans="1:61" ht="15.75" customHeight="1">
      <c r="A974" s="1"/>
      <c r="B974" s="1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1"/>
      <c r="BG974" s="1"/>
      <c r="BH974" s="1"/>
      <c r="BI974" s="1"/>
    </row>
    <row r="975" spans="1:61" ht="15.75" customHeight="1">
      <c r="A975" s="1"/>
      <c r="B975" s="1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1"/>
      <c r="BG975" s="1"/>
      <c r="BH975" s="1"/>
      <c r="BI975" s="1"/>
    </row>
    <row r="976" spans="1:61" ht="15.75" customHeight="1">
      <c r="A976" s="1"/>
      <c r="B976" s="1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1"/>
      <c r="BG976" s="1"/>
      <c r="BH976" s="1"/>
      <c r="BI976" s="1"/>
    </row>
    <row r="977" spans="1:61" ht="15.75" customHeight="1">
      <c r="A977" s="1"/>
      <c r="B977" s="1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1"/>
      <c r="BG977" s="1"/>
      <c r="BH977" s="1"/>
      <c r="BI977" s="1"/>
    </row>
    <row r="978" spans="1:61" ht="15.75" customHeight="1">
      <c r="A978" s="1"/>
      <c r="B978" s="1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1"/>
      <c r="BG978" s="1"/>
      <c r="BH978" s="1"/>
      <c r="BI978" s="1"/>
    </row>
    <row r="979" spans="1:61" ht="15.75" customHeight="1">
      <c r="A979" s="1"/>
      <c r="B979" s="1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1"/>
      <c r="BG979" s="1"/>
      <c r="BH979" s="1"/>
      <c r="BI979" s="1"/>
    </row>
    <row r="980" spans="1:61" ht="15.75" customHeight="1">
      <c r="A980" s="1"/>
      <c r="B980" s="1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1"/>
      <c r="BG980" s="1"/>
      <c r="BH980" s="1"/>
      <c r="BI980" s="1"/>
    </row>
    <row r="981" spans="1:61" ht="15.75" customHeight="1">
      <c r="A981" s="1"/>
      <c r="B981" s="1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1"/>
      <c r="BG981" s="1"/>
      <c r="BH981" s="1"/>
      <c r="BI981" s="1"/>
    </row>
    <row r="982" spans="1:61" ht="15.75" customHeight="1">
      <c r="A982" s="1"/>
      <c r="B982" s="1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1"/>
      <c r="BG982" s="1"/>
      <c r="BH982" s="1"/>
      <c r="BI982" s="1"/>
    </row>
    <row r="983" spans="1:61" ht="15.75" customHeight="1">
      <c r="A983" s="1"/>
      <c r="B983" s="1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1"/>
      <c r="BG983" s="1"/>
      <c r="BH983" s="1"/>
      <c r="BI983" s="1"/>
    </row>
    <row r="984" spans="1:61" ht="15.75" customHeight="1">
      <c r="A984" s="1"/>
      <c r="B984" s="1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1"/>
      <c r="BG984" s="1"/>
      <c r="BH984" s="1"/>
      <c r="BI984" s="1"/>
    </row>
    <row r="985" spans="1:61" ht="15.75" customHeight="1">
      <c r="A985" s="1"/>
      <c r="B985" s="1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1"/>
      <c r="BG985" s="1"/>
      <c r="BH985" s="1"/>
      <c r="BI985" s="1"/>
    </row>
    <row r="986" spans="1:61" ht="15.75" customHeight="1">
      <c r="A986" s="1"/>
      <c r="B986" s="1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1"/>
      <c r="BG986" s="1"/>
      <c r="BH986" s="1"/>
      <c r="BI986" s="1"/>
    </row>
    <row r="987" spans="1:61" ht="15.75" customHeight="1">
      <c r="A987" s="1"/>
      <c r="B987" s="1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1"/>
      <c r="BG987" s="1"/>
      <c r="BH987" s="1"/>
      <c r="BI987" s="1"/>
    </row>
    <row r="988" spans="1:61" ht="15.75" customHeight="1">
      <c r="A988" s="1"/>
      <c r="B988" s="1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1"/>
      <c r="BG988" s="1"/>
      <c r="BH988" s="1"/>
      <c r="BI988" s="1"/>
    </row>
    <row r="989" spans="1:61" ht="15.75" customHeight="1">
      <c r="A989" s="1"/>
      <c r="B989" s="1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1"/>
      <c r="BG989" s="1"/>
      <c r="BH989" s="1"/>
      <c r="BI989" s="1"/>
    </row>
    <row r="990" spans="1:61" ht="15.75" customHeight="1">
      <c r="A990" s="1"/>
      <c r="B990" s="1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1"/>
      <c r="BG990" s="1"/>
      <c r="BH990" s="1"/>
      <c r="BI990" s="1"/>
    </row>
    <row r="991" spans="1:61" ht="15.75" customHeight="1">
      <c r="A991" s="1"/>
      <c r="B991" s="1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1"/>
      <c r="BG991" s="1"/>
      <c r="BH991" s="1"/>
      <c r="BI991" s="1"/>
    </row>
    <row r="992" spans="1:61" ht="15.75" customHeight="1">
      <c r="A992" s="1"/>
      <c r="B992" s="1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1"/>
      <c r="BG992" s="1"/>
      <c r="BH992" s="1"/>
      <c r="BI992" s="1"/>
    </row>
    <row r="993" spans="1:61" ht="15.75" customHeight="1">
      <c r="A993" s="1"/>
      <c r="B993" s="1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1"/>
      <c r="BG993" s="1"/>
      <c r="BH993" s="1"/>
      <c r="BI993" s="1"/>
    </row>
    <row r="994" spans="1:61" ht="15.75" customHeight="1">
      <c r="A994" s="1"/>
      <c r="B994" s="1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1"/>
      <c r="BG994" s="1"/>
      <c r="BH994" s="1"/>
      <c r="BI994" s="1"/>
    </row>
    <row r="995" spans="1:61" ht="15.75" customHeight="1">
      <c r="A995" s="1"/>
      <c r="B995" s="1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1"/>
      <c r="BG995" s="1"/>
      <c r="BH995" s="1"/>
      <c r="BI995" s="1"/>
    </row>
    <row r="996" spans="1:61" ht="15.75" customHeight="1">
      <c r="A996" s="1"/>
      <c r="B996" s="1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1"/>
      <c r="BG996" s="1"/>
      <c r="BH996" s="1"/>
      <c r="BI996" s="1"/>
    </row>
    <row r="997" spans="1:61" ht="15.75" customHeight="1">
      <c r="A997" s="1"/>
      <c r="B997" s="1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1"/>
      <c r="BG997" s="1"/>
      <c r="BH997" s="1"/>
      <c r="BI997" s="1"/>
    </row>
    <row r="998" spans="1:61" ht="15.75" customHeight="1">
      <c r="A998" s="1"/>
      <c r="B998" s="1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1"/>
      <c r="BG998" s="1"/>
      <c r="BH998" s="1"/>
      <c r="BI998" s="1"/>
    </row>
    <row r="999" spans="1:61" ht="15.75" customHeight="1">
      <c r="A999" s="1"/>
      <c r="B999" s="1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1"/>
      <c r="BG999" s="1"/>
      <c r="BH999" s="1"/>
      <c r="BI999" s="1"/>
    </row>
    <row r="1000" spans="1:61" ht="15.75" customHeight="1">
      <c r="A1000" s="1"/>
      <c r="B1000" s="1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1"/>
      <c r="BG1000" s="1"/>
      <c r="BH1000" s="1"/>
      <c r="BI1000" s="1"/>
    </row>
    <row r="1001" spans="1:61" ht="15.75" customHeight="1">
      <c r="A1001" s="1"/>
      <c r="B1001" s="1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1"/>
      <c r="BG1001" s="1"/>
      <c r="BH1001" s="1"/>
      <c r="BI1001" s="1"/>
    </row>
    <row r="1002" spans="1:61" ht="15.75" customHeight="1">
      <c r="A1002" s="1"/>
      <c r="B1002" s="1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1"/>
      <c r="BG1002" s="1"/>
      <c r="BH1002" s="1"/>
      <c r="BI1002" s="1"/>
    </row>
    <row r="1003" spans="1:61" ht="15.75" customHeight="1">
      <c r="A1003" s="1"/>
      <c r="B1003" s="1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1"/>
      <c r="BG1003" s="1"/>
      <c r="BH1003" s="1"/>
      <c r="BI1003" s="1"/>
    </row>
    <row r="1004" spans="1:61" ht="15.75" customHeight="1">
      <c r="A1004" s="1"/>
      <c r="B1004" s="1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1"/>
      <c r="BG1004" s="1"/>
      <c r="BH1004" s="1"/>
      <c r="BI1004" s="1"/>
    </row>
    <row r="1005" spans="1:61" ht="15.75" customHeight="1">
      <c r="A1005" s="1"/>
      <c r="B1005" s="1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7"/>
      <c r="AU1005" s="7"/>
      <c r="AV1005" s="7"/>
      <c r="AW1005" s="7"/>
      <c r="AX1005" s="7"/>
      <c r="AY1005" s="7"/>
      <c r="AZ1005" s="7"/>
      <c r="BA1005" s="7"/>
      <c r="BB1005" s="7"/>
      <c r="BC1005" s="7"/>
      <c r="BD1005" s="7"/>
      <c r="BE1005" s="7"/>
      <c r="BF1005" s="1"/>
      <c r="BG1005" s="1"/>
      <c r="BH1005" s="1"/>
      <c r="BI1005" s="1"/>
    </row>
    <row r="1006" spans="1:61" ht="15.75" customHeight="1">
      <c r="A1006" s="1"/>
      <c r="B1006" s="1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7"/>
      <c r="AU1006" s="7"/>
      <c r="AV1006" s="7"/>
      <c r="AW1006" s="7"/>
      <c r="AX1006" s="7"/>
      <c r="AY1006" s="7"/>
      <c r="AZ1006" s="7"/>
      <c r="BA1006" s="7"/>
      <c r="BB1006" s="7"/>
      <c r="BC1006" s="7"/>
      <c r="BD1006" s="7"/>
      <c r="BE1006" s="7"/>
      <c r="BF1006" s="1"/>
      <c r="BG1006" s="1"/>
      <c r="BH1006" s="1"/>
      <c r="BI1006" s="1"/>
    </row>
    <row r="1007" spans="1:61" ht="15.75" customHeight="1">
      <c r="A1007" s="1"/>
      <c r="B1007" s="1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7"/>
      <c r="AU1007" s="7"/>
      <c r="AV1007" s="7"/>
      <c r="AW1007" s="7"/>
      <c r="AX1007" s="7"/>
      <c r="AY1007" s="7"/>
      <c r="AZ1007" s="7"/>
      <c r="BA1007" s="7"/>
      <c r="BB1007" s="7"/>
      <c r="BC1007" s="7"/>
      <c r="BD1007" s="7"/>
      <c r="BE1007" s="7"/>
      <c r="BF1007" s="1"/>
      <c r="BG1007" s="1"/>
      <c r="BH1007" s="1"/>
      <c r="BI1007" s="1"/>
    </row>
    <row r="1008" spans="1:61" ht="15.75" customHeight="1">
      <c r="A1008" s="1"/>
      <c r="B1008" s="1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7"/>
      <c r="AU1008" s="7"/>
      <c r="AV1008" s="7"/>
      <c r="AW1008" s="7"/>
      <c r="AX1008" s="7"/>
      <c r="AY1008" s="7"/>
      <c r="AZ1008" s="7"/>
      <c r="BA1008" s="7"/>
      <c r="BB1008" s="7"/>
      <c r="BC1008" s="7"/>
      <c r="BD1008" s="7"/>
      <c r="BE1008" s="7"/>
      <c r="BF1008" s="1"/>
      <c r="BG1008" s="1"/>
      <c r="BH1008" s="1"/>
      <c r="BI1008" s="1"/>
    </row>
    <row r="1009" spans="1:61" ht="15.75" customHeight="1">
      <c r="A1009" s="1"/>
      <c r="B1009" s="1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7"/>
      <c r="AU1009" s="7"/>
      <c r="AV1009" s="7"/>
      <c r="AW1009" s="7"/>
      <c r="AX1009" s="7"/>
      <c r="AY1009" s="7"/>
      <c r="AZ1009" s="7"/>
      <c r="BA1009" s="7"/>
      <c r="BB1009" s="7"/>
      <c r="BC1009" s="7"/>
      <c r="BD1009" s="7"/>
      <c r="BE1009" s="7"/>
      <c r="BF1009" s="1"/>
      <c r="BG1009" s="1"/>
      <c r="BH1009" s="1"/>
      <c r="BI1009" s="1"/>
    </row>
    <row r="1010" spans="1:61" ht="15.75" customHeight="1">
      <c r="A1010" s="1"/>
      <c r="B1010" s="1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7"/>
      <c r="AU1010" s="7"/>
      <c r="AV1010" s="7"/>
      <c r="AW1010" s="7"/>
      <c r="AX1010" s="7"/>
      <c r="AY1010" s="7"/>
      <c r="AZ1010" s="7"/>
      <c r="BA1010" s="7"/>
      <c r="BB1010" s="7"/>
      <c r="BC1010" s="7"/>
      <c r="BD1010" s="7"/>
      <c r="BE1010" s="7"/>
      <c r="BF1010" s="1"/>
      <c r="BG1010" s="1"/>
      <c r="BH1010" s="1"/>
      <c r="BI1010" s="1"/>
    </row>
    <row r="1011" spans="1:61" ht="15.75" customHeight="1">
      <c r="A1011" s="1"/>
      <c r="B1011" s="1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7"/>
      <c r="AU1011" s="7"/>
      <c r="AV1011" s="7"/>
      <c r="AW1011" s="7"/>
      <c r="AX1011" s="7"/>
      <c r="AY1011" s="7"/>
      <c r="AZ1011" s="7"/>
      <c r="BA1011" s="7"/>
      <c r="BB1011" s="7"/>
      <c r="BC1011" s="7"/>
      <c r="BD1011" s="7"/>
      <c r="BE1011" s="7"/>
      <c r="BF1011" s="1"/>
      <c r="BG1011" s="1"/>
      <c r="BH1011" s="1"/>
      <c r="BI1011" s="1"/>
    </row>
    <row r="1012" spans="1:61" ht="15.75" customHeight="1">
      <c r="A1012" s="1"/>
      <c r="B1012" s="1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7"/>
      <c r="AU1012" s="7"/>
      <c r="AV1012" s="7"/>
      <c r="AW1012" s="7"/>
      <c r="AX1012" s="7"/>
      <c r="AY1012" s="7"/>
      <c r="AZ1012" s="7"/>
      <c r="BA1012" s="7"/>
      <c r="BB1012" s="7"/>
      <c r="BC1012" s="7"/>
      <c r="BD1012" s="7"/>
      <c r="BE1012" s="7"/>
      <c r="BF1012" s="1"/>
      <c r="BG1012" s="1"/>
      <c r="BH1012" s="1"/>
      <c r="BI1012" s="1"/>
    </row>
    <row r="1013" spans="1:61" ht="15.75" customHeight="1">
      <c r="A1013" s="1"/>
      <c r="B1013" s="1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7"/>
      <c r="AU1013" s="7"/>
      <c r="AV1013" s="7"/>
      <c r="AW1013" s="7"/>
      <c r="AX1013" s="7"/>
      <c r="AY1013" s="7"/>
      <c r="AZ1013" s="7"/>
      <c r="BA1013" s="7"/>
      <c r="BB1013" s="7"/>
      <c r="BC1013" s="7"/>
      <c r="BD1013" s="7"/>
      <c r="BE1013" s="7"/>
      <c r="BF1013" s="1"/>
      <c r="BG1013" s="1"/>
      <c r="BH1013" s="1"/>
      <c r="BI1013" s="1"/>
    </row>
    <row r="1014" spans="1:61" ht="15.75" customHeight="1">
      <c r="A1014" s="1"/>
      <c r="B1014" s="1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7"/>
      <c r="AU1014" s="7"/>
      <c r="AV1014" s="7"/>
      <c r="AW1014" s="7"/>
      <c r="AX1014" s="7"/>
      <c r="AY1014" s="7"/>
      <c r="AZ1014" s="7"/>
      <c r="BA1014" s="7"/>
      <c r="BB1014" s="7"/>
      <c r="BC1014" s="7"/>
      <c r="BD1014" s="7"/>
      <c r="BE1014" s="7"/>
      <c r="BF1014" s="1"/>
      <c r="BG1014" s="1"/>
      <c r="BH1014" s="1"/>
      <c r="BI1014" s="1"/>
    </row>
    <row r="1015" spans="1:61" ht="15.75" customHeight="1">
      <c r="A1015" s="1"/>
      <c r="B1015" s="1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7"/>
      <c r="AU1015" s="7"/>
      <c r="AV1015" s="7"/>
      <c r="AW1015" s="7"/>
      <c r="AX1015" s="7"/>
      <c r="AY1015" s="7"/>
      <c r="AZ1015" s="7"/>
      <c r="BA1015" s="7"/>
      <c r="BB1015" s="7"/>
      <c r="BC1015" s="7"/>
      <c r="BD1015" s="7"/>
      <c r="BE1015" s="7"/>
      <c r="BF1015" s="1"/>
      <c r="BG1015" s="1"/>
      <c r="BH1015" s="1"/>
      <c r="BI1015" s="1"/>
    </row>
    <row r="1016" spans="1:61" ht="15.75" customHeight="1">
      <c r="A1016" s="1"/>
      <c r="B1016" s="1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7"/>
      <c r="AU1016" s="7"/>
      <c r="AV1016" s="7"/>
      <c r="AW1016" s="7"/>
      <c r="AX1016" s="7"/>
      <c r="AY1016" s="7"/>
      <c r="AZ1016" s="7"/>
      <c r="BA1016" s="7"/>
      <c r="BB1016" s="7"/>
      <c r="BC1016" s="7"/>
      <c r="BD1016" s="7"/>
      <c r="BE1016" s="7"/>
      <c r="BF1016" s="1"/>
      <c r="BG1016" s="1"/>
      <c r="BH1016" s="1"/>
      <c r="BI1016" s="1"/>
    </row>
    <row r="1017" spans="1:61" ht="15.75" customHeight="1">
      <c r="A1017" s="1"/>
      <c r="B1017" s="1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7"/>
      <c r="AU1017" s="7"/>
      <c r="AV1017" s="7"/>
      <c r="AW1017" s="7"/>
      <c r="AX1017" s="7"/>
      <c r="AY1017" s="7"/>
      <c r="AZ1017" s="7"/>
      <c r="BA1017" s="7"/>
      <c r="BB1017" s="7"/>
      <c r="BC1017" s="7"/>
      <c r="BD1017" s="7"/>
      <c r="BE1017" s="7"/>
      <c r="BF1017" s="1"/>
      <c r="BG1017" s="1"/>
      <c r="BH1017" s="1"/>
      <c r="BI1017" s="1"/>
    </row>
    <row r="1018" spans="1:61" ht="15.75" customHeight="1">
      <c r="A1018" s="1"/>
      <c r="B1018" s="1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7"/>
      <c r="AU1018" s="7"/>
      <c r="AV1018" s="7"/>
      <c r="AW1018" s="7"/>
      <c r="AX1018" s="7"/>
      <c r="AY1018" s="7"/>
      <c r="AZ1018" s="7"/>
      <c r="BA1018" s="7"/>
      <c r="BB1018" s="7"/>
      <c r="BC1018" s="7"/>
      <c r="BD1018" s="7"/>
      <c r="BE1018" s="7"/>
      <c r="BF1018" s="1"/>
      <c r="BG1018" s="1"/>
      <c r="BH1018" s="1"/>
      <c r="BI1018" s="1"/>
    </row>
    <row r="1019" spans="1:61" ht="15.75" customHeight="1">
      <c r="A1019" s="1"/>
      <c r="B1019" s="1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7"/>
      <c r="AU1019" s="7"/>
      <c r="AV1019" s="7"/>
      <c r="AW1019" s="7"/>
      <c r="AX1019" s="7"/>
      <c r="AY1019" s="7"/>
      <c r="AZ1019" s="7"/>
      <c r="BA1019" s="7"/>
      <c r="BB1019" s="7"/>
      <c r="BC1019" s="7"/>
      <c r="BD1019" s="7"/>
      <c r="BE1019" s="7"/>
      <c r="BF1019" s="1"/>
      <c r="BG1019" s="1"/>
      <c r="BH1019" s="1"/>
      <c r="BI1019" s="1"/>
    </row>
    <row r="1020" spans="1:61" ht="15.75" customHeight="1">
      <c r="A1020" s="1"/>
      <c r="B1020" s="1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7"/>
      <c r="AU1020" s="7"/>
      <c r="AV1020" s="7"/>
      <c r="AW1020" s="7"/>
      <c r="AX1020" s="7"/>
      <c r="AY1020" s="7"/>
      <c r="AZ1020" s="7"/>
      <c r="BA1020" s="7"/>
      <c r="BB1020" s="7"/>
      <c r="BC1020" s="7"/>
      <c r="BD1020" s="7"/>
      <c r="BE1020" s="7"/>
      <c r="BF1020" s="1"/>
      <c r="BG1020" s="1"/>
      <c r="BH1020" s="1"/>
      <c r="BI1020" s="1"/>
    </row>
    <row r="1021" spans="1:61" ht="15.75" customHeight="1">
      <c r="A1021" s="1"/>
      <c r="B1021" s="1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7"/>
      <c r="AU1021" s="7"/>
      <c r="AV1021" s="7"/>
      <c r="AW1021" s="7"/>
      <c r="AX1021" s="7"/>
      <c r="AY1021" s="7"/>
      <c r="AZ1021" s="7"/>
      <c r="BA1021" s="7"/>
      <c r="BB1021" s="7"/>
      <c r="BC1021" s="7"/>
      <c r="BD1021" s="7"/>
      <c r="BE1021" s="7"/>
      <c r="BF1021" s="1"/>
      <c r="BG1021" s="1"/>
      <c r="BH1021" s="1"/>
      <c r="BI1021" s="1"/>
    </row>
  </sheetData>
  <mergeCells count="27">
    <mergeCell ref="BG9:BI10"/>
    <mergeCell ref="AU9:AW10"/>
    <mergeCell ref="AY9:BA10"/>
    <mergeCell ref="BC9:BE10"/>
    <mergeCell ref="I10:J10"/>
    <mergeCell ref="K10:L10"/>
    <mergeCell ref="X10:AA10"/>
    <mergeCell ref="AB10:AE10"/>
    <mergeCell ref="AF10:AI10"/>
    <mergeCell ref="AJ10:AM10"/>
    <mergeCell ref="AN80:AT80"/>
    <mergeCell ref="AN81:AT81"/>
    <mergeCell ref="AN82:AT82"/>
    <mergeCell ref="E1:K1"/>
    <mergeCell ref="Z1:AL1"/>
    <mergeCell ref="D81:E81"/>
    <mergeCell ref="M10:N10"/>
    <mergeCell ref="O10:O12"/>
    <mergeCell ref="P10:S10"/>
    <mergeCell ref="T10:W10"/>
    <mergeCell ref="AQ9:AS10"/>
    <mergeCell ref="A9:A13"/>
    <mergeCell ref="B9:B13"/>
    <mergeCell ref="I9:O9"/>
    <mergeCell ref="P9:AN9"/>
    <mergeCell ref="AO9:AO12"/>
    <mergeCell ref="AN10:AN1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DMS-Spring2023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533</cp:lastModifiedBy>
  <dcterms:created xsi:type="dcterms:W3CDTF">2022-05-29T15:06:08Z</dcterms:created>
  <dcterms:modified xsi:type="dcterms:W3CDTF">2024-04-21T18:03:40Z</dcterms:modified>
</cp:coreProperties>
</file>