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sus\Documents\Fall_2023-PUC\Sec_D\"/>
    </mc:Choice>
  </mc:AlternateContent>
  <xr:revisionPtr revIDLastSave="0" documentId="13_ncr:1_{52B2E512-6B11-4D0E-8E9E-F79F918ACC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EE_FALL_2022" sheetId="1" r:id="rId1"/>
  </sheets>
  <calcPr calcId="191029"/>
</workbook>
</file>

<file path=xl/calcChain.xml><?xml version="1.0" encoding="utf-8"?>
<calcChain xmlns="http://schemas.openxmlformats.org/spreadsheetml/2006/main">
  <c r="B5" i="1" l="1"/>
  <c r="G18" i="1"/>
  <c r="R49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AQ49" i="1"/>
  <c r="AP49" i="1"/>
  <c r="AO49" i="1"/>
  <c r="AN49" i="1"/>
  <c r="AK49" i="1"/>
  <c r="G49" i="1"/>
  <c r="AQ48" i="1"/>
  <c r="AP48" i="1"/>
  <c r="AO48" i="1"/>
  <c r="AN48" i="1"/>
  <c r="AK48" i="1"/>
  <c r="G48" i="1"/>
  <c r="AQ47" i="1"/>
  <c r="AP47" i="1"/>
  <c r="AO47" i="1"/>
  <c r="AN47" i="1"/>
  <c r="AK47" i="1"/>
  <c r="G47" i="1"/>
  <c r="AQ46" i="1"/>
  <c r="AP46" i="1"/>
  <c r="AO46" i="1"/>
  <c r="AN46" i="1"/>
  <c r="G46" i="1"/>
  <c r="AL46" i="1" s="1"/>
  <c r="AQ45" i="1"/>
  <c r="AP45" i="1"/>
  <c r="AO45" i="1"/>
  <c r="AN45" i="1"/>
  <c r="AK45" i="1"/>
  <c r="G45" i="1"/>
  <c r="AQ44" i="1"/>
  <c r="AP44" i="1"/>
  <c r="AO44" i="1"/>
  <c r="AN44" i="1"/>
  <c r="AK44" i="1"/>
  <c r="G44" i="1"/>
  <c r="AQ43" i="1"/>
  <c r="AP43" i="1"/>
  <c r="AO43" i="1"/>
  <c r="AN43" i="1"/>
  <c r="AK43" i="1"/>
  <c r="G43" i="1"/>
  <c r="AQ42" i="1"/>
  <c r="AP42" i="1"/>
  <c r="AO42" i="1"/>
  <c r="AN42" i="1"/>
  <c r="AK42" i="1"/>
  <c r="G42" i="1"/>
  <c r="AQ41" i="1"/>
  <c r="AP41" i="1"/>
  <c r="AO41" i="1"/>
  <c r="AN41" i="1"/>
  <c r="AK41" i="1"/>
  <c r="G41" i="1"/>
  <c r="AQ40" i="1"/>
  <c r="AP40" i="1"/>
  <c r="AO40" i="1"/>
  <c r="AN40" i="1"/>
  <c r="AK40" i="1"/>
  <c r="G40" i="1"/>
  <c r="AQ39" i="1"/>
  <c r="AP39" i="1"/>
  <c r="AO39" i="1"/>
  <c r="AN39" i="1"/>
  <c r="AK39" i="1"/>
  <c r="G39" i="1"/>
  <c r="AQ38" i="1"/>
  <c r="AP38" i="1"/>
  <c r="AO38" i="1"/>
  <c r="AN38" i="1"/>
  <c r="AK38" i="1"/>
  <c r="G38" i="1"/>
  <c r="AQ37" i="1"/>
  <c r="AP37" i="1"/>
  <c r="AO37" i="1"/>
  <c r="AN37" i="1"/>
  <c r="AK37" i="1"/>
  <c r="G37" i="1"/>
  <c r="AQ36" i="1"/>
  <c r="AP36" i="1"/>
  <c r="AO36" i="1"/>
  <c r="AN36" i="1"/>
  <c r="AK36" i="1"/>
  <c r="G36" i="1"/>
  <c r="AQ35" i="1"/>
  <c r="AP35" i="1"/>
  <c r="AO35" i="1"/>
  <c r="AN35" i="1"/>
  <c r="AK35" i="1"/>
  <c r="G35" i="1"/>
  <c r="AQ34" i="1"/>
  <c r="AP34" i="1"/>
  <c r="AO34" i="1"/>
  <c r="AN34" i="1"/>
  <c r="AK34" i="1"/>
  <c r="G34" i="1"/>
  <c r="AQ33" i="1"/>
  <c r="AP33" i="1"/>
  <c r="AO33" i="1"/>
  <c r="AN33" i="1"/>
  <c r="AK33" i="1"/>
  <c r="R33" i="1"/>
  <c r="G33" i="1"/>
  <c r="AQ32" i="1"/>
  <c r="AP32" i="1"/>
  <c r="AO32" i="1"/>
  <c r="AN32" i="1"/>
  <c r="AK32" i="1"/>
  <c r="R32" i="1"/>
  <c r="G32" i="1"/>
  <c r="AQ31" i="1"/>
  <c r="AP31" i="1"/>
  <c r="AO31" i="1"/>
  <c r="AN31" i="1"/>
  <c r="AK31" i="1"/>
  <c r="R31" i="1"/>
  <c r="G31" i="1"/>
  <c r="AQ30" i="1"/>
  <c r="AP30" i="1"/>
  <c r="AO30" i="1"/>
  <c r="AN30" i="1"/>
  <c r="AK30" i="1"/>
  <c r="R30" i="1"/>
  <c r="G30" i="1"/>
  <c r="AQ29" i="1"/>
  <c r="AP29" i="1"/>
  <c r="AO29" i="1"/>
  <c r="AN29" i="1"/>
  <c r="AK29" i="1"/>
  <c r="R29" i="1"/>
  <c r="G29" i="1"/>
  <c r="AQ28" i="1"/>
  <c r="AP28" i="1"/>
  <c r="AO28" i="1"/>
  <c r="AN28" i="1"/>
  <c r="AK28" i="1"/>
  <c r="R28" i="1"/>
  <c r="G28" i="1"/>
  <c r="AQ27" i="1"/>
  <c r="AP27" i="1"/>
  <c r="AO27" i="1"/>
  <c r="AN27" i="1"/>
  <c r="R27" i="1"/>
  <c r="G27" i="1"/>
  <c r="AL27" i="1" s="1"/>
  <c r="AQ26" i="1"/>
  <c r="AP26" i="1"/>
  <c r="AO26" i="1"/>
  <c r="AN26" i="1"/>
  <c r="AK26" i="1"/>
  <c r="R26" i="1"/>
  <c r="G26" i="1"/>
  <c r="AQ25" i="1"/>
  <c r="AP25" i="1"/>
  <c r="AO25" i="1"/>
  <c r="AN25" i="1"/>
  <c r="AK25" i="1"/>
  <c r="R25" i="1"/>
  <c r="G25" i="1"/>
  <c r="AQ24" i="1"/>
  <c r="AP24" i="1"/>
  <c r="AO24" i="1"/>
  <c r="AN24" i="1"/>
  <c r="AK24" i="1"/>
  <c r="R24" i="1"/>
  <c r="G24" i="1"/>
  <c r="AQ23" i="1"/>
  <c r="AP23" i="1"/>
  <c r="AO23" i="1"/>
  <c r="AN23" i="1"/>
  <c r="AK23" i="1"/>
  <c r="R23" i="1"/>
  <c r="G23" i="1"/>
  <c r="AQ22" i="1"/>
  <c r="AP22" i="1"/>
  <c r="AO22" i="1"/>
  <c r="AN22" i="1"/>
  <c r="AK22" i="1"/>
  <c r="R22" i="1"/>
  <c r="G22" i="1"/>
  <c r="AQ21" i="1"/>
  <c r="AP21" i="1"/>
  <c r="AO21" i="1"/>
  <c r="AN21" i="1"/>
  <c r="AK21" i="1"/>
  <c r="R21" i="1"/>
  <c r="G21" i="1"/>
  <c r="AQ20" i="1"/>
  <c r="AP20" i="1"/>
  <c r="AO20" i="1"/>
  <c r="AN20" i="1"/>
  <c r="AK20" i="1"/>
  <c r="R20" i="1"/>
  <c r="G20" i="1"/>
  <c r="AQ19" i="1"/>
  <c r="AP19" i="1"/>
  <c r="AO19" i="1"/>
  <c r="AN19" i="1"/>
  <c r="AK19" i="1"/>
  <c r="R19" i="1"/>
  <c r="G19" i="1"/>
  <c r="AQ18" i="1"/>
  <c r="AP18" i="1"/>
  <c r="AO18" i="1"/>
  <c r="AN18" i="1"/>
  <c r="AK18" i="1"/>
  <c r="R18" i="1"/>
  <c r="AQ17" i="1"/>
  <c r="AP17" i="1"/>
  <c r="AO17" i="1"/>
  <c r="AN17" i="1"/>
  <c r="AK17" i="1"/>
  <c r="R17" i="1"/>
  <c r="G17" i="1"/>
  <c r="AQ16" i="1"/>
  <c r="AP16" i="1"/>
  <c r="AO16" i="1"/>
  <c r="AN16" i="1"/>
  <c r="R16" i="1"/>
  <c r="Q6" i="1"/>
  <c r="AQ15" i="1" s="1"/>
  <c r="BI15" i="1" s="1"/>
  <c r="N6" i="1"/>
  <c r="Q5" i="1"/>
  <c r="AV15" i="1" s="1"/>
  <c r="AV28" i="1" s="1"/>
  <c r="BB28" i="1" s="1"/>
  <c r="BH28" i="1" s="1"/>
  <c r="N5" i="1"/>
  <c r="Q4" i="1"/>
  <c r="R4" i="1" s="1"/>
  <c r="N4" i="1"/>
  <c r="Q3" i="1"/>
  <c r="N3" i="1"/>
  <c r="BH15" i="1" l="1"/>
  <c r="BM28" i="1"/>
  <c r="AL41" i="1"/>
  <c r="R6" i="1"/>
  <c r="AL20" i="1"/>
  <c r="AL32" i="1"/>
  <c r="AL35" i="1"/>
  <c r="AL39" i="1"/>
  <c r="AL43" i="1"/>
  <c r="AL47" i="1"/>
  <c r="AL17" i="1"/>
  <c r="R5" i="1"/>
  <c r="AP15" i="1"/>
  <c r="AL16" i="1"/>
  <c r="BB15" i="1"/>
  <c r="AL21" i="1"/>
  <c r="AL25" i="1"/>
  <c r="AL33" i="1"/>
  <c r="AL19" i="1"/>
  <c r="AL23" i="1"/>
  <c r="AL31" i="1"/>
  <c r="BA15" i="1"/>
  <c r="AL22" i="1"/>
  <c r="AL26" i="1"/>
  <c r="AL30" i="1"/>
  <c r="AL34" i="1"/>
  <c r="AL36" i="1"/>
  <c r="AL38" i="1"/>
  <c r="AL40" i="1"/>
  <c r="AL42" i="1"/>
  <c r="AL44" i="1"/>
  <c r="AL48" i="1"/>
  <c r="AV32" i="1"/>
  <c r="BB32" i="1" s="1"/>
  <c r="AV17" i="1"/>
  <c r="BB17" i="1" s="1"/>
  <c r="AV33" i="1"/>
  <c r="BB33" i="1" s="1"/>
  <c r="AV20" i="1"/>
  <c r="BB20" i="1" s="1"/>
  <c r="AV25" i="1"/>
  <c r="BB25" i="1" s="1"/>
  <c r="AL37" i="1"/>
  <c r="AL28" i="1"/>
  <c r="AL18" i="1"/>
  <c r="AL49" i="1"/>
  <c r="AL24" i="1"/>
  <c r="BF15" i="1"/>
  <c r="AZ15" i="1"/>
  <c r="AT15" i="1"/>
  <c r="AN15" i="1"/>
  <c r="R3" i="1"/>
  <c r="N8" i="1"/>
  <c r="O3" i="1" s="1"/>
  <c r="AO15" i="1"/>
  <c r="AV49" i="1"/>
  <c r="BB49" i="1" s="1"/>
  <c r="AV48" i="1"/>
  <c r="BB48" i="1" s="1"/>
  <c r="AV47" i="1"/>
  <c r="BB47" i="1" s="1"/>
  <c r="AV46" i="1"/>
  <c r="BB46" i="1" s="1"/>
  <c r="AV45" i="1"/>
  <c r="BB45" i="1" s="1"/>
  <c r="AV44" i="1"/>
  <c r="BB44" i="1" s="1"/>
  <c r="AV43" i="1"/>
  <c r="BB43" i="1" s="1"/>
  <c r="AV42" i="1"/>
  <c r="BB42" i="1" s="1"/>
  <c r="AV41" i="1"/>
  <c r="BB41" i="1" s="1"/>
  <c r="AV40" i="1"/>
  <c r="BB40" i="1" s="1"/>
  <c r="AV39" i="1"/>
  <c r="BB39" i="1" s="1"/>
  <c r="AV38" i="1"/>
  <c r="BB38" i="1" s="1"/>
  <c r="AV37" i="1"/>
  <c r="BB37" i="1" s="1"/>
  <c r="AV36" i="1"/>
  <c r="BB36" i="1" s="1"/>
  <c r="AV35" i="1"/>
  <c r="BB35" i="1" s="1"/>
  <c r="AV34" i="1"/>
  <c r="BB34" i="1" s="1"/>
  <c r="AV31" i="1"/>
  <c r="BB31" i="1" s="1"/>
  <c r="AV27" i="1"/>
  <c r="BB27" i="1" s="1"/>
  <c r="AV23" i="1"/>
  <c r="BB23" i="1" s="1"/>
  <c r="AV18" i="1"/>
  <c r="BB18" i="1" s="1"/>
  <c r="AV30" i="1"/>
  <c r="BB30" i="1" s="1"/>
  <c r="BC15" i="1"/>
  <c r="AV21" i="1"/>
  <c r="BB21" i="1" s="1"/>
  <c r="AV24" i="1"/>
  <c r="BB24" i="1" s="1"/>
  <c r="AL29" i="1"/>
  <c r="AV29" i="1"/>
  <c r="BB29" i="1" s="1"/>
  <c r="AW15" i="1"/>
  <c r="BG15" i="1"/>
  <c r="AV26" i="1"/>
  <c r="BB26" i="1" s="1"/>
  <c r="AU15" i="1"/>
  <c r="AV16" i="1"/>
  <c r="AV19" i="1"/>
  <c r="BB19" i="1" s="1"/>
  <c r="AV22" i="1"/>
  <c r="BB22" i="1" s="1"/>
  <c r="AL45" i="1"/>
  <c r="BH19" i="1" l="1"/>
  <c r="BM19" i="1"/>
  <c r="BH18" i="1"/>
  <c r="BM18" i="1"/>
  <c r="BH21" i="1"/>
  <c r="BM21" i="1"/>
  <c r="BH23" i="1"/>
  <c r="BM23" i="1"/>
  <c r="BH35" i="1"/>
  <c r="BM35" i="1"/>
  <c r="BH39" i="1"/>
  <c r="BM39" i="1"/>
  <c r="BH43" i="1"/>
  <c r="BM43" i="1"/>
  <c r="BH47" i="1"/>
  <c r="BM47" i="1"/>
  <c r="BH20" i="1"/>
  <c r="BM20" i="1"/>
  <c r="BH29" i="1"/>
  <c r="BM29" i="1"/>
  <c r="BH27" i="1"/>
  <c r="BM27" i="1"/>
  <c r="BH36" i="1"/>
  <c r="BM36" i="1"/>
  <c r="BH40" i="1"/>
  <c r="BM40" i="1"/>
  <c r="BH44" i="1"/>
  <c r="BM44" i="1"/>
  <c r="BH48" i="1"/>
  <c r="BM48" i="1"/>
  <c r="BH33" i="1"/>
  <c r="BM33" i="1"/>
  <c r="BH22" i="1"/>
  <c r="BM22" i="1"/>
  <c r="BH26" i="1"/>
  <c r="BM26" i="1"/>
  <c r="BH30" i="1"/>
  <c r="BM30" i="1"/>
  <c r="BH31" i="1"/>
  <c r="BM31" i="1"/>
  <c r="BH37" i="1"/>
  <c r="BM37" i="1"/>
  <c r="BH41" i="1"/>
  <c r="BM41" i="1"/>
  <c r="BH45" i="1"/>
  <c r="BM45" i="1"/>
  <c r="BH49" i="1"/>
  <c r="BM49" i="1"/>
  <c r="BH17" i="1"/>
  <c r="BM17" i="1"/>
  <c r="BH24" i="1"/>
  <c r="BM24" i="1"/>
  <c r="BH34" i="1"/>
  <c r="BM34" i="1"/>
  <c r="BH38" i="1"/>
  <c r="BM38" i="1"/>
  <c r="BH42" i="1"/>
  <c r="BM42" i="1"/>
  <c r="BH46" i="1"/>
  <c r="BM46" i="1"/>
  <c r="BH25" i="1"/>
  <c r="BM25" i="1"/>
  <c r="BH32" i="1"/>
  <c r="BM32" i="1"/>
  <c r="O5" i="1"/>
  <c r="BE54" i="1"/>
  <c r="BE55" i="1"/>
  <c r="BB16" i="1"/>
  <c r="AW47" i="1"/>
  <c r="BC47" i="1" s="1"/>
  <c r="BI47" i="1" s="1"/>
  <c r="AW43" i="1"/>
  <c r="BC43" i="1" s="1"/>
  <c r="BI43" i="1" s="1"/>
  <c r="AW39" i="1"/>
  <c r="BC39" i="1" s="1"/>
  <c r="BI39" i="1" s="1"/>
  <c r="AW35" i="1"/>
  <c r="BC35" i="1" s="1"/>
  <c r="BI35" i="1" s="1"/>
  <c r="AW30" i="1"/>
  <c r="BC30" i="1" s="1"/>
  <c r="BI30" i="1" s="1"/>
  <c r="AW26" i="1"/>
  <c r="BC26" i="1" s="1"/>
  <c r="BI26" i="1" s="1"/>
  <c r="AW22" i="1"/>
  <c r="BC22" i="1" s="1"/>
  <c r="BI22" i="1" s="1"/>
  <c r="AW17" i="1"/>
  <c r="BC17" i="1" s="1"/>
  <c r="BI17" i="1" s="1"/>
  <c r="AW48" i="1"/>
  <c r="BC48" i="1" s="1"/>
  <c r="BI48" i="1" s="1"/>
  <c r="AW46" i="1"/>
  <c r="BC46" i="1" s="1"/>
  <c r="BI46" i="1" s="1"/>
  <c r="AW42" i="1"/>
  <c r="BC42" i="1" s="1"/>
  <c r="BI42" i="1" s="1"/>
  <c r="AW38" i="1"/>
  <c r="BC38" i="1" s="1"/>
  <c r="BI38" i="1" s="1"/>
  <c r="AW34" i="1"/>
  <c r="BC34" i="1" s="1"/>
  <c r="BI34" i="1" s="1"/>
  <c r="AW33" i="1"/>
  <c r="BC33" i="1" s="1"/>
  <c r="BI33" i="1" s="1"/>
  <c r="AW45" i="1"/>
  <c r="BC45" i="1" s="1"/>
  <c r="BI45" i="1" s="1"/>
  <c r="AW44" i="1"/>
  <c r="BC44" i="1" s="1"/>
  <c r="BI44" i="1" s="1"/>
  <c r="AW41" i="1"/>
  <c r="BC41" i="1" s="1"/>
  <c r="BI41" i="1" s="1"/>
  <c r="AW32" i="1"/>
  <c r="BC32" i="1" s="1"/>
  <c r="BI32" i="1" s="1"/>
  <c r="AW31" i="1"/>
  <c r="BC31" i="1" s="1"/>
  <c r="BI31" i="1" s="1"/>
  <c r="AW28" i="1"/>
  <c r="BC28" i="1" s="1"/>
  <c r="BI28" i="1" s="1"/>
  <c r="AW25" i="1"/>
  <c r="BC25" i="1" s="1"/>
  <c r="BI25" i="1" s="1"/>
  <c r="AW20" i="1"/>
  <c r="BC20" i="1" s="1"/>
  <c r="BI20" i="1" s="1"/>
  <c r="AW23" i="1"/>
  <c r="BC23" i="1" s="1"/>
  <c r="BI23" i="1" s="1"/>
  <c r="AW40" i="1"/>
  <c r="BC40" i="1" s="1"/>
  <c r="BI40" i="1" s="1"/>
  <c r="AW37" i="1"/>
  <c r="BC37" i="1" s="1"/>
  <c r="BI37" i="1" s="1"/>
  <c r="AW36" i="1"/>
  <c r="BC36" i="1" s="1"/>
  <c r="BI36" i="1" s="1"/>
  <c r="AW29" i="1"/>
  <c r="BC29" i="1" s="1"/>
  <c r="BI29" i="1" s="1"/>
  <c r="AW24" i="1"/>
  <c r="BC24" i="1" s="1"/>
  <c r="BI24" i="1" s="1"/>
  <c r="AW21" i="1"/>
  <c r="BC21" i="1" s="1"/>
  <c r="BI21" i="1" s="1"/>
  <c r="AW18" i="1"/>
  <c r="BC18" i="1" s="1"/>
  <c r="BI18" i="1" s="1"/>
  <c r="AW49" i="1"/>
  <c r="BC49" i="1" s="1"/>
  <c r="BI49" i="1" s="1"/>
  <c r="AW27" i="1"/>
  <c r="BC27" i="1" s="1"/>
  <c r="BI27" i="1" s="1"/>
  <c r="AW19" i="1"/>
  <c r="BC19" i="1" s="1"/>
  <c r="BI19" i="1" s="1"/>
  <c r="AW16" i="1"/>
  <c r="AT20" i="1"/>
  <c r="AZ20" i="1" s="1"/>
  <c r="AT19" i="1"/>
  <c r="AZ19" i="1" s="1"/>
  <c r="AT18" i="1"/>
  <c r="AZ18" i="1" s="1"/>
  <c r="AT17" i="1"/>
  <c r="AZ17" i="1" s="1"/>
  <c r="AT16" i="1"/>
  <c r="AT49" i="1"/>
  <c r="AZ49" i="1" s="1"/>
  <c r="AT48" i="1"/>
  <c r="AZ48" i="1" s="1"/>
  <c r="AT45" i="1"/>
  <c r="AZ45" i="1" s="1"/>
  <c r="AT41" i="1"/>
  <c r="AZ41" i="1" s="1"/>
  <c r="AT37" i="1"/>
  <c r="AZ37" i="1" s="1"/>
  <c r="AT32" i="1"/>
  <c r="AZ32" i="1" s="1"/>
  <c r="AT28" i="1"/>
  <c r="AZ28" i="1" s="1"/>
  <c r="AT24" i="1"/>
  <c r="AZ24" i="1" s="1"/>
  <c r="AT44" i="1"/>
  <c r="AZ44" i="1" s="1"/>
  <c r="AT40" i="1"/>
  <c r="AZ40" i="1" s="1"/>
  <c r="AT36" i="1"/>
  <c r="AZ36" i="1" s="1"/>
  <c r="AT31" i="1"/>
  <c r="AZ31" i="1" s="1"/>
  <c r="AT29" i="1"/>
  <c r="AZ29" i="1" s="1"/>
  <c r="AT27" i="1"/>
  <c r="AZ27" i="1" s="1"/>
  <c r="AT21" i="1"/>
  <c r="AZ21" i="1" s="1"/>
  <c r="AT22" i="1"/>
  <c r="AZ22" i="1" s="1"/>
  <c r="AT47" i="1"/>
  <c r="AZ47" i="1" s="1"/>
  <c r="AT43" i="1"/>
  <c r="AZ43" i="1" s="1"/>
  <c r="AT30" i="1"/>
  <c r="AZ30" i="1" s="1"/>
  <c r="AT46" i="1"/>
  <c r="AZ46" i="1" s="1"/>
  <c r="AT42" i="1"/>
  <c r="AZ42" i="1" s="1"/>
  <c r="AT39" i="1"/>
  <c r="AZ39" i="1" s="1"/>
  <c r="AT35" i="1"/>
  <c r="AZ35" i="1" s="1"/>
  <c r="AT33" i="1"/>
  <c r="AZ33" i="1" s="1"/>
  <c r="AT25" i="1"/>
  <c r="AZ25" i="1" s="1"/>
  <c r="AT23" i="1"/>
  <c r="AZ23" i="1" s="1"/>
  <c r="AT38" i="1"/>
  <c r="AZ38" i="1" s="1"/>
  <c r="AT34" i="1"/>
  <c r="AZ34" i="1" s="1"/>
  <c r="AT26" i="1"/>
  <c r="AZ26" i="1" s="1"/>
  <c r="O6" i="1"/>
  <c r="AU33" i="1"/>
  <c r="BA33" i="1" s="1"/>
  <c r="BG33" i="1" s="1"/>
  <c r="AU32" i="1"/>
  <c r="BA32" i="1" s="1"/>
  <c r="BG32" i="1" s="1"/>
  <c r="AU31" i="1"/>
  <c r="BA31" i="1" s="1"/>
  <c r="BG31" i="1" s="1"/>
  <c r="AU30" i="1"/>
  <c r="BA30" i="1" s="1"/>
  <c r="BG30" i="1" s="1"/>
  <c r="AU29" i="1"/>
  <c r="BA29" i="1" s="1"/>
  <c r="BG29" i="1" s="1"/>
  <c r="AU28" i="1"/>
  <c r="BA28" i="1" s="1"/>
  <c r="BG28" i="1" s="1"/>
  <c r="AU27" i="1"/>
  <c r="BA27" i="1" s="1"/>
  <c r="BG27" i="1" s="1"/>
  <c r="AU26" i="1"/>
  <c r="BA26" i="1" s="1"/>
  <c r="BG26" i="1" s="1"/>
  <c r="AU25" i="1"/>
  <c r="BA25" i="1" s="1"/>
  <c r="BG25" i="1" s="1"/>
  <c r="AU24" i="1"/>
  <c r="BA24" i="1" s="1"/>
  <c r="BG24" i="1" s="1"/>
  <c r="AU23" i="1"/>
  <c r="BA23" i="1" s="1"/>
  <c r="BG23" i="1" s="1"/>
  <c r="AU22" i="1"/>
  <c r="BA22" i="1" s="1"/>
  <c r="BG22" i="1" s="1"/>
  <c r="AU21" i="1"/>
  <c r="BA21" i="1" s="1"/>
  <c r="BG21" i="1" s="1"/>
  <c r="AU49" i="1"/>
  <c r="BA49" i="1" s="1"/>
  <c r="BG49" i="1" s="1"/>
  <c r="AU44" i="1"/>
  <c r="BA44" i="1" s="1"/>
  <c r="BG44" i="1" s="1"/>
  <c r="AU40" i="1"/>
  <c r="BA40" i="1" s="1"/>
  <c r="BG40" i="1" s="1"/>
  <c r="AU36" i="1"/>
  <c r="BA36" i="1" s="1"/>
  <c r="BG36" i="1" s="1"/>
  <c r="AU19" i="1"/>
  <c r="BA19" i="1" s="1"/>
  <c r="BG19" i="1" s="1"/>
  <c r="AU47" i="1"/>
  <c r="BA47" i="1" s="1"/>
  <c r="BG47" i="1" s="1"/>
  <c r="AU43" i="1"/>
  <c r="BA43" i="1" s="1"/>
  <c r="BG43" i="1" s="1"/>
  <c r="AU39" i="1"/>
  <c r="BA39" i="1" s="1"/>
  <c r="BG39" i="1" s="1"/>
  <c r="AU35" i="1"/>
  <c r="BA35" i="1" s="1"/>
  <c r="BG35" i="1" s="1"/>
  <c r="AU16" i="1"/>
  <c r="AU48" i="1"/>
  <c r="BA48" i="1" s="1"/>
  <c r="BG48" i="1" s="1"/>
  <c r="AU46" i="1"/>
  <c r="BA46" i="1" s="1"/>
  <c r="BG46" i="1" s="1"/>
  <c r="AU45" i="1"/>
  <c r="BA45" i="1" s="1"/>
  <c r="BG45" i="1" s="1"/>
  <c r="AU42" i="1"/>
  <c r="BA42" i="1" s="1"/>
  <c r="BG42" i="1" s="1"/>
  <c r="AU41" i="1"/>
  <c r="BA41" i="1" s="1"/>
  <c r="BG41" i="1" s="1"/>
  <c r="AU38" i="1"/>
  <c r="BA38" i="1" s="1"/>
  <c r="BG38" i="1" s="1"/>
  <c r="AU37" i="1"/>
  <c r="BA37" i="1" s="1"/>
  <c r="BG37" i="1" s="1"/>
  <c r="AU34" i="1"/>
  <c r="BA34" i="1" s="1"/>
  <c r="BG34" i="1" s="1"/>
  <c r="AU20" i="1"/>
  <c r="BA20" i="1" s="1"/>
  <c r="BG20" i="1" s="1"/>
  <c r="AU17" i="1"/>
  <c r="BA17" i="1" s="1"/>
  <c r="BG17" i="1" s="1"/>
  <c r="AU18" i="1"/>
  <c r="BA18" i="1" s="1"/>
  <c r="BG18" i="1" s="1"/>
  <c r="O4" i="1"/>
  <c r="O8" i="1" s="1"/>
  <c r="BF39" i="1" l="1"/>
  <c r="BL39" i="1"/>
  <c r="BF27" i="1"/>
  <c r="BL27" i="1"/>
  <c r="BF26" i="1"/>
  <c r="BL26" i="1"/>
  <c r="BF25" i="1"/>
  <c r="BL25" i="1"/>
  <c r="BF42" i="1"/>
  <c r="BL42" i="1"/>
  <c r="BF47" i="1"/>
  <c r="BL47" i="1"/>
  <c r="BF29" i="1"/>
  <c r="BL29" i="1"/>
  <c r="BF44" i="1"/>
  <c r="BL44" i="1"/>
  <c r="BF37" i="1"/>
  <c r="BL37" i="1"/>
  <c r="BF49" i="1"/>
  <c r="BL49" i="1"/>
  <c r="BF19" i="1"/>
  <c r="BL19" i="1"/>
  <c r="BH16" i="1"/>
  <c r="BM16" i="1"/>
  <c r="BF34" i="1"/>
  <c r="BL34" i="1"/>
  <c r="BF33" i="1"/>
  <c r="BL33" i="1"/>
  <c r="BF46" i="1"/>
  <c r="BL46" i="1"/>
  <c r="BF22" i="1"/>
  <c r="BL22" i="1"/>
  <c r="BF31" i="1"/>
  <c r="BL31" i="1"/>
  <c r="BF24" i="1"/>
  <c r="BL24" i="1"/>
  <c r="BF41" i="1"/>
  <c r="BL41" i="1"/>
  <c r="BF20" i="1"/>
  <c r="BL20" i="1"/>
  <c r="BF38" i="1"/>
  <c r="BL38" i="1"/>
  <c r="BF35" i="1"/>
  <c r="BL35" i="1"/>
  <c r="BF30" i="1"/>
  <c r="BL30" i="1"/>
  <c r="BF21" i="1"/>
  <c r="BL21" i="1"/>
  <c r="BF36" i="1"/>
  <c r="BL36" i="1"/>
  <c r="BF28" i="1"/>
  <c r="BL28" i="1"/>
  <c r="BF45" i="1"/>
  <c r="BL45" i="1"/>
  <c r="BF17" i="1"/>
  <c r="BL17" i="1"/>
  <c r="BF23" i="1"/>
  <c r="BL23" i="1"/>
  <c r="BF43" i="1"/>
  <c r="BL43" i="1"/>
  <c r="BF40" i="1"/>
  <c r="BL40" i="1"/>
  <c r="BF32" i="1"/>
  <c r="BL32" i="1"/>
  <c r="BF48" i="1"/>
  <c r="BL48" i="1"/>
  <c r="BF18" i="1"/>
  <c r="BL18" i="1"/>
  <c r="BE56" i="1"/>
  <c r="BD54" i="1"/>
  <c r="BD55" i="1"/>
  <c r="BA16" i="1"/>
  <c r="BG16" i="1" s="1"/>
  <c r="BF55" i="1"/>
  <c r="BF56" i="1" s="1"/>
  <c r="BC16" i="1"/>
  <c r="BI16" i="1" s="1"/>
  <c r="BC54" i="1"/>
  <c r="BC55" i="1"/>
  <c r="AZ16" i="1"/>
  <c r="BF16" i="1" l="1"/>
  <c r="BL16" i="1"/>
  <c r="BD56" i="1"/>
  <c r="BC56" i="1"/>
</calcChain>
</file>

<file path=xl/sharedStrings.xml><?xml version="1.0" encoding="utf-8"?>
<sst xmlns="http://schemas.openxmlformats.org/spreadsheetml/2006/main" count="202" uniqueCount="129">
  <si>
    <t>Course Code</t>
  </si>
  <si>
    <t>EEE 371</t>
  </si>
  <si>
    <t xml:space="preserve">        CO-Question Matrix</t>
  </si>
  <si>
    <t>CO-PO MAPPING</t>
  </si>
  <si>
    <t>Course Title</t>
  </si>
  <si>
    <t>MICROPROCESSORS AND MICROCONTROLLERS</t>
  </si>
  <si>
    <t>CT</t>
  </si>
  <si>
    <t>Assign
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</si>
  <si>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</si>
  <si>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</si>
  <si>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</si>
  <si>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</si>
  <si>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</si>
  <si>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</si>
  <si>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</si>
  <si>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</si>
  <si>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PO5</t>
  </si>
  <si>
    <t>PO6</t>
  </si>
  <si>
    <t>PO7</t>
  </si>
  <si>
    <t>PO9</t>
  </si>
  <si>
    <t>PO10</t>
  </si>
  <si>
    <t>PO11</t>
  </si>
  <si>
    <t>Section</t>
  </si>
  <si>
    <t>A</t>
  </si>
  <si>
    <t>CO1</t>
  </si>
  <si>
    <t>✓</t>
  </si>
  <si>
    <t>Session</t>
  </si>
  <si>
    <t>CO2</t>
  </si>
  <si>
    <t>No of students</t>
  </si>
  <si>
    <t>CO3</t>
  </si>
  <si>
    <t>CO4</t>
  </si>
  <si>
    <t>Roll</t>
  </si>
  <si>
    <t>Students' Name</t>
  </si>
  <si>
    <t>Att</t>
  </si>
  <si>
    <t>CT1</t>
  </si>
  <si>
    <t>CT2</t>
  </si>
  <si>
    <t>CT3</t>
  </si>
  <si>
    <t>CT BEST</t>
  </si>
  <si>
    <t>Assignment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</si>
  <si>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</si>
  <si>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</si>
  <si>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</si>
  <si>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</si>
  <si>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</si>
  <si>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</si>
  <si>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</si>
  <si>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</si>
  <si>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</si>
  <si>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</si>
  <si>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</si>
  <si>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</si>
  <si>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 xml:space="preserve">CO1 </t>
  </si>
  <si>
    <t xml:space="preserve">CO2 </t>
  </si>
  <si>
    <t xml:space="preserve">CO3 </t>
  </si>
  <si>
    <t>CO5</t>
  </si>
  <si>
    <t># Students Attempted CO</t>
  </si>
  <si>
    <t># Students Achieved CO</t>
  </si>
  <si>
    <t>% Students Achieved CO</t>
  </si>
  <si>
    <t>1803510201731-</t>
  </si>
  <si>
    <t>Iftekhar Shahed Iftu</t>
  </si>
  <si>
    <t>1903710201916-</t>
  </si>
  <si>
    <t>Mohammad Salah Uddin</t>
  </si>
  <si>
    <t>2103910202120-</t>
  </si>
  <si>
    <t>SHAYEM MAHMUD</t>
  </si>
  <si>
    <t>2103910202133-</t>
  </si>
  <si>
    <t>MAMUNUL KABIR</t>
  </si>
  <si>
    <t>2104010202270-</t>
  </si>
  <si>
    <t>Fatema Tuz Zohora Hira</t>
  </si>
  <si>
    <t>2104010202271-</t>
  </si>
  <si>
    <t>Rafiu Anjir</t>
  </si>
  <si>
    <t>2104010202272-</t>
  </si>
  <si>
    <t>Md Mishkatul Islam</t>
  </si>
  <si>
    <t>2104010202273-</t>
  </si>
  <si>
    <t>MD. Shakib Hossain</t>
  </si>
  <si>
    <t>2104010202277-</t>
  </si>
  <si>
    <t>Md. Mobasser Hossen</t>
  </si>
  <si>
    <t>2104010202278-</t>
  </si>
  <si>
    <t>Mohammad Abdullah</t>
  </si>
  <si>
    <t>2104010202279-</t>
  </si>
  <si>
    <t>Sanjida Mahmud Muntaha</t>
  </si>
  <si>
    <t>2104010202280-</t>
  </si>
  <si>
    <t>Md Istiaque Hossain</t>
  </si>
  <si>
    <t>2104010202283-</t>
  </si>
  <si>
    <t>Apurba Kumar Das</t>
  </si>
  <si>
    <t>2104010202284-</t>
  </si>
  <si>
    <t>Anik Das</t>
  </si>
  <si>
    <t>2104010202285-</t>
  </si>
  <si>
    <t>Tamjidul Hasan Eraz</t>
  </si>
  <si>
    <t>2104010202287-</t>
  </si>
  <si>
    <t>Saida Arobi</t>
  </si>
  <si>
    <t>2104010202288-</t>
  </si>
  <si>
    <t>Abdullah Al Rohan</t>
  </si>
  <si>
    <t>2104010202289-</t>
  </si>
  <si>
    <t>Sabrina Akter</t>
  </si>
  <si>
    <t>2104010202290-</t>
  </si>
  <si>
    <t>Md Nurnabi Rana</t>
  </si>
  <si>
    <t>2104010202291-</t>
  </si>
  <si>
    <t>Tainur Rahaman</t>
  </si>
  <si>
    <t>2104010202292-</t>
  </si>
  <si>
    <t>Farzana Nasir Barsha</t>
  </si>
  <si>
    <t>2104010202294-</t>
  </si>
  <si>
    <t>Shabah Tasfiya</t>
  </si>
  <si>
    <t>2104010202296-</t>
  </si>
  <si>
    <t>Rohed Deb Ove</t>
  </si>
  <si>
    <t>2104010202297-</t>
  </si>
  <si>
    <t>Adnan Kamal Chowdhury</t>
  </si>
  <si>
    <t>2104010202298-</t>
  </si>
  <si>
    <t>S M Golam Shobhan</t>
  </si>
  <si>
    <t>2104010202299-</t>
  </si>
  <si>
    <t>Akibul Islam</t>
  </si>
  <si>
    <t>2104010202300-</t>
  </si>
  <si>
    <t>Mahidul Islam</t>
  </si>
  <si>
    <t>2104010202301-</t>
  </si>
  <si>
    <t>Shomitra Dey Dipon</t>
  </si>
  <si>
    <t>2104010202302-</t>
  </si>
  <si>
    <t>Aysha Jahan</t>
  </si>
  <si>
    <t>2104010202303-</t>
  </si>
  <si>
    <t>ANKON DHAR</t>
  </si>
  <si>
    <t>2104010202305-</t>
  </si>
  <si>
    <t>Mohammad Shariar Aziz</t>
  </si>
  <si>
    <t>2104010202306-</t>
  </si>
  <si>
    <t>Al Mahmud Jawad</t>
  </si>
  <si>
    <t>2104010202307-</t>
  </si>
  <si>
    <t>S.M. Rakibul Hasan Shuvo</t>
  </si>
  <si>
    <t>2104010202309-</t>
  </si>
  <si>
    <t>Fahmida Nizam Faria</t>
  </si>
  <si>
    <t>D</t>
  </si>
  <si>
    <t>Fall 2023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</si>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</sst>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Times New Roman"/>
    </font>
    <font>
      <b/>
      <i/>
      <sz val="11"/>
      <color theme="1"/>
      <name val="Calibri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0" borderId="25" applyNumberFormat="0" applyFill="0" applyAlignment="0" applyProtection="0"/>
    <xf numFmtId="0" fontId="10" fillId="0" borderId="26" applyNumberFormat="0" applyFill="0" applyAlignment="0" applyProtection="0"/>
    <xf numFmtId="0" fontId="11" fillId="0" borderId="27" applyNumberFormat="0" applyFill="0" applyAlignment="0" applyProtection="0"/>
    <xf numFmtId="0" fontId="15" fillId="7" borderId="28" applyNumberFormat="0" applyAlignment="0" applyProtection="0"/>
    <xf numFmtId="0" fontId="16" fillId="8" borderId="29" applyNumberFormat="0" applyAlignment="0" applyProtection="0"/>
    <xf numFmtId="0" fontId="17" fillId="8" borderId="28" applyNumberFormat="0" applyAlignment="0" applyProtection="0"/>
    <xf numFmtId="0" fontId="18" fillId="0" borderId="30" applyNumberFormat="0" applyFill="0" applyAlignment="0" applyProtection="0"/>
    <xf numFmtId="0" fontId="19" fillId="9" borderId="31" applyNumberFormat="0" applyAlignment="0" applyProtection="0"/>
    <xf numFmtId="0" fontId="22" fillId="0" borderId="33" applyNumberFormat="0" applyFill="0" applyAlignment="0" applyProtection="0"/>
    <xf numFmtId="0" fontId="1" fillId="0" borderId="1"/>
    <xf numFmtId="0" fontId="8" fillId="0" borderId="1" applyNumberFormat="0" applyFill="0" applyBorder="0" applyAlignment="0" applyProtection="0"/>
    <xf numFmtId="0" fontId="11" fillId="0" borderId="1" applyNumberFormat="0" applyFill="0" applyBorder="0" applyAlignment="0" applyProtection="0"/>
    <xf numFmtId="0" fontId="12" fillId="4" borderId="1" applyNumberFormat="0" applyBorder="0" applyAlignment="0" applyProtection="0"/>
    <xf numFmtId="0" fontId="13" fillId="5" borderId="1" applyNumberFormat="0" applyBorder="0" applyAlignment="0" applyProtection="0"/>
    <xf numFmtId="0" fontId="14" fillId="6" borderId="1" applyNumberFormat="0" applyBorder="0" applyAlignment="0" applyProtection="0"/>
    <xf numFmtId="0" fontId="20" fillId="0" borderId="1" applyNumberFormat="0" applyFill="0" applyBorder="0" applyAlignment="0" applyProtection="0"/>
    <xf numFmtId="0" fontId="1" fillId="10" borderId="32" applyNumberFormat="0" applyFont="0" applyAlignment="0" applyProtection="0"/>
    <xf numFmtId="0" fontId="21" fillId="0" borderId="1" applyNumberFormat="0" applyFill="0" applyBorder="0" applyAlignment="0" applyProtection="0"/>
    <xf numFmtId="0" fontId="23" fillId="11" borderId="1" applyNumberFormat="0" applyBorder="0" applyAlignment="0" applyProtection="0"/>
    <xf numFmtId="0" fontId="1" fillId="12" borderId="1" applyNumberFormat="0" applyBorder="0" applyAlignment="0" applyProtection="0"/>
    <xf numFmtId="0" fontId="1" fillId="13" borderId="1" applyNumberFormat="0" applyBorder="0" applyAlignment="0" applyProtection="0"/>
    <xf numFmtId="0" fontId="1" fillId="14" borderId="1" applyNumberFormat="0" applyBorder="0" applyAlignment="0" applyProtection="0"/>
    <xf numFmtId="0" fontId="23" fillId="15" borderId="1" applyNumberFormat="0" applyBorder="0" applyAlignment="0" applyProtection="0"/>
    <xf numFmtId="0" fontId="1" fillId="16" borderId="1" applyNumberFormat="0" applyBorder="0" applyAlignment="0" applyProtection="0"/>
    <xf numFmtId="0" fontId="1" fillId="17" borderId="1" applyNumberFormat="0" applyBorder="0" applyAlignment="0" applyProtection="0"/>
    <xf numFmtId="0" fontId="1" fillId="18" borderId="1" applyNumberFormat="0" applyBorder="0" applyAlignment="0" applyProtection="0"/>
    <xf numFmtId="0" fontId="23" fillId="19" borderId="1" applyNumberFormat="0" applyBorder="0" applyAlignment="0" applyProtection="0"/>
    <xf numFmtId="0" fontId="1" fillId="20" borderId="1" applyNumberFormat="0" applyBorder="0" applyAlignment="0" applyProtection="0"/>
    <xf numFmtId="0" fontId="1" fillId="21" borderId="1" applyNumberFormat="0" applyBorder="0" applyAlignment="0" applyProtection="0"/>
    <xf numFmtId="0" fontId="1" fillId="22" borderId="1" applyNumberFormat="0" applyBorder="0" applyAlignment="0" applyProtection="0"/>
    <xf numFmtId="0" fontId="23" fillId="23" borderId="1" applyNumberFormat="0" applyBorder="0" applyAlignment="0" applyProtection="0"/>
    <xf numFmtId="0" fontId="1" fillId="24" borderId="1" applyNumberFormat="0" applyBorder="0" applyAlignment="0" applyProtection="0"/>
    <xf numFmtId="0" fontId="1" fillId="25" borderId="1" applyNumberFormat="0" applyBorder="0" applyAlignment="0" applyProtection="0"/>
    <xf numFmtId="0" fontId="1" fillId="26" borderId="1" applyNumberFormat="0" applyBorder="0" applyAlignment="0" applyProtection="0"/>
    <xf numFmtId="0" fontId="23" fillId="27" borderId="1" applyNumberFormat="0" applyBorder="0" applyAlignment="0" applyProtection="0"/>
    <xf numFmtId="0" fontId="1" fillId="28" borderId="1" applyNumberFormat="0" applyBorder="0" applyAlignment="0" applyProtection="0"/>
    <xf numFmtId="0" fontId="1" fillId="29" borderId="1" applyNumberFormat="0" applyBorder="0" applyAlignment="0" applyProtection="0"/>
    <xf numFmtId="0" fontId="1" fillId="30" borderId="1" applyNumberFormat="0" applyBorder="0" applyAlignment="0" applyProtection="0"/>
    <xf numFmtId="0" fontId="23" fillId="31" borderId="1" applyNumberFormat="0" applyBorder="0" applyAlignment="0" applyProtection="0"/>
    <xf numFmtId="0" fontId="1" fillId="32" borderId="1" applyNumberFormat="0" applyBorder="0" applyAlignment="0" applyProtection="0"/>
    <xf numFmtId="0" fontId="1" fillId="33" borderId="1" applyNumberFormat="0" applyBorder="0" applyAlignment="0" applyProtection="0"/>
    <xf numFmtId="0" fontId="1" fillId="34" borderId="1" applyNumberFormat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9" fontId="2" fillId="0" borderId="0" xfId="0" applyNumberFormat="1" applyFo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9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left"/>
    </xf>
    <xf numFmtId="9" fontId="2" fillId="0" borderId="0" xfId="0" applyNumberFormat="1" applyFont="1" applyAlignment="1">
      <alignment horizontal="left"/>
    </xf>
    <xf numFmtId="9" fontId="2" fillId="0" borderId="5" xfId="0" applyNumberFormat="1" applyFont="1" applyBorder="1"/>
    <xf numFmtId="0" fontId="5" fillId="0" borderId="5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2" fillId="2" borderId="7" xfId="0" applyFont="1" applyFill="1" applyBorder="1"/>
    <xf numFmtId="0" fontId="2" fillId="0" borderId="20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3" borderId="2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2" fillId="0" borderId="5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2" borderId="5" xfId="0" applyFont="1" applyFill="1" applyBorder="1"/>
    <xf numFmtId="3" fontId="2" fillId="0" borderId="5" xfId="0" applyNumberFormat="1" applyFont="1" applyBorder="1"/>
    <xf numFmtId="0" fontId="1" fillId="0" borderId="5" xfId="10" applyBorder="1" applyAlignment="1">
      <alignment wrapText="1"/>
    </xf>
    <xf numFmtId="0" fontId="24" fillId="0" borderId="5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/>
    </xf>
    <xf numFmtId="0" fontId="24" fillId="0" borderId="0" xfId="0" applyFont="1"/>
    <xf numFmtId="0" fontId="2" fillId="35" borderId="7" xfId="0" applyFont="1" applyFill="1" applyBorder="1" applyAlignment="1">
      <alignment horizontal="center"/>
    </xf>
    <xf numFmtId="0" fontId="2" fillId="35" borderId="7" xfId="0" applyFont="1" applyFill="1" applyBorder="1" applyAlignment="1">
      <alignment horizontal="center" vertical="center"/>
    </xf>
    <xf numFmtId="0" fontId="2" fillId="36" borderId="5" xfId="0" applyFont="1" applyFill="1" applyBorder="1" applyAlignment="1">
      <alignment wrapText="1"/>
    </xf>
    <xf numFmtId="9" fontId="5" fillId="0" borderId="11" xfId="0" applyNumberFormat="1" applyFont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9" fontId="2" fillId="0" borderId="2" xfId="0" applyNumberFormat="1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3" fillId="0" borderId="14" xfId="0" applyFont="1" applyBorder="1"/>
    <xf numFmtId="0" fontId="3" fillId="0" borderId="23" xfId="0" applyFont="1" applyBorder="1"/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22" fillId="0" borderId="34" xfId="0" applyFont="1" applyBorder="1" applyAlignment="1">
      <alignment horizontal="center" vertical="center"/>
    </xf>
    <xf numFmtId="9" fontId="24" fillId="0" borderId="34" xfId="0" applyNumberFormat="1" applyFont="1" applyFill="1" applyBorder="1" applyAlignment="1">
      <alignment horizontal="center" vertical="center"/>
    </xf>
    <xf numFmtId="0" fontId="0" fillId="0" borderId="34" xfId="0" applyBorder="1"/>
    <xf numFmtId="0" fontId="22" fillId="0" borderId="34" xfId="0" applyFont="1" applyBorder="1" applyAlignment="1">
      <alignment horizontal="center"/>
    </xf>
    <xf numFmtId="1" fontId="0" fillId="0" borderId="34" xfId="0" applyNumberFormat="1" applyBorder="1" applyAlignment="1">
      <alignment horizontal="center"/>
    </xf>
  </cellXfs>
  <cellStyles count="43">
    <cellStyle name="20% - Accent1 2" xfId="20" xr:uid="{F038560A-1CD4-48CD-A05E-CF3444758415}"/>
    <cellStyle name="20% - Accent2 2" xfId="24" xr:uid="{6CC8B505-DD41-4F72-A4A9-49618CF0B0F5}"/>
    <cellStyle name="20% - Accent3 2" xfId="28" xr:uid="{8245B12B-B08B-4D0B-AD8F-8CEA352F0324}"/>
    <cellStyle name="20% - Accent4 2" xfId="32" xr:uid="{D6A01AE7-3A33-4B59-A28D-0E66D0E1990A}"/>
    <cellStyle name="20% - Accent5 2" xfId="36" xr:uid="{B9D0E9B4-8F9A-4782-B4C8-C491A2877E87}"/>
    <cellStyle name="20% - Accent6 2" xfId="40" xr:uid="{77C62EC3-BEAB-4997-991E-ADF39E198A5C}"/>
    <cellStyle name="40% - Accent1 2" xfId="21" xr:uid="{EEAD013B-34FF-4C59-8CB1-C51C1C44022C}"/>
    <cellStyle name="40% - Accent2 2" xfId="25" xr:uid="{B881C005-A9AA-4B3B-82F1-E530D3AE73F3}"/>
    <cellStyle name="40% - Accent3 2" xfId="29" xr:uid="{F5F3545F-9F65-4E8E-977F-9A75CCA14747}"/>
    <cellStyle name="40% - Accent4 2" xfId="33" xr:uid="{28063866-6349-4DDA-A91E-E77EC156F4E2}"/>
    <cellStyle name="40% - Accent5 2" xfId="37" xr:uid="{E9B2BD11-0373-4798-BEC2-35423C87833D}"/>
    <cellStyle name="40% - Accent6 2" xfId="41" xr:uid="{03D21A2E-B175-46FA-AFBC-6405BA572BD0}"/>
    <cellStyle name="60% - Accent1 2" xfId="22" xr:uid="{8358E553-EB20-47EB-B88B-02C436780BE0}"/>
    <cellStyle name="60% - Accent2 2" xfId="26" xr:uid="{32D9B550-1D79-4C82-A25A-5C4FCD141D60}"/>
    <cellStyle name="60% - Accent3 2" xfId="30" xr:uid="{A50CEC79-E609-4412-BB5D-F5C5DFC67858}"/>
    <cellStyle name="60% - Accent4 2" xfId="34" xr:uid="{87F52368-F0B9-479D-BBEF-F314C670D72C}"/>
    <cellStyle name="60% - Accent5 2" xfId="38" xr:uid="{77A8EC2C-17CF-406E-B140-C07737C9CF73}"/>
    <cellStyle name="60% - Accent6 2" xfId="42" xr:uid="{BE172406-FF52-4F45-81D0-B5284A3549F7}"/>
    <cellStyle name="Accent1 2" xfId="19" xr:uid="{2DBF954F-BA61-4343-9DAF-A722E9E721A0}"/>
    <cellStyle name="Accent2 2" xfId="23" xr:uid="{1A3CC06C-63BF-458B-93CE-50B8FA6189C3}"/>
    <cellStyle name="Accent3 2" xfId="27" xr:uid="{5C9E0C5D-E01B-42AB-BF04-049AA94B4935}"/>
    <cellStyle name="Accent4 2" xfId="31" xr:uid="{49A37F61-79B2-4C63-9B9B-6D5ADF5CC980}"/>
    <cellStyle name="Accent5 2" xfId="35" xr:uid="{17359361-5BF7-4466-9F53-0332B18F8F58}"/>
    <cellStyle name="Accent6 2" xfId="39" xr:uid="{526B65E0-9BAC-4CC7-B6B2-82B2C6940497}"/>
    <cellStyle name="Bad 2" xfId="14" xr:uid="{C1E90B86-2814-43B8-B96E-A998525D5B15}"/>
    <cellStyle name="Calculation" xfId="6" builtinId="22" customBuiltin="1"/>
    <cellStyle name="Check Cell" xfId="8" builtinId="23" customBuiltin="1"/>
    <cellStyle name="Explanatory Text 2" xfId="18" xr:uid="{3DBF5912-50A0-42DB-A154-9DAB9C705770}"/>
    <cellStyle name="Good 2" xfId="13" xr:uid="{89624B2D-86EA-42D0-A4E6-FFB10C32E51D}"/>
    <cellStyle name="Heading 1" xfId="1" builtinId="16" customBuiltin="1"/>
    <cellStyle name="Heading 2" xfId="2" builtinId="17" customBuiltin="1"/>
    <cellStyle name="Heading 3" xfId="3" builtinId="18" customBuiltin="1"/>
    <cellStyle name="Heading 4 2" xfId="12" xr:uid="{EE0B1144-9E1E-4F25-917E-AB8A44DC9B76}"/>
    <cellStyle name="Input" xfId="4" builtinId="20" customBuiltin="1"/>
    <cellStyle name="Linked Cell" xfId="7" builtinId="24" customBuiltin="1"/>
    <cellStyle name="Neutral 2" xfId="15" xr:uid="{531EFDD4-A543-4D20-80C6-847565EF3DB1}"/>
    <cellStyle name="Normal" xfId="0" builtinId="0"/>
    <cellStyle name="Normal 2" xfId="10" xr:uid="{14282FC3-9100-4064-9E16-E25AEE7227F5}"/>
    <cellStyle name="Note 2" xfId="17" xr:uid="{535478C6-FD63-4FC0-9ED7-BB781C6FEC24}"/>
    <cellStyle name="Output" xfId="5" builtinId="21" customBuiltin="1"/>
    <cellStyle name="Title 2" xfId="11" xr:uid="{1DEA08C5-558C-4CB3-98BE-0D330A585810}"/>
    <cellStyle name="Total" xfId="9" builtinId="25" customBuiltin="1"/>
    <cellStyle name="Warning Text 2" xfId="16" xr:uid="{9442BB54-5CED-4EA5-86A2-4AA10D8CAD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EEE 371- Miroprocessor and Microcontroller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IEE_FALL_2022!$AT$13</c:f>
              <c:strCache>
                <c:ptCount val="1"/>
                <c:pt idx="0">
                  <c:v>CO1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IEE_FALL_2022!$BC$56</c:f>
              <c:numCache>
                <c:formatCode>0%</c:formatCode>
                <c:ptCount val="1"/>
                <c:pt idx="0">
                  <c:v>0.79411764705882348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6C3-9705-98A5F5313B40}"/>
            </c:ext>
          </c:extLst>
        </c:ser>
        <c:ser>
          <c:idx val="1"/>
          <c:order val="1"/>
          <c:tx>
            <c:strRef>
              <c:f>IEE_FALL_2022!$AU$13</c:f>
              <c:strCache>
                <c:ptCount val="1"/>
                <c:pt idx="0">
                  <c:v>CO2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IEE_FALL_2022!$BD$56</c:f>
              <c:numCache>
                <c:formatCode>0%</c:formatCode>
                <c:ptCount val="1"/>
                <c:pt idx="0">
                  <c:v>0.26470588235294118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B-46C3-9705-98A5F5313B40}"/>
            </c:ext>
          </c:extLst>
        </c:ser>
        <c:ser>
          <c:idx val="2"/>
          <c:order val="2"/>
          <c:tx>
            <c:strRef>
              <c:f>IEE_FALL_2022!$AV$13</c:f>
              <c:strCache>
                <c:ptCount val="1"/>
                <c:pt idx="0">
                  <c:v>CO3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IEE_FALL_2022!$BE$56</c:f>
              <c:numCache>
                <c:formatCode>0%</c:formatCode>
                <c:ptCount val="1"/>
                <c:pt idx="0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DB-46C3-9705-98A5F5313B40}"/>
            </c:ext>
          </c:extLst>
        </c:ser>
        <c:ser>
          <c:idx val="3"/>
          <c:order val="3"/>
          <c:tx>
            <c:strRef>
              <c:f>IEE_FALL_2022!$AW$13</c:f>
              <c:strCache>
                <c:ptCount val="1"/>
                <c:pt idx="0">
                  <c:v>CO4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IEE_FALL_2022!$BF$56</c:f>
              <c:numCache>
                <c:formatCode>0%</c:formatCode>
                <c:ptCount val="1"/>
                <c:pt idx="0">
                  <c:v>0.91176470588235292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DB-46C3-9705-98A5F5313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35379882"/>
        <c:axId val="1712489854"/>
      </c:barChart>
      <c:catAx>
        <c:axId val="93537988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489854"/>
        <c:crosses val="autoZero"/>
        <c:auto val="1"/>
        <c:lblAlgn val="ctr"/>
        <c:lblOffset val="100"/>
        <c:noMultiLvlLbl val="1"/>
      </c:catAx>
      <c:valAx>
        <c:axId val="1712489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3798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45</xdr:col>
      <xdr:colOff>28575</xdr:colOff>
      <xdr:row>58</xdr:row>
      <xdr:rowOff>85725</xdr:rowOff>
    </xdr:from>
    <xdr:ext cx="5715000" cy="3533775"/>
    <xdr:graphicFrame macro="">
      <xdr:nvGraphicFramePr>
        <xdr:cNvPr id="585958555" name="Chart 1" title="Chart">
          <a:extLst>
            <a:ext uri="{FF2B5EF4-FFF2-40B4-BE49-F238E27FC236}">
              <a16:creationId xmlns:a16="http://schemas.microsoft.com/office/drawing/2014/main" id="{00000000-0008-0000-0000-00009B04E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953"/>
  <sheetViews>
    <sheetView tabSelected="1" workbookViewId="0">
      <pane xSplit="2" ySplit="15" topLeftCell="AQ45" activePane="bottomRight" state="frozen"/>
      <selection pane="topRight" activeCell="C1" sqref="C1"/>
      <selection pane="bottomLeft" activeCell="A16" sqref="A16"/>
      <selection pane="bottomRight" activeCell="BK74" sqref="BK74"/>
    </sheetView>
  </sheetViews>
  <sheetFormatPr defaultColWidth="14.44140625" defaultRowHeight="15" customHeight="1"/>
  <cols>
    <col min="1" max="1" width="18.44140625" customWidth="1"/>
    <col min="2" max="2" width="33.109375" customWidth="1"/>
    <col min="3" max="3" width="3.5546875" customWidth="1"/>
    <col min="4" max="6" width="4.44140625" customWidth="1"/>
    <col min="7" max="7" width="10.5546875" customWidth="1"/>
    <col min="8" max="8" width="11.109375" customWidth="1"/>
    <col min="9" max="10" width="4.44140625" customWidth="1"/>
    <col min="11" max="11" width="6.5546875" customWidth="1"/>
    <col min="12" max="12" width="4.44140625" customWidth="1"/>
    <col min="13" max="14" width="5.109375" customWidth="1"/>
    <col min="15" max="15" width="5.6640625" customWidth="1"/>
    <col min="16" max="16" width="7" customWidth="1"/>
    <col min="17" max="17" width="9.33203125" customWidth="1"/>
    <col min="18" max="18" width="5.33203125" customWidth="1"/>
    <col min="19" max="19" width="6.5546875" customWidth="1"/>
    <col min="20" max="20" width="5.5546875" customWidth="1"/>
    <col min="21" max="26" width="4.44140625" customWidth="1"/>
    <col min="27" max="33" width="4.6640625" customWidth="1"/>
    <col min="34" max="35" width="5.6640625" customWidth="1"/>
    <col min="36" max="36" width="4.44140625" customWidth="1"/>
    <col min="37" max="37" width="8.6640625" customWidth="1"/>
    <col min="38" max="39" width="5.33203125" customWidth="1"/>
    <col min="40" max="40" width="7.109375" customWidth="1"/>
    <col min="41" max="41" width="7" customWidth="1"/>
    <col min="42" max="42" width="7.44140625" customWidth="1"/>
    <col min="43" max="43" width="5.77734375" customWidth="1"/>
    <col min="44" max="44" width="4.44140625" customWidth="1"/>
    <col min="45" max="45" width="4.6640625" customWidth="1"/>
    <col min="46" max="46" width="6.88671875" customWidth="1"/>
    <col min="47" max="47" width="8" customWidth="1"/>
    <col min="48" max="48" width="7.109375" customWidth="1"/>
    <col min="49" max="49" width="6.88671875" customWidth="1"/>
    <col min="50" max="50" width="4.44140625" customWidth="1"/>
    <col min="51" max="51" width="7.6640625" customWidth="1"/>
    <col min="52" max="52" width="4.88671875" customWidth="1"/>
    <col min="53" max="53" width="5.88671875" customWidth="1"/>
    <col min="54" max="54" width="4.88671875" customWidth="1"/>
    <col min="55" max="56" width="4.44140625" customWidth="1"/>
    <col min="57" max="57" width="7.6640625" customWidth="1"/>
    <col min="58" max="60" width="5.6640625" customWidth="1"/>
    <col min="61" max="62" width="4.44140625" customWidth="1"/>
    <col min="63" max="63" width="11" customWidth="1"/>
  </cols>
  <sheetData>
    <row r="1" spans="1:65" ht="14.25" customHeight="1">
      <c r="A1" s="1" t="s">
        <v>0</v>
      </c>
      <c r="B1" s="1" t="s">
        <v>1</v>
      </c>
      <c r="C1" s="1"/>
      <c r="D1" s="1"/>
      <c r="E1" s="1"/>
      <c r="F1" s="1"/>
      <c r="G1" s="1"/>
      <c r="H1" s="2"/>
      <c r="I1" s="76" t="s">
        <v>2</v>
      </c>
      <c r="J1" s="64"/>
      <c r="K1" s="64"/>
      <c r="L1" s="64"/>
      <c r="M1" s="64"/>
      <c r="N1" s="64"/>
      <c r="O1" s="6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76" t="s">
        <v>3</v>
      </c>
      <c r="AB1" s="64"/>
      <c r="AC1" s="64"/>
      <c r="AD1" s="64"/>
      <c r="AE1" s="64"/>
      <c r="AF1" s="64"/>
      <c r="AG1" s="64"/>
      <c r="AH1" s="64"/>
      <c r="AI1" s="65"/>
      <c r="AJ1" s="1"/>
      <c r="AK1" s="1"/>
      <c r="AL1" s="1"/>
      <c r="AM1" s="1"/>
      <c r="AN1" s="1"/>
      <c r="AO1" s="1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1"/>
    </row>
    <row r="2" spans="1:65" ht="14.25" customHeight="1">
      <c r="A2" s="1" t="s">
        <v>4</v>
      </c>
      <c r="B2" s="1" t="s">
        <v>5</v>
      </c>
      <c r="C2" s="1"/>
      <c r="D2" s="1"/>
      <c r="E2" s="1"/>
      <c r="F2" s="1"/>
      <c r="G2" s="1"/>
      <c r="H2" s="2"/>
      <c r="I2" s="4"/>
      <c r="J2" s="4" t="s">
        <v>6</v>
      </c>
      <c r="K2" s="5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6"/>
      <c r="Q2" s="5" t="s">
        <v>12</v>
      </c>
      <c r="R2" s="4" t="s">
        <v>10</v>
      </c>
      <c r="S2" s="1"/>
      <c r="T2" s="1"/>
      <c r="U2" s="1"/>
      <c r="V2" s="1"/>
      <c r="W2" s="1"/>
      <c r="X2" s="1"/>
      <c r="Y2" s="1"/>
      <c r="Z2" s="7"/>
      <c r="AA2" s="8" t="s">
        <v>13</v>
      </c>
      <c r="AB2" s="8" t="s">
        <v>14</v>
      </c>
      <c r="AC2" s="8" t="s">
        <v>15</v>
      </c>
      <c r="AD2" s="9" t="s">
        <v>16</v>
      </c>
      <c r="AE2" s="9" t="s">
        <v>17</v>
      </c>
      <c r="AF2" s="9" t="s">
        <v>18</v>
      </c>
      <c r="AG2" s="8" t="s">
        <v>19</v>
      </c>
      <c r="AH2" s="8" t="s">
        <v>20</v>
      </c>
      <c r="AI2" s="8" t="s">
        <v>21</v>
      </c>
      <c r="AJ2" s="1"/>
      <c r="AK2" s="1"/>
      <c r="AL2" s="1"/>
      <c r="AM2" s="1"/>
      <c r="AN2" s="1"/>
      <c r="AO2" s="1"/>
      <c r="AP2" s="1"/>
      <c r="AQ2" s="1"/>
      <c r="AR2" s="1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1"/>
    </row>
    <row r="3" spans="1:65" ht="14.25" customHeight="1">
      <c r="A3" s="1" t="s">
        <v>22</v>
      </c>
      <c r="B3" s="53" t="s">
        <v>126</v>
      </c>
      <c r="C3" s="1"/>
      <c r="D3" s="1"/>
      <c r="E3" s="1"/>
      <c r="F3" s="1"/>
      <c r="G3" s="1"/>
      <c r="H3" s="2"/>
      <c r="I3" s="4" t="s">
        <v>24</v>
      </c>
      <c r="J3" s="4">
        <v>10</v>
      </c>
      <c r="K3" s="4"/>
      <c r="L3" s="4">
        <v>15</v>
      </c>
      <c r="M3" s="4">
        <v>10</v>
      </c>
      <c r="N3" s="4">
        <f t="shared" ref="N3:N6" si="0">SUM(J3:M3)</f>
        <v>35</v>
      </c>
      <c r="O3" s="10">
        <f>N3/N8</f>
        <v>0.26923076923076922</v>
      </c>
      <c r="P3" s="6"/>
      <c r="Q3" s="11">
        <f t="shared" ref="Q3:Q6" si="1">(M3*66.67)/100</f>
        <v>6.6670000000000007</v>
      </c>
      <c r="R3" s="11">
        <f t="shared" ref="R3:R6" si="2">(J3+K3+L3+Q3)</f>
        <v>31.667000000000002</v>
      </c>
      <c r="S3" s="1"/>
      <c r="T3" s="1"/>
      <c r="U3" s="1"/>
      <c r="V3" s="1"/>
      <c r="W3" s="1"/>
      <c r="X3" s="1"/>
      <c r="Y3" s="1"/>
      <c r="Z3" s="7" t="s">
        <v>24</v>
      </c>
      <c r="AA3" s="12" t="s">
        <v>25</v>
      </c>
      <c r="AB3" s="8"/>
      <c r="AC3" s="8"/>
      <c r="AD3" s="9"/>
      <c r="AE3" s="9"/>
      <c r="AF3" s="9"/>
      <c r="AG3" s="8"/>
      <c r="AH3" s="8"/>
      <c r="AI3" s="8"/>
      <c r="AJ3" s="1"/>
      <c r="AK3" s="1"/>
      <c r="AL3" s="1"/>
      <c r="AM3" s="1"/>
      <c r="AN3" s="1"/>
      <c r="AO3" s="1"/>
      <c r="AP3" s="1"/>
      <c r="AQ3" s="1"/>
      <c r="AR3" s="1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1"/>
    </row>
    <row r="4" spans="1:65" ht="14.25" customHeight="1">
      <c r="A4" s="1" t="s">
        <v>26</v>
      </c>
      <c r="B4" s="53" t="s">
        <v>127</v>
      </c>
      <c r="C4" s="13"/>
      <c r="D4" s="1"/>
      <c r="E4" s="1"/>
      <c r="F4" s="1"/>
      <c r="G4" s="1"/>
      <c r="H4" s="2"/>
      <c r="I4" s="4" t="s">
        <v>27</v>
      </c>
      <c r="J4" s="4">
        <v>10</v>
      </c>
      <c r="K4" s="4"/>
      <c r="L4" s="4">
        <v>15</v>
      </c>
      <c r="M4" s="4">
        <v>10</v>
      </c>
      <c r="N4" s="4">
        <f t="shared" si="0"/>
        <v>35</v>
      </c>
      <c r="O4" s="10">
        <f>N4/N8</f>
        <v>0.26923076923076922</v>
      </c>
      <c r="P4" s="6"/>
      <c r="Q4" s="11">
        <f t="shared" si="1"/>
        <v>6.6670000000000007</v>
      </c>
      <c r="R4" s="11">
        <f t="shared" si="2"/>
        <v>31.667000000000002</v>
      </c>
      <c r="S4" s="1"/>
      <c r="T4" s="1"/>
      <c r="U4" s="1"/>
      <c r="V4" s="1"/>
      <c r="W4" s="1"/>
      <c r="X4" s="1"/>
      <c r="Y4" s="1"/>
      <c r="Z4" s="7" t="s">
        <v>27</v>
      </c>
      <c r="AA4" s="12" t="s">
        <v>25</v>
      </c>
      <c r="AB4" s="8"/>
      <c r="AC4" s="8"/>
      <c r="AD4" s="9"/>
      <c r="AE4" s="9"/>
      <c r="AF4" s="9"/>
      <c r="AG4" s="8"/>
      <c r="AH4" s="8"/>
      <c r="AI4" s="8"/>
      <c r="AJ4" s="1"/>
      <c r="AK4" s="1"/>
      <c r="AL4" s="1"/>
      <c r="AM4" s="1"/>
      <c r="AN4" s="1"/>
      <c r="AO4" s="1"/>
      <c r="AP4" s="1"/>
      <c r="AQ4" s="1"/>
      <c r="AR4" s="1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1"/>
    </row>
    <row r="5" spans="1:65" ht="14.25" customHeight="1">
      <c r="A5" s="1" t="s">
        <v>28</v>
      </c>
      <c r="B5" s="13">
        <f>COUNTA(A16:A50)</f>
        <v>34</v>
      </c>
      <c r="C5" s="14"/>
      <c r="D5" s="1"/>
      <c r="E5" s="1"/>
      <c r="F5" s="1"/>
      <c r="G5" s="1"/>
      <c r="H5" s="2"/>
      <c r="I5" s="4" t="s">
        <v>29</v>
      </c>
      <c r="J5" s="4"/>
      <c r="K5" s="4">
        <v>10</v>
      </c>
      <c r="L5" s="4"/>
      <c r="M5" s="4">
        <v>20</v>
      </c>
      <c r="N5" s="4">
        <f t="shared" si="0"/>
        <v>30</v>
      </c>
      <c r="O5" s="10">
        <f>N5/N8</f>
        <v>0.23076923076923078</v>
      </c>
      <c r="P5" s="6"/>
      <c r="Q5" s="11">
        <f t="shared" si="1"/>
        <v>13.334000000000001</v>
      </c>
      <c r="R5" s="11">
        <f t="shared" si="2"/>
        <v>23.334000000000003</v>
      </c>
      <c r="S5" s="1"/>
      <c r="T5" s="1"/>
      <c r="U5" s="1"/>
      <c r="V5" s="1"/>
      <c r="W5" s="1"/>
      <c r="X5" s="1"/>
      <c r="Y5" s="1"/>
      <c r="Z5" s="7" t="s">
        <v>29</v>
      </c>
      <c r="AA5" s="8"/>
      <c r="AB5" s="8"/>
      <c r="AC5" s="12" t="s">
        <v>25</v>
      </c>
      <c r="AD5" s="9"/>
      <c r="AE5" s="9"/>
      <c r="AF5" s="9"/>
      <c r="AG5" s="8"/>
      <c r="AH5" s="8"/>
      <c r="AI5" s="8"/>
      <c r="AJ5" s="1"/>
      <c r="AK5" s="1"/>
      <c r="AL5" s="1"/>
      <c r="AM5" s="1"/>
      <c r="AN5" s="1"/>
      <c r="AO5" s="1"/>
      <c r="AP5" s="1"/>
      <c r="AQ5" s="1"/>
      <c r="AR5" s="1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1"/>
    </row>
    <row r="6" spans="1:65" ht="14.25" customHeight="1">
      <c r="A6" s="1"/>
      <c r="B6" s="14"/>
      <c r="C6" s="14"/>
      <c r="D6" s="1"/>
      <c r="E6" s="1"/>
      <c r="F6" s="1"/>
      <c r="G6" s="1"/>
      <c r="H6" s="2"/>
      <c r="I6" s="4" t="s">
        <v>30</v>
      </c>
      <c r="J6" s="4">
        <v>10</v>
      </c>
      <c r="K6" s="4"/>
      <c r="L6" s="4"/>
      <c r="M6" s="4">
        <v>20</v>
      </c>
      <c r="N6" s="4">
        <f t="shared" si="0"/>
        <v>30</v>
      </c>
      <c r="O6" s="10">
        <f>N6/N8</f>
        <v>0.23076923076923078</v>
      </c>
      <c r="P6" s="6"/>
      <c r="Q6" s="11">
        <f t="shared" si="1"/>
        <v>13.334000000000001</v>
      </c>
      <c r="R6" s="11">
        <f t="shared" si="2"/>
        <v>23.334000000000003</v>
      </c>
      <c r="S6" s="1"/>
      <c r="T6" s="1"/>
      <c r="U6" s="1"/>
      <c r="V6" s="1"/>
      <c r="W6" s="1"/>
      <c r="X6" s="1"/>
      <c r="Y6" s="1"/>
      <c r="Z6" s="7" t="s">
        <v>30</v>
      </c>
      <c r="AA6" s="12" t="s">
        <v>25</v>
      </c>
      <c r="AB6" s="8"/>
      <c r="AC6" s="8"/>
      <c r="AD6" s="9"/>
      <c r="AE6" s="9"/>
      <c r="AF6" s="9"/>
      <c r="AG6" s="8"/>
      <c r="AH6" s="8"/>
      <c r="AI6" s="8"/>
      <c r="AJ6" s="1"/>
      <c r="AK6" s="1"/>
      <c r="AL6" s="1"/>
      <c r="AM6" s="1"/>
      <c r="AN6" s="1"/>
      <c r="AO6" s="1"/>
      <c r="AP6" s="1"/>
      <c r="AQ6" s="1"/>
      <c r="AR6" s="1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1"/>
    </row>
    <row r="7" spans="1:65" ht="14.25" customHeight="1">
      <c r="A7" s="1"/>
      <c r="B7" s="14"/>
      <c r="C7" s="14"/>
      <c r="D7" s="1"/>
      <c r="E7" s="1"/>
      <c r="F7" s="1"/>
      <c r="G7" s="1"/>
      <c r="H7" s="2"/>
      <c r="I7" s="4"/>
      <c r="J7" s="4"/>
      <c r="K7" s="4"/>
      <c r="L7" s="4"/>
      <c r="M7" s="4"/>
      <c r="N7" s="4"/>
      <c r="O7" s="10"/>
      <c r="P7" s="6"/>
      <c r="Q7" s="11"/>
      <c r="R7" s="11"/>
      <c r="S7" s="1"/>
      <c r="T7" s="1"/>
      <c r="U7" s="1"/>
      <c r="V7" s="1"/>
      <c r="W7" s="1"/>
      <c r="X7" s="1"/>
      <c r="Y7" s="1"/>
      <c r="Z7" s="7"/>
      <c r="AA7" s="8"/>
      <c r="AB7" s="8"/>
      <c r="AC7" s="8"/>
      <c r="AD7" s="9"/>
      <c r="AE7" s="9"/>
      <c r="AF7" s="9"/>
      <c r="AG7" s="8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1"/>
    </row>
    <row r="8" spans="1:65" ht="14.25" customHeight="1">
      <c r="A8" s="1"/>
      <c r="B8" s="1"/>
      <c r="C8" s="1"/>
      <c r="D8" s="1"/>
      <c r="E8" s="1"/>
      <c r="F8" s="1"/>
      <c r="G8" s="1"/>
      <c r="H8" s="2"/>
      <c r="I8" s="4"/>
      <c r="J8" s="4"/>
      <c r="K8" s="4"/>
      <c r="L8" s="4"/>
      <c r="M8" s="4"/>
      <c r="N8" s="4">
        <f>SUM(N3:N6)</f>
        <v>130</v>
      </c>
      <c r="O8" s="10">
        <f>SUM(O3:O5)</f>
        <v>0.76923076923076916</v>
      </c>
      <c r="P8" s="6"/>
      <c r="Q8" s="4"/>
      <c r="R8" s="7"/>
      <c r="S8" s="1"/>
      <c r="T8" s="1"/>
      <c r="U8" s="1"/>
      <c r="V8" s="1"/>
      <c r="W8" s="1"/>
      <c r="X8" s="1"/>
      <c r="Y8" s="1"/>
      <c r="Z8" s="7"/>
      <c r="AA8" s="15"/>
      <c r="AB8" s="15"/>
      <c r="AC8" s="7"/>
      <c r="AD8" s="7"/>
      <c r="AE8" s="7"/>
      <c r="AF8" s="7"/>
      <c r="AG8" s="7"/>
      <c r="AH8" s="7"/>
      <c r="AI8" s="7"/>
      <c r="AJ8" s="1"/>
      <c r="AK8" s="1"/>
      <c r="AL8" s="1"/>
      <c r="AM8" s="1"/>
      <c r="AN8" s="1"/>
      <c r="AO8" s="1"/>
      <c r="AP8" s="1"/>
      <c r="AQ8" s="1"/>
      <c r="AR8" s="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1"/>
    </row>
    <row r="9" spans="1:65" ht="14.25" customHeight="1">
      <c r="A9" s="1"/>
      <c r="B9" s="1"/>
      <c r="C9" s="1"/>
      <c r="D9" s="1"/>
      <c r="E9" s="1"/>
      <c r="F9" s="1"/>
      <c r="G9" s="1"/>
      <c r="H9" s="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"/>
      <c r="AB9" s="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1"/>
    </row>
    <row r="10" spans="1:65" ht="14.25" customHeight="1">
      <c r="A10" s="1"/>
      <c r="B10" s="1"/>
      <c r="C10" s="1"/>
      <c r="D10" s="1"/>
      <c r="E10" s="1"/>
      <c r="F10" s="1"/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1"/>
    </row>
    <row r="11" spans="1:65" ht="14.25" customHeight="1">
      <c r="A11" s="77" t="s">
        <v>31</v>
      </c>
      <c r="B11" s="77" t="s">
        <v>32</v>
      </c>
      <c r="C11" s="16" t="s">
        <v>33</v>
      </c>
      <c r="D11" s="16" t="s">
        <v>34</v>
      </c>
      <c r="E11" s="16" t="s">
        <v>35</v>
      </c>
      <c r="F11" s="16" t="s">
        <v>36</v>
      </c>
      <c r="G11" s="16" t="s">
        <v>37</v>
      </c>
      <c r="H11" s="17" t="s">
        <v>38</v>
      </c>
      <c r="I11" s="78" t="s">
        <v>39</v>
      </c>
      <c r="J11" s="79"/>
      <c r="K11" s="79"/>
      <c r="L11" s="79"/>
      <c r="M11" s="79"/>
      <c r="N11" s="79"/>
      <c r="O11" s="79"/>
      <c r="P11" s="79"/>
      <c r="Q11" s="79"/>
      <c r="R11" s="80"/>
      <c r="S11" s="71" t="s">
        <v>9</v>
      </c>
      <c r="T11" s="71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5"/>
      <c r="AL11" s="73" t="s">
        <v>10</v>
      </c>
      <c r="AM11" s="18"/>
      <c r="AN11" s="57" t="s">
        <v>40</v>
      </c>
      <c r="AO11" s="58"/>
      <c r="AP11" s="58"/>
      <c r="AQ11" s="58"/>
      <c r="AR11" s="59"/>
      <c r="AS11" s="3"/>
      <c r="AT11" s="57" t="s">
        <v>40</v>
      </c>
      <c r="AU11" s="58"/>
      <c r="AV11" s="58"/>
      <c r="AW11" s="58"/>
      <c r="AX11" s="59"/>
      <c r="AY11" s="19"/>
      <c r="AZ11" s="57" t="s">
        <v>40</v>
      </c>
      <c r="BA11" s="58"/>
      <c r="BB11" s="58"/>
      <c r="BC11" s="58"/>
      <c r="BD11" s="59"/>
      <c r="BE11" s="19"/>
      <c r="BF11" s="57" t="s">
        <v>40</v>
      </c>
      <c r="BG11" s="58"/>
      <c r="BH11" s="58"/>
      <c r="BI11" s="58"/>
      <c r="BJ11" s="59"/>
      <c r="BK11" s="3"/>
      <c r="BL11" s="81" t="s">
        <v>128</v>
      </c>
      <c r="BM11" s="81"/>
    </row>
    <row r="12" spans="1:65" ht="14.25" customHeight="1">
      <c r="A12" s="74"/>
      <c r="B12" s="74"/>
      <c r="C12" s="4"/>
      <c r="D12" s="7"/>
      <c r="E12" s="7"/>
      <c r="F12" s="7"/>
      <c r="G12" s="7"/>
      <c r="H12" s="20"/>
      <c r="I12" s="66" t="s">
        <v>41</v>
      </c>
      <c r="J12" s="64"/>
      <c r="K12" s="65"/>
      <c r="L12" s="67" t="s">
        <v>42</v>
      </c>
      <c r="M12" s="64"/>
      <c r="N12" s="65"/>
      <c r="O12" s="67" t="s">
        <v>43</v>
      </c>
      <c r="P12" s="64"/>
      <c r="Q12" s="65"/>
      <c r="R12" s="68" t="s">
        <v>44</v>
      </c>
      <c r="S12" s="71" t="s">
        <v>41</v>
      </c>
      <c r="T12" s="71"/>
      <c r="U12" s="65"/>
      <c r="V12" s="72" t="s">
        <v>42</v>
      </c>
      <c r="W12" s="64"/>
      <c r="X12" s="65"/>
      <c r="Y12" s="72" t="s">
        <v>43</v>
      </c>
      <c r="Z12" s="64"/>
      <c r="AA12" s="65"/>
      <c r="AB12" s="72" t="s">
        <v>45</v>
      </c>
      <c r="AC12" s="64"/>
      <c r="AD12" s="65"/>
      <c r="AE12" s="72" t="s">
        <v>46</v>
      </c>
      <c r="AF12" s="64"/>
      <c r="AG12" s="65"/>
      <c r="AH12" s="72" t="s">
        <v>47</v>
      </c>
      <c r="AI12" s="64"/>
      <c r="AJ12" s="65"/>
      <c r="AK12" s="73" t="s">
        <v>48</v>
      </c>
      <c r="AL12" s="74"/>
      <c r="AM12" s="18"/>
      <c r="AN12" s="60"/>
      <c r="AO12" s="61"/>
      <c r="AP12" s="61"/>
      <c r="AQ12" s="61"/>
      <c r="AR12" s="62"/>
      <c r="AS12" s="3"/>
      <c r="AT12" s="60"/>
      <c r="AU12" s="61"/>
      <c r="AV12" s="61"/>
      <c r="AW12" s="61"/>
      <c r="AX12" s="62"/>
      <c r="AY12" s="19"/>
      <c r="AZ12" s="60"/>
      <c r="BA12" s="61"/>
      <c r="BB12" s="61"/>
      <c r="BC12" s="61"/>
      <c r="BD12" s="62"/>
      <c r="BE12" s="19"/>
      <c r="BF12" s="60"/>
      <c r="BG12" s="61"/>
      <c r="BH12" s="61"/>
      <c r="BI12" s="61"/>
      <c r="BJ12" s="62"/>
      <c r="BK12" s="3"/>
      <c r="BL12" s="81"/>
      <c r="BM12" s="81"/>
    </row>
    <row r="13" spans="1:65" ht="14.25" customHeight="1">
      <c r="A13" s="74"/>
      <c r="B13" s="74"/>
      <c r="C13" s="4"/>
      <c r="D13" s="7"/>
      <c r="E13" s="7"/>
      <c r="F13" s="7"/>
      <c r="G13" s="7"/>
      <c r="H13" s="20"/>
      <c r="I13" s="21" t="s">
        <v>49</v>
      </c>
      <c r="J13" s="8" t="s">
        <v>50</v>
      </c>
      <c r="K13" s="8"/>
      <c r="L13" s="8" t="s">
        <v>49</v>
      </c>
      <c r="M13" s="8" t="s">
        <v>50</v>
      </c>
      <c r="N13" s="8"/>
      <c r="O13" s="8" t="s">
        <v>49</v>
      </c>
      <c r="P13" s="8" t="s">
        <v>50</v>
      </c>
      <c r="Q13" s="8"/>
      <c r="R13" s="69"/>
      <c r="S13" s="22" t="s">
        <v>49</v>
      </c>
      <c r="T13" s="22"/>
      <c r="U13" s="4"/>
      <c r="V13" s="4" t="s">
        <v>49</v>
      </c>
      <c r="W13" s="4" t="s">
        <v>50</v>
      </c>
      <c r="X13" s="4"/>
      <c r="Y13" s="4" t="s">
        <v>49</v>
      </c>
      <c r="Z13" s="4" t="s">
        <v>50</v>
      </c>
      <c r="AA13" s="4"/>
      <c r="AB13" s="4" t="s">
        <v>49</v>
      </c>
      <c r="AC13" s="4" t="s">
        <v>50</v>
      </c>
      <c r="AD13" s="4"/>
      <c r="AE13" s="4" t="s">
        <v>49</v>
      </c>
      <c r="AF13" s="4" t="s">
        <v>50</v>
      </c>
      <c r="AG13" s="4"/>
      <c r="AH13" s="4" t="s">
        <v>49</v>
      </c>
      <c r="AI13" s="4" t="s">
        <v>50</v>
      </c>
      <c r="AJ13" s="4"/>
      <c r="AK13" s="74"/>
      <c r="AL13" s="74"/>
      <c r="AM13" s="18"/>
      <c r="AN13" s="23" t="s">
        <v>51</v>
      </c>
      <c r="AO13" s="23" t="s">
        <v>52</v>
      </c>
      <c r="AP13" s="23" t="s">
        <v>53</v>
      </c>
      <c r="AQ13" s="23" t="s">
        <v>30</v>
      </c>
      <c r="AR13" s="23" t="s">
        <v>54</v>
      </c>
      <c r="AS13" s="3"/>
      <c r="AT13" s="23" t="s">
        <v>51</v>
      </c>
      <c r="AU13" s="23" t="s">
        <v>52</v>
      </c>
      <c r="AV13" s="23" t="s">
        <v>53</v>
      </c>
      <c r="AW13" s="23" t="s">
        <v>30</v>
      </c>
      <c r="AX13" s="23" t="s">
        <v>54</v>
      </c>
      <c r="AY13" s="24"/>
      <c r="AZ13" s="10" t="s">
        <v>51</v>
      </c>
      <c r="BA13" s="10" t="s">
        <v>27</v>
      </c>
      <c r="BB13" s="10" t="s">
        <v>53</v>
      </c>
      <c r="BC13" s="10" t="s">
        <v>30</v>
      </c>
      <c r="BD13" s="10" t="s">
        <v>54</v>
      </c>
      <c r="BE13" s="24"/>
      <c r="BF13" s="10" t="s">
        <v>51</v>
      </c>
      <c r="BG13" s="10" t="s">
        <v>27</v>
      </c>
      <c r="BH13" s="10" t="s">
        <v>53</v>
      </c>
      <c r="BI13" s="10" t="s">
        <v>30</v>
      </c>
      <c r="BJ13" s="10" t="s">
        <v>54</v>
      </c>
      <c r="BK13" s="3"/>
      <c r="BL13" s="82" t="s">
        <v>13</v>
      </c>
      <c r="BM13" s="82" t="s">
        <v>14</v>
      </c>
    </row>
    <row r="14" spans="1:65" ht="14.25" customHeight="1">
      <c r="A14" s="74"/>
      <c r="B14" s="74"/>
      <c r="C14" s="4"/>
      <c r="D14" s="25" t="s">
        <v>24</v>
      </c>
      <c r="E14" s="4" t="s">
        <v>27</v>
      </c>
      <c r="F14" s="4" t="s">
        <v>30</v>
      </c>
      <c r="G14" s="4"/>
      <c r="H14" s="26" t="s">
        <v>29</v>
      </c>
      <c r="I14" s="27" t="s">
        <v>24</v>
      </c>
      <c r="J14" s="4" t="s">
        <v>27</v>
      </c>
      <c r="K14" s="4"/>
      <c r="L14" s="4" t="s">
        <v>24</v>
      </c>
      <c r="M14" s="4" t="s">
        <v>27</v>
      </c>
      <c r="N14" s="4"/>
      <c r="O14" s="4" t="s">
        <v>24</v>
      </c>
      <c r="P14" s="4" t="s">
        <v>27</v>
      </c>
      <c r="Q14" s="4"/>
      <c r="R14" s="70"/>
      <c r="S14" s="22" t="s">
        <v>24</v>
      </c>
      <c r="T14" s="22" t="s">
        <v>24</v>
      </c>
      <c r="U14" s="4"/>
      <c r="V14" s="4" t="s">
        <v>27</v>
      </c>
      <c r="W14" s="8" t="s">
        <v>27</v>
      </c>
      <c r="X14" s="4"/>
      <c r="Y14" s="4" t="s">
        <v>29</v>
      </c>
      <c r="Z14" s="4" t="s">
        <v>29</v>
      </c>
      <c r="AA14" s="4"/>
      <c r="AB14" s="4" t="s">
        <v>30</v>
      </c>
      <c r="AC14" s="4" t="s">
        <v>30</v>
      </c>
      <c r="AD14" s="8"/>
      <c r="AE14" s="4" t="s">
        <v>30</v>
      </c>
      <c r="AF14" s="4" t="s">
        <v>29</v>
      </c>
      <c r="AG14" s="4"/>
      <c r="AH14" s="4" t="s">
        <v>30</v>
      </c>
      <c r="AI14" s="4" t="s">
        <v>29</v>
      </c>
      <c r="AJ14" s="4"/>
      <c r="AK14" s="75"/>
      <c r="AL14" s="75"/>
      <c r="AM14" s="18"/>
      <c r="AN14" s="4"/>
      <c r="AO14" s="4"/>
      <c r="AP14" s="4"/>
      <c r="AQ14" s="4"/>
      <c r="AR14" s="4"/>
      <c r="AS14" s="3"/>
      <c r="AT14" s="4"/>
      <c r="AU14" s="4"/>
      <c r="AV14" s="4"/>
      <c r="AW14" s="4"/>
      <c r="AX14" s="4"/>
      <c r="AY14" s="24"/>
      <c r="AZ14" s="10"/>
      <c r="BA14" s="10"/>
      <c r="BB14" s="10"/>
      <c r="BC14" s="10"/>
      <c r="BD14" s="10"/>
      <c r="BE14" s="24"/>
      <c r="BF14" s="10"/>
      <c r="BG14" s="10"/>
      <c r="BH14" s="10"/>
      <c r="BI14" s="10"/>
      <c r="BJ14" s="10"/>
      <c r="BK14" s="1"/>
      <c r="BL14" s="83"/>
      <c r="BM14" s="83"/>
    </row>
    <row r="15" spans="1:65" ht="14.25" customHeight="1">
      <c r="A15" s="75"/>
      <c r="B15" s="75"/>
      <c r="C15" s="28">
        <v>10</v>
      </c>
      <c r="D15" s="29">
        <v>10</v>
      </c>
      <c r="E15" s="29">
        <v>10</v>
      </c>
      <c r="F15" s="29">
        <v>10</v>
      </c>
      <c r="G15" s="29">
        <v>20</v>
      </c>
      <c r="H15" s="30">
        <v>10</v>
      </c>
      <c r="I15" s="31">
        <v>5</v>
      </c>
      <c r="J15" s="32">
        <v>5</v>
      </c>
      <c r="K15" s="33"/>
      <c r="L15" s="32">
        <v>5</v>
      </c>
      <c r="M15" s="32">
        <v>5</v>
      </c>
      <c r="N15" s="33"/>
      <c r="O15" s="32">
        <v>5</v>
      </c>
      <c r="P15" s="32">
        <v>5</v>
      </c>
      <c r="Q15" s="33"/>
      <c r="R15" s="34">
        <v>20</v>
      </c>
      <c r="S15" s="35">
        <v>5</v>
      </c>
      <c r="T15" s="35">
        <v>5</v>
      </c>
      <c r="U15" s="33"/>
      <c r="V15" s="32">
        <v>5</v>
      </c>
      <c r="W15" s="32">
        <v>5</v>
      </c>
      <c r="X15" s="33"/>
      <c r="Y15" s="32">
        <v>3</v>
      </c>
      <c r="Z15" s="32">
        <v>7</v>
      </c>
      <c r="AA15" s="33"/>
      <c r="AB15" s="32">
        <v>5</v>
      </c>
      <c r="AC15" s="32">
        <v>5</v>
      </c>
      <c r="AD15" s="33"/>
      <c r="AE15" s="32">
        <v>5</v>
      </c>
      <c r="AF15" s="32">
        <v>5</v>
      </c>
      <c r="AG15" s="33"/>
      <c r="AH15" s="32">
        <v>5</v>
      </c>
      <c r="AI15" s="32">
        <v>5</v>
      </c>
      <c r="AJ15" s="33"/>
      <c r="AK15" s="32">
        <v>40</v>
      </c>
      <c r="AL15" s="7"/>
      <c r="AM15" s="1"/>
      <c r="AN15" s="11">
        <f>SUMIF($D$14:$AJ$14,I$3,$D15:$AJ15) -M$3+Q$3</f>
        <v>31.667000000000002</v>
      </c>
      <c r="AO15" s="11">
        <f>SUMIF($D$14:$AJ$14,I$4,$D15:$AJ15) -M$4+Q$4</f>
        <v>31.667000000000002</v>
      </c>
      <c r="AP15" s="11">
        <f>SUMIF($D$14:$AJ$14,I$5,$D15:$AJ15) -M$5 +Q$5</f>
        <v>23.334000000000003</v>
      </c>
      <c r="AQ15" s="11">
        <f>SUMIF($D$14:$AJ$14,I$6,$D15:$AJ15) -M$6 +Q$6</f>
        <v>23.334000000000003</v>
      </c>
      <c r="AR15" s="11"/>
      <c r="AS15" s="3"/>
      <c r="AT15" s="11">
        <f>SUMIF($D$14:$AJ$14,I$3,$D15:$AJ15) -M$3+Q$3</f>
        <v>31.667000000000002</v>
      </c>
      <c r="AU15" s="11">
        <f>SUMIF($D$14:$AJ$14,I$4,$D15:$AJ15) -M$4+Q$4</f>
        <v>31.667000000000002</v>
      </c>
      <c r="AV15" s="11">
        <f>SUMIF($D$14:$AJ$14,I$5,$D15:$AJ15) -M$5 +Q$5</f>
        <v>23.334000000000003</v>
      </c>
      <c r="AW15" s="11">
        <f>AQ15</f>
        <v>23.334000000000003</v>
      </c>
      <c r="AX15" s="11"/>
      <c r="AY15" s="36"/>
      <c r="AZ15" s="11">
        <f>SUMIF($D$14:$AJ$14,I$3,$D15:$AJ15) -M$3+Q$3</f>
        <v>31.667000000000002</v>
      </c>
      <c r="BA15" s="11">
        <f>SUMIF($D$14:$AJ$14,I$4,$D15:$AJ15) -M$4+Q$4</f>
        <v>31.667000000000002</v>
      </c>
      <c r="BB15" s="11">
        <f>SUMIF($D$14:$AJ$14,I$5,$D15:$AJ15) -M$5 +Q$5</f>
        <v>23.334000000000003</v>
      </c>
      <c r="BC15" s="11">
        <f>AQ15</f>
        <v>23.334000000000003</v>
      </c>
      <c r="BD15" s="11"/>
      <c r="BE15" s="36"/>
      <c r="BF15" s="11">
        <f>SUMIF($D$14:$AJ$14,I$3,$D15:$AJ15) -M$3+Q$3</f>
        <v>31.667000000000002</v>
      </c>
      <c r="BG15" s="11">
        <f>SUMIF($D$14:$AJ$14,I$4,$D15:$AJ15) -M$4+Q$4</f>
        <v>31.667000000000002</v>
      </c>
      <c r="BH15" s="11">
        <f>SUMIF($D$14:$AJ$14,I$5,$D15:$AJ15) -M$5 +Q$5</f>
        <v>23.334000000000003</v>
      </c>
      <c r="BI15" s="11">
        <f>AQ15</f>
        <v>23.334000000000003</v>
      </c>
      <c r="BJ15" s="11"/>
      <c r="BK15" s="1"/>
      <c r="BL15" s="84">
        <v>6</v>
      </c>
      <c r="BM15" s="84">
        <v>2</v>
      </c>
    </row>
    <row r="16" spans="1:65" ht="14.25" customHeight="1">
      <c r="A16" s="50" t="s">
        <v>58</v>
      </c>
      <c r="B16" s="50" t="s">
        <v>59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26"/>
      <c r="I16" s="27"/>
      <c r="J16" s="4"/>
      <c r="K16" s="4"/>
      <c r="L16" s="4"/>
      <c r="M16" s="4">
        <v>0.5</v>
      </c>
      <c r="N16" s="4"/>
      <c r="O16" s="4"/>
      <c r="P16" s="4"/>
      <c r="Q16" s="4"/>
      <c r="R16" s="39">
        <f t="shared" ref="R16:R49" si="3">SUM(I16:Q16)</f>
        <v>0.5</v>
      </c>
      <c r="S16" s="22"/>
      <c r="T16" s="22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 t="s">
        <v>23</v>
      </c>
      <c r="AL16" s="4">
        <f t="shared" ref="AL16:AL49" si="4">SUM(C16,G16,H16,R16,AK16)</f>
        <v>0.5</v>
      </c>
      <c r="AM16" s="40"/>
      <c r="AN16" s="41">
        <f t="shared" ref="AN16:AN49" si="5">MIN(SUMIF($D$14:$AJ$14,I$3,$D16:$AJ16), 100)</f>
        <v>0</v>
      </c>
      <c r="AO16" s="41">
        <f t="shared" ref="AO16:AO49" si="6">MIN(SUMIF($D$14:$AJ$14,I$4,$D16:$AJ16), 100)</f>
        <v>0.5</v>
      </c>
      <c r="AP16" s="41">
        <f t="shared" ref="AP16:AP49" si="7">MIN(SUMIF($D$14:$AJ$14,I$5,$D16:$AJ16), 100)</f>
        <v>0</v>
      </c>
      <c r="AQ16" s="41">
        <f t="shared" ref="AQ16:AQ49" si="8">MIN(SUMIF($D$14:$AJ$14,I$6,$D16:$AJ16), 100)</f>
        <v>0</v>
      </c>
      <c r="AR16" s="41"/>
      <c r="AS16" s="3"/>
      <c r="AT16" s="42">
        <f t="shared" ref="AT16:AT49" si="9">MIN(SUMIF($D$14:$AJ$14,I$3,$D16:$AJ16)/AT$15, 100%)</f>
        <v>0</v>
      </c>
      <c r="AU16" s="42">
        <f t="shared" ref="AU16:AU49" si="10">MIN(SUMIF($D$14:$AJ$14,I$4,$D16:$AJ16)/AU$15, 100%)</f>
        <v>1.5789307480973885E-2</v>
      </c>
      <c r="AV16" s="42">
        <f t="shared" ref="AV16:AV49" si="11">MIN(SUMIF($D$14:$AJ$14,I$5,$D16:$AJ16)/AV$15, 100%)</f>
        <v>0</v>
      </c>
      <c r="AW16" s="42">
        <f t="shared" ref="AW16:AW49" si="12">MIN(SUMIF($D$14:$AJ$14,I$6,$D16:$AJ16)/AW$15, 100%)</f>
        <v>0</v>
      </c>
      <c r="AX16" s="41"/>
      <c r="AY16" s="24"/>
      <c r="AZ16" s="41">
        <f t="shared" ref="AZ16:BB16" si="13">IF((AT16)&gt;=50%, 2, (IF((AT16)&lt;25%, 0, 1)))</f>
        <v>0</v>
      </c>
      <c r="BA16" s="41">
        <f t="shared" si="13"/>
        <v>0</v>
      </c>
      <c r="BB16" s="41">
        <f t="shared" si="13"/>
        <v>0</v>
      </c>
      <c r="BC16" s="41">
        <f t="shared" ref="BC16:BC49" si="14">IF((AW16)&gt;=50%, 2, (IF((AW16)&lt;25%, 0, 1)))</f>
        <v>0</v>
      </c>
      <c r="BD16" s="41"/>
      <c r="BE16" s="6"/>
      <c r="BF16" s="41" t="str">
        <f t="shared" ref="BF16:BH16" si="15">IF(AZ16=2,"Att", (IF(AZ16=0,"Not","Weak")))</f>
        <v>Not</v>
      </c>
      <c r="BG16" s="41" t="str">
        <f t="shared" si="15"/>
        <v>Not</v>
      </c>
      <c r="BH16" s="41" t="str">
        <f t="shared" si="15"/>
        <v>Not</v>
      </c>
      <c r="BI16" s="41" t="str">
        <f t="shared" ref="BI16:BI49" si="16">IF(BC16=2,"Att", (IF(BC16=0,"Not","Weak")))</f>
        <v>Not</v>
      </c>
      <c r="BJ16" s="41"/>
      <c r="BK16" s="1"/>
      <c r="BL16" s="85">
        <f>AZ16+BA16+BC16</f>
        <v>0</v>
      </c>
      <c r="BM16" s="85">
        <f>BB16</f>
        <v>0</v>
      </c>
    </row>
    <row r="17" spans="1:65" ht="14.25" customHeight="1">
      <c r="A17" s="50" t="s">
        <v>60</v>
      </c>
      <c r="B17" s="50" t="s">
        <v>61</v>
      </c>
      <c r="C17" s="4">
        <v>3</v>
      </c>
      <c r="D17" s="4">
        <v>0</v>
      </c>
      <c r="E17" s="4">
        <v>0.5</v>
      </c>
      <c r="F17" s="4">
        <v>9</v>
      </c>
      <c r="G17" s="4">
        <f t="shared" ref="G17:G49" si="17">SUMPRODUCT(LARGE((D17:F17),{1,2}))</f>
        <v>9.5</v>
      </c>
      <c r="H17" s="43">
        <v>0</v>
      </c>
      <c r="I17" s="4"/>
      <c r="J17" s="4"/>
      <c r="K17" s="4"/>
      <c r="L17" s="4"/>
      <c r="M17" s="4">
        <v>0.5</v>
      </c>
      <c r="N17" s="4"/>
      <c r="O17" s="4"/>
      <c r="P17" s="4"/>
      <c r="Q17" s="4"/>
      <c r="R17" s="39">
        <f t="shared" si="3"/>
        <v>0.5</v>
      </c>
      <c r="S17" s="22"/>
      <c r="T17" s="22">
        <v>4</v>
      </c>
      <c r="U17" s="4"/>
      <c r="V17" s="4"/>
      <c r="W17" s="4"/>
      <c r="X17" s="4"/>
      <c r="Y17" s="4">
        <v>2</v>
      </c>
      <c r="Z17" s="4">
        <v>0</v>
      </c>
      <c r="AA17" s="4"/>
      <c r="AB17" s="4">
        <v>5</v>
      </c>
      <c r="AC17" s="4">
        <v>3</v>
      </c>
      <c r="AD17" s="4"/>
      <c r="AE17" s="4"/>
      <c r="AF17" s="4"/>
      <c r="AG17" s="4"/>
      <c r="AH17" s="4"/>
      <c r="AI17" s="4"/>
      <c r="AJ17" s="4"/>
      <c r="AK17" s="4">
        <f t="shared" ref="AK17:AK49" si="18">SUM(S17:AJ17)</f>
        <v>14</v>
      </c>
      <c r="AL17" s="4">
        <f t="shared" si="4"/>
        <v>27</v>
      </c>
      <c r="AM17" s="40"/>
      <c r="AN17" s="41">
        <f t="shared" si="5"/>
        <v>4</v>
      </c>
      <c r="AO17" s="41">
        <f t="shared" si="6"/>
        <v>1</v>
      </c>
      <c r="AP17" s="41">
        <f t="shared" si="7"/>
        <v>2</v>
      </c>
      <c r="AQ17" s="41">
        <f t="shared" si="8"/>
        <v>17</v>
      </c>
      <c r="AR17" s="41"/>
      <c r="AS17" s="41"/>
      <c r="AT17" s="42">
        <f t="shared" si="9"/>
        <v>0.12631445984779108</v>
      </c>
      <c r="AU17" s="42">
        <f t="shared" si="10"/>
        <v>3.1578614961947769E-2</v>
      </c>
      <c r="AV17" s="42">
        <f t="shared" si="11"/>
        <v>8.5711836804662711E-2</v>
      </c>
      <c r="AW17" s="42">
        <f t="shared" si="12"/>
        <v>0.72855061283963307</v>
      </c>
      <c r="AX17" s="41"/>
      <c r="AY17" s="41"/>
      <c r="AZ17" s="41">
        <f t="shared" ref="AZ17:BB17" si="19">IF((AT17)&gt;=50%, 2, (IF((AT17)&lt;25%, 0, 1)))</f>
        <v>0</v>
      </c>
      <c r="BA17" s="41">
        <f t="shared" si="19"/>
        <v>0</v>
      </c>
      <c r="BB17" s="41">
        <f t="shared" si="19"/>
        <v>0</v>
      </c>
      <c r="BC17" s="41">
        <f t="shared" si="14"/>
        <v>2</v>
      </c>
      <c r="BD17" s="41"/>
      <c r="BE17" s="41"/>
      <c r="BF17" s="41" t="str">
        <f t="shared" ref="BF17:BH17" si="20">IF(AZ17=2,"Att", (IF(AZ17=0,"Not","Weak")))</f>
        <v>Not</v>
      </c>
      <c r="BG17" s="41" t="str">
        <f t="shared" si="20"/>
        <v>Not</v>
      </c>
      <c r="BH17" s="41" t="str">
        <f t="shared" si="20"/>
        <v>Not</v>
      </c>
      <c r="BI17" s="41" t="str">
        <f t="shared" si="16"/>
        <v>Att</v>
      </c>
      <c r="BJ17" s="41"/>
      <c r="BK17" s="1"/>
      <c r="BL17" s="85">
        <f t="shared" ref="BL17:BL49" si="21">AZ17+BA17+BC17</f>
        <v>2</v>
      </c>
      <c r="BM17" s="85">
        <f t="shared" ref="BM17:BM49" si="22">BB17</f>
        <v>0</v>
      </c>
    </row>
    <row r="18" spans="1:65" ht="14.25" customHeight="1">
      <c r="A18" s="50" t="s">
        <v>62</v>
      </c>
      <c r="B18" s="50" t="s">
        <v>63</v>
      </c>
      <c r="C18" s="4">
        <v>6</v>
      </c>
      <c r="D18" s="4"/>
      <c r="E18" s="4">
        <v>0.5</v>
      </c>
      <c r="F18" s="4">
        <v>8.5</v>
      </c>
      <c r="G18" s="4">
        <f>SUMPRODUCT(LARGE((D18:F18),{1,2}))</f>
        <v>9</v>
      </c>
      <c r="H18" s="26">
        <v>6</v>
      </c>
      <c r="I18" s="27">
        <v>4</v>
      </c>
      <c r="J18" s="4">
        <v>0.5</v>
      </c>
      <c r="K18" s="4"/>
      <c r="L18" s="4"/>
      <c r="M18" s="4">
        <v>1</v>
      </c>
      <c r="N18" s="4"/>
      <c r="O18" s="4"/>
      <c r="P18" s="4"/>
      <c r="Q18" s="4"/>
      <c r="R18" s="39">
        <f t="shared" si="3"/>
        <v>5.5</v>
      </c>
      <c r="S18" s="22">
        <v>5</v>
      </c>
      <c r="T18" s="22">
        <v>5</v>
      </c>
      <c r="U18" s="4"/>
      <c r="V18" s="4"/>
      <c r="W18" s="4"/>
      <c r="X18" s="4"/>
      <c r="Y18" s="4">
        <v>3</v>
      </c>
      <c r="Z18" s="4">
        <v>2.5</v>
      </c>
      <c r="AA18" s="4"/>
      <c r="AB18" s="4">
        <v>4.5</v>
      </c>
      <c r="AC18" s="4"/>
      <c r="AD18" s="4"/>
      <c r="AE18" s="4"/>
      <c r="AF18" s="4"/>
      <c r="AG18" s="4"/>
      <c r="AH18" s="4"/>
      <c r="AI18" s="4"/>
      <c r="AJ18" s="4"/>
      <c r="AK18" s="4">
        <f t="shared" si="18"/>
        <v>20</v>
      </c>
      <c r="AL18" s="4">
        <f t="shared" si="4"/>
        <v>46.5</v>
      </c>
      <c r="AM18" s="40"/>
      <c r="AN18" s="41">
        <f t="shared" si="5"/>
        <v>14</v>
      </c>
      <c r="AO18" s="41">
        <f t="shared" si="6"/>
        <v>2</v>
      </c>
      <c r="AP18" s="41">
        <f t="shared" si="7"/>
        <v>11.5</v>
      </c>
      <c r="AQ18" s="41">
        <f t="shared" si="8"/>
        <v>13</v>
      </c>
      <c r="AR18" s="41"/>
      <c r="AS18" s="3"/>
      <c r="AT18" s="42">
        <f t="shared" si="9"/>
        <v>0.44210060946726876</v>
      </c>
      <c r="AU18" s="42">
        <f t="shared" si="10"/>
        <v>6.3157229923895539E-2</v>
      </c>
      <c r="AV18" s="42">
        <f t="shared" si="11"/>
        <v>0.49284306162681057</v>
      </c>
      <c r="AW18" s="42">
        <f t="shared" si="12"/>
        <v>0.55712693923030765</v>
      </c>
      <c r="AX18" s="41"/>
      <c r="AY18" s="24"/>
      <c r="AZ18" s="41">
        <f t="shared" ref="AZ18:BB18" si="23">IF((AT18)&gt;=50%, 2, (IF((AT18)&lt;25%, 0, 1)))</f>
        <v>1</v>
      </c>
      <c r="BA18" s="41">
        <f t="shared" si="23"/>
        <v>0</v>
      </c>
      <c r="BB18" s="41">
        <f t="shared" si="23"/>
        <v>1</v>
      </c>
      <c r="BC18" s="41">
        <f t="shared" si="14"/>
        <v>2</v>
      </c>
      <c r="BD18" s="41"/>
      <c r="BE18" s="6"/>
      <c r="BF18" s="41" t="str">
        <f t="shared" ref="BF18:BH18" si="24">IF(AZ18=2,"Att", (IF(AZ18=0,"Not","Weak")))</f>
        <v>Weak</v>
      </c>
      <c r="BG18" s="41" t="str">
        <f t="shared" si="24"/>
        <v>Not</v>
      </c>
      <c r="BH18" s="41" t="str">
        <f t="shared" si="24"/>
        <v>Weak</v>
      </c>
      <c r="BI18" s="41" t="str">
        <f t="shared" si="16"/>
        <v>Att</v>
      </c>
      <c r="BJ18" s="41"/>
      <c r="BK18" s="1"/>
      <c r="BL18" s="85">
        <f t="shared" si="21"/>
        <v>3</v>
      </c>
      <c r="BM18" s="85">
        <f t="shared" si="22"/>
        <v>1</v>
      </c>
    </row>
    <row r="19" spans="1:65" ht="14.25" customHeight="1">
      <c r="A19" s="50" t="s">
        <v>64</v>
      </c>
      <c r="B19" s="50" t="s">
        <v>65</v>
      </c>
      <c r="C19" s="4">
        <v>8</v>
      </c>
      <c r="D19" s="4">
        <v>0</v>
      </c>
      <c r="E19" s="4">
        <v>0.5</v>
      </c>
      <c r="F19" s="4">
        <v>10</v>
      </c>
      <c r="G19" s="4">
        <f t="shared" si="17"/>
        <v>10.5</v>
      </c>
      <c r="H19" s="26">
        <v>7</v>
      </c>
      <c r="I19" s="27">
        <v>0.5</v>
      </c>
      <c r="J19" s="4">
        <v>2</v>
      </c>
      <c r="K19" s="4"/>
      <c r="L19" s="4"/>
      <c r="M19" s="4">
        <v>0.5</v>
      </c>
      <c r="N19" s="4"/>
      <c r="O19" s="4"/>
      <c r="P19" s="4"/>
      <c r="Q19" s="4"/>
      <c r="R19" s="39">
        <f t="shared" si="3"/>
        <v>3</v>
      </c>
      <c r="S19" s="22">
        <v>5</v>
      </c>
      <c r="T19" s="22">
        <v>5</v>
      </c>
      <c r="U19" s="4"/>
      <c r="V19" s="4">
        <v>2.5</v>
      </c>
      <c r="W19" s="4">
        <v>2.5</v>
      </c>
      <c r="X19" s="4"/>
      <c r="Y19" s="4">
        <v>3</v>
      </c>
      <c r="Z19" s="4">
        <v>3</v>
      </c>
      <c r="AA19" s="4"/>
      <c r="AB19" s="4">
        <v>4.5</v>
      </c>
      <c r="AC19" s="4">
        <v>0.5</v>
      </c>
      <c r="AD19" s="4"/>
      <c r="AE19" s="4"/>
      <c r="AF19" s="4"/>
      <c r="AG19" s="4"/>
      <c r="AH19" s="4"/>
      <c r="AI19" s="4"/>
      <c r="AJ19" s="4"/>
      <c r="AK19" s="4">
        <f t="shared" si="18"/>
        <v>26</v>
      </c>
      <c r="AL19" s="4">
        <f t="shared" si="4"/>
        <v>54.5</v>
      </c>
      <c r="AM19" s="40"/>
      <c r="AN19" s="41">
        <f t="shared" si="5"/>
        <v>10.5</v>
      </c>
      <c r="AO19" s="41">
        <f t="shared" si="6"/>
        <v>8</v>
      </c>
      <c r="AP19" s="41">
        <f t="shared" si="7"/>
        <v>13</v>
      </c>
      <c r="AQ19" s="41">
        <f t="shared" si="8"/>
        <v>15</v>
      </c>
      <c r="AR19" s="41"/>
      <c r="AS19" s="3"/>
      <c r="AT19" s="42">
        <f t="shared" si="9"/>
        <v>0.33157545710045155</v>
      </c>
      <c r="AU19" s="42">
        <f t="shared" si="10"/>
        <v>0.25262891969558215</v>
      </c>
      <c r="AV19" s="42">
        <f t="shared" si="11"/>
        <v>0.55712693923030765</v>
      </c>
      <c r="AW19" s="42">
        <f t="shared" si="12"/>
        <v>0.64283877603497031</v>
      </c>
      <c r="AX19" s="41"/>
      <c r="AY19" s="24"/>
      <c r="AZ19" s="41">
        <f t="shared" ref="AZ19:BB19" si="25">IF((AT19)&gt;=50%, 2, (IF((AT19)&lt;25%, 0, 1)))</f>
        <v>1</v>
      </c>
      <c r="BA19" s="41">
        <f t="shared" si="25"/>
        <v>1</v>
      </c>
      <c r="BB19" s="41">
        <f t="shared" si="25"/>
        <v>2</v>
      </c>
      <c r="BC19" s="41">
        <f t="shared" si="14"/>
        <v>2</v>
      </c>
      <c r="BD19" s="41"/>
      <c r="BE19" s="6"/>
      <c r="BF19" s="41" t="str">
        <f t="shared" ref="BF19:BH19" si="26">IF(AZ19=2,"Att", (IF(AZ19=0,"Not","Weak")))</f>
        <v>Weak</v>
      </c>
      <c r="BG19" s="41" t="str">
        <f t="shared" si="26"/>
        <v>Weak</v>
      </c>
      <c r="BH19" s="41" t="str">
        <f t="shared" si="26"/>
        <v>Att</v>
      </c>
      <c r="BI19" s="41" t="str">
        <f t="shared" si="16"/>
        <v>Att</v>
      </c>
      <c r="BJ19" s="41"/>
      <c r="BK19" s="1"/>
      <c r="BL19" s="85">
        <f t="shared" si="21"/>
        <v>4</v>
      </c>
      <c r="BM19" s="85">
        <f t="shared" si="22"/>
        <v>2</v>
      </c>
    </row>
    <row r="20" spans="1:65" ht="14.25" customHeight="1">
      <c r="A20" s="50" t="s">
        <v>66</v>
      </c>
      <c r="B20" s="50" t="s">
        <v>67</v>
      </c>
      <c r="C20" s="4">
        <v>5</v>
      </c>
      <c r="D20" s="4">
        <v>0</v>
      </c>
      <c r="E20" s="4"/>
      <c r="F20" s="4">
        <v>5</v>
      </c>
      <c r="G20" s="4">
        <f t="shared" si="17"/>
        <v>5</v>
      </c>
      <c r="H20" s="26">
        <v>6</v>
      </c>
      <c r="I20" s="27">
        <v>1</v>
      </c>
      <c r="J20" s="4"/>
      <c r="K20" s="4"/>
      <c r="L20" s="4"/>
      <c r="M20" s="4"/>
      <c r="N20" s="4"/>
      <c r="O20" s="4"/>
      <c r="P20" s="4"/>
      <c r="Q20" s="4"/>
      <c r="R20" s="39">
        <f t="shared" si="3"/>
        <v>1</v>
      </c>
      <c r="S20" s="22">
        <v>5</v>
      </c>
      <c r="T20" s="22">
        <v>4</v>
      </c>
      <c r="U20" s="4"/>
      <c r="V20" s="4"/>
      <c r="W20" s="4"/>
      <c r="X20" s="4"/>
      <c r="Y20" s="4">
        <v>3</v>
      </c>
      <c r="Z20" s="4">
        <v>2</v>
      </c>
      <c r="AA20" s="4"/>
      <c r="AB20" s="4">
        <v>4</v>
      </c>
      <c r="AC20" s="4"/>
      <c r="AD20" s="4"/>
      <c r="AE20" s="4"/>
      <c r="AF20" s="4"/>
      <c r="AG20" s="4"/>
      <c r="AH20" s="4"/>
      <c r="AI20" s="4"/>
      <c r="AJ20" s="4"/>
      <c r="AK20" s="4">
        <f t="shared" si="18"/>
        <v>18</v>
      </c>
      <c r="AL20" s="4">
        <f t="shared" si="4"/>
        <v>35</v>
      </c>
      <c r="AM20" s="40"/>
      <c r="AN20" s="41">
        <f t="shared" si="5"/>
        <v>10</v>
      </c>
      <c r="AO20" s="41">
        <f t="shared" si="6"/>
        <v>0</v>
      </c>
      <c r="AP20" s="41">
        <f t="shared" si="7"/>
        <v>11</v>
      </c>
      <c r="AQ20" s="41">
        <f t="shared" si="8"/>
        <v>9</v>
      </c>
      <c r="AR20" s="41"/>
      <c r="AS20" s="3"/>
      <c r="AT20" s="42">
        <f t="shared" si="9"/>
        <v>0.31578614961947765</v>
      </c>
      <c r="AU20" s="42">
        <f t="shared" si="10"/>
        <v>0</v>
      </c>
      <c r="AV20" s="42">
        <f t="shared" si="11"/>
        <v>0.47141510242564494</v>
      </c>
      <c r="AW20" s="42">
        <f t="shared" si="12"/>
        <v>0.38570326562098223</v>
      </c>
      <c r="AX20" s="41"/>
      <c r="AY20" s="24"/>
      <c r="AZ20" s="41">
        <f t="shared" ref="AZ20:BB20" si="27">IF((AT20)&gt;=50%, 2, (IF((AT20)&lt;25%, 0, 1)))</f>
        <v>1</v>
      </c>
      <c r="BA20" s="41">
        <f t="shared" si="27"/>
        <v>0</v>
      </c>
      <c r="BB20" s="41">
        <f t="shared" si="27"/>
        <v>1</v>
      </c>
      <c r="BC20" s="41">
        <f t="shared" si="14"/>
        <v>1</v>
      </c>
      <c r="BD20" s="41"/>
      <c r="BE20" s="6"/>
      <c r="BF20" s="41" t="str">
        <f t="shared" ref="BF20:BH20" si="28">IF(AZ20=2,"Att", (IF(AZ20=0,"Not","Weak")))</f>
        <v>Weak</v>
      </c>
      <c r="BG20" s="41" t="str">
        <f t="shared" si="28"/>
        <v>Not</v>
      </c>
      <c r="BH20" s="41" t="str">
        <f t="shared" si="28"/>
        <v>Weak</v>
      </c>
      <c r="BI20" s="41" t="str">
        <f t="shared" si="16"/>
        <v>Weak</v>
      </c>
      <c r="BJ20" s="41"/>
      <c r="BK20" s="1"/>
      <c r="BL20" s="85">
        <f t="shared" si="21"/>
        <v>2</v>
      </c>
      <c r="BM20" s="85">
        <f t="shared" si="22"/>
        <v>1</v>
      </c>
    </row>
    <row r="21" spans="1:65" ht="14.25" customHeight="1">
      <c r="A21" s="50" t="s">
        <v>68</v>
      </c>
      <c r="B21" s="50" t="s">
        <v>69</v>
      </c>
      <c r="C21" s="4">
        <v>4</v>
      </c>
      <c r="D21" s="4">
        <v>0</v>
      </c>
      <c r="E21" s="4">
        <v>0</v>
      </c>
      <c r="F21" s="4">
        <v>9</v>
      </c>
      <c r="G21" s="4">
        <f t="shared" si="17"/>
        <v>9</v>
      </c>
      <c r="H21" s="26">
        <v>0</v>
      </c>
      <c r="I21" s="27">
        <v>1</v>
      </c>
      <c r="J21" s="4"/>
      <c r="K21" s="4"/>
      <c r="L21" s="4"/>
      <c r="M21" s="4"/>
      <c r="N21" s="4"/>
      <c r="O21" s="4"/>
      <c r="P21" s="4"/>
      <c r="Q21" s="4"/>
      <c r="R21" s="39">
        <f t="shared" si="3"/>
        <v>1</v>
      </c>
      <c r="S21" s="22"/>
      <c r="T21" s="22">
        <v>1</v>
      </c>
      <c r="U21" s="4"/>
      <c r="V21" s="4">
        <v>0</v>
      </c>
      <c r="W21" s="4">
        <v>0</v>
      </c>
      <c r="X21" s="4"/>
      <c r="Y21" s="4">
        <v>2</v>
      </c>
      <c r="Z21" s="4"/>
      <c r="AA21" s="4"/>
      <c r="AB21" s="4">
        <v>5</v>
      </c>
      <c r="AC21" s="4">
        <v>0</v>
      </c>
      <c r="AD21" s="4"/>
      <c r="AE21" s="4"/>
      <c r="AF21" s="4"/>
      <c r="AG21" s="4"/>
      <c r="AH21" s="4"/>
      <c r="AI21" s="4"/>
      <c r="AJ21" s="4"/>
      <c r="AK21" s="4">
        <f t="shared" si="18"/>
        <v>8</v>
      </c>
      <c r="AL21" s="4">
        <f t="shared" si="4"/>
        <v>22</v>
      </c>
      <c r="AM21" s="40"/>
      <c r="AN21" s="41">
        <f t="shared" si="5"/>
        <v>2</v>
      </c>
      <c r="AO21" s="41">
        <f t="shared" si="6"/>
        <v>0</v>
      </c>
      <c r="AP21" s="41">
        <f t="shared" si="7"/>
        <v>2</v>
      </c>
      <c r="AQ21" s="41">
        <f t="shared" si="8"/>
        <v>14</v>
      </c>
      <c r="AR21" s="41"/>
      <c r="AS21" s="3"/>
      <c r="AT21" s="42">
        <f t="shared" si="9"/>
        <v>6.3157229923895539E-2</v>
      </c>
      <c r="AU21" s="42">
        <f t="shared" si="10"/>
        <v>0</v>
      </c>
      <c r="AV21" s="42">
        <f t="shared" si="11"/>
        <v>8.5711836804662711E-2</v>
      </c>
      <c r="AW21" s="42">
        <f t="shared" si="12"/>
        <v>0.59998285763263903</v>
      </c>
      <c r="AX21" s="41"/>
      <c r="AY21" s="24"/>
      <c r="AZ21" s="41">
        <f t="shared" ref="AZ21:BB21" si="29">IF((AT21)&gt;=50%, 2, (IF((AT21)&lt;25%, 0, 1)))</f>
        <v>0</v>
      </c>
      <c r="BA21" s="41">
        <f t="shared" si="29"/>
        <v>0</v>
      </c>
      <c r="BB21" s="41">
        <f t="shared" si="29"/>
        <v>0</v>
      </c>
      <c r="BC21" s="41">
        <f t="shared" si="14"/>
        <v>2</v>
      </c>
      <c r="BD21" s="41"/>
      <c r="BE21" s="6"/>
      <c r="BF21" s="41" t="str">
        <f t="shared" ref="BF21:BH21" si="30">IF(AZ21=2,"Att", (IF(AZ21=0,"Not","Weak")))</f>
        <v>Not</v>
      </c>
      <c r="BG21" s="41" t="str">
        <f t="shared" si="30"/>
        <v>Not</v>
      </c>
      <c r="BH21" s="41" t="str">
        <f t="shared" si="30"/>
        <v>Not</v>
      </c>
      <c r="BI21" s="41" t="str">
        <f t="shared" si="16"/>
        <v>Att</v>
      </c>
      <c r="BJ21" s="41"/>
      <c r="BK21" s="1"/>
      <c r="BL21" s="85">
        <f t="shared" si="21"/>
        <v>2</v>
      </c>
      <c r="BM21" s="85">
        <f t="shared" si="22"/>
        <v>0</v>
      </c>
    </row>
    <row r="22" spans="1:65" ht="14.25" customHeight="1">
      <c r="A22" s="50" t="s">
        <v>70</v>
      </c>
      <c r="B22" s="50" t="s">
        <v>71</v>
      </c>
      <c r="C22" s="4">
        <v>8</v>
      </c>
      <c r="D22" s="4">
        <v>3</v>
      </c>
      <c r="E22" s="4">
        <v>0.5</v>
      </c>
      <c r="F22" s="4">
        <v>9</v>
      </c>
      <c r="G22" s="4">
        <f t="shared" si="17"/>
        <v>12</v>
      </c>
      <c r="H22" s="26">
        <v>7</v>
      </c>
      <c r="I22" s="27"/>
      <c r="J22" s="4">
        <v>1</v>
      </c>
      <c r="K22" s="4"/>
      <c r="L22" s="4">
        <v>2</v>
      </c>
      <c r="M22" s="4">
        <v>0.5</v>
      </c>
      <c r="N22" s="4"/>
      <c r="O22" s="4"/>
      <c r="P22" s="4"/>
      <c r="Q22" s="4"/>
      <c r="R22" s="39">
        <f t="shared" si="3"/>
        <v>3.5</v>
      </c>
      <c r="S22" s="22">
        <v>5</v>
      </c>
      <c r="T22" s="22">
        <v>4.5</v>
      </c>
      <c r="U22" s="4"/>
      <c r="V22" s="4">
        <v>0.5</v>
      </c>
      <c r="W22" s="4">
        <v>0</v>
      </c>
      <c r="X22" s="4"/>
      <c r="Y22" s="4">
        <v>3</v>
      </c>
      <c r="Z22" s="4">
        <v>4.5</v>
      </c>
      <c r="AA22" s="4"/>
      <c r="AB22" s="4">
        <v>2</v>
      </c>
      <c r="AC22" s="4">
        <v>5</v>
      </c>
      <c r="AD22" s="4"/>
      <c r="AE22" s="4"/>
      <c r="AF22" s="4"/>
      <c r="AG22" s="4"/>
      <c r="AH22" s="4"/>
      <c r="AI22" s="4"/>
      <c r="AJ22" s="4"/>
      <c r="AK22" s="4">
        <f t="shared" si="18"/>
        <v>24.5</v>
      </c>
      <c r="AL22" s="4">
        <f t="shared" si="4"/>
        <v>55</v>
      </c>
      <c r="AM22" s="40"/>
      <c r="AN22" s="41">
        <f t="shared" si="5"/>
        <v>14.5</v>
      </c>
      <c r="AO22" s="41">
        <f t="shared" si="6"/>
        <v>2.5</v>
      </c>
      <c r="AP22" s="41">
        <f t="shared" si="7"/>
        <v>14.5</v>
      </c>
      <c r="AQ22" s="41">
        <f t="shared" si="8"/>
        <v>16</v>
      </c>
      <c r="AR22" s="41"/>
      <c r="AS22" s="3"/>
      <c r="AT22" s="42">
        <f t="shared" si="9"/>
        <v>0.4578899169482426</v>
      </c>
      <c r="AU22" s="42">
        <f t="shared" si="10"/>
        <v>7.8946537404869413E-2</v>
      </c>
      <c r="AV22" s="42">
        <f t="shared" si="11"/>
        <v>0.62141081683380461</v>
      </c>
      <c r="AW22" s="42">
        <f t="shared" si="12"/>
        <v>0.68569469443730169</v>
      </c>
      <c r="AX22" s="41"/>
      <c r="AY22" s="24"/>
      <c r="AZ22" s="41">
        <f t="shared" ref="AZ22:BB22" si="31">IF((AT22)&gt;=50%, 2, (IF((AT22)&lt;25%, 0, 1)))</f>
        <v>1</v>
      </c>
      <c r="BA22" s="41">
        <f t="shared" si="31"/>
        <v>0</v>
      </c>
      <c r="BB22" s="41">
        <f t="shared" si="31"/>
        <v>2</v>
      </c>
      <c r="BC22" s="41">
        <f t="shared" si="14"/>
        <v>2</v>
      </c>
      <c r="BD22" s="41"/>
      <c r="BE22" s="6"/>
      <c r="BF22" s="41" t="str">
        <f t="shared" ref="BF22:BH22" si="32">IF(AZ22=2,"Att", (IF(AZ22=0,"Not","Weak")))</f>
        <v>Weak</v>
      </c>
      <c r="BG22" s="41" t="str">
        <f t="shared" si="32"/>
        <v>Not</v>
      </c>
      <c r="BH22" s="41" t="str">
        <f t="shared" si="32"/>
        <v>Att</v>
      </c>
      <c r="BI22" s="41" t="str">
        <f t="shared" si="16"/>
        <v>Att</v>
      </c>
      <c r="BJ22" s="41"/>
      <c r="BK22" s="1"/>
      <c r="BL22" s="85">
        <f t="shared" si="21"/>
        <v>3</v>
      </c>
      <c r="BM22" s="85">
        <f t="shared" si="22"/>
        <v>2</v>
      </c>
    </row>
    <row r="23" spans="1:65" ht="14.25" customHeight="1">
      <c r="A23" s="50" t="s">
        <v>72</v>
      </c>
      <c r="B23" s="50" t="s">
        <v>73</v>
      </c>
      <c r="C23" s="4">
        <v>6</v>
      </c>
      <c r="D23" s="4">
        <v>1</v>
      </c>
      <c r="E23" s="4">
        <v>2</v>
      </c>
      <c r="F23" s="4">
        <v>9</v>
      </c>
      <c r="G23" s="4">
        <f t="shared" si="17"/>
        <v>11</v>
      </c>
      <c r="H23" s="26">
        <v>7</v>
      </c>
      <c r="I23" s="27">
        <v>1</v>
      </c>
      <c r="J23" s="4"/>
      <c r="K23" s="4"/>
      <c r="L23" s="4">
        <v>3</v>
      </c>
      <c r="M23" s="4">
        <v>0.5</v>
      </c>
      <c r="N23" s="4"/>
      <c r="O23" s="4"/>
      <c r="P23" s="4"/>
      <c r="Q23" s="4"/>
      <c r="R23" s="39">
        <f t="shared" si="3"/>
        <v>4.5</v>
      </c>
      <c r="S23" s="22">
        <v>5</v>
      </c>
      <c r="T23" s="22">
        <v>2</v>
      </c>
      <c r="U23" s="4"/>
      <c r="V23" s="4">
        <v>0</v>
      </c>
      <c r="W23" s="4">
        <v>0.5</v>
      </c>
      <c r="X23" s="4"/>
      <c r="Y23" s="4">
        <v>3</v>
      </c>
      <c r="Z23" s="4">
        <v>3.5</v>
      </c>
      <c r="AA23" s="4"/>
      <c r="AB23" s="4">
        <v>4</v>
      </c>
      <c r="AC23" s="4">
        <v>3</v>
      </c>
      <c r="AD23" s="4"/>
      <c r="AE23" s="4"/>
      <c r="AF23" s="4"/>
      <c r="AG23" s="4"/>
      <c r="AH23" s="4"/>
      <c r="AI23" s="4"/>
      <c r="AJ23" s="4"/>
      <c r="AK23" s="4">
        <f t="shared" si="18"/>
        <v>21</v>
      </c>
      <c r="AL23" s="4">
        <f t="shared" si="4"/>
        <v>49.5</v>
      </c>
      <c r="AM23" s="40"/>
      <c r="AN23" s="41">
        <f t="shared" si="5"/>
        <v>12</v>
      </c>
      <c r="AO23" s="41">
        <f t="shared" si="6"/>
        <v>3</v>
      </c>
      <c r="AP23" s="41">
        <f t="shared" si="7"/>
        <v>13.5</v>
      </c>
      <c r="AQ23" s="41">
        <f t="shared" si="8"/>
        <v>16</v>
      </c>
      <c r="AR23" s="41"/>
      <c r="AS23" s="3"/>
      <c r="AT23" s="42">
        <f t="shared" si="9"/>
        <v>0.3789433795433732</v>
      </c>
      <c r="AU23" s="42">
        <f t="shared" si="10"/>
        <v>9.4735844885843301E-2</v>
      </c>
      <c r="AV23" s="42">
        <f t="shared" si="11"/>
        <v>0.57855489843147334</v>
      </c>
      <c r="AW23" s="42">
        <f t="shared" si="12"/>
        <v>0.68569469443730169</v>
      </c>
      <c r="AX23" s="41"/>
      <c r="AY23" s="24"/>
      <c r="AZ23" s="41">
        <f t="shared" ref="AZ23:BB23" si="33">IF((AT23)&gt;=50%, 2, (IF((AT23)&lt;25%, 0, 1)))</f>
        <v>1</v>
      </c>
      <c r="BA23" s="41">
        <f t="shared" si="33"/>
        <v>0</v>
      </c>
      <c r="BB23" s="41">
        <f t="shared" si="33"/>
        <v>2</v>
      </c>
      <c r="BC23" s="41">
        <f t="shared" si="14"/>
        <v>2</v>
      </c>
      <c r="BD23" s="41"/>
      <c r="BE23" s="6"/>
      <c r="BF23" s="41" t="str">
        <f t="shared" ref="BF23:BH23" si="34">IF(AZ23=2,"Att", (IF(AZ23=0,"Not","Weak")))</f>
        <v>Weak</v>
      </c>
      <c r="BG23" s="41" t="str">
        <f t="shared" si="34"/>
        <v>Not</v>
      </c>
      <c r="BH23" s="41" t="str">
        <f t="shared" si="34"/>
        <v>Att</v>
      </c>
      <c r="BI23" s="41" t="str">
        <f t="shared" si="16"/>
        <v>Att</v>
      </c>
      <c r="BJ23" s="41"/>
      <c r="BK23" s="1"/>
      <c r="BL23" s="85">
        <f t="shared" si="21"/>
        <v>3</v>
      </c>
      <c r="BM23" s="85">
        <f t="shared" si="22"/>
        <v>2</v>
      </c>
    </row>
    <row r="24" spans="1:65" ht="14.25" customHeight="1">
      <c r="A24" s="50" t="s">
        <v>74</v>
      </c>
      <c r="B24" s="50" t="s">
        <v>75</v>
      </c>
      <c r="C24" s="4">
        <v>6</v>
      </c>
      <c r="D24" s="4">
        <v>0</v>
      </c>
      <c r="E24" s="4">
        <v>0.5</v>
      </c>
      <c r="F24" s="4">
        <v>7.5</v>
      </c>
      <c r="G24" s="4">
        <f t="shared" si="17"/>
        <v>8</v>
      </c>
      <c r="H24" s="26">
        <v>6</v>
      </c>
      <c r="I24" s="27">
        <v>1.5</v>
      </c>
      <c r="J24" s="4"/>
      <c r="K24" s="4"/>
      <c r="L24" s="4"/>
      <c r="M24" s="4"/>
      <c r="N24" s="4"/>
      <c r="O24" s="4"/>
      <c r="P24" s="4"/>
      <c r="Q24" s="4"/>
      <c r="R24" s="39">
        <f t="shared" si="3"/>
        <v>1.5</v>
      </c>
      <c r="S24" s="22">
        <v>1</v>
      </c>
      <c r="T24" s="22">
        <v>4</v>
      </c>
      <c r="U24" s="4"/>
      <c r="V24" s="4">
        <v>1.5</v>
      </c>
      <c r="W24" s="4">
        <v>1</v>
      </c>
      <c r="X24" s="4"/>
      <c r="Y24" s="4">
        <v>0</v>
      </c>
      <c r="Z24" s="4">
        <v>1</v>
      </c>
      <c r="AA24" s="4"/>
      <c r="AB24" s="4">
        <v>1</v>
      </c>
      <c r="AC24" s="4">
        <v>0</v>
      </c>
      <c r="AD24" s="4"/>
      <c r="AE24" s="4"/>
      <c r="AF24" s="4"/>
      <c r="AG24" s="4"/>
      <c r="AH24" s="4"/>
      <c r="AI24" s="4"/>
      <c r="AJ24" s="4"/>
      <c r="AK24" s="4">
        <f t="shared" si="18"/>
        <v>9.5</v>
      </c>
      <c r="AL24" s="4">
        <f t="shared" si="4"/>
        <v>31</v>
      </c>
      <c r="AM24" s="40"/>
      <c r="AN24" s="41">
        <f t="shared" si="5"/>
        <v>6.5</v>
      </c>
      <c r="AO24" s="41">
        <f t="shared" si="6"/>
        <v>3</v>
      </c>
      <c r="AP24" s="41">
        <f t="shared" si="7"/>
        <v>7</v>
      </c>
      <c r="AQ24" s="41">
        <f t="shared" si="8"/>
        <v>8.5</v>
      </c>
      <c r="AR24" s="41"/>
      <c r="AS24" s="3"/>
      <c r="AT24" s="42">
        <f t="shared" si="9"/>
        <v>0.20526099725266048</v>
      </c>
      <c r="AU24" s="42">
        <f t="shared" si="10"/>
        <v>9.4735844885843301E-2</v>
      </c>
      <c r="AV24" s="42">
        <f t="shared" si="11"/>
        <v>0.29999142881631952</v>
      </c>
      <c r="AW24" s="42">
        <f t="shared" si="12"/>
        <v>0.36427530641981654</v>
      </c>
      <c r="AX24" s="41"/>
      <c r="AY24" s="24"/>
      <c r="AZ24" s="41">
        <f t="shared" ref="AZ24:BB24" si="35">IF((AT24)&gt;=50%, 2, (IF((AT24)&lt;25%, 0, 1)))</f>
        <v>0</v>
      </c>
      <c r="BA24" s="41">
        <f t="shared" si="35"/>
        <v>0</v>
      </c>
      <c r="BB24" s="41">
        <f t="shared" si="35"/>
        <v>1</v>
      </c>
      <c r="BC24" s="41">
        <f t="shared" si="14"/>
        <v>1</v>
      </c>
      <c r="BD24" s="41"/>
      <c r="BE24" s="6"/>
      <c r="BF24" s="41" t="str">
        <f t="shared" ref="BF24:BH24" si="36">IF(AZ24=2,"Att", (IF(AZ24=0,"Not","Weak")))</f>
        <v>Not</v>
      </c>
      <c r="BG24" s="41" t="str">
        <f t="shared" si="36"/>
        <v>Not</v>
      </c>
      <c r="BH24" s="41" t="str">
        <f t="shared" si="36"/>
        <v>Weak</v>
      </c>
      <c r="BI24" s="41" t="str">
        <f t="shared" si="16"/>
        <v>Weak</v>
      </c>
      <c r="BJ24" s="41"/>
      <c r="BK24" s="1"/>
      <c r="BL24" s="85">
        <f t="shared" si="21"/>
        <v>1</v>
      </c>
      <c r="BM24" s="85">
        <f t="shared" si="22"/>
        <v>1</v>
      </c>
    </row>
    <row r="25" spans="1:65" ht="14.25" customHeight="1">
      <c r="A25" s="50" t="s">
        <v>76</v>
      </c>
      <c r="B25" s="50" t="s">
        <v>77</v>
      </c>
      <c r="C25" s="37">
        <v>9</v>
      </c>
      <c r="D25" s="4">
        <v>2</v>
      </c>
      <c r="E25" s="4">
        <v>0.5</v>
      </c>
      <c r="F25" s="4">
        <v>9</v>
      </c>
      <c r="G25" s="44">
        <f t="shared" si="17"/>
        <v>11</v>
      </c>
      <c r="H25" s="26">
        <v>6.5</v>
      </c>
      <c r="I25" s="27">
        <v>1</v>
      </c>
      <c r="J25" s="4">
        <v>4.5</v>
      </c>
      <c r="K25" s="4"/>
      <c r="L25" s="4">
        <v>2</v>
      </c>
      <c r="M25" s="4">
        <v>2</v>
      </c>
      <c r="N25" s="4"/>
      <c r="O25" s="40"/>
      <c r="P25" s="4"/>
      <c r="Q25" s="4"/>
      <c r="R25" s="39">
        <f t="shared" si="3"/>
        <v>9.5</v>
      </c>
      <c r="S25" s="22">
        <v>5</v>
      </c>
      <c r="T25" s="22">
        <v>2.5</v>
      </c>
      <c r="U25" s="4"/>
      <c r="V25" s="4">
        <v>0.5</v>
      </c>
      <c r="W25" s="4">
        <v>0</v>
      </c>
      <c r="X25" s="4"/>
      <c r="Y25" s="4">
        <v>2</v>
      </c>
      <c r="Z25" s="4">
        <v>1</v>
      </c>
      <c r="AA25" s="4"/>
      <c r="AB25" s="8">
        <v>1</v>
      </c>
      <c r="AC25" s="51">
        <v>1.5</v>
      </c>
      <c r="AD25" s="8"/>
      <c r="AE25" s="4"/>
      <c r="AF25" s="4"/>
      <c r="AG25" s="4"/>
      <c r="AH25" s="4"/>
      <c r="AI25" s="4"/>
      <c r="AJ25" s="4"/>
      <c r="AK25" s="4">
        <f t="shared" si="18"/>
        <v>13.5</v>
      </c>
      <c r="AL25" s="8">
        <f t="shared" si="4"/>
        <v>49.5</v>
      </c>
      <c r="AM25" s="40"/>
      <c r="AN25" s="41">
        <f t="shared" si="5"/>
        <v>12.5</v>
      </c>
      <c r="AO25" s="41">
        <f t="shared" si="6"/>
        <v>7.5</v>
      </c>
      <c r="AP25" s="41">
        <f t="shared" si="7"/>
        <v>9.5</v>
      </c>
      <c r="AQ25" s="41">
        <f t="shared" si="8"/>
        <v>11.5</v>
      </c>
      <c r="AR25" s="41"/>
      <c r="AS25" s="41"/>
      <c r="AT25" s="42">
        <f t="shared" si="9"/>
        <v>0.39473268702434711</v>
      </c>
      <c r="AU25" s="42">
        <f t="shared" si="10"/>
        <v>0.23683961221460825</v>
      </c>
      <c r="AV25" s="42">
        <f t="shared" si="11"/>
        <v>0.40713122482214786</v>
      </c>
      <c r="AW25" s="42">
        <f t="shared" si="12"/>
        <v>0.49284306162681057</v>
      </c>
      <c r="AX25" s="41"/>
      <c r="AY25" s="41"/>
      <c r="AZ25" s="41">
        <f t="shared" ref="AZ25:BB25" si="37">IF((AT25)&gt;=50%, 2, (IF((AT25)&lt;25%, 0, 1)))</f>
        <v>1</v>
      </c>
      <c r="BA25" s="41">
        <f t="shared" si="37"/>
        <v>0</v>
      </c>
      <c r="BB25" s="41">
        <f t="shared" si="37"/>
        <v>1</v>
      </c>
      <c r="BC25" s="41">
        <f t="shared" si="14"/>
        <v>1</v>
      </c>
      <c r="BD25" s="41"/>
      <c r="BE25" s="41"/>
      <c r="BF25" s="41" t="str">
        <f t="shared" ref="BF25:BH25" si="38">IF(AZ25=2,"Att", (IF(AZ25=0,"Not","Weak")))</f>
        <v>Weak</v>
      </c>
      <c r="BG25" s="41" t="str">
        <f t="shared" si="38"/>
        <v>Not</v>
      </c>
      <c r="BH25" s="41" t="str">
        <f t="shared" si="38"/>
        <v>Weak</v>
      </c>
      <c r="BI25" s="41" t="str">
        <f t="shared" si="16"/>
        <v>Weak</v>
      </c>
      <c r="BJ25" s="41"/>
      <c r="BK25" s="1"/>
      <c r="BL25" s="85">
        <f t="shared" si="21"/>
        <v>2</v>
      </c>
      <c r="BM25" s="85">
        <f t="shared" si="22"/>
        <v>1</v>
      </c>
    </row>
    <row r="26" spans="1:65" ht="14.25" customHeight="1">
      <c r="A26" s="50" t="s">
        <v>78</v>
      </c>
      <c r="B26" s="50" t="s">
        <v>79</v>
      </c>
      <c r="C26" s="37">
        <v>7</v>
      </c>
      <c r="D26" s="5">
        <v>0</v>
      </c>
      <c r="E26" s="5">
        <v>0.5</v>
      </c>
      <c r="F26" s="5">
        <v>10</v>
      </c>
      <c r="G26" s="44">
        <f t="shared" si="17"/>
        <v>10.5</v>
      </c>
      <c r="H26" s="45">
        <v>6</v>
      </c>
      <c r="I26" s="46">
        <v>2.5</v>
      </c>
      <c r="J26" s="5"/>
      <c r="K26" s="8"/>
      <c r="L26" s="8">
        <v>5</v>
      </c>
      <c r="M26" s="8">
        <v>0.5</v>
      </c>
      <c r="N26" s="8"/>
      <c r="O26" s="40"/>
      <c r="P26" s="8"/>
      <c r="Q26" s="8"/>
      <c r="R26" s="39">
        <f t="shared" si="3"/>
        <v>8</v>
      </c>
      <c r="S26" s="22">
        <v>5</v>
      </c>
      <c r="T26" s="22">
        <v>3</v>
      </c>
      <c r="U26" s="4"/>
      <c r="V26" s="4">
        <v>0</v>
      </c>
      <c r="W26" s="4">
        <v>0</v>
      </c>
      <c r="X26" s="4"/>
      <c r="Y26" s="4">
        <v>3</v>
      </c>
      <c r="Z26" s="4">
        <v>4</v>
      </c>
      <c r="AA26" s="4"/>
      <c r="AB26" s="4">
        <v>2</v>
      </c>
      <c r="AC26" s="4">
        <v>3</v>
      </c>
      <c r="AD26" s="4"/>
      <c r="AE26" s="4"/>
      <c r="AF26" s="4"/>
      <c r="AG26" s="4"/>
      <c r="AH26" s="4"/>
      <c r="AI26" s="4"/>
      <c r="AJ26" s="4"/>
      <c r="AK26" s="4">
        <f t="shared" si="18"/>
        <v>20</v>
      </c>
      <c r="AL26" s="8">
        <f t="shared" si="4"/>
        <v>51.5</v>
      </c>
      <c r="AM26" s="40"/>
      <c r="AN26" s="41">
        <f t="shared" si="5"/>
        <v>15.5</v>
      </c>
      <c r="AO26" s="41">
        <f t="shared" si="6"/>
        <v>1</v>
      </c>
      <c r="AP26" s="41">
        <f t="shared" si="7"/>
        <v>13</v>
      </c>
      <c r="AQ26" s="41">
        <f t="shared" si="8"/>
        <v>15</v>
      </c>
      <c r="AR26" s="41"/>
      <c r="AS26" s="41"/>
      <c r="AT26" s="42">
        <f t="shared" si="9"/>
        <v>0.48946853191019041</v>
      </c>
      <c r="AU26" s="42">
        <f t="shared" si="10"/>
        <v>3.1578614961947769E-2</v>
      </c>
      <c r="AV26" s="42">
        <f t="shared" si="11"/>
        <v>0.55712693923030765</v>
      </c>
      <c r="AW26" s="42">
        <f t="shared" si="12"/>
        <v>0.64283877603497031</v>
      </c>
      <c r="AX26" s="41"/>
      <c r="AY26" s="41"/>
      <c r="AZ26" s="41">
        <f t="shared" ref="AZ26:BB26" si="39">IF((AT26)&gt;=50%, 2, (IF((AT26)&lt;25%, 0, 1)))</f>
        <v>1</v>
      </c>
      <c r="BA26" s="41">
        <f t="shared" si="39"/>
        <v>0</v>
      </c>
      <c r="BB26" s="41">
        <f t="shared" si="39"/>
        <v>2</v>
      </c>
      <c r="BC26" s="41">
        <f t="shared" si="14"/>
        <v>2</v>
      </c>
      <c r="BD26" s="41"/>
      <c r="BE26" s="41"/>
      <c r="BF26" s="41" t="str">
        <f t="shared" ref="BF26:BH26" si="40">IF(AZ26=2,"Att", (IF(AZ26=0,"Not","Weak")))</f>
        <v>Weak</v>
      </c>
      <c r="BG26" s="41" t="str">
        <f t="shared" si="40"/>
        <v>Not</v>
      </c>
      <c r="BH26" s="41" t="str">
        <f t="shared" si="40"/>
        <v>Att</v>
      </c>
      <c r="BI26" s="41" t="str">
        <f t="shared" si="16"/>
        <v>Att</v>
      </c>
      <c r="BJ26" s="41"/>
      <c r="BK26" s="1"/>
      <c r="BL26" s="85">
        <f t="shared" si="21"/>
        <v>3</v>
      </c>
      <c r="BM26" s="85">
        <f t="shared" si="22"/>
        <v>2</v>
      </c>
    </row>
    <row r="27" spans="1:65" ht="14.25" customHeight="1">
      <c r="A27" s="50" t="s">
        <v>80</v>
      </c>
      <c r="B27" s="50" t="s">
        <v>81</v>
      </c>
      <c r="C27" s="37">
        <v>2</v>
      </c>
      <c r="D27" s="5">
        <v>0</v>
      </c>
      <c r="E27" s="5">
        <v>0</v>
      </c>
      <c r="F27" s="5"/>
      <c r="G27" s="44">
        <f t="shared" si="17"/>
        <v>0</v>
      </c>
      <c r="H27" s="45"/>
      <c r="I27" s="46"/>
      <c r="J27" s="5"/>
      <c r="K27" s="8"/>
      <c r="L27" s="8">
        <v>1</v>
      </c>
      <c r="M27" s="8"/>
      <c r="N27" s="8"/>
      <c r="O27" s="40"/>
      <c r="P27" s="8"/>
      <c r="Q27" s="8"/>
      <c r="R27" s="39">
        <f t="shared" si="3"/>
        <v>1</v>
      </c>
      <c r="S27" s="22"/>
      <c r="T27" s="2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52" t="s">
        <v>23</v>
      </c>
      <c r="AL27" s="8">
        <f t="shared" si="4"/>
        <v>3</v>
      </c>
      <c r="AM27" s="40"/>
      <c r="AN27" s="41">
        <f t="shared" si="5"/>
        <v>1</v>
      </c>
      <c r="AO27" s="41">
        <f t="shared" si="6"/>
        <v>0</v>
      </c>
      <c r="AP27" s="41">
        <f t="shared" si="7"/>
        <v>0</v>
      </c>
      <c r="AQ27" s="41">
        <f t="shared" si="8"/>
        <v>0</v>
      </c>
      <c r="AR27" s="41"/>
      <c r="AS27" s="41"/>
      <c r="AT27" s="42">
        <f t="shared" si="9"/>
        <v>3.1578614961947769E-2</v>
      </c>
      <c r="AU27" s="42">
        <f t="shared" si="10"/>
        <v>0</v>
      </c>
      <c r="AV27" s="42">
        <f t="shared" si="11"/>
        <v>0</v>
      </c>
      <c r="AW27" s="42">
        <f t="shared" si="12"/>
        <v>0</v>
      </c>
      <c r="AX27" s="41"/>
      <c r="AY27" s="41"/>
      <c r="AZ27" s="41">
        <f t="shared" ref="AZ27:BB27" si="41">IF((AT27)&gt;=50%, 2, (IF((AT27)&lt;25%, 0, 1)))</f>
        <v>0</v>
      </c>
      <c r="BA27" s="41">
        <f t="shared" si="41"/>
        <v>0</v>
      </c>
      <c r="BB27" s="41">
        <f t="shared" si="41"/>
        <v>0</v>
      </c>
      <c r="BC27" s="41">
        <f t="shared" si="14"/>
        <v>0</v>
      </c>
      <c r="BD27" s="41"/>
      <c r="BE27" s="41"/>
      <c r="BF27" s="41" t="str">
        <f t="shared" ref="BF27:BH27" si="42">IF(AZ27=2,"Att", (IF(AZ27=0,"Not","Weak")))</f>
        <v>Not</v>
      </c>
      <c r="BG27" s="41" t="str">
        <f t="shared" si="42"/>
        <v>Not</v>
      </c>
      <c r="BH27" s="41" t="str">
        <f t="shared" si="42"/>
        <v>Not</v>
      </c>
      <c r="BI27" s="41" t="str">
        <f t="shared" si="16"/>
        <v>Not</v>
      </c>
      <c r="BJ27" s="41"/>
      <c r="BK27" s="1"/>
      <c r="BL27" s="85">
        <f t="shared" si="21"/>
        <v>0</v>
      </c>
      <c r="BM27" s="85">
        <f t="shared" si="22"/>
        <v>0</v>
      </c>
    </row>
    <row r="28" spans="1:65" ht="14.25" customHeight="1">
      <c r="A28" s="50" t="s">
        <v>82</v>
      </c>
      <c r="B28" s="50" t="s">
        <v>83</v>
      </c>
      <c r="C28" s="37">
        <v>9</v>
      </c>
      <c r="D28" s="4">
        <v>0</v>
      </c>
      <c r="E28" s="4">
        <v>0.5</v>
      </c>
      <c r="F28" s="4">
        <v>6</v>
      </c>
      <c r="G28" s="44">
        <f t="shared" si="17"/>
        <v>6.5</v>
      </c>
      <c r="H28" s="26">
        <v>6</v>
      </c>
      <c r="I28" s="27"/>
      <c r="J28" s="4"/>
      <c r="K28" s="4"/>
      <c r="L28" s="4">
        <v>3.5</v>
      </c>
      <c r="M28" s="4">
        <v>0.5</v>
      </c>
      <c r="N28" s="4"/>
      <c r="O28" s="40"/>
      <c r="P28" s="4"/>
      <c r="Q28" s="4"/>
      <c r="R28" s="39">
        <f t="shared" si="3"/>
        <v>4</v>
      </c>
      <c r="S28" s="22">
        <v>5</v>
      </c>
      <c r="T28" s="22">
        <v>5</v>
      </c>
      <c r="U28" s="4"/>
      <c r="V28" s="4"/>
      <c r="W28" s="4"/>
      <c r="X28" s="4"/>
      <c r="Y28" s="4">
        <v>3</v>
      </c>
      <c r="Z28" s="4">
        <v>3</v>
      </c>
      <c r="AA28" s="4"/>
      <c r="AB28" s="4">
        <v>4</v>
      </c>
      <c r="AC28" s="4">
        <v>2</v>
      </c>
      <c r="AD28" s="4"/>
      <c r="AE28" s="4"/>
      <c r="AF28" s="4"/>
      <c r="AG28" s="4"/>
      <c r="AH28" s="4"/>
      <c r="AI28" s="4"/>
      <c r="AJ28" s="4"/>
      <c r="AK28" s="4">
        <f t="shared" si="18"/>
        <v>22</v>
      </c>
      <c r="AL28" s="8">
        <f t="shared" si="4"/>
        <v>47.5</v>
      </c>
      <c r="AM28" s="40"/>
      <c r="AN28" s="41">
        <f t="shared" si="5"/>
        <v>13.5</v>
      </c>
      <c r="AO28" s="41">
        <f t="shared" si="6"/>
        <v>1</v>
      </c>
      <c r="AP28" s="41">
        <f t="shared" si="7"/>
        <v>12</v>
      </c>
      <c r="AQ28" s="41">
        <f t="shared" si="8"/>
        <v>12</v>
      </c>
      <c r="AR28" s="41"/>
      <c r="AS28" s="41"/>
      <c r="AT28" s="42">
        <f t="shared" si="9"/>
        <v>0.42631130198629485</v>
      </c>
      <c r="AU28" s="42">
        <f t="shared" si="10"/>
        <v>3.1578614961947769E-2</v>
      </c>
      <c r="AV28" s="42">
        <f t="shared" si="11"/>
        <v>0.51427102082797627</v>
      </c>
      <c r="AW28" s="42">
        <f t="shared" si="12"/>
        <v>0.51427102082797627</v>
      </c>
      <c r="AX28" s="41"/>
      <c r="AY28" s="41"/>
      <c r="AZ28" s="41">
        <f t="shared" ref="AZ28:BB28" si="43">IF((AT28)&gt;=50%, 2, (IF((AT28)&lt;25%, 0, 1)))</f>
        <v>1</v>
      </c>
      <c r="BA28" s="41">
        <f t="shared" si="43"/>
        <v>0</v>
      </c>
      <c r="BB28" s="41">
        <f t="shared" si="43"/>
        <v>2</v>
      </c>
      <c r="BC28" s="41">
        <f t="shared" si="14"/>
        <v>2</v>
      </c>
      <c r="BD28" s="41"/>
      <c r="BE28" s="41"/>
      <c r="BF28" s="41" t="str">
        <f t="shared" ref="BF28:BH28" si="44">IF(AZ28=2,"Att", (IF(AZ28=0,"Not","Weak")))</f>
        <v>Weak</v>
      </c>
      <c r="BG28" s="41" t="str">
        <f t="shared" si="44"/>
        <v>Not</v>
      </c>
      <c r="BH28" s="41" t="str">
        <f t="shared" si="44"/>
        <v>Att</v>
      </c>
      <c r="BI28" s="41" t="str">
        <f t="shared" si="16"/>
        <v>Att</v>
      </c>
      <c r="BJ28" s="41"/>
      <c r="BK28" s="1"/>
      <c r="BL28" s="85">
        <f t="shared" si="21"/>
        <v>3</v>
      </c>
      <c r="BM28" s="85">
        <f t="shared" si="22"/>
        <v>2</v>
      </c>
    </row>
    <row r="29" spans="1:65" ht="14.25" customHeight="1">
      <c r="A29" s="50" t="s">
        <v>84</v>
      </c>
      <c r="B29" s="50" t="s">
        <v>85</v>
      </c>
      <c r="C29" s="37">
        <v>0</v>
      </c>
      <c r="D29" s="5">
        <v>3</v>
      </c>
      <c r="E29" s="5">
        <v>0.5</v>
      </c>
      <c r="F29" s="5"/>
      <c r="G29" s="44">
        <f t="shared" si="17"/>
        <v>3.5</v>
      </c>
      <c r="H29" s="45">
        <v>6</v>
      </c>
      <c r="I29" s="46"/>
      <c r="J29" s="5">
        <v>0</v>
      </c>
      <c r="K29" s="8"/>
      <c r="L29" s="8"/>
      <c r="M29" s="8"/>
      <c r="N29" s="8"/>
      <c r="O29" s="40"/>
      <c r="P29" s="8"/>
      <c r="Q29" s="8"/>
      <c r="R29" s="39">
        <f t="shared" si="3"/>
        <v>0</v>
      </c>
      <c r="S29" s="22">
        <v>5</v>
      </c>
      <c r="T29" s="22">
        <v>5</v>
      </c>
      <c r="U29" s="4"/>
      <c r="V29" s="4"/>
      <c r="W29" s="4"/>
      <c r="X29" s="4"/>
      <c r="Y29" s="4">
        <v>3</v>
      </c>
      <c r="Z29" s="4">
        <v>3</v>
      </c>
      <c r="AA29" s="4"/>
      <c r="AB29" s="4">
        <v>5</v>
      </c>
      <c r="AC29" s="4">
        <v>2</v>
      </c>
      <c r="AD29" s="4"/>
      <c r="AE29" s="4"/>
      <c r="AF29" s="4"/>
      <c r="AG29" s="4"/>
      <c r="AH29" s="4"/>
      <c r="AI29" s="4"/>
      <c r="AJ29" s="4"/>
      <c r="AK29" s="4">
        <f t="shared" si="18"/>
        <v>23</v>
      </c>
      <c r="AL29" s="8">
        <f t="shared" si="4"/>
        <v>32.5</v>
      </c>
      <c r="AM29" s="40"/>
      <c r="AN29" s="41">
        <f t="shared" si="5"/>
        <v>13</v>
      </c>
      <c r="AO29" s="41">
        <f t="shared" si="6"/>
        <v>0.5</v>
      </c>
      <c r="AP29" s="41">
        <f t="shared" si="7"/>
        <v>12</v>
      </c>
      <c r="AQ29" s="41">
        <f t="shared" si="8"/>
        <v>7</v>
      </c>
      <c r="AR29" s="41"/>
      <c r="AS29" s="41"/>
      <c r="AT29" s="42">
        <f t="shared" si="9"/>
        <v>0.41052199450532095</v>
      </c>
      <c r="AU29" s="42">
        <f t="shared" si="10"/>
        <v>1.5789307480973885E-2</v>
      </c>
      <c r="AV29" s="42">
        <f t="shared" si="11"/>
        <v>0.51427102082797627</v>
      </c>
      <c r="AW29" s="42">
        <f t="shared" si="12"/>
        <v>0.29999142881631952</v>
      </c>
      <c r="AX29" s="41"/>
      <c r="AY29" s="41"/>
      <c r="AZ29" s="41">
        <f t="shared" ref="AZ29:BB29" si="45">IF((AT29)&gt;=50%, 2, (IF((AT29)&lt;25%, 0, 1)))</f>
        <v>1</v>
      </c>
      <c r="BA29" s="41">
        <f t="shared" si="45"/>
        <v>0</v>
      </c>
      <c r="BB29" s="41">
        <f t="shared" si="45"/>
        <v>2</v>
      </c>
      <c r="BC29" s="41">
        <f t="shared" si="14"/>
        <v>1</v>
      </c>
      <c r="BD29" s="41"/>
      <c r="BE29" s="41"/>
      <c r="BF29" s="41" t="str">
        <f t="shared" ref="BF29:BH29" si="46">IF(AZ29=2,"Att", (IF(AZ29=0,"Not","Weak")))</f>
        <v>Weak</v>
      </c>
      <c r="BG29" s="41" t="str">
        <f t="shared" si="46"/>
        <v>Not</v>
      </c>
      <c r="BH29" s="41" t="str">
        <f t="shared" si="46"/>
        <v>Att</v>
      </c>
      <c r="BI29" s="41" t="str">
        <f t="shared" si="16"/>
        <v>Weak</v>
      </c>
      <c r="BJ29" s="41"/>
      <c r="BK29" s="1"/>
      <c r="BL29" s="85">
        <f t="shared" si="21"/>
        <v>2</v>
      </c>
      <c r="BM29" s="85">
        <f t="shared" si="22"/>
        <v>2</v>
      </c>
    </row>
    <row r="30" spans="1:65" ht="14.25" customHeight="1">
      <c r="A30" s="50" t="s">
        <v>86</v>
      </c>
      <c r="B30" s="50" t="s">
        <v>87</v>
      </c>
      <c r="C30" s="37">
        <v>7</v>
      </c>
      <c r="D30" s="5">
        <v>3</v>
      </c>
      <c r="E30" s="5">
        <v>0.5</v>
      </c>
      <c r="F30" s="5">
        <v>10</v>
      </c>
      <c r="G30" s="44">
        <f t="shared" si="17"/>
        <v>13</v>
      </c>
      <c r="H30" s="45">
        <v>6</v>
      </c>
      <c r="I30" s="46">
        <v>1</v>
      </c>
      <c r="J30" s="5">
        <v>5</v>
      </c>
      <c r="K30" s="8"/>
      <c r="L30" s="8">
        <v>3.5</v>
      </c>
      <c r="M30" s="8"/>
      <c r="N30" s="8"/>
      <c r="O30" s="40"/>
      <c r="P30" s="8"/>
      <c r="Q30" s="8"/>
      <c r="R30" s="39">
        <f t="shared" si="3"/>
        <v>9.5</v>
      </c>
      <c r="S30" s="22">
        <v>5</v>
      </c>
      <c r="T30" s="22">
        <v>3</v>
      </c>
      <c r="U30" s="4"/>
      <c r="V30" s="4">
        <v>5</v>
      </c>
      <c r="W30" s="4">
        <v>2</v>
      </c>
      <c r="X30" s="4"/>
      <c r="Y30" s="4">
        <v>1.5</v>
      </c>
      <c r="Z30" s="4">
        <v>4</v>
      </c>
      <c r="AA30" s="4"/>
      <c r="AB30" s="4">
        <v>3.5</v>
      </c>
      <c r="AC30" s="4">
        <v>3</v>
      </c>
      <c r="AD30" s="4"/>
      <c r="AE30" s="4"/>
      <c r="AF30" s="4"/>
      <c r="AG30" s="4"/>
      <c r="AH30" s="4"/>
      <c r="AI30" s="4"/>
      <c r="AJ30" s="4"/>
      <c r="AK30" s="4">
        <f t="shared" si="18"/>
        <v>27</v>
      </c>
      <c r="AL30" s="8">
        <f t="shared" si="4"/>
        <v>62.5</v>
      </c>
      <c r="AM30" s="40"/>
      <c r="AN30" s="41">
        <f t="shared" si="5"/>
        <v>15.5</v>
      </c>
      <c r="AO30" s="41">
        <f t="shared" si="6"/>
        <v>12.5</v>
      </c>
      <c r="AP30" s="41">
        <f t="shared" si="7"/>
        <v>11.5</v>
      </c>
      <c r="AQ30" s="41">
        <f t="shared" si="8"/>
        <v>16.5</v>
      </c>
      <c r="AR30" s="41"/>
      <c r="AS30" s="41"/>
      <c r="AT30" s="42">
        <f t="shared" si="9"/>
        <v>0.48946853191019041</v>
      </c>
      <c r="AU30" s="42">
        <f t="shared" si="10"/>
        <v>0.39473268702434711</v>
      </c>
      <c r="AV30" s="42">
        <f t="shared" si="11"/>
        <v>0.49284306162681057</v>
      </c>
      <c r="AW30" s="42">
        <f t="shared" si="12"/>
        <v>0.70712265363846738</v>
      </c>
      <c r="AX30" s="41"/>
      <c r="AY30" s="41"/>
      <c r="AZ30" s="41">
        <f t="shared" ref="AZ30:BB30" si="47">IF((AT30)&gt;=50%, 2, (IF((AT30)&lt;25%, 0, 1)))</f>
        <v>1</v>
      </c>
      <c r="BA30" s="41">
        <f t="shared" si="47"/>
        <v>1</v>
      </c>
      <c r="BB30" s="41">
        <f t="shared" si="47"/>
        <v>1</v>
      </c>
      <c r="BC30" s="41">
        <f t="shared" si="14"/>
        <v>2</v>
      </c>
      <c r="BD30" s="41"/>
      <c r="BE30" s="41"/>
      <c r="BF30" s="41" t="str">
        <f t="shared" ref="BF30:BH30" si="48">IF(AZ30=2,"Att", (IF(AZ30=0,"Not","Weak")))</f>
        <v>Weak</v>
      </c>
      <c r="BG30" s="41" t="str">
        <f t="shared" si="48"/>
        <v>Weak</v>
      </c>
      <c r="BH30" s="41" t="str">
        <f t="shared" si="48"/>
        <v>Weak</v>
      </c>
      <c r="BI30" s="41" t="str">
        <f t="shared" si="16"/>
        <v>Att</v>
      </c>
      <c r="BJ30" s="41"/>
      <c r="BK30" s="1"/>
      <c r="BL30" s="85">
        <f t="shared" si="21"/>
        <v>4</v>
      </c>
      <c r="BM30" s="85">
        <f t="shared" si="22"/>
        <v>1</v>
      </c>
    </row>
    <row r="31" spans="1:65" ht="14.25" customHeight="1">
      <c r="A31" s="50" t="s">
        <v>88</v>
      </c>
      <c r="B31" s="50" t="s">
        <v>89</v>
      </c>
      <c r="C31" s="37">
        <v>10</v>
      </c>
      <c r="D31" s="5">
        <v>2</v>
      </c>
      <c r="E31" s="5">
        <v>0.5</v>
      </c>
      <c r="F31" s="5">
        <v>10</v>
      </c>
      <c r="G31" s="44">
        <f t="shared" si="17"/>
        <v>12</v>
      </c>
      <c r="H31" s="45">
        <v>7</v>
      </c>
      <c r="I31" s="46">
        <v>2</v>
      </c>
      <c r="J31" s="5">
        <v>2.5</v>
      </c>
      <c r="K31" s="8"/>
      <c r="L31" s="8">
        <v>5</v>
      </c>
      <c r="M31" s="8">
        <v>1.5</v>
      </c>
      <c r="N31" s="8"/>
      <c r="O31" s="40"/>
      <c r="P31" s="8"/>
      <c r="Q31" s="8"/>
      <c r="R31" s="39">
        <f t="shared" si="3"/>
        <v>11</v>
      </c>
      <c r="S31" s="22">
        <v>5</v>
      </c>
      <c r="T31" s="22">
        <v>5</v>
      </c>
      <c r="U31" s="4"/>
      <c r="V31" s="4">
        <v>5</v>
      </c>
      <c r="W31" s="4">
        <v>2.5</v>
      </c>
      <c r="X31" s="4"/>
      <c r="Y31" s="4">
        <v>3</v>
      </c>
      <c r="Z31" s="4">
        <v>5.5</v>
      </c>
      <c r="AA31" s="4"/>
      <c r="AB31" s="4">
        <v>2.5</v>
      </c>
      <c r="AC31" s="4">
        <v>1.5</v>
      </c>
      <c r="AD31" s="4"/>
      <c r="AE31" s="4"/>
      <c r="AF31" s="4"/>
      <c r="AG31" s="4"/>
      <c r="AH31" s="4"/>
      <c r="AI31" s="4"/>
      <c r="AJ31" s="4"/>
      <c r="AK31" s="4">
        <f t="shared" si="18"/>
        <v>30</v>
      </c>
      <c r="AL31" s="8">
        <f t="shared" si="4"/>
        <v>70</v>
      </c>
      <c r="AM31" s="40"/>
      <c r="AN31" s="41">
        <f t="shared" si="5"/>
        <v>19</v>
      </c>
      <c r="AO31" s="41">
        <f t="shared" si="6"/>
        <v>12</v>
      </c>
      <c r="AP31" s="41">
        <f t="shared" si="7"/>
        <v>15.5</v>
      </c>
      <c r="AQ31" s="41">
        <f t="shared" si="8"/>
        <v>14</v>
      </c>
      <c r="AR31" s="41"/>
      <c r="AS31" s="41"/>
      <c r="AT31" s="42">
        <f t="shared" si="9"/>
        <v>0.59999368427700761</v>
      </c>
      <c r="AU31" s="42">
        <f t="shared" si="10"/>
        <v>0.3789433795433732</v>
      </c>
      <c r="AV31" s="42">
        <f t="shared" si="11"/>
        <v>0.664266735236136</v>
      </c>
      <c r="AW31" s="42">
        <f t="shared" si="12"/>
        <v>0.59998285763263903</v>
      </c>
      <c r="AX31" s="41"/>
      <c r="AY31" s="41"/>
      <c r="AZ31" s="41">
        <f t="shared" ref="AZ31:BB31" si="49">IF((AT31)&gt;=50%, 2, (IF((AT31)&lt;25%, 0, 1)))</f>
        <v>2</v>
      </c>
      <c r="BA31" s="41">
        <f t="shared" si="49"/>
        <v>1</v>
      </c>
      <c r="BB31" s="41">
        <f t="shared" si="49"/>
        <v>2</v>
      </c>
      <c r="BC31" s="41">
        <f t="shared" si="14"/>
        <v>2</v>
      </c>
      <c r="BD31" s="41"/>
      <c r="BE31" s="41"/>
      <c r="BF31" s="41" t="str">
        <f t="shared" ref="BF31:BH31" si="50">IF(AZ31=2,"Att", (IF(AZ31=0,"Not","Weak")))</f>
        <v>Att</v>
      </c>
      <c r="BG31" s="41" t="str">
        <f t="shared" si="50"/>
        <v>Weak</v>
      </c>
      <c r="BH31" s="41" t="str">
        <f t="shared" si="50"/>
        <v>Att</v>
      </c>
      <c r="BI31" s="41" t="str">
        <f t="shared" si="16"/>
        <v>Att</v>
      </c>
      <c r="BJ31" s="41"/>
      <c r="BK31" s="1"/>
      <c r="BL31" s="85">
        <f t="shared" si="21"/>
        <v>5</v>
      </c>
      <c r="BM31" s="85">
        <f t="shared" si="22"/>
        <v>2</v>
      </c>
    </row>
    <row r="32" spans="1:65" ht="14.25" customHeight="1">
      <c r="A32" s="50" t="s">
        <v>90</v>
      </c>
      <c r="B32" s="50" t="s">
        <v>91</v>
      </c>
      <c r="C32" s="37">
        <v>10</v>
      </c>
      <c r="D32" s="5">
        <v>0</v>
      </c>
      <c r="E32" s="5">
        <v>0.5</v>
      </c>
      <c r="F32" s="5">
        <v>10</v>
      </c>
      <c r="G32" s="44">
        <f t="shared" si="17"/>
        <v>10.5</v>
      </c>
      <c r="H32" s="54">
        <v>8</v>
      </c>
      <c r="I32" s="46">
        <v>1</v>
      </c>
      <c r="J32" s="5">
        <v>0.5</v>
      </c>
      <c r="K32" s="8"/>
      <c r="L32" s="8">
        <v>5</v>
      </c>
      <c r="M32" s="8"/>
      <c r="N32" s="8"/>
      <c r="O32" s="40"/>
      <c r="P32" s="8"/>
      <c r="Q32" s="8"/>
      <c r="R32" s="39">
        <f t="shared" si="3"/>
        <v>6.5</v>
      </c>
      <c r="S32" s="22">
        <v>5</v>
      </c>
      <c r="T32" s="22">
        <v>4</v>
      </c>
      <c r="U32" s="4"/>
      <c r="V32" s="4">
        <v>5</v>
      </c>
      <c r="W32" s="4">
        <v>2.5</v>
      </c>
      <c r="X32" s="4"/>
      <c r="Y32" s="4">
        <v>2</v>
      </c>
      <c r="Z32" s="4">
        <v>3</v>
      </c>
      <c r="AA32" s="4"/>
      <c r="AB32" s="4">
        <v>5</v>
      </c>
      <c r="AC32" s="4">
        <v>3</v>
      </c>
      <c r="AD32" s="4"/>
      <c r="AE32" s="4"/>
      <c r="AF32" s="4"/>
      <c r="AG32" s="4"/>
      <c r="AH32" s="4"/>
      <c r="AI32" s="4"/>
      <c r="AJ32" s="4"/>
      <c r="AK32" s="4">
        <f t="shared" si="18"/>
        <v>29.5</v>
      </c>
      <c r="AL32" s="8">
        <f t="shared" si="4"/>
        <v>64.5</v>
      </c>
      <c r="AM32" s="40"/>
      <c r="AN32" s="41">
        <f t="shared" si="5"/>
        <v>15</v>
      </c>
      <c r="AO32" s="41">
        <f t="shared" si="6"/>
        <v>8.5</v>
      </c>
      <c r="AP32" s="41">
        <f t="shared" si="7"/>
        <v>13</v>
      </c>
      <c r="AQ32" s="41">
        <f t="shared" si="8"/>
        <v>18</v>
      </c>
      <c r="AR32" s="41"/>
      <c r="AS32" s="41"/>
      <c r="AT32" s="42">
        <f t="shared" si="9"/>
        <v>0.47367922442921651</v>
      </c>
      <c r="AU32" s="42">
        <f t="shared" si="10"/>
        <v>0.268418227176556</v>
      </c>
      <c r="AV32" s="42">
        <f t="shared" si="11"/>
        <v>0.55712693923030765</v>
      </c>
      <c r="AW32" s="42">
        <f t="shared" si="12"/>
        <v>0.77140653124196445</v>
      </c>
      <c r="AX32" s="41"/>
      <c r="AY32" s="41"/>
      <c r="AZ32" s="41">
        <f t="shared" ref="AZ32:BB32" si="51">IF((AT32)&gt;=50%, 2, (IF((AT32)&lt;25%, 0, 1)))</f>
        <v>1</v>
      </c>
      <c r="BA32" s="41">
        <f t="shared" si="51"/>
        <v>1</v>
      </c>
      <c r="BB32" s="41">
        <f t="shared" si="51"/>
        <v>2</v>
      </c>
      <c r="BC32" s="41">
        <f t="shared" si="14"/>
        <v>2</v>
      </c>
      <c r="BD32" s="41"/>
      <c r="BE32" s="41"/>
      <c r="BF32" s="41" t="str">
        <f t="shared" ref="BF32:BH32" si="52">IF(AZ32=2,"Att", (IF(AZ32=0,"Not","Weak")))</f>
        <v>Weak</v>
      </c>
      <c r="BG32" s="41" t="str">
        <f t="shared" si="52"/>
        <v>Weak</v>
      </c>
      <c r="BH32" s="41" t="str">
        <f t="shared" si="52"/>
        <v>Att</v>
      </c>
      <c r="BI32" s="41" t="str">
        <f t="shared" si="16"/>
        <v>Att</v>
      </c>
      <c r="BJ32" s="41"/>
      <c r="BK32" s="1"/>
      <c r="BL32" s="85">
        <f t="shared" si="21"/>
        <v>4</v>
      </c>
      <c r="BM32" s="85">
        <f t="shared" si="22"/>
        <v>2</v>
      </c>
    </row>
    <row r="33" spans="1:65" ht="14.25" customHeight="1">
      <c r="A33" s="50" t="s">
        <v>92</v>
      </c>
      <c r="B33" s="50" t="s">
        <v>93</v>
      </c>
      <c r="C33" s="37">
        <v>8</v>
      </c>
      <c r="D33" s="4">
        <v>0.5</v>
      </c>
      <c r="E33" s="4">
        <v>2</v>
      </c>
      <c r="F33" s="4">
        <v>9</v>
      </c>
      <c r="G33" s="44">
        <f t="shared" si="17"/>
        <v>11</v>
      </c>
      <c r="H33" s="55">
        <v>9</v>
      </c>
      <c r="I33" s="27">
        <v>1.5</v>
      </c>
      <c r="J33" s="4"/>
      <c r="K33" s="4"/>
      <c r="L33" s="4">
        <v>5</v>
      </c>
      <c r="M33" s="4">
        <v>3</v>
      </c>
      <c r="N33" s="4"/>
      <c r="O33" s="40"/>
      <c r="P33" s="4"/>
      <c r="Q33" s="4"/>
      <c r="R33" s="39">
        <f t="shared" si="3"/>
        <v>9.5</v>
      </c>
      <c r="S33" s="22">
        <v>5</v>
      </c>
      <c r="T33" s="22">
        <v>5</v>
      </c>
      <c r="U33" s="4"/>
      <c r="V33" s="4">
        <v>5</v>
      </c>
      <c r="W33" s="4">
        <v>0</v>
      </c>
      <c r="X33" s="4"/>
      <c r="Y33" s="4">
        <v>2</v>
      </c>
      <c r="Z33" s="4">
        <v>6</v>
      </c>
      <c r="AA33" s="4"/>
      <c r="AB33" s="4">
        <v>2</v>
      </c>
      <c r="AC33" s="4">
        <v>2.5</v>
      </c>
      <c r="AD33" s="4"/>
      <c r="AE33" s="4"/>
      <c r="AF33" s="4"/>
      <c r="AG33" s="4"/>
      <c r="AH33" s="4"/>
      <c r="AI33" s="4"/>
      <c r="AJ33" s="4"/>
      <c r="AK33" s="4">
        <f t="shared" si="18"/>
        <v>27.5</v>
      </c>
      <c r="AL33" s="8">
        <f t="shared" si="4"/>
        <v>65</v>
      </c>
      <c r="AM33" s="40"/>
      <c r="AN33" s="41">
        <f t="shared" si="5"/>
        <v>17</v>
      </c>
      <c r="AO33" s="41">
        <f t="shared" si="6"/>
        <v>10</v>
      </c>
      <c r="AP33" s="41">
        <f t="shared" si="7"/>
        <v>17</v>
      </c>
      <c r="AQ33" s="41">
        <f t="shared" si="8"/>
        <v>13.5</v>
      </c>
      <c r="AR33" s="41"/>
      <c r="AS33" s="41"/>
      <c r="AT33" s="42">
        <f t="shared" si="9"/>
        <v>0.536836454353112</v>
      </c>
      <c r="AU33" s="42">
        <f t="shared" si="10"/>
        <v>0.31578614961947765</v>
      </c>
      <c r="AV33" s="42">
        <f t="shared" si="11"/>
        <v>0.72855061283963307</v>
      </c>
      <c r="AW33" s="42">
        <f t="shared" si="12"/>
        <v>0.57855489843147334</v>
      </c>
      <c r="AX33" s="41"/>
      <c r="AY33" s="41"/>
      <c r="AZ33" s="41">
        <f t="shared" ref="AZ33:BB33" si="53">IF((AT33)&gt;=50%, 2, (IF((AT33)&lt;25%, 0, 1)))</f>
        <v>2</v>
      </c>
      <c r="BA33" s="41">
        <f t="shared" si="53"/>
        <v>1</v>
      </c>
      <c r="BB33" s="41">
        <f t="shared" si="53"/>
        <v>2</v>
      </c>
      <c r="BC33" s="41">
        <f t="shared" si="14"/>
        <v>2</v>
      </c>
      <c r="BD33" s="41"/>
      <c r="BE33" s="41"/>
      <c r="BF33" s="41" t="str">
        <f t="shared" ref="BF33:BH33" si="54">IF(AZ33=2,"Att", (IF(AZ33=0,"Not","Weak")))</f>
        <v>Att</v>
      </c>
      <c r="BG33" s="41" t="str">
        <f t="shared" si="54"/>
        <v>Weak</v>
      </c>
      <c r="BH33" s="41" t="str">
        <f t="shared" si="54"/>
        <v>Att</v>
      </c>
      <c r="BI33" s="41" t="str">
        <f t="shared" si="16"/>
        <v>Att</v>
      </c>
      <c r="BJ33" s="41"/>
      <c r="BK33" s="1"/>
      <c r="BL33" s="85">
        <f t="shared" si="21"/>
        <v>5</v>
      </c>
      <c r="BM33" s="85">
        <f t="shared" si="22"/>
        <v>2</v>
      </c>
    </row>
    <row r="34" spans="1:65" ht="14.25" customHeight="1">
      <c r="A34" s="50" t="s">
        <v>94</v>
      </c>
      <c r="B34" s="50" t="s">
        <v>95</v>
      </c>
      <c r="C34" s="37">
        <v>10</v>
      </c>
      <c r="D34" s="5">
        <v>0.5</v>
      </c>
      <c r="E34" s="5">
        <v>3</v>
      </c>
      <c r="F34" s="5">
        <v>10</v>
      </c>
      <c r="G34" s="44">
        <f t="shared" si="17"/>
        <v>13</v>
      </c>
      <c r="H34" s="54">
        <v>9</v>
      </c>
      <c r="I34" s="46">
        <v>5</v>
      </c>
      <c r="J34" s="5">
        <v>4</v>
      </c>
      <c r="K34" s="8"/>
      <c r="L34" s="8">
        <v>5</v>
      </c>
      <c r="M34" s="8">
        <v>2</v>
      </c>
      <c r="N34" s="8"/>
      <c r="O34" s="40"/>
      <c r="P34" s="8"/>
      <c r="Q34" s="8"/>
      <c r="R34" s="39">
        <f t="shared" si="3"/>
        <v>16</v>
      </c>
      <c r="S34" s="22">
        <v>5</v>
      </c>
      <c r="T34" s="22">
        <v>5</v>
      </c>
      <c r="U34" s="4"/>
      <c r="V34" s="4">
        <v>5</v>
      </c>
      <c r="W34" s="4">
        <v>2.5</v>
      </c>
      <c r="X34" s="4"/>
      <c r="Y34" s="4">
        <v>2</v>
      </c>
      <c r="Z34" s="4">
        <v>6</v>
      </c>
      <c r="AA34" s="4"/>
      <c r="AB34" s="4">
        <v>1</v>
      </c>
      <c r="AC34" s="4">
        <v>5</v>
      </c>
      <c r="AD34" s="4"/>
      <c r="AE34" s="4"/>
      <c r="AF34" s="4"/>
      <c r="AG34" s="4"/>
      <c r="AH34" s="4"/>
      <c r="AI34" s="4"/>
      <c r="AJ34" s="4"/>
      <c r="AK34" s="4">
        <f t="shared" si="18"/>
        <v>31.5</v>
      </c>
      <c r="AL34" s="8">
        <f t="shared" si="4"/>
        <v>79.5</v>
      </c>
      <c r="AM34" s="40"/>
      <c r="AN34" s="41">
        <f t="shared" si="5"/>
        <v>20.5</v>
      </c>
      <c r="AO34" s="41">
        <f t="shared" si="6"/>
        <v>16.5</v>
      </c>
      <c r="AP34" s="41">
        <f t="shared" si="7"/>
        <v>17</v>
      </c>
      <c r="AQ34" s="41">
        <f t="shared" si="8"/>
        <v>16</v>
      </c>
      <c r="AR34" s="41"/>
      <c r="AS34" s="41"/>
      <c r="AT34" s="42">
        <f t="shared" si="9"/>
        <v>0.64736160671992926</v>
      </c>
      <c r="AU34" s="42">
        <f t="shared" si="10"/>
        <v>0.52104714687213816</v>
      </c>
      <c r="AV34" s="42">
        <f t="shared" si="11"/>
        <v>0.72855061283963307</v>
      </c>
      <c r="AW34" s="42">
        <f t="shared" si="12"/>
        <v>0.68569469443730169</v>
      </c>
      <c r="AX34" s="41"/>
      <c r="AY34" s="41"/>
      <c r="AZ34" s="41">
        <f t="shared" ref="AZ34:BB34" si="55">IF((AT34)&gt;=50%, 2, (IF((AT34)&lt;25%, 0, 1)))</f>
        <v>2</v>
      </c>
      <c r="BA34" s="41">
        <f t="shared" si="55"/>
        <v>2</v>
      </c>
      <c r="BB34" s="41">
        <f t="shared" si="55"/>
        <v>2</v>
      </c>
      <c r="BC34" s="41">
        <f t="shared" si="14"/>
        <v>2</v>
      </c>
      <c r="BD34" s="41"/>
      <c r="BE34" s="41"/>
      <c r="BF34" s="41" t="str">
        <f t="shared" ref="BF34:BH34" si="56">IF(AZ34=2,"Att", (IF(AZ34=0,"Not","Weak")))</f>
        <v>Att</v>
      </c>
      <c r="BG34" s="41" t="str">
        <f t="shared" si="56"/>
        <v>Att</v>
      </c>
      <c r="BH34" s="41" t="str">
        <f t="shared" si="56"/>
        <v>Att</v>
      </c>
      <c r="BI34" s="41" t="str">
        <f t="shared" si="16"/>
        <v>Att</v>
      </c>
      <c r="BJ34" s="41"/>
      <c r="BK34" s="1"/>
      <c r="BL34" s="85">
        <f t="shared" si="21"/>
        <v>6</v>
      </c>
      <c r="BM34" s="85">
        <f t="shared" si="22"/>
        <v>2</v>
      </c>
    </row>
    <row r="35" spans="1:65" ht="14.25" customHeight="1">
      <c r="A35" s="50" t="s">
        <v>96</v>
      </c>
      <c r="B35" s="50" t="s">
        <v>97</v>
      </c>
      <c r="C35" s="37">
        <v>9</v>
      </c>
      <c r="D35" s="5">
        <v>0</v>
      </c>
      <c r="E35" s="5">
        <v>0.5</v>
      </c>
      <c r="F35" s="5">
        <v>9</v>
      </c>
      <c r="G35" s="44">
        <f t="shared" si="17"/>
        <v>9.5</v>
      </c>
      <c r="H35" s="45">
        <v>7</v>
      </c>
      <c r="I35" s="46"/>
      <c r="J35" s="5"/>
      <c r="K35" s="8"/>
      <c r="L35" s="8">
        <v>5</v>
      </c>
      <c r="M35" s="8">
        <v>1</v>
      </c>
      <c r="N35" s="8"/>
      <c r="O35" s="40">
        <v>0.5</v>
      </c>
      <c r="P35" s="8"/>
      <c r="Q35" s="8"/>
      <c r="R35" s="39">
        <f t="shared" si="3"/>
        <v>6.5</v>
      </c>
      <c r="S35" s="22">
        <v>5</v>
      </c>
      <c r="T35" s="22">
        <v>5</v>
      </c>
      <c r="U35" s="4"/>
      <c r="V35" s="4">
        <v>2.5</v>
      </c>
      <c r="W35" s="4">
        <v>2.5</v>
      </c>
      <c r="X35" s="4"/>
      <c r="Y35" s="4">
        <v>1</v>
      </c>
      <c r="Z35" s="4">
        <v>3</v>
      </c>
      <c r="AA35" s="4"/>
      <c r="AB35" s="4">
        <v>5</v>
      </c>
      <c r="AC35" s="4">
        <v>3.5</v>
      </c>
      <c r="AD35" s="4"/>
      <c r="AE35" s="4"/>
      <c r="AF35" s="4"/>
      <c r="AG35" s="4"/>
      <c r="AH35" s="4"/>
      <c r="AI35" s="4"/>
      <c r="AJ35" s="4"/>
      <c r="AK35" s="4">
        <f t="shared" si="18"/>
        <v>27.5</v>
      </c>
      <c r="AL35" s="8">
        <f t="shared" si="4"/>
        <v>59.5</v>
      </c>
      <c r="AM35" s="40"/>
      <c r="AN35" s="41">
        <f t="shared" si="5"/>
        <v>15.5</v>
      </c>
      <c r="AO35" s="41">
        <f t="shared" si="6"/>
        <v>6.5</v>
      </c>
      <c r="AP35" s="41">
        <f t="shared" si="7"/>
        <v>11</v>
      </c>
      <c r="AQ35" s="41">
        <f t="shared" si="8"/>
        <v>17.5</v>
      </c>
      <c r="AR35" s="41"/>
      <c r="AS35" s="41"/>
      <c r="AT35" s="42">
        <f t="shared" si="9"/>
        <v>0.48946853191019041</v>
      </c>
      <c r="AU35" s="42">
        <f t="shared" si="10"/>
        <v>0.20526099725266048</v>
      </c>
      <c r="AV35" s="42">
        <f t="shared" si="11"/>
        <v>0.47141510242564494</v>
      </c>
      <c r="AW35" s="42">
        <f t="shared" si="12"/>
        <v>0.74997857204079876</v>
      </c>
      <c r="AX35" s="41"/>
      <c r="AY35" s="41"/>
      <c r="AZ35" s="41">
        <f t="shared" ref="AZ35:BB35" si="57">IF((AT35)&gt;=50%, 2, (IF((AT35)&lt;25%, 0, 1)))</f>
        <v>1</v>
      </c>
      <c r="BA35" s="41">
        <f t="shared" si="57"/>
        <v>0</v>
      </c>
      <c r="BB35" s="41">
        <f t="shared" si="57"/>
        <v>1</v>
      </c>
      <c r="BC35" s="41">
        <f t="shared" si="14"/>
        <v>2</v>
      </c>
      <c r="BD35" s="41"/>
      <c r="BE35" s="41"/>
      <c r="BF35" s="41" t="str">
        <f t="shared" ref="BF35:BH35" si="58">IF(AZ35=2,"Att", (IF(AZ35=0,"Not","Weak")))</f>
        <v>Weak</v>
      </c>
      <c r="BG35" s="41" t="str">
        <f t="shared" si="58"/>
        <v>Not</v>
      </c>
      <c r="BH35" s="41" t="str">
        <f t="shared" si="58"/>
        <v>Weak</v>
      </c>
      <c r="BI35" s="41" t="str">
        <f t="shared" si="16"/>
        <v>Att</v>
      </c>
      <c r="BJ35" s="41"/>
      <c r="BK35" s="1"/>
      <c r="BL35" s="85">
        <f t="shared" si="21"/>
        <v>3</v>
      </c>
      <c r="BM35" s="85">
        <f t="shared" si="22"/>
        <v>1</v>
      </c>
    </row>
    <row r="36" spans="1:65" ht="14.25" customHeight="1">
      <c r="A36" s="50" t="s">
        <v>98</v>
      </c>
      <c r="B36" s="50" t="s">
        <v>99</v>
      </c>
      <c r="C36" s="37">
        <v>10</v>
      </c>
      <c r="D36" s="4">
        <v>0.5</v>
      </c>
      <c r="E36" s="4">
        <v>0.5</v>
      </c>
      <c r="F36" s="4">
        <v>10</v>
      </c>
      <c r="G36" s="44">
        <f t="shared" si="17"/>
        <v>10.5</v>
      </c>
      <c r="H36" s="26">
        <v>7</v>
      </c>
      <c r="I36" s="27"/>
      <c r="J36" s="4"/>
      <c r="K36" s="4"/>
      <c r="L36" s="4">
        <v>3</v>
      </c>
      <c r="M36" s="4"/>
      <c r="N36" s="4"/>
      <c r="O36" s="40">
        <v>0.5</v>
      </c>
      <c r="P36" s="4"/>
      <c r="Q36" s="4"/>
      <c r="R36" s="39">
        <f t="shared" si="3"/>
        <v>3.5</v>
      </c>
      <c r="S36" s="22">
        <v>5</v>
      </c>
      <c r="T36" s="22">
        <v>5</v>
      </c>
      <c r="U36" s="4"/>
      <c r="V36" s="4">
        <v>1</v>
      </c>
      <c r="W36" s="4"/>
      <c r="X36" s="4"/>
      <c r="Y36" s="4">
        <v>3</v>
      </c>
      <c r="Z36" s="4">
        <v>6.5</v>
      </c>
      <c r="AA36" s="4"/>
      <c r="AB36" s="4">
        <v>5</v>
      </c>
      <c r="AC36" s="4">
        <v>5</v>
      </c>
      <c r="AD36" s="4"/>
      <c r="AE36" s="4"/>
      <c r="AF36" s="4"/>
      <c r="AG36" s="4"/>
      <c r="AH36" s="4"/>
      <c r="AI36" s="4"/>
      <c r="AJ36" s="4"/>
      <c r="AK36" s="4">
        <f t="shared" si="18"/>
        <v>30.5</v>
      </c>
      <c r="AL36" s="8">
        <f t="shared" si="4"/>
        <v>61.5</v>
      </c>
      <c r="AM36" s="40"/>
      <c r="AN36" s="41">
        <f t="shared" si="5"/>
        <v>14</v>
      </c>
      <c r="AO36" s="41">
        <f t="shared" si="6"/>
        <v>1.5</v>
      </c>
      <c r="AP36" s="41">
        <f t="shared" si="7"/>
        <v>16.5</v>
      </c>
      <c r="AQ36" s="41">
        <f t="shared" si="8"/>
        <v>20</v>
      </c>
      <c r="AR36" s="41"/>
      <c r="AS36" s="41"/>
      <c r="AT36" s="42">
        <f t="shared" si="9"/>
        <v>0.44210060946726876</v>
      </c>
      <c r="AU36" s="42">
        <f t="shared" si="10"/>
        <v>4.7367922442921651E-2</v>
      </c>
      <c r="AV36" s="42">
        <f t="shared" si="11"/>
        <v>0.70712265363846738</v>
      </c>
      <c r="AW36" s="42">
        <f t="shared" si="12"/>
        <v>0.85711836804662711</v>
      </c>
      <c r="AX36" s="41"/>
      <c r="AY36" s="41"/>
      <c r="AZ36" s="41">
        <f t="shared" ref="AZ36:BB36" si="59">IF((AT36)&gt;=50%, 2, (IF((AT36)&lt;25%, 0, 1)))</f>
        <v>1</v>
      </c>
      <c r="BA36" s="41">
        <f t="shared" si="59"/>
        <v>0</v>
      </c>
      <c r="BB36" s="41">
        <f t="shared" si="59"/>
        <v>2</v>
      </c>
      <c r="BC36" s="41">
        <f t="shared" si="14"/>
        <v>2</v>
      </c>
      <c r="BD36" s="41"/>
      <c r="BE36" s="41"/>
      <c r="BF36" s="41" t="str">
        <f t="shared" ref="BF36:BH36" si="60">IF(AZ36=2,"Att", (IF(AZ36=0,"Not","Weak")))</f>
        <v>Weak</v>
      </c>
      <c r="BG36" s="41" t="str">
        <f t="shared" si="60"/>
        <v>Not</v>
      </c>
      <c r="BH36" s="41" t="str">
        <f t="shared" si="60"/>
        <v>Att</v>
      </c>
      <c r="BI36" s="41" t="str">
        <f t="shared" si="16"/>
        <v>Att</v>
      </c>
      <c r="BJ36" s="41"/>
      <c r="BK36" s="1"/>
      <c r="BL36" s="85">
        <f t="shared" si="21"/>
        <v>3</v>
      </c>
      <c r="BM36" s="85">
        <f t="shared" si="22"/>
        <v>2</v>
      </c>
    </row>
    <row r="37" spans="1:65" ht="14.25" customHeight="1">
      <c r="A37" s="50" t="s">
        <v>100</v>
      </c>
      <c r="B37" s="50" t="s">
        <v>101</v>
      </c>
      <c r="C37" s="37">
        <v>10</v>
      </c>
      <c r="D37" s="5">
        <v>0</v>
      </c>
      <c r="E37" s="5">
        <v>0.5</v>
      </c>
      <c r="F37" s="5">
        <v>10</v>
      </c>
      <c r="G37" s="44">
        <f t="shared" si="17"/>
        <v>10.5</v>
      </c>
      <c r="H37" s="54">
        <v>8</v>
      </c>
      <c r="I37" s="46"/>
      <c r="J37" s="5">
        <v>2</v>
      </c>
      <c r="K37" s="8"/>
      <c r="L37" s="8">
        <v>5</v>
      </c>
      <c r="M37" s="8">
        <v>1</v>
      </c>
      <c r="N37" s="8"/>
      <c r="O37" s="40"/>
      <c r="P37" s="8"/>
      <c r="Q37" s="8"/>
      <c r="R37" s="39">
        <f t="shared" si="3"/>
        <v>8</v>
      </c>
      <c r="S37" s="22">
        <v>5</v>
      </c>
      <c r="T37" s="22">
        <v>5</v>
      </c>
      <c r="U37" s="4"/>
      <c r="V37" s="4">
        <v>1</v>
      </c>
      <c r="W37" s="4"/>
      <c r="X37" s="4"/>
      <c r="Y37" s="4">
        <v>3</v>
      </c>
      <c r="Z37" s="4">
        <v>6</v>
      </c>
      <c r="AA37" s="4"/>
      <c r="AB37" s="4">
        <v>4.5</v>
      </c>
      <c r="AC37" s="4">
        <v>4</v>
      </c>
      <c r="AD37" s="4"/>
      <c r="AE37" s="4"/>
      <c r="AF37" s="4"/>
      <c r="AG37" s="4"/>
      <c r="AH37" s="4"/>
      <c r="AI37" s="4"/>
      <c r="AJ37" s="4"/>
      <c r="AK37" s="4">
        <f t="shared" si="18"/>
        <v>28.5</v>
      </c>
      <c r="AL37" s="8">
        <f t="shared" si="4"/>
        <v>65</v>
      </c>
      <c r="AM37" s="40"/>
      <c r="AN37" s="41">
        <f t="shared" si="5"/>
        <v>15</v>
      </c>
      <c r="AO37" s="41">
        <f t="shared" si="6"/>
        <v>4.5</v>
      </c>
      <c r="AP37" s="41">
        <f t="shared" si="7"/>
        <v>17</v>
      </c>
      <c r="AQ37" s="41">
        <f t="shared" si="8"/>
        <v>18.5</v>
      </c>
      <c r="AR37" s="41"/>
      <c r="AS37" s="41"/>
      <c r="AT37" s="42">
        <f t="shared" si="9"/>
        <v>0.47367922442921651</v>
      </c>
      <c r="AU37" s="42">
        <f t="shared" si="10"/>
        <v>0.14210376732876495</v>
      </c>
      <c r="AV37" s="42">
        <f t="shared" si="11"/>
        <v>0.72855061283963307</v>
      </c>
      <c r="AW37" s="42">
        <f t="shared" si="12"/>
        <v>0.79283449044313004</v>
      </c>
      <c r="AX37" s="41"/>
      <c r="AY37" s="41"/>
      <c r="AZ37" s="41">
        <f t="shared" ref="AZ37:BB37" si="61">IF((AT37)&gt;=50%, 2, (IF((AT37)&lt;25%, 0, 1)))</f>
        <v>1</v>
      </c>
      <c r="BA37" s="41">
        <f t="shared" si="61"/>
        <v>0</v>
      </c>
      <c r="BB37" s="41">
        <f t="shared" si="61"/>
        <v>2</v>
      </c>
      <c r="BC37" s="41">
        <f t="shared" si="14"/>
        <v>2</v>
      </c>
      <c r="BD37" s="41"/>
      <c r="BE37" s="41"/>
      <c r="BF37" s="41" t="str">
        <f t="shared" ref="BF37:BH37" si="62">IF(AZ37=2,"Att", (IF(AZ37=0,"Not","Weak")))</f>
        <v>Weak</v>
      </c>
      <c r="BG37" s="41" t="str">
        <f t="shared" si="62"/>
        <v>Not</v>
      </c>
      <c r="BH37" s="41" t="str">
        <f t="shared" si="62"/>
        <v>Att</v>
      </c>
      <c r="BI37" s="41" t="str">
        <f t="shared" si="16"/>
        <v>Att</v>
      </c>
      <c r="BJ37" s="41"/>
      <c r="BK37" s="1"/>
      <c r="BL37" s="85">
        <f t="shared" si="21"/>
        <v>3</v>
      </c>
      <c r="BM37" s="85">
        <f t="shared" si="22"/>
        <v>2</v>
      </c>
    </row>
    <row r="38" spans="1:65" ht="14.25" customHeight="1">
      <c r="A38" s="50" t="s">
        <v>102</v>
      </c>
      <c r="B38" s="50" t="s">
        <v>103</v>
      </c>
      <c r="C38" s="37">
        <v>4</v>
      </c>
      <c r="D38" s="5">
        <v>1.5</v>
      </c>
      <c r="E38" s="5"/>
      <c r="F38" s="5">
        <v>10</v>
      </c>
      <c r="G38" s="44">
        <f t="shared" si="17"/>
        <v>11.5</v>
      </c>
      <c r="H38" s="45">
        <v>6</v>
      </c>
      <c r="I38" s="46">
        <v>0</v>
      </c>
      <c r="J38" s="5">
        <v>0.5</v>
      </c>
      <c r="K38" s="8"/>
      <c r="L38" s="8">
        <v>3</v>
      </c>
      <c r="M38" s="8">
        <v>0.5</v>
      </c>
      <c r="N38" s="8"/>
      <c r="O38" s="40"/>
      <c r="P38" s="8"/>
      <c r="Q38" s="8"/>
      <c r="R38" s="39">
        <f t="shared" si="3"/>
        <v>4</v>
      </c>
      <c r="S38" s="22">
        <v>5</v>
      </c>
      <c r="T38" s="22">
        <v>5</v>
      </c>
      <c r="U38" s="4"/>
      <c r="V38" s="4">
        <v>5</v>
      </c>
      <c r="W38" s="4">
        <v>2.5</v>
      </c>
      <c r="X38" s="4"/>
      <c r="Y38" s="4">
        <v>2</v>
      </c>
      <c r="Z38" s="4">
        <v>4.5</v>
      </c>
      <c r="AA38" s="4"/>
      <c r="AB38" s="4">
        <v>4</v>
      </c>
      <c r="AC38" s="4">
        <v>3.5</v>
      </c>
      <c r="AD38" s="4"/>
      <c r="AE38" s="4"/>
      <c r="AF38" s="4"/>
      <c r="AG38" s="4"/>
      <c r="AH38" s="4"/>
      <c r="AI38" s="4"/>
      <c r="AJ38" s="4"/>
      <c r="AK38" s="4">
        <f t="shared" si="18"/>
        <v>31.5</v>
      </c>
      <c r="AL38" s="8">
        <f t="shared" si="4"/>
        <v>57</v>
      </c>
      <c r="AM38" s="40"/>
      <c r="AN38" s="41">
        <f t="shared" si="5"/>
        <v>14.5</v>
      </c>
      <c r="AO38" s="41">
        <f t="shared" si="6"/>
        <v>8.5</v>
      </c>
      <c r="AP38" s="41">
        <f t="shared" si="7"/>
        <v>12.5</v>
      </c>
      <c r="AQ38" s="41">
        <f t="shared" si="8"/>
        <v>17.5</v>
      </c>
      <c r="AR38" s="41"/>
      <c r="AS38" s="3"/>
      <c r="AT38" s="42">
        <f t="shared" si="9"/>
        <v>0.4578899169482426</v>
      </c>
      <c r="AU38" s="42">
        <f t="shared" si="10"/>
        <v>0.268418227176556</v>
      </c>
      <c r="AV38" s="42">
        <f t="shared" si="11"/>
        <v>0.53569898002914196</v>
      </c>
      <c r="AW38" s="42">
        <f t="shared" si="12"/>
        <v>0.74997857204079876</v>
      </c>
      <c r="AX38" s="10"/>
      <c r="AY38" s="24"/>
      <c r="AZ38" s="41">
        <f t="shared" ref="AZ38:BB38" si="63">IF((AT38)&gt;=50%, 2, (IF((AT38)&lt;25%, 0, 1)))</f>
        <v>1</v>
      </c>
      <c r="BA38" s="41">
        <f t="shared" si="63"/>
        <v>1</v>
      </c>
      <c r="BB38" s="41">
        <f t="shared" si="63"/>
        <v>2</v>
      </c>
      <c r="BC38" s="41">
        <f t="shared" si="14"/>
        <v>2</v>
      </c>
      <c r="BD38" s="4"/>
      <c r="BE38" s="6"/>
      <c r="BF38" s="4" t="str">
        <f t="shared" ref="BF38:BH38" si="64">IF(AZ38=2,"Att", (IF(AZ38=0,"Not","Weak")))</f>
        <v>Weak</v>
      </c>
      <c r="BG38" s="4" t="str">
        <f t="shared" si="64"/>
        <v>Weak</v>
      </c>
      <c r="BH38" s="4" t="str">
        <f t="shared" si="64"/>
        <v>Att</v>
      </c>
      <c r="BI38" s="41" t="str">
        <f t="shared" si="16"/>
        <v>Att</v>
      </c>
      <c r="BJ38" s="4"/>
      <c r="BK38" s="1"/>
      <c r="BL38" s="85">
        <f t="shared" si="21"/>
        <v>4</v>
      </c>
      <c r="BM38" s="85">
        <f t="shared" si="22"/>
        <v>2</v>
      </c>
    </row>
    <row r="39" spans="1:65" ht="14.25" customHeight="1">
      <c r="A39" s="50" t="s">
        <v>104</v>
      </c>
      <c r="B39" s="50" t="s">
        <v>105</v>
      </c>
      <c r="C39" s="37">
        <v>10</v>
      </c>
      <c r="D39" s="5">
        <v>2.5</v>
      </c>
      <c r="E39" s="5">
        <v>0.5</v>
      </c>
      <c r="F39" s="5">
        <v>10</v>
      </c>
      <c r="G39" s="44">
        <f t="shared" si="17"/>
        <v>12.5</v>
      </c>
      <c r="H39" s="54">
        <v>7</v>
      </c>
      <c r="I39" s="46">
        <v>3.5</v>
      </c>
      <c r="J39" s="5">
        <v>5</v>
      </c>
      <c r="K39" s="8"/>
      <c r="L39" s="8">
        <v>5</v>
      </c>
      <c r="M39" s="8">
        <v>1</v>
      </c>
      <c r="N39" s="8"/>
      <c r="O39" s="40"/>
      <c r="P39" s="8"/>
      <c r="Q39" s="8"/>
      <c r="R39" s="39">
        <f t="shared" si="3"/>
        <v>14.5</v>
      </c>
      <c r="S39" s="22">
        <v>5</v>
      </c>
      <c r="T39" s="22">
        <v>5</v>
      </c>
      <c r="U39" s="4"/>
      <c r="V39" s="4">
        <v>5</v>
      </c>
      <c r="W39" s="4">
        <v>2.5</v>
      </c>
      <c r="X39" s="4"/>
      <c r="Y39" s="4">
        <v>3</v>
      </c>
      <c r="Z39" s="4">
        <v>6.5</v>
      </c>
      <c r="AA39" s="4"/>
      <c r="AB39" s="4">
        <v>5</v>
      </c>
      <c r="AC39" s="4">
        <v>4</v>
      </c>
      <c r="AD39" s="4"/>
      <c r="AE39" s="4"/>
      <c r="AF39" s="4"/>
      <c r="AG39" s="4"/>
      <c r="AH39" s="4"/>
      <c r="AI39" s="4"/>
      <c r="AJ39" s="4"/>
      <c r="AK39" s="4">
        <f t="shared" si="18"/>
        <v>36</v>
      </c>
      <c r="AL39" s="8">
        <f t="shared" si="4"/>
        <v>80</v>
      </c>
      <c r="AM39" s="40"/>
      <c r="AN39" s="41">
        <f t="shared" si="5"/>
        <v>21</v>
      </c>
      <c r="AO39" s="41">
        <f t="shared" si="6"/>
        <v>14</v>
      </c>
      <c r="AP39" s="41">
        <f t="shared" si="7"/>
        <v>16.5</v>
      </c>
      <c r="AQ39" s="41">
        <f t="shared" si="8"/>
        <v>19</v>
      </c>
      <c r="AR39" s="41"/>
      <c r="AS39" s="3"/>
      <c r="AT39" s="42">
        <f t="shared" si="9"/>
        <v>0.66315091420090311</v>
      </c>
      <c r="AU39" s="42">
        <f t="shared" si="10"/>
        <v>0.44210060946726876</v>
      </c>
      <c r="AV39" s="42">
        <f t="shared" si="11"/>
        <v>0.70712265363846738</v>
      </c>
      <c r="AW39" s="42">
        <f t="shared" si="12"/>
        <v>0.81426244964429573</v>
      </c>
      <c r="AX39" s="10"/>
      <c r="AY39" s="24"/>
      <c r="AZ39" s="41">
        <f t="shared" ref="AZ39:BB39" si="65">IF((AT39)&gt;=50%, 2, (IF((AT39)&lt;25%, 0, 1)))</f>
        <v>2</v>
      </c>
      <c r="BA39" s="41">
        <f t="shared" si="65"/>
        <v>1</v>
      </c>
      <c r="BB39" s="41">
        <f t="shared" si="65"/>
        <v>2</v>
      </c>
      <c r="BC39" s="41">
        <f t="shared" si="14"/>
        <v>2</v>
      </c>
      <c r="BD39" s="4"/>
      <c r="BE39" s="6"/>
      <c r="BF39" s="4" t="str">
        <f t="shared" ref="BF39:BH39" si="66">IF(AZ39=2,"Att", (IF(AZ39=0,"Not","Weak")))</f>
        <v>Att</v>
      </c>
      <c r="BG39" s="4" t="str">
        <f t="shared" si="66"/>
        <v>Weak</v>
      </c>
      <c r="BH39" s="4" t="str">
        <f t="shared" si="66"/>
        <v>Att</v>
      </c>
      <c r="BI39" s="41" t="str">
        <f t="shared" si="16"/>
        <v>Att</v>
      </c>
      <c r="BJ39" s="4"/>
      <c r="BK39" s="1"/>
      <c r="BL39" s="85">
        <f t="shared" si="21"/>
        <v>5</v>
      </c>
      <c r="BM39" s="85">
        <f t="shared" si="22"/>
        <v>2</v>
      </c>
    </row>
    <row r="40" spans="1:65" ht="14.25" customHeight="1">
      <c r="A40" s="50" t="s">
        <v>106</v>
      </c>
      <c r="B40" s="50" t="s">
        <v>107</v>
      </c>
      <c r="C40" s="37">
        <v>10</v>
      </c>
      <c r="D40" s="5">
        <v>0</v>
      </c>
      <c r="E40" s="5"/>
      <c r="F40" s="5">
        <v>8.5</v>
      </c>
      <c r="G40" s="44">
        <f t="shared" si="17"/>
        <v>8.5</v>
      </c>
      <c r="H40" s="45">
        <v>6</v>
      </c>
      <c r="I40" s="46">
        <v>0.5</v>
      </c>
      <c r="J40" s="5"/>
      <c r="K40" s="8"/>
      <c r="L40" s="8"/>
      <c r="M40" s="8"/>
      <c r="N40" s="8"/>
      <c r="O40" s="40"/>
      <c r="P40" s="8"/>
      <c r="Q40" s="8"/>
      <c r="R40" s="39">
        <f t="shared" si="3"/>
        <v>0.5</v>
      </c>
      <c r="S40" s="22">
        <v>5</v>
      </c>
      <c r="T40" s="22">
        <v>4</v>
      </c>
      <c r="U40" s="4"/>
      <c r="V40" s="4">
        <v>0</v>
      </c>
      <c r="W40" s="4"/>
      <c r="X40" s="4"/>
      <c r="Y40" s="4">
        <v>1</v>
      </c>
      <c r="Z40" s="4">
        <v>3</v>
      </c>
      <c r="AA40" s="4"/>
      <c r="AB40" s="4">
        <v>1.5</v>
      </c>
      <c r="AC40" s="4">
        <v>1</v>
      </c>
      <c r="AD40" s="4"/>
      <c r="AE40" s="4"/>
      <c r="AF40" s="4"/>
      <c r="AG40" s="4"/>
      <c r="AH40" s="4"/>
      <c r="AI40" s="4"/>
      <c r="AJ40" s="4"/>
      <c r="AK40" s="4">
        <f t="shared" si="18"/>
        <v>15.5</v>
      </c>
      <c r="AL40" s="8">
        <f t="shared" si="4"/>
        <v>40.5</v>
      </c>
      <c r="AM40" s="40"/>
      <c r="AN40" s="41">
        <f t="shared" si="5"/>
        <v>9.5</v>
      </c>
      <c r="AO40" s="41">
        <f t="shared" si="6"/>
        <v>0</v>
      </c>
      <c r="AP40" s="41">
        <f t="shared" si="7"/>
        <v>10</v>
      </c>
      <c r="AQ40" s="41">
        <f t="shared" si="8"/>
        <v>11</v>
      </c>
      <c r="AR40" s="41"/>
      <c r="AS40" s="3"/>
      <c r="AT40" s="42">
        <f t="shared" si="9"/>
        <v>0.29999684213850381</v>
      </c>
      <c r="AU40" s="42">
        <f t="shared" si="10"/>
        <v>0</v>
      </c>
      <c r="AV40" s="42">
        <f t="shared" si="11"/>
        <v>0.42855918402331356</v>
      </c>
      <c r="AW40" s="42">
        <f t="shared" si="12"/>
        <v>0.47141510242564494</v>
      </c>
      <c r="AX40" s="10"/>
      <c r="AY40" s="24"/>
      <c r="AZ40" s="41">
        <f t="shared" ref="AZ40:BB40" si="67">IF((AT40)&gt;=50%, 2, (IF((AT40)&lt;25%, 0, 1)))</f>
        <v>1</v>
      </c>
      <c r="BA40" s="41">
        <f t="shared" si="67"/>
        <v>0</v>
      </c>
      <c r="BB40" s="41">
        <f t="shared" si="67"/>
        <v>1</v>
      </c>
      <c r="BC40" s="41">
        <f t="shared" si="14"/>
        <v>1</v>
      </c>
      <c r="BD40" s="4"/>
      <c r="BE40" s="6"/>
      <c r="BF40" s="4" t="str">
        <f t="shared" ref="BF40:BH40" si="68">IF(AZ40=2,"Att", (IF(AZ40=0,"Not","Weak")))</f>
        <v>Weak</v>
      </c>
      <c r="BG40" s="4" t="str">
        <f t="shared" si="68"/>
        <v>Not</v>
      </c>
      <c r="BH40" s="4" t="str">
        <f t="shared" si="68"/>
        <v>Weak</v>
      </c>
      <c r="BI40" s="41" t="str">
        <f t="shared" si="16"/>
        <v>Weak</v>
      </c>
      <c r="BJ40" s="4"/>
      <c r="BK40" s="1"/>
      <c r="BL40" s="85">
        <f t="shared" si="21"/>
        <v>2</v>
      </c>
      <c r="BM40" s="85">
        <f t="shared" si="22"/>
        <v>1</v>
      </c>
    </row>
    <row r="41" spans="1:65" ht="14.25" customHeight="1">
      <c r="A41" s="50" t="s">
        <v>108</v>
      </c>
      <c r="B41" s="50" t="s">
        <v>109</v>
      </c>
      <c r="C41" s="37">
        <v>9</v>
      </c>
      <c r="D41" s="5">
        <v>1</v>
      </c>
      <c r="E41" s="5">
        <v>0.5</v>
      </c>
      <c r="F41" s="5">
        <v>9</v>
      </c>
      <c r="G41" s="44">
        <f t="shared" si="17"/>
        <v>10</v>
      </c>
      <c r="H41" s="45">
        <v>9</v>
      </c>
      <c r="I41" s="46"/>
      <c r="J41" s="5">
        <v>4</v>
      </c>
      <c r="K41" s="8"/>
      <c r="L41" s="8">
        <v>5</v>
      </c>
      <c r="M41" s="8">
        <v>1</v>
      </c>
      <c r="N41" s="8"/>
      <c r="O41" s="40"/>
      <c r="P41" s="8"/>
      <c r="Q41" s="8"/>
      <c r="R41" s="39">
        <f t="shared" si="3"/>
        <v>10</v>
      </c>
      <c r="S41" s="22">
        <v>5</v>
      </c>
      <c r="T41" s="22">
        <v>4</v>
      </c>
      <c r="U41" s="4"/>
      <c r="V41" s="4">
        <v>0</v>
      </c>
      <c r="W41" s="4">
        <v>0</v>
      </c>
      <c r="X41" s="4"/>
      <c r="Y41" s="4">
        <v>3</v>
      </c>
      <c r="Z41" s="4">
        <v>6</v>
      </c>
      <c r="AA41" s="4"/>
      <c r="AB41" s="4">
        <v>4.5</v>
      </c>
      <c r="AC41" s="4">
        <v>4</v>
      </c>
      <c r="AD41" s="4"/>
      <c r="AE41" s="4"/>
      <c r="AF41" s="4"/>
      <c r="AG41" s="4"/>
      <c r="AH41" s="4"/>
      <c r="AI41" s="4"/>
      <c r="AJ41" s="4"/>
      <c r="AK41" s="4">
        <f t="shared" si="18"/>
        <v>26.5</v>
      </c>
      <c r="AL41" s="8">
        <f t="shared" si="4"/>
        <v>64.5</v>
      </c>
      <c r="AM41" s="40"/>
      <c r="AN41" s="41">
        <f t="shared" si="5"/>
        <v>15</v>
      </c>
      <c r="AO41" s="41">
        <f t="shared" si="6"/>
        <v>5.5</v>
      </c>
      <c r="AP41" s="41">
        <f t="shared" si="7"/>
        <v>18</v>
      </c>
      <c r="AQ41" s="41">
        <f t="shared" si="8"/>
        <v>17.5</v>
      </c>
      <c r="AR41" s="41"/>
      <c r="AS41" s="3"/>
      <c r="AT41" s="42">
        <f t="shared" si="9"/>
        <v>0.47367922442921651</v>
      </c>
      <c r="AU41" s="42">
        <f t="shared" si="10"/>
        <v>0.17368238229071273</v>
      </c>
      <c r="AV41" s="42">
        <f t="shared" si="11"/>
        <v>0.77140653124196445</v>
      </c>
      <c r="AW41" s="42">
        <f t="shared" si="12"/>
        <v>0.74997857204079876</v>
      </c>
      <c r="AX41" s="10"/>
      <c r="AY41" s="24"/>
      <c r="AZ41" s="41">
        <f t="shared" ref="AZ41:BB41" si="69">IF((AT41)&gt;=50%, 2, (IF((AT41)&lt;25%, 0, 1)))</f>
        <v>1</v>
      </c>
      <c r="BA41" s="41">
        <f t="shared" si="69"/>
        <v>0</v>
      </c>
      <c r="BB41" s="41">
        <f t="shared" si="69"/>
        <v>2</v>
      </c>
      <c r="BC41" s="41">
        <f t="shared" si="14"/>
        <v>2</v>
      </c>
      <c r="BD41" s="4"/>
      <c r="BE41" s="6"/>
      <c r="BF41" s="4" t="str">
        <f t="shared" ref="BF41:BH41" si="70">IF(AZ41=2,"Att", (IF(AZ41=0,"Not","Weak")))</f>
        <v>Weak</v>
      </c>
      <c r="BG41" s="4" t="str">
        <f t="shared" si="70"/>
        <v>Not</v>
      </c>
      <c r="BH41" s="4" t="str">
        <f t="shared" si="70"/>
        <v>Att</v>
      </c>
      <c r="BI41" s="41" t="str">
        <f t="shared" si="16"/>
        <v>Att</v>
      </c>
      <c r="BJ41" s="4"/>
      <c r="BK41" s="1"/>
      <c r="BL41" s="85">
        <f t="shared" si="21"/>
        <v>3</v>
      </c>
      <c r="BM41" s="85">
        <f t="shared" si="22"/>
        <v>2</v>
      </c>
    </row>
    <row r="42" spans="1:65" ht="14.25" customHeight="1">
      <c r="A42" s="50" t="s">
        <v>110</v>
      </c>
      <c r="B42" s="50" t="s">
        <v>111</v>
      </c>
      <c r="C42" s="37">
        <v>7</v>
      </c>
      <c r="D42" s="5">
        <v>1</v>
      </c>
      <c r="E42" s="5">
        <v>0.5</v>
      </c>
      <c r="F42" s="5">
        <v>10</v>
      </c>
      <c r="G42" s="44">
        <f t="shared" si="17"/>
        <v>11</v>
      </c>
      <c r="H42" s="45">
        <v>6</v>
      </c>
      <c r="I42" s="46"/>
      <c r="J42" s="5">
        <v>1</v>
      </c>
      <c r="K42" s="8"/>
      <c r="L42" s="8">
        <v>5</v>
      </c>
      <c r="M42" s="8"/>
      <c r="N42" s="8"/>
      <c r="O42" s="40"/>
      <c r="P42" s="8"/>
      <c r="Q42" s="8"/>
      <c r="R42" s="39">
        <f t="shared" si="3"/>
        <v>6</v>
      </c>
      <c r="S42" s="22">
        <v>5</v>
      </c>
      <c r="T42" s="22">
        <v>3</v>
      </c>
      <c r="U42" s="4"/>
      <c r="V42" s="4">
        <v>0</v>
      </c>
      <c r="W42" s="4"/>
      <c r="X42" s="4"/>
      <c r="Y42" s="4">
        <v>2.5</v>
      </c>
      <c r="Z42" s="4">
        <v>2.5</v>
      </c>
      <c r="AA42" s="4"/>
      <c r="AB42" s="4">
        <v>3</v>
      </c>
      <c r="AC42" s="4">
        <v>1</v>
      </c>
      <c r="AD42" s="4"/>
      <c r="AE42" s="4"/>
      <c r="AF42" s="4"/>
      <c r="AG42" s="4"/>
      <c r="AH42" s="4"/>
      <c r="AI42" s="4"/>
      <c r="AJ42" s="4"/>
      <c r="AK42" s="4">
        <f t="shared" si="18"/>
        <v>17</v>
      </c>
      <c r="AL42" s="8">
        <f t="shared" si="4"/>
        <v>47</v>
      </c>
      <c r="AM42" s="40"/>
      <c r="AN42" s="41">
        <f t="shared" si="5"/>
        <v>14</v>
      </c>
      <c r="AO42" s="41">
        <f t="shared" si="6"/>
        <v>1.5</v>
      </c>
      <c r="AP42" s="41">
        <f t="shared" si="7"/>
        <v>11</v>
      </c>
      <c r="AQ42" s="41">
        <f t="shared" si="8"/>
        <v>14</v>
      </c>
      <c r="AR42" s="41"/>
      <c r="AS42" s="3"/>
      <c r="AT42" s="42">
        <f t="shared" si="9"/>
        <v>0.44210060946726876</v>
      </c>
      <c r="AU42" s="42">
        <f t="shared" si="10"/>
        <v>4.7367922442921651E-2</v>
      </c>
      <c r="AV42" s="42">
        <f t="shared" si="11"/>
        <v>0.47141510242564494</v>
      </c>
      <c r="AW42" s="42">
        <f t="shared" si="12"/>
        <v>0.59998285763263903</v>
      </c>
      <c r="AX42" s="10"/>
      <c r="AY42" s="24"/>
      <c r="AZ42" s="41">
        <f t="shared" ref="AZ42:BB42" si="71">IF((AT42)&gt;=50%, 2, (IF((AT42)&lt;25%, 0, 1)))</f>
        <v>1</v>
      </c>
      <c r="BA42" s="41">
        <f t="shared" si="71"/>
        <v>0</v>
      </c>
      <c r="BB42" s="41">
        <f t="shared" si="71"/>
        <v>1</v>
      </c>
      <c r="BC42" s="41">
        <f t="shared" si="14"/>
        <v>2</v>
      </c>
      <c r="BD42" s="4"/>
      <c r="BE42" s="6"/>
      <c r="BF42" s="4" t="str">
        <f t="shared" ref="BF42:BH42" si="72">IF(AZ42=2,"Att", (IF(AZ42=0,"Not","Weak")))</f>
        <v>Weak</v>
      </c>
      <c r="BG42" s="4" t="str">
        <f t="shared" si="72"/>
        <v>Not</v>
      </c>
      <c r="BH42" s="4" t="str">
        <f t="shared" si="72"/>
        <v>Weak</v>
      </c>
      <c r="BI42" s="41" t="str">
        <f t="shared" si="16"/>
        <v>Att</v>
      </c>
      <c r="BJ42" s="4"/>
      <c r="BK42" s="1"/>
      <c r="BL42" s="85">
        <f t="shared" si="21"/>
        <v>3</v>
      </c>
      <c r="BM42" s="85">
        <f t="shared" si="22"/>
        <v>1</v>
      </c>
    </row>
    <row r="43" spans="1:65" ht="14.25" customHeight="1">
      <c r="A43" s="50" t="s">
        <v>112</v>
      </c>
      <c r="B43" s="50" t="s">
        <v>113</v>
      </c>
      <c r="C43" s="37">
        <v>10</v>
      </c>
      <c r="D43" s="5">
        <v>0</v>
      </c>
      <c r="E43" s="5">
        <v>0.5</v>
      </c>
      <c r="F43" s="5">
        <v>9</v>
      </c>
      <c r="G43" s="44">
        <f t="shared" si="17"/>
        <v>9.5</v>
      </c>
      <c r="H43" s="54">
        <v>8</v>
      </c>
      <c r="I43" s="46">
        <v>4</v>
      </c>
      <c r="J43" s="5">
        <v>5</v>
      </c>
      <c r="K43" s="8"/>
      <c r="L43" s="8">
        <v>5</v>
      </c>
      <c r="M43" s="8"/>
      <c r="N43" s="8"/>
      <c r="O43" s="40"/>
      <c r="P43" s="8"/>
      <c r="Q43" s="8"/>
      <c r="R43" s="39">
        <f t="shared" si="3"/>
        <v>14</v>
      </c>
      <c r="S43" s="22">
        <v>5</v>
      </c>
      <c r="T43" s="22">
        <v>5</v>
      </c>
      <c r="U43" s="4"/>
      <c r="V43" s="4">
        <v>2</v>
      </c>
      <c r="W43" s="4">
        <v>1.5</v>
      </c>
      <c r="X43" s="4"/>
      <c r="Y43" s="4">
        <v>3</v>
      </c>
      <c r="Z43" s="4">
        <v>7</v>
      </c>
      <c r="AA43" s="4"/>
      <c r="AB43" s="4">
        <v>5</v>
      </c>
      <c r="AC43" s="4">
        <v>5</v>
      </c>
      <c r="AD43" s="4"/>
      <c r="AE43" s="4"/>
      <c r="AF43" s="4"/>
      <c r="AG43" s="4"/>
      <c r="AH43" s="4"/>
      <c r="AI43" s="4"/>
      <c r="AJ43" s="4"/>
      <c r="AK43" s="4">
        <f t="shared" si="18"/>
        <v>33.5</v>
      </c>
      <c r="AL43" s="8">
        <f t="shared" si="4"/>
        <v>75</v>
      </c>
      <c r="AM43" s="40"/>
      <c r="AN43" s="41">
        <f t="shared" si="5"/>
        <v>19</v>
      </c>
      <c r="AO43" s="41">
        <f t="shared" si="6"/>
        <v>9</v>
      </c>
      <c r="AP43" s="41">
        <f t="shared" si="7"/>
        <v>18</v>
      </c>
      <c r="AQ43" s="41">
        <f t="shared" si="8"/>
        <v>19</v>
      </c>
      <c r="AR43" s="41"/>
      <c r="AS43" s="3"/>
      <c r="AT43" s="42">
        <f t="shared" si="9"/>
        <v>0.59999368427700761</v>
      </c>
      <c r="AU43" s="42">
        <f t="shared" si="10"/>
        <v>0.2842075346575299</v>
      </c>
      <c r="AV43" s="42">
        <f t="shared" si="11"/>
        <v>0.77140653124196445</v>
      </c>
      <c r="AW43" s="42">
        <f t="shared" si="12"/>
        <v>0.81426244964429573</v>
      </c>
      <c r="AX43" s="10"/>
      <c r="AY43" s="24"/>
      <c r="AZ43" s="41">
        <f t="shared" ref="AZ43:BB43" si="73">IF((AT43)&gt;=50%, 2, (IF((AT43)&lt;25%, 0, 1)))</f>
        <v>2</v>
      </c>
      <c r="BA43" s="41">
        <f t="shared" si="73"/>
        <v>1</v>
      </c>
      <c r="BB43" s="41">
        <f t="shared" si="73"/>
        <v>2</v>
      </c>
      <c r="BC43" s="41">
        <f t="shared" si="14"/>
        <v>2</v>
      </c>
      <c r="BD43" s="4"/>
      <c r="BE43" s="6"/>
      <c r="BF43" s="4" t="str">
        <f t="shared" ref="BF43:BH43" si="74">IF(AZ43=2,"Att", (IF(AZ43=0,"Not","Weak")))</f>
        <v>Att</v>
      </c>
      <c r="BG43" s="4" t="str">
        <f t="shared" si="74"/>
        <v>Weak</v>
      </c>
      <c r="BH43" s="4" t="str">
        <f t="shared" si="74"/>
        <v>Att</v>
      </c>
      <c r="BI43" s="41" t="str">
        <f t="shared" si="16"/>
        <v>Att</v>
      </c>
      <c r="BJ43" s="4"/>
      <c r="BK43" s="1"/>
      <c r="BL43" s="85">
        <f t="shared" si="21"/>
        <v>5</v>
      </c>
      <c r="BM43" s="85">
        <f t="shared" si="22"/>
        <v>2</v>
      </c>
    </row>
    <row r="44" spans="1:65" ht="14.25" customHeight="1">
      <c r="A44" s="50" t="s">
        <v>114</v>
      </c>
      <c r="B44" s="50" t="s">
        <v>115</v>
      </c>
      <c r="C44" s="37">
        <v>9</v>
      </c>
      <c r="D44" s="5">
        <v>2.5</v>
      </c>
      <c r="E44" s="5">
        <v>0.5</v>
      </c>
      <c r="F44" s="5">
        <v>10</v>
      </c>
      <c r="G44" s="44">
        <f t="shared" si="17"/>
        <v>12.5</v>
      </c>
      <c r="H44" s="45">
        <v>6</v>
      </c>
      <c r="I44" s="46">
        <v>2</v>
      </c>
      <c r="J44" s="5">
        <v>0.5</v>
      </c>
      <c r="K44" s="8"/>
      <c r="L44" s="8">
        <v>5</v>
      </c>
      <c r="M44" s="8">
        <v>1</v>
      </c>
      <c r="N44" s="8"/>
      <c r="O44" s="40"/>
      <c r="P44" s="8"/>
      <c r="Q44" s="8"/>
      <c r="R44" s="39">
        <f t="shared" si="3"/>
        <v>8.5</v>
      </c>
      <c r="S44" s="22">
        <v>5</v>
      </c>
      <c r="T44" s="22">
        <v>4</v>
      </c>
      <c r="U44" s="4"/>
      <c r="V44" s="4">
        <v>2.5</v>
      </c>
      <c r="W44" s="4">
        <v>2.5</v>
      </c>
      <c r="X44" s="4"/>
      <c r="Y44" s="4">
        <v>2.5</v>
      </c>
      <c r="Z44" s="4">
        <v>3.5</v>
      </c>
      <c r="AA44" s="4"/>
      <c r="AB44" s="4">
        <v>3.5</v>
      </c>
      <c r="AC44" s="4">
        <v>3</v>
      </c>
      <c r="AD44" s="4"/>
      <c r="AE44" s="4"/>
      <c r="AF44" s="4"/>
      <c r="AG44" s="4"/>
      <c r="AH44" s="4"/>
      <c r="AI44" s="4"/>
      <c r="AJ44" s="4"/>
      <c r="AK44" s="4">
        <f t="shared" si="18"/>
        <v>26.5</v>
      </c>
      <c r="AL44" s="8">
        <f t="shared" si="4"/>
        <v>62.5</v>
      </c>
      <c r="AM44" s="40"/>
      <c r="AN44" s="41">
        <f t="shared" si="5"/>
        <v>18.5</v>
      </c>
      <c r="AO44" s="41">
        <f t="shared" si="6"/>
        <v>7</v>
      </c>
      <c r="AP44" s="41">
        <f t="shared" si="7"/>
        <v>12</v>
      </c>
      <c r="AQ44" s="41">
        <f t="shared" si="8"/>
        <v>16.5</v>
      </c>
      <c r="AR44" s="41"/>
      <c r="AS44" s="3"/>
      <c r="AT44" s="42">
        <f t="shared" si="9"/>
        <v>0.58420437679603365</v>
      </c>
      <c r="AU44" s="42">
        <f t="shared" si="10"/>
        <v>0.22105030473363438</v>
      </c>
      <c r="AV44" s="42">
        <f t="shared" si="11"/>
        <v>0.51427102082797627</v>
      </c>
      <c r="AW44" s="42">
        <f t="shared" si="12"/>
        <v>0.70712265363846738</v>
      </c>
      <c r="AX44" s="10"/>
      <c r="AY44" s="24"/>
      <c r="AZ44" s="41">
        <f t="shared" ref="AZ44:BB44" si="75">IF((AT44)&gt;=50%, 2, (IF((AT44)&lt;25%, 0, 1)))</f>
        <v>2</v>
      </c>
      <c r="BA44" s="41">
        <f t="shared" si="75"/>
        <v>0</v>
      </c>
      <c r="BB44" s="41">
        <f t="shared" si="75"/>
        <v>2</v>
      </c>
      <c r="BC44" s="41">
        <f t="shared" si="14"/>
        <v>2</v>
      </c>
      <c r="BD44" s="4"/>
      <c r="BE44" s="6"/>
      <c r="BF44" s="4" t="str">
        <f t="shared" ref="BF44:BH44" si="76">IF(AZ44=2,"Att", (IF(AZ44=0,"Not","Weak")))</f>
        <v>Att</v>
      </c>
      <c r="BG44" s="4" t="str">
        <f t="shared" si="76"/>
        <v>Not</v>
      </c>
      <c r="BH44" s="4" t="str">
        <f t="shared" si="76"/>
        <v>Att</v>
      </c>
      <c r="BI44" s="41" t="str">
        <f t="shared" si="16"/>
        <v>Att</v>
      </c>
      <c r="BJ44" s="4"/>
      <c r="BK44" s="1"/>
      <c r="BL44" s="85">
        <f t="shared" si="21"/>
        <v>4</v>
      </c>
      <c r="BM44" s="85">
        <f t="shared" si="22"/>
        <v>2</v>
      </c>
    </row>
    <row r="45" spans="1:65" ht="14.25" customHeight="1">
      <c r="A45" s="50" t="s">
        <v>116</v>
      </c>
      <c r="B45" s="50" t="s">
        <v>117</v>
      </c>
      <c r="C45" s="37">
        <v>7</v>
      </c>
      <c r="D45" s="5">
        <v>1.5</v>
      </c>
      <c r="E45" s="5">
        <v>0</v>
      </c>
      <c r="F45" s="5">
        <v>10</v>
      </c>
      <c r="G45" s="44">
        <f t="shared" si="17"/>
        <v>11.5</v>
      </c>
      <c r="H45" s="45">
        <v>7</v>
      </c>
      <c r="I45" s="46">
        <v>1</v>
      </c>
      <c r="J45" s="5">
        <v>1</v>
      </c>
      <c r="K45" s="8"/>
      <c r="L45" s="8">
        <v>5</v>
      </c>
      <c r="M45" s="8">
        <v>1</v>
      </c>
      <c r="N45" s="8"/>
      <c r="O45" s="40"/>
      <c r="P45" s="8"/>
      <c r="Q45" s="8"/>
      <c r="R45" s="39">
        <f t="shared" si="3"/>
        <v>8</v>
      </c>
      <c r="S45" s="22"/>
      <c r="T45" s="22">
        <v>1</v>
      </c>
      <c r="U45" s="4"/>
      <c r="V45" s="4">
        <v>4.5</v>
      </c>
      <c r="W45" s="4">
        <v>1</v>
      </c>
      <c r="X45" s="4"/>
      <c r="Y45" s="4">
        <v>1</v>
      </c>
      <c r="Z45" s="4">
        <v>2</v>
      </c>
      <c r="AA45" s="4"/>
      <c r="AB45" s="4">
        <v>5</v>
      </c>
      <c r="AC45" s="4">
        <v>0</v>
      </c>
      <c r="AD45" s="4"/>
      <c r="AE45" s="4"/>
      <c r="AF45" s="4"/>
      <c r="AG45" s="4"/>
      <c r="AH45" s="4"/>
      <c r="AI45" s="4"/>
      <c r="AJ45" s="4"/>
      <c r="AK45" s="4">
        <f t="shared" si="18"/>
        <v>14.5</v>
      </c>
      <c r="AL45" s="8">
        <f t="shared" si="4"/>
        <v>48</v>
      </c>
      <c r="AM45" s="40"/>
      <c r="AN45" s="41">
        <f t="shared" si="5"/>
        <v>8.5</v>
      </c>
      <c r="AO45" s="41">
        <f t="shared" si="6"/>
        <v>7.5</v>
      </c>
      <c r="AP45" s="41">
        <f t="shared" si="7"/>
        <v>10</v>
      </c>
      <c r="AQ45" s="41">
        <f t="shared" si="8"/>
        <v>15</v>
      </c>
      <c r="AR45" s="41"/>
      <c r="AS45" s="3"/>
      <c r="AT45" s="42">
        <f t="shared" si="9"/>
        <v>0.268418227176556</v>
      </c>
      <c r="AU45" s="42">
        <f t="shared" si="10"/>
        <v>0.23683961221460825</v>
      </c>
      <c r="AV45" s="42">
        <f t="shared" si="11"/>
        <v>0.42855918402331356</v>
      </c>
      <c r="AW45" s="42">
        <f t="shared" si="12"/>
        <v>0.64283877603497031</v>
      </c>
      <c r="AX45" s="10"/>
      <c r="AY45" s="24"/>
      <c r="AZ45" s="41">
        <f t="shared" ref="AZ45:BB45" si="77">IF((AT45)&gt;=50%, 2, (IF((AT45)&lt;25%, 0, 1)))</f>
        <v>1</v>
      </c>
      <c r="BA45" s="41">
        <f t="shared" si="77"/>
        <v>0</v>
      </c>
      <c r="BB45" s="41">
        <f t="shared" si="77"/>
        <v>1</v>
      </c>
      <c r="BC45" s="41">
        <f t="shared" si="14"/>
        <v>2</v>
      </c>
      <c r="BD45" s="4"/>
      <c r="BE45" s="6"/>
      <c r="BF45" s="4" t="str">
        <f t="shared" ref="BF45:BH45" si="78">IF(AZ45=2,"Att", (IF(AZ45=0,"Not","Weak")))</f>
        <v>Weak</v>
      </c>
      <c r="BG45" s="4" t="str">
        <f t="shared" si="78"/>
        <v>Not</v>
      </c>
      <c r="BH45" s="4" t="str">
        <f t="shared" si="78"/>
        <v>Weak</v>
      </c>
      <c r="BI45" s="41" t="str">
        <f t="shared" si="16"/>
        <v>Att</v>
      </c>
      <c r="BJ45" s="4"/>
      <c r="BK45" s="1"/>
      <c r="BL45" s="85">
        <f t="shared" si="21"/>
        <v>3</v>
      </c>
      <c r="BM45" s="85">
        <f t="shared" si="22"/>
        <v>1</v>
      </c>
    </row>
    <row r="46" spans="1:65" ht="14.25" customHeight="1">
      <c r="A46" s="50" t="s">
        <v>118</v>
      </c>
      <c r="B46" s="50" t="s">
        <v>119</v>
      </c>
      <c r="C46" s="37">
        <v>1</v>
      </c>
      <c r="D46" s="5">
        <v>2</v>
      </c>
      <c r="E46" s="5">
        <v>0</v>
      </c>
      <c r="F46" s="5">
        <v>0</v>
      </c>
      <c r="G46" s="44">
        <f t="shared" si="17"/>
        <v>2</v>
      </c>
      <c r="H46" s="45">
        <v>7</v>
      </c>
      <c r="I46" s="46"/>
      <c r="J46" s="5"/>
      <c r="K46" s="8"/>
      <c r="L46" s="8"/>
      <c r="M46" s="8">
        <v>0</v>
      </c>
      <c r="N46" s="8"/>
      <c r="O46" s="40"/>
      <c r="P46" s="8"/>
      <c r="Q46" s="8"/>
      <c r="R46" s="39">
        <f t="shared" si="3"/>
        <v>0</v>
      </c>
      <c r="S46" s="22"/>
      <c r="T46" s="22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2" t="s">
        <v>23</v>
      </c>
      <c r="AL46" s="8">
        <f t="shared" si="4"/>
        <v>10</v>
      </c>
      <c r="AM46" s="40"/>
      <c r="AN46" s="41">
        <f t="shared" si="5"/>
        <v>2</v>
      </c>
      <c r="AO46" s="41">
        <f t="shared" si="6"/>
        <v>0</v>
      </c>
      <c r="AP46" s="41">
        <f t="shared" si="7"/>
        <v>7</v>
      </c>
      <c r="AQ46" s="41">
        <f t="shared" si="8"/>
        <v>0</v>
      </c>
      <c r="AR46" s="41"/>
      <c r="AS46" s="3"/>
      <c r="AT46" s="42">
        <f t="shared" si="9"/>
        <v>6.3157229923895539E-2</v>
      </c>
      <c r="AU46" s="42">
        <f t="shared" si="10"/>
        <v>0</v>
      </c>
      <c r="AV46" s="42">
        <f t="shared" si="11"/>
        <v>0.29999142881631952</v>
      </c>
      <c r="AW46" s="42">
        <f t="shared" si="12"/>
        <v>0</v>
      </c>
      <c r="AX46" s="10"/>
      <c r="AY46" s="24"/>
      <c r="AZ46" s="41">
        <f t="shared" ref="AZ46:BB46" si="79">IF((AT46)&gt;=50%, 2, (IF((AT46)&lt;25%, 0, 1)))</f>
        <v>0</v>
      </c>
      <c r="BA46" s="41">
        <f t="shared" si="79"/>
        <v>0</v>
      </c>
      <c r="BB46" s="41">
        <f t="shared" si="79"/>
        <v>1</v>
      </c>
      <c r="BC46" s="41">
        <f t="shared" si="14"/>
        <v>0</v>
      </c>
      <c r="BD46" s="4"/>
      <c r="BE46" s="6"/>
      <c r="BF46" s="4" t="str">
        <f t="shared" ref="BF46:BH46" si="80">IF(AZ46=2,"Att", (IF(AZ46=0,"Not","Weak")))</f>
        <v>Not</v>
      </c>
      <c r="BG46" s="4" t="str">
        <f t="shared" si="80"/>
        <v>Not</v>
      </c>
      <c r="BH46" s="4" t="str">
        <f t="shared" si="80"/>
        <v>Weak</v>
      </c>
      <c r="BI46" s="41" t="str">
        <f t="shared" si="16"/>
        <v>Not</v>
      </c>
      <c r="BJ46" s="4"/>
      <c r="BK46" s="1"/>
      <c r="BL46" s="85">
        <f t="shared" si="21"/>
        <v>0</v>
      </c>
      <c r="BM46" s="85">
        <f t="shared" si="22"/>
        <v>1</v>
      </c>
    </row>
    <row r="47" spans="1:65" ht="14.25" customHeight="1">
      <c r="A47" s="50" t="s">
        <v>120</v>
      </c>
      <c r="B47" s="50" t="s">
        <v>121</v>
      </c>
      <c r="C47" s="37">
        <v>6</v>
      </c>
      <c r="D47" s="5">
        <v>0</v>
      </c>
      <c r="E47" s="5">
        <v>0.5</v>
      </c>
      <c r="F47" s="5">
        <v>10</v>
      </c>
      <c r="G47" s="44">
        <f t="shared" si="17"/>
        <v>10.5</v>
      </c>
      <c r="H47" s="45">
        <v>7</v>
      </c>
      <c r="I47" s="46"/>
      <c r="J47" s="5"/>
      <c r="K47" s="8"/>
      <c r="L47" s="8">
        <v>3</v>
      </c>
      <c r="M47" s="8"/>
      <c r="N47" s="8"/>
      <c r="O47" s="40"/>
      <c r="P47" s="8"/>
      <c r="Q47" s="8"/>
      <c r="R47" s="39">
        <f t="shared" si="3"/>
        <v>3</v>
      </c>
      <c r="S47" s="22"/>
      <c r="T47" s="22">
        <v>4</v>
      </c>
      <c r="U47" s="4"/>
      <c r="V47" s="4">
        <v>0</v>
      </c>
      <c r="W47" s="4">
        <v>0</v>
      </c>
      <c r="X47" s="4"/>
      <c r="Y47" s="4">
        <v>1</v>
      </c>
      <c r="Z47" s="4">
        <v>5</v>
      </c>
      <c r="AA47" s="4"/>
      <c r="AB47" s="4">
        <v>4</v>
      </c>
      <c r="AC47" s="4">
        <v>0.5</v>
      </c>
      <c r="AD47" s="4"/>
      <c r="AE47" s="4"/>
      <c r="AF47" s="4"/>
      <c r="AG47" s="4"/>
      <c r="AH47" s="4"/>
      <c r="AI47" s="4"/>
      <c r="AJ47" s="4"/>
      <c r="AK47" s="4">
        <f t="shared" si="18"/>
        <v>14.5</v>
      </c>
      <c r="AL47" s="8">
        <f t="shared" si="4"/>
        <v>41</v>
      </c>
      <c r="AM47" s="40"/>
      <c r="AN47" s="41">
        <f t="shared" si="5"/>
        <v>7</v>
      </c>
      <c r="AO47" s="41">
        <f t="shared" si="6"/>
        <v>0.5</v>
      </c>
      <c r="AP47" s="41">
        <f t="shared" si="7"/>
        <v>13</v>
      </c>
      <c r="AQ47" s="41">
        <f t="shared" si="8"/>
        <v>14.5</v>
      </c>
      <c r="AR47" s="41"/>
      <c r="AS47" s="3"/>
      <c r="AT47" s="42">
        <f t="shared" si="9"/>
        <v>0.22105030473363438</v>
      </c>
      <c r="AU47" s="42">
        <f t="shared" si="10"/>
        <v>1.5789307480973885E-2</v>
      </c>
      <c r="AV47" s="42">
        <f t="shared" si="11"/>
        <v>0.55712693923030765</v>
      </c>
      <c r="AW47" s="42">
        <f t="shared" si="12"/>
        <v>0.62141081683380461</v>
      </c>
      <c r="AX47" s="10"/>
      <c r="AY47" s="24"/>
      <c r="AZ47" s="41">
        <f t="shared" ref="AZ47:BB47" si="81">IF((AT47)&gt;=50%, 2, (IF((AT47)&lt;25%, 0, 1)))</f>
        <v>0</v>
      </c>
      <c r="BA47" s="41">
        <f t="shared" si="81"/>
        <v>0</v>
      </c>
      <c r="BB47" s="41">
        <f t="shared" si="81"/>
        <v>2</v>
      </c>
      <c r="BC47" s="41">
        <f t="shared" si="14"/>
        <v>2</v>
      </c>
      <c r="BD47" s="4"/>
      <c r="BE47" s="6"/>
      <c r="BF47" s="4" t="str">
        <f t="shared" ref="BF47:BH47" si="82">IF(AZ47=2,"Att", (IF(AZ47=0,"Not","Weak")))</f>
        <v>Not</v>
      </c>
      <c r="BG47" s="4" t="str">
        <f t="shared" si="82"/>
        <v>Not</v>
      </c>
      <c r="BH47" s="4" t="str">
        <f t="shared" si="82"/>
        <v>Att</v>
      </c>
      <c r="BI47" s="41" t="str">
        <f t="shared" si="16"/>
        <v>Att</v>
      </c>
      <c r="BJ47" s="4"/>
      <c r="BK47" s="1"/>
      <c r="BL47" s="85">
        <f t="shared" si="21"/>
        <v>2</v>
      </c>
      <c r="BM47" s="85">
        <f t="shared" si="22"/>
        <v>2</v>
      </c>
    </row>
    <row r="48" spans="1:65" ht="14.25" customHeight="1">
      <c r="A48" s="50" t="s">
        <v>122</v>
      </c>
      <c r="B48" s="50" t="s">
        <v>123</v>
      </c>
      <c r="C48" s="37">
        <v>10</v>
      </c>
      <c r="D48" s="5">
        <v>0</v>
      </c>
      <c r="E48" s="5">
        <v>0.5</v>
      </c>
      <c r="F48" s="5">
        <v>9</v>
      </c>
      <c r="G48" s="44">
        <f t="shared" si="17"/>
        <v>9.5</v>
      </c>
      <c r="H48" s="45">
        <v>6</v>
      </c>
      <c r="I48" s="46"/>
      <c r="J48" s="5">
        <v>5</v>
      </c>
      <c r="K48" s="8"/>
      <c r="L48" s="8"/>
      <c r="M48" s="8"/>
      <c r="N48" s="8"/>
      <c r="O48" s="40"/>
      <c r="P48" s="8"/>
      <c r="Q48" s="8"/>
      <c r="R48" s="39">
        <f t="shared" si="3"/>
        <v>5</v>
      </c>
      <c r="S48" s="22">
        <v>5</v>
      </c>
      <c r="T48" s="22">
        <v>5</v>
      </c>
      <c r="U48" s="4"/>
      <c r="V48" s="4">
        <v>0</v>
      </c>
      <c r="W48" s="4"/>
      <c r="X48" s="4"/>
      <c r="Y48" s="4">
        <v>1.5</v>
      </c>
      <c r="Z48" s="4">
        <v>0.5</v>
      </c>
      <c r="AA48" s="4"/>
      <c r="AB48" s="4">
        <v>4</v>
      </c>
      <c r="AC48" s="4">
        <v>0</v>
      </c>
      <c r="AD48" s="4"/>
      <c r="AE48" s="4"/>
      <c r="AF48" s="4"/>
      <c r="AG48" s="4"/>
      <c r="AH48" s="4"/>
      <c r="AI48" s="4"/>
      <c r="AJ48" s="4"/>
      <c r="AK48" s="4">
        <f t="shared" si="18"/>
        <v>16</v>
      </c>
      <c r="AL48" s="8">
        <f t="shared" si="4"/>
        <v>46.5</v>
      </c>
      <c r="AM48" s="40"/>
      <c r="AN48" s="41">
        <f t="shared" si="5"/>
        <v>10</v>
      </c>
      <c r="AO48" s="41">
        <f t="shared" si="6"/>
        <v>5.5</v>
      </c>
      <c r="AP48" s="41">
        <f t="shared" si="7"/>
        <v>8</v>
      </c>
      <c r="AQ48" s="41">
        <f t="shared" si="8"/>
        <v>13</v>
      </c>
      <c r="AR48" s="41"/>
      <c r="AS48" s="3"/>
      <c r="AT48" s="42">
        <f t="shared" si="9"/>
        <v>0.31578614961947765</v>
      </c>
      <c r="AU48" s="42">
        <f t="shared" si="10"/>
        <v>0.17368238229071273</v>
      </c>
      <c r="AV48" s="42">
        <f t="shared" si="11"/>
        <v>0.34284734721865084</v>
      </c>
      <c r="AW48" s="42">
        <f t="shared" si="12"/>
        <v>0.55712693923030765</v>
      </c>
      <c r="AX48" s="10"/>
      <c r="AY48" s="24"/>
      <c r="AZ48" s="41">
        <f t="shared" ref="AZ48:BB48" si="83">IF((AT48)&gt;=50%, 2, (IF((AT48)&lt;25%, 0, 1)))</f>
        <v>1</v>
      </c>
      <c r="BA48" s="41">
        <f t="shared" si="83"/>
        <v>0</v>
      </c>
      <c r="BB48" s="41">
        <f t="shared" si="83"/>
        <v>1</v>
      </c>
      <c r="BC48" s="41">
        <f t="shared" si="14"/>
        <v>2</v>
      </c>
      <c r="BD48" s="4"/>
      <c r="BE48" s="6"/>
      <c r="BF48" s="4" t="str">
        <f t="shared" ref="BF48:BH48" si="84">IF(AZ48=2,"Att", (IF(AZ48=0,"Not","Weak")))</f>
        <v>Weak</v>
      </c>
      <c r="BG48" s="4" t="str">
        <f t="shared" si="84"/>
        <v>Not</v>
      </c>
      <c r="BH48" s="4" t="str">
        <f t="shared" si="84"/>
        <v>Weak</v>
      </c>
      <c r="BI48" s="41" t="str">
        <f t="shared" si="16"/>
        <v>Att</v>
      </c>
      <c r="BJ48" s="4"/>
      <c r="BK48" s="1"/>
      <c r="BL48" s="85">
        <f t="shared" si="21"/>
        <v>3</v>
      </c>
      <c r="BM48" s="85">
        <f t="shared" si="22"/>
        <v>1</v>
      </c>
    </row>
    <row r="49" spans="1:65" ht="14.25" customHeight="1">
      <c r="A49" s="50" t="s">
        <v>124</v>
      </c>
      <c r="B49" s="50" t="s">
        <v>125</v>
      </c>
      <c r="C49" s="56">
        <v>9</v>
      </c>
      <c r="D49" s="5">
        <v>1</v>
      </c>
      <c r="E49" s="5">
        <v>0.5</v>
      </c>
      <c r="F49" s="5">
        <v>10</v>
      </c>
      <c r="G49" s="44">
        <f t="shared" si="17"/>
        <v>11</v>
      </c>
      <c r="H49" s="45">
        <v>6</v>
      </c>
      <c r="I49" s="46">
        <v>1.5</v>
      </c>
      <c r="J49" s="5">
        <v>0.5</v>
      </c>
      <c r="K49" s="8"/>
      <c r="L49" s="8">
        <v>5</v>
      </c>
      <c r="M49" s="8">
        <v>1</v>
      </c>
      <c r="N49" s="8"/>
      <c r="O49" s="40"/>
      <c r="P49" s="8"/>
      <c r="Q49" s="8"/>
      <c r="R49" s="39">
        <f t="shared" si="3"/>
        <v>8</v>
      </c>
      <c r="S49" s="22">
        <v>0</v>
      </c>
      <c r="T49" s="22">
        <v>3.5</v>
      </c>
      <c r="U49" s="4"/>
      <c r="V49" s="4">
        <v>4.5</v>
      </c>
      <c r="W49" s="4">
        <v>1</v>
      </c>
      <c r="X49" s="4"/>
      <c r="Y49" s="4">
        <v>1.5</v>
      </c>
      <c r="Z49" s="4">
        <v>3</v>
      </c>
      <c r="AA49" s="4"/>
      <c r="AB49" s="4">
        <v>2</v>
      </c>
      <c r="AC49" s="4">
        <v>0</v>
      </c>
      <c r="AD49" s="4"/>
      <c r="AE49" s="4"/>
      <c r="AF49" s="4"/>
      <c r="AG49" s="4"/>
      <c r="AH49" s="4"/>
      <c r="AI49" s="4"/>
      <c r="AJ49" s="4"/>
      <c r="AK49" s="4">
        <f t="shared" si="18"/>
        <v>15.5</v>
      </c>
      <c r="AL49" s="8">
        <f t="shared" si="4"/>
        <v>49.5</v>
      </c>
      <c r="AM49" s="40"/>
      <c r="AN49" s="41">
        <f t="shared" si="5"/>
        <v>11</v>
      </c>
      <c r="AO49" s="41">
        <f t="shared" si="6"/>
        <v>7.5</v>
      </c>
      <c r="AP49" s="41">
        <f t="shared" si="7"/>
        <v>10.5</v>
      </c>
      <c r="AQ49" s="41">
        <f t="shared" si="8"/>
        <v>12</v>
      </c>
      <c r="AR49" s="41"/>
      <c r="AS49" s="3"/>
      <c r="AT49" s="42">
        <f t="shared" si="9"/>
        <v>0.34736476458142546</v>
      </c>
      <c r="AU49" s="42">
        <f t="shared" si="10"/>
        <v>0.23683961221460825</v>
      </c>
      <c r="AV49" s="42">
        <f t="shared" si="11"/>
        <v>0.44998714322447925</v>
      </c>
      <c r="AW49" s="42">
        <f t="shared" si="12"/>
        <v>0.51427102082797627</v>
      </c>
      <c r="AX49" s="10"/>
      <c r="AY49" s="24"/>
      <c r="AZ49" s="41">
        <f t="shared" ref="AZ49:BB49" si="85">IF((AT49)&gt;=50%, 2, (IF((AT49)&lt;25%, 0, 1)))</f>
        <v>1</v>
      </c>
      <c r="BA49" s="41">
        <f t="shared" si="85"/>
        <v>0</v>
      </c>
      <c r="BB49" s="41">
        <f t="shared" si="85"/>
        <v>1</v>
      </c>
      <c r="BC49" s="41">
        <f t="shared" si="14"/>
        <v>2</v>
      </c>
      <c r="BD49" s="4"/>
      <c r="BE49" s="6"/>
      <c r="BF49" s="4" t="str">
        <f t="shared" ref="BF49:BH49" si="86">IF(AZ49=2,"Att", (IF(AZ49=0,"Not","Weak")))</f>
        <v>Weak</v>
      </c>
      <c r="BG49" s="4" t="str">
        <f t="shared" si="86"/>
        <v>Not</v>
      </c>
      <c r="BH49" s="4" t="str">
        <f t="shared" si="86"/>
        <v>Weak</v>
      </c>
      <c r="BI49" s="41" t="str">
        <f t="shared" si="16"/>
        <v>Att</v>
      </c>
      <c r="BJ49" s="4"/>
      <c r="BK49" s="1"/>
      <c r="BL49" s="85">
        <f t="shared" si="21"/>
        <v>3</v>
      </c>
      <c r="BM49" s="85">
        <f t="shared" si="22"/>
        <v>1</v>
      </c>
    </row>
    <row r="50" spans="1:65" ht="14.25" customHeight="1">
      <c r="A50" s="37"/>
      <c r="B50" s="38"/>
      <c r="C50" s="37"/>
      <c r="D50" s="5"/>
      <c r="E50" s="5"/>
      <c r="F50" s="5"/>
      <c r="G50" s="44"/>
      <c r="H50" s="45"/>
      <c r="I50" s="1"/>
      <c r="J50" s="1"/>
      <c r="K50" s="1"/>
      <c r="L50" s="1"/>
      <c r="M50" s="1"/>
      <c r="N50" s="1"/>
      <c r="O50" s="40"/>
      <c r="P50" s="8"/>
      <c r="Q50" s="8"/>
      <c r="R50" s="39"/>
      <c r="S50" s="22"/>
      <c r="T50" s="22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8"/>
      <c r="AM50" s="40"/>
      <c r="AN50" s="41"/>
      <c r="AO50" s="41"/>
      <c r="AP50" s="41"/>
      <c r="AQ50" s="41"/>
      <c r="AR50" s="41"/>
      <c r="AS50" s="3"/>
      <c r="AT50" s="42"/>
      <c r="AU50" s="42"/>
      <c r="AV50" s="42"/>
      <c r="AW50" s="42"/>
      <c r="AX50" s="10"/>
      <c r="AY50" s="24"/>
      <c r="AZ50" s="41"/>
      <c r="BA50" s="41"/>
      <c r="BB50" s="41"/>
      <c r="BC50" s="41"/>
      <c r="BD50" s="4"/>
      <c r="BE50" s="6"/>
      <c r="BF50" s="4"/>
      <c r="BG50" s="4"/>
      <c r="BH50" s="4"/>
      <c r="BI50" s="41"/>
      <c r="BJ50" s="4"/>
      <c r="BK50" s="1"/>
    </row>
    <row r="51" spans="1:65" ht="14.25" customHeight="1">
      <c r="A51" s="37"/>
      <c r="B51" s="38"/>
      <c r="C51" s="7"/>
      <c r="D51" s="7"/>
      <c r="E51" s="7"/>
      <c r="F51" s="7"/>
      <c r="G51" s="44"/>
      <c r="H51" s="48"/>
      <c r="I51" s="7"/>
      <c r="J51" s="7"/>
      <c r="K51" s="7"/>
      <c r="L51" s="7"/>
      <c r="M51" s="7"/>
      <c r="N51" s="7"/>
      <c r="O51" s="7"/>
      <c r="P51" s="7"/>
      <c r="Q51" s="7"/>
      <c r="R51" s="39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4"/>
      <c r="AL51" s="47"/>
      <c r="AM51" s="1"/>
      <c r="AN51" s="41"/>
      <c r="AO51" s="41"/>
      <c r="AP51" s="41"/>
      <c r="AQ51" s="41"/>
      <c r="AR51" s="1"/>
      <c r="AS51" s="3"/>
      <c r="AT51" s="42"/>
      <c r="AU51" s="42"/>
      <c r="AV51" s="42"/>
      <c r="AW51" s="42"/>
      <c r="AX51" s="3"/>
      <c r="AY51" s="3"/>
      <c r="AZ51" s="41"/>
      <c r="BA51" s="41"/>
      <c r="BB51" s="41"/>
      <c r="BC51" s="41"/>
      <c r="BD51" s="3"/>
      <c r="BE51" s="3"/>
      <c r="BF51" s="4"/>
      <c r="BG51" s="4"/>
      <c r="BH51" s="4"/>
      <c r="BI51" s="41"/>
      <c r="BJ51" s="3"/>
      <c r="BK51" s="1"/>
    </row>
    <row r="52" spans="1:65" ht="14.25" customHeight="1">
      <c r="A52" s="1"/>
      <c r="B52" s="1"/>
      <c r="C52" s="1"/>
      <c r="D52" s="1"/>
      <c r="E52" s="1"/>
      <c r="F52" s="1"/>
      <c r="G52" s="1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3"/>
      <c r="AT52" s="3"/>
      <c r="AU52" s="3"/>
      <c r="AV52" s="3"/>
      <c r="AW52" s="3"/>
      <c r="AX52" s="3"/>
      <c r="AY52" s="3"/>
      <c r="AZ52" s="41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1"/>
    </row>
    <row r="53" spans="1:65" ht="14.25" customHeight="1">
      <c r="A53" s="1"/>
      <c r="B53" s="1"/>
      <c r="C53" s="1"/>
      <c r="D53" s="1"/>
      <c r="E53" s="1"/>
      <c r="F53" s="1"/>
      <c r="G53" s="1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1"/>
    </row>
    <row r="54" spans="1:65" ht="14.25" customHeight="1">
      <c r="A54" s="1"/>
      <c r="B54" s="1"/>
      <c r="C54" s="1"/>
      <c r="D54" s="1"/>
      <c r="E54" s="1"/>
      <c r="F54" s="1"/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3"/>
      <c r="AT54" s="63" t="s">
        <v>55</v>
      </c>
      <c r="AU54" s="64"/>
      <c r="AV54" s="64"/>
      <c r="AW54" s="64"/>
      <c r="AX54" s="64"/>
      <c r="AY54" s="64"/>
      <c r="AZ54" s="64"/>
      <c r="BA54" s="64"/>
      <c r="BB54" s="65"/>
      <c r="BC54" s="4">
        <f>COUNT(AT16:AT51)</f>
        <v>34</v>
      </c>
      <c r="BD54" s="4">
        <f>COUNT(AU16:AU51)</f>
        <v>34</v>
      </c>
      <c r="BE54" s="4">
        <f>COUNT(AV16:AV51)</f>
        <v>34</v>
      </c>
      <c r="BF54" s="49">
        <v>34</v>
      </c>
      <c r="BG54" s="3"/>
      <c r="BH54" s="3"/>
      <c r="BI54" s="3"/>
      <c r="BJ54" s="3"/>
      <c r="BK54" s="1"/>
    </row>
    <row r="55" spans="1:65" ht="14.2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3"/>
      <c r="AT55" s="63" t="s">
        <v>56</v>
      </c>
      <c r="AU55" s="64"/>
      <c r="AV55" s="64"/>
      <c r="AW55" s="64"/>
      <c r="AX55" s="64"/>
      <c r="AY55" s="64"/>
      <c r="AZ55" s="64"/>
      <c r="BA55" s="64"/>
      <c r="BB55" s="65"/>
      <c r="BC55" s="4">
        <f>COUNTIF(AT16:AT51,"&gt;=25%")</f>
        <v>27</v>
      </c>
      <c r="BD55" s="4">
        <f>COUNTIF(AU16:AU51,"&gt;=25%")</f>
        <v>9</v>
      </c>
      <c r="BE55" s="4">
        <f>COUNTIF(AV16:AV51,"&gt;=25%")</f>
        <v>30</v>
      </c>
      <c r="BF55" s="49">
        <f>COUNTIF(AW16:AW51,"&gt;=25%")</f>
        <v>31</v>
      </c>
      <c r="BG55" s="3"/>
      <c r="BH55" s="3"/>
      <c r="BI55" s="3"/>
      <c r="BJ55" s="3"/>
      <c r="BK55" s="1"/>
    </row>
    <row r="56" spans="1:65" ht="14.2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3"/>
      <c r="AT56" s="63" t="s">
        <v>57</v>
      </c>
      <c r="AU56" s="64"/>
      <c r="AV56" s="64"/>
      <c r="AW56" s="64"/>
      <c r="AX56" s="64"/>
      <c r="AY56" s="64"/>
      <c r="AZ56" s="64"/>
      <c r="BA56" s="64"/>
      <c r="BB56" s="65"/>
      <c r="BC56" s="10">
        <f t="shared" ref="BC56:BF56" si="87">BC55/(BC54)</f>
        <v>0.79411764705882348</v>
      </c>
      <c r="BD56" s="10">
        <f t="shared" si="87"/>
        <v>0.26470588235294118</v>
      </c>
      <c r="BE56" s="10">
        <f t="shared" si="87"/>
        <v>0.88235294117647056</v>
      </c>
      <c r="BF56" s="15">
        <f t="shared" si="87"/>
        <v>0.91176470588235292</v>
      </c>
      <c r="BG56" s="3"/>
      <c r="BH56" s="3"/>
      <c r="BI56" s="3"/>
      <c r="BJ56" s="3"/>
      <c r="BK56" s="1"/>
    </row>
    <row r="57" spans="1:65" ht="14.25" customHeight="1">
      <c r="A57" s="1"/>
      <c r="B57" s="1"/>
      <c r="C57" s="1"/>
      <c r="D57" s="1"/>
      <c r="E57" s="1"/>
      <c r="F57" s="1"/>
      <c r="G57" s="1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1"/>
    </row>
    <row r="58" spans="1:65" ht="14.25" customHeight="1">
      <c r="A58" s="1"/>
      <c r="B58" s="1"/>
      <c r="C58" s="1"/>
      <c r="D58" s="1"/>
      <c r="E58" s="1"/>
      <c r="F58" s="1"/>
      <c r="G58" s="1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1"/>
    </row>
    <row r="59" spans="1:65" ht="14.25" customHeight="1">
      <c r="A59" s="1"/>
      <c r="B59" s="1"/>
      <c r="C59" s="1"/>
      <c r="D59" s="1"/>
      <c r="E59" s="1"/>
      <c r="F59" s="1"/>
      <c r="G59" s="1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1"/>
    </row>
    <row r="60" spans="1:65" ht="14.25" customHeight="1">
      <c r="A60" s="1"/>
      <c r="B60" s="1"/>
      <c r="C60" s="1"/>
      <c r="D60" s="1"/>
      <c r="E60" s="1"/>
      <c r="F60" s="1"/>
      <c r="G60" s="1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1"/>
    </row>
    <row r="61" spans="1:65" ht="14.25" customHeight="1">
      <c r="A61" s="1"/>
      <c r="B61" s="1"/>
      <c r="C61" s="1"/>
      <c r="D61" s="1"/>
      <c r="E61" s="1"/>
      <c r="F61" s="1"/>
      <c r="G61" s="1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1"/>
    </row>
    <row r="62" spans="1:65" ht="14.25" customHeight="1">
      <c r="A62" s="1"/>
      <c r="B62" s="1"/>
      <c r="C62" s="1"/>
      <c r="D62" s="1"/>
      <c r="E62" s="1"/>
      <c r="F62" s="1"/>
      <c r="G62" s="1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1"/>
    </row>
    <row r="63" spans="1:65" ht="14.25" customHeight="1">
      <c r="A63" s="1"/>
      <c r="B63" s="1"/>
      <c r="C63" s="1"/>
      <c r="D63" s="1"/>
      <c r="E63" s="1"/>
      <c r="F63" s="1"/>
      <c r="G63" s="1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1"/>
    </row>
    <row r="64" spans="1:65" ht="14.25" customHeight="1">
      <c r="A64" s="1"/>
      <c r="B64" s="1"/>
      <c r="C64" s="1"/>
      <c r="D64" s="1"/>
      <c r="E64" s="1"/>
      <c r="F64" s="1"/>
      <c r="G64" s="1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1"/>
    </row>
    <row r="65" spans="1:63" ht="14.25" customHeight="1">
      <c r="A65" s="1"/>
      <c r="B65" s="1"/>
      <c r="C65" s="1"/>
      <c r="D65" s="1"/>
      <c r="E65" s="1"/>
      <c r="F65" s="1"/>
      <c r="G65" s="1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1"/>
    </row>
    <row r="66" spans="1:63" ht="14.25" customHeight="1">
      <c r="A66" s="1"/>
      <c r="B66" s="1"/>
      <c r="C66" s="1"/>
      <c r="D66" s="1"/>
      <c r="E66" s="1"/>
      <c r="F66" s="1"/>
      <c r="G66" s="1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1"/>
    </row>
    <row r="67" spans="1:63" ht="14.25" customHeight="1">
      <c r="A67" s="1"/>
      <c r="B67" s="1"/>
      <c r="C67" s="1"/>
      <c r="D67" s="1"/>
      <c r="E67" s="1"/>
      <c r="F67" s="1"/>
      <c r="G67" s="1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3"/>
      <c r="BF67" s="3"/>
      <c r="BG67" s="3"/>
      <c r="BH67" s="3"/>
      <c r="BI67" s="3"/>
      <c r="BJ67" s="3"/>
      <c r="BK67" s="1"/>
    </row>
    <row r="68" spans="1:63" ht="14.2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3"/>
      <c r="BF68" s="3"/>
      <c r="BG68" s="3"/>
      <c r="BH68" s="3"/>
      <c r="BI68" s="3"/>
      <c r="BJ68" s="3"/>
      <c r="BK68" s="1"/>
    </row>
    <row r="69" spans="1:63" ht="14.2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3"/>
      <c r="BF69" s="3"/>
      <c r="BG69" s="3"/>
      <c r="BH69" s="3"/>
      <c r="BI69" s="3"/>
      <c r="BJ69" s="3"/>
      <c r="BK69" s="1"/>
    </row>
    <row r="70" spans="1:63" ht="14.2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1"/>
    </row>
    <row r="71" spans="1:63" ht="14.2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1"/>
    </row>
    <row r="72" spans="1:63" ht="14.2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1"/>
    </row>
    <row r="73" spans="1:63" ht="14.2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1"/>
    </row>
    <row r="74" spans="1:63" ht="14.2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1"/>
    </row>
    <row r="75" spans="1:63" ht="14.2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1"/>
    </row>
    <row r="76" spans="1:63" ht="14.2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1"/>
    </row>
    <row r="77" spans="1:63" ht="14.2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1"/>
    </row>
    <row r="78" spans="1:63" ht="14.2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1"/>
    </row>
    <row r="79" spans="1:63" ht="14.2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1"/>
    </row>
    <row r="80" spans="1:63" ht="14.2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1"/>
    </row>
    <row r="81" spans="1:63" ht="14.2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1"/>
    </row>
    <row r="82" spans="1:63" ht="14.2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1"/>
    </row>
    <row r="83" spans="1:63" ht="14.2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1"/>
    </row>
    <row r="84" spans="1:63" ht="14.2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1"/>
    </row>
    <row r="85" spans="1:63" ht="14.2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1"/>
    </row>
    <row r="86" spans="1:63" ht="14.2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1"/>
    </row>
    <row r="87" spans="1:63" ht="14.2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1"/>
    </row>
    <row r="88" spans="1:63" ht="14.2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1"/>
    </row>
    <row r="89" spans="1:63" ht="14.2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1"/>
    </row>
    <row r="90" spans="1:63" ht="14.2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1"/>
    </row>
    <row r="91" spans="1:63" ht="14.2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1"/>
    </row>
    <row r="92" spans="1:63" ht="14.2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1"/>
    </row>
    <row r="93" spans="1:63" ht="14.2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1"/>
    </row>
    <row r="94" spans="1:63" ht="14.2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1"/>
    </row>
    <row r="95" spans="1:63" ht="14.2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1"/>
    </row>
    <row r="96" spans="1:63" ht="14.2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1"/>
    </row>
    <row r="97" spans="1:63" ht="14.2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1"/>
    </row>
    <row r="98" spans="1:63" ht="14.2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1"/>
    </row>
    <row r="99" spans="1:63" ht="14.2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1"/>
    </row>
    <row r="100" spans="1:63" ht="14.2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1"/>
    </row>
    <row r="101" spans="1:63" ht="14.2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1"/>
    </row>
    <row r="102" spans="1:63" ht="14.2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1"/>
    </row>
    <row r="103" spans="1:63" ht="14.2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1"/>
    </row>
    <row r="104" spans="1:63" ht="14.2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1"/>
    </row>
    <row r="105" spans="1:63" ht="14.2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1"/>
    </row>
    <row r="106" spans="1:63" ht="14.2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1"/>
    </row>
    <row r="107" spans="1:63" ht="14.2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1"/>
    </row>
    <row r="108" spans="1:63" ht="14.2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1"/>
    </row>
    <row r="109" spans="1:63" ht="14.2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1"/>
    </row>
    <row r="110" spans="1:63" ht="14.2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1"/>
    </row>
    <row r="111" spans="1:63" ht="14.2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1"/>
    </row>
    <row r="112" spans="1:63" ht="14.2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1"/>
    </row>
    <row r="113" spans="1:63" ht="14.2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1"/>
    </row>
    <row r="114" spans="1:63" ht="14.2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1"/>
    </row>
    <row r="115" spans="1:63" ht="14.2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1"/>
    </row>
    <row r="116" spans="1:63" ht="14.2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1"/>
    </row>
    <row r="117" spans="1:63" ht="14.2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1"/>
    </row>
    <row r="118" spans="1:63" ht="14.2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1"/>
    </row>
    <row r="119" spans="1:63" ht="14.2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1"/>
    </row>
    <row r="120" spans="1:63" ht="14.2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1"/>
    </row>
    <row r="121" spans="1:63" ht="14.2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1"/>
    </row>
    <row r="122" spans="1:63" ht="14.2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1"/>
    </row>
    <row r="123" spans="1:63" ht="14.2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1"/>
    </row>
    <row r="124" spans="1:63" ht="14.2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1"/>
    </row>
    <row r="125" spans="1:63" ht="14.2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1"/>
    </row>
    <row r="126" spans="1:63" ht="14.2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1"/>
    </row>
    <row r="127" spans="1:63" ht="14.2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1"/>
    </row>
    <row r="128" spans="1:63" ht="14.2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1"/>
    </row>
    <row r="129" spans="1:63" ht="14.2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1"/>
    </row>
    <row r="130" spans="1:63" ht="14.2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1"/>
    </row>
    <row r="131" spans="1:63" ht="14.2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1"/>
    </row>
    <row r="132" spans="1:63" ht="14.2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1"/>
    </row>
    <row r="133" spans="1:63" ht="14.2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1"/>
    </row>
    <row r="134" spans="1:63" ht="14.2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1"/>
    </row>
    <row r="135" spans="1:63" ht="14.2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1"/>
    </row>
    <row r="136" spans="1:63" ht="14.2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1"/>
    </row>
    <row r="137" spans="1:63" ht="14.2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1"/>
    </row>
    <row r="138" spans="1:63" ht="14.2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1"/>
    </row>
    <row r="139" spans="1:63" ht="14.2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1"/>
    </row>
    <row r="140" spans="1:63" ht="14.2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1"/>
    </row>
    <row r="141" spans="1:63" ht="14.2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1"/>
    </row>
    <row r="142" spans="1:63" ht="14.2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1"/>
    </row>
    <row r="143" spans="1:63" ht="14.2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1"/>
    </row>
    <row r="144" spans="1:63" ht="14.2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1"/>
    </row>
    <row r="145" spans="1:63" ht="14.2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1"/>
    </row>
    <row r="146" spans="1:63" ht="14.2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1"/>
    </row>
    <row r="147" spans="1:63" ht="14.2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1"/>
    </row>
    <row r="148" spans="1:63" ht="14.2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1"/>
    </row>
    <row r="149" spans="1:63" ht="14.2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1"/>
    </row>
    <row r="150" spans="1:63" ht="14.2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1"/>
    </row>
    <row r="151" spans="1:63" ht="14.2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1"/>
    </row>
    <row r="152" spans="1:63" ht="14.2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1"/>
    </row>
    <row r="153" spans="1:63" ht="14.2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1"/>
    </row>
    <row r="154" spans="1:63" ht="14.2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1"/>
    </row>
    <row r="155" spans="1:63" ht="14.2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1"/>
    </row>
    <row r="156" spans="1:63" ht="14.2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1"/>
    </row>
    <row r="157" spans="1:63" ht="14.2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1"/>
    </row>
    <row r="158" spans="1:63" ht="14.2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1"/>
    </row>
    <row r="159" spans="1:63" ht="14.2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1"/>
    </row>
    <row r="160" spans="1:63" ht="14.2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1"/>
    </row>
    <row r="161" spans="1:63" ht="14.2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1"/>
    </row>
    <row r="162" spans="1:63" ht="14.2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1"/>
    </row>
    <row r="163" spans="1:63" ht="14.2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1"/>
    </row>
    <row r="164" spans="1:63" ht="14.2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1"/>
    </row>
    <row r="165" spans="1:63" ht="14.2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1"/>
    </row>
    <row r="166" spans="1:63" ht="14.2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1"/>
    </row>
    <row r="167" spans="1:63" ht="14.2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1"/>
    </row>
    <row r="168" spans="1:63" ht="14.2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1"/>
    </row>
    <row r="169" spans="1:63" ht="14.2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1"/>
    </row>
    <row r="170" spans="1:63" ht="14.2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1"/>
    </row>
    <row r="171" spans="1:63" ht="14.2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1"/>
    </row>
    <row r="172" spans="1:63" ht="14.2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1"/>
    </row>
    <row r="173" spans="1:63" ht="14.2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1"/>
    </row>
    <row r="174" spans="1:63" ht="14.2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1"/>
    </row>
    <row r="175" spans="1:63" ht="14.2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1"/>
    </row>
    <row r="176" spans="1:63" ht="14.2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1"/>
    </row>
    <row r="177" spans="1:63" ht="14.2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1"/>
    </row>
    <row r="178" spans="1:63" ht="14.2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1"/>
    </row>
    <row r="179" spans="1:63" ht="14.2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1"/>
    </row>
    <row r="180" spans="1:63" ht="14.2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1"/>
    </row>
    <row r="181" spans="1:63" ht="14.2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1"/>
    </row>
    <row r="182" spans="1:63" ht="14.2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1"/>
    </row>
    <row r="183" spans="1:63" ht="14.2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1"/>
    </row>
    <row r="184" spans="1:63" ht="14.2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1"/>
    </row>
    <row r="185" spans="1:63" ht="14.2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1"/>
    </row>
    <row r="186" spans="1:63" ht="14.2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1"/>
    </row>
    <row r="187" spans="1:63" ht="14.2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1"/>
    </row>
    <row r="188" spans="1:63" ht="14.2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1"/>
    </row>
    <row r="189" spans="1:63" ht="14.2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1"/>
    </row>
    <row r="190" spans="1:63" ht="14.2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1"/>
    </row>
    <row r="191" spans="1:63" ht="14.2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1"/>
    </row>
    <row r="192" spans="1:63" ht="14.2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1"/>
    </row>
    <row r="193" spans="1:63" ht="14.2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1"/>
    </row>
    <row r="194" spans="1:63" ht="14.2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1"/>
    </row>
    <row r="195" spans="1:63" ht="14.2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1"/>
    </row>
    <row r="196" spans="1:63" ht="14.2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1"/>
    </row>
    <row r="197" spans="1:63" ht="14.2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1"/>
    </row>
    <row r="198" spans="1:63" ht="14.2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1"/>
    </row>
    <row r="199" spans="1:63" ht="14.2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1"/>
    </row>
    <row r="200" spans="1:63" ht="14.2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1"/>
    </row>
    <row r="201" spans="1:63" ht="14.2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1"/>
    </row>
    <row r="202" spans="1:63" ht="14.2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1"/>
    </row>
    <row r="203" spans="1:63" ht="14.2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1"/>
    </row>
    <row r="204" spans="1:63" ht="14.2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1"/>
    </row>
    <row r="205" spans="1:63" ht="14.2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1"/>
    </row>
    <row r="206" spans="1:63" ht="14.2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1"/>
    </row>
    <row r="207" spans="1:63" ht="14.2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1"/>
    </row>
    <row r="208" spans="1:63" ht="14.2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1"/>
    </row>
    <row r="209" spans="1:63" ht="14.2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1"/>
    </row>
    <row r="210" spans="1:63" ht="14.2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1"/>
    </row>
    <row r="211" spans="1:63" ht="14.2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1"/>
    </row>
    <row r="212" spans="1:63" ht="14.2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1"/>
    </row>
    <row r="213" spans="1:63" ht="14.2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1"/>
    </row>
    <row r="214" spans="1:63" ht="14.2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1"/>
    </row>
    <row r="215" spans="1:63" ht="14.2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1"/>
    </row>
    <row r="216" spans="1:63" ht="14.2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1"/>
    </row>
    <row r="217" spans="1:63" ht="14.2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1"/>
    </row>
    <row r="218" spans="1:63" ht="14.2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1"/>
    </row>
    <row r="219" spans="1:63" ht="14.2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1"/>
    </row>
    <row r="220" spans="1:63" ht="14.2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1"/>
    </row>
    <row r="221" spans="1:63" ht="14.2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1"/>
    </row>
    <row r="222" spans="1:63" ht="14.2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1"/>
    </row>
    <row r="223" spans="1:63" ht="14.2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1"/>
    </row>
    <row r="224" spans="1:63" ht="14.2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1"/>
    </row>
    <row r="225" spans="1:63" ht="14.2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1"/>
    </row>
    <row r="226" spans="1:63" ht="14.2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1"/>
    </row>
    <row r="227" spans="1:63" ht="14.2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1"/>
    </row>
    <row r="228" spans="1:63" ht="14.2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1"/>
    </row>
    <row r="229" spans="1:63" ht="14.2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1"/>
    </row>
    <row r="230" spans="1:63" ht="14.2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1"/>
    </row>
    <row r="231" spans="1:63" ht="14.2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1"/>
    </row>
    <row r="232" spans="1:63" ht="14.2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1"/>
    </row>
    <row r="233" spans="1:63" ht="14.2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1"/>
    </row>
    <row r="234" spans="1:63" ht="14.2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1"/>
    </row>
    <row r="235" spans="1:63" ht="14.2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1"/>
    </row>
    <row r="236" spans="1:63" ht="14.2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1"/>
    </row>
    <row r="237" spans="1:63" ht="14.2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1"/>
    </row>
    <row r="238" spans="1:63" ht="14.2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1"/>
    </row>
    <row r="239" spans="1:63" ht="14.25" customHeight="1">
      <c r="A239" s="1"/>
      <c r="B239" s="1"/>
      <c r="C239" s="1"/>
      <c r="D239" s="1"/>
      <c r="E239" s="1"/>
      <c r="F239" s="1"/>
      <c r="G239" s="1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1"/>
    </row>
    <row r="240" spans="1:63" ht="14.25" customHeight="1">
      <c r="A240" s="1"/>
      <c r="B240" s="1"/>
      <c r="C240" s="1"/>
      <c r="D240" s="1"/>
      <c r="E240" s="1"/>
      <c r="F240" s="1"/>
      <c r="G240" s="1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1"/>
    </row>
    <row r="241" spans="1:63" ht="14.25" customHeight="1">
      <c r="A241" s="1"/>
      <c r="B241" s="1"/>
      <c r="C241" s="1"/>
      <c r="D241" s="1"/>
      <c r="E241" s="1"/>
      <c r="F241" s="1"/>
      <c r="G241" s="1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1"/>
    </row>
    <row r="242" spans="1:63" ht="14.25" customHeight="1">
      <c r="A242" s="1"/>
      <c r="B242" s="1"/>
      <c r="C242" s="1"/>
      <c r="D242" s="1"/>
      <c r="E242" s="1"/>
      <c r="F242" s="1"/>
      <c r="G242" s="1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1"/>
    </row>
    <row r="243" spans="1:63" ht="14.25" customHeight="1">
      <c r="A243" s="1"/>
      <c r="B243" s="1"/>
      <c r="C243" s="1"/>
      <c r="D243" s="1"/>
      <c r="E243" s="1"/>
      <c r="F243" s="1"/>
      <c r="G243" s="1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1"/>
    </row>
    <row r="244" spans="1:63" ht="14.25" customHeight="1">
      <c r="A244" s="1"/>
      <c r="B244" s="1"/>
      <c r="C244" s="1"/>
      <c r="D244" s="1"/>
      <c r="E244" s="1"/>
      <c r="F244" s="1"/>
      <c r="G244" s="1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1"/>
    </row>
    <row r="245" spans="1:63" ht="14.25" customHeight="1">
      <c r="A245" s="1"/>
      <c r="B245" s="1"/>
      <c r="C245" s="1"/>
      <c r="D245" s="1"/>
      <c r="E245" s="1"/>
      <c r="F245" s="1"/>
      <c r="G245" s="1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1"/>
    </row>
    <row r="246" spans="1:63" ht="14.25" customHeight="1">
      <c r="A246" s="1"/>
      <c r="B246" s="1"/>
      <c r="C246" s="1"/>
      <c r="D246" s="1"/>
      <c r="E246" s="1"/>
      <c r="F246" s="1"/>
      <c r="G246" s="1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1"/>
    </row>
    <row r="247" spans="1:63" ht="14.25" customHeight="1">
      <c r="A247" s="1"/>
      <c r="B247" s="1"/>
      <c r="C247" s="1"/>
      <c r="D247" s="1"/>
      <c r="E247" s="1"/>
      <c r="F247" s="1"/>
      <c r="G247" s="1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1"/>
    </row>
    <row r="248" spans="1:63" ht="14.25" customHeight="1">
      <c r="A248" s="1"/>
      <c r="B248" s="1"/>
      <c r="C248" s="1"/>
      <c r="D248" s="1"/>
      <c r="E248" s="1"/>
      <c r="F248" s="1"/>
      <c r="G248" s="1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1"/>
    </row>
    <row r="249" spans="1:63" ht="14.25" customHeight="1">
      <c r="A249" s="1"/>
      <c r="B249" s="1"/>
      <c r="C249" s="1"/>
      <c r="D249" s="1"/>
      <c r="E249" s="1"/>
      <c r="F249" s="1"/>
      <c r="G249" s="1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1"/>
    </row>
    <row r="250" spans="1:63" ht="14.25" customHeight="1">
      <c r="A250" s="1"/>
      <c r="B250" s="1"/>
      <c r="C250" s="1"/>
      <c r="D250" s="1"/>
      <c r="E250" s="1"/>
      <c r="F250" s="1"/>
      <c r="G250" s="1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1"/>
    </row>
    <row r="251" spans="1:63" ht="14.25" customHeight="1">
      <c r="A251" s="1"/>
      <c r="B251" s="1"/>
      <c r="C251" s="1"/>
      <c r="D251" s="1"/>
      <c r="E251" s="1"/>
      <c r="F251" s="1"/>
      <c r="G251" s="1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1"/>
    </row>
    <row r="252" spans="1:63" ht="14.25" customHeight="1">
      <c r="A252" s="1"/>
      <c r="B252" s="1"/>
      <c r="C252" s="1"/>
      <c r="D252" s="1"/>
      <c r="E252" s="1"/>
      <c r="F252" s="1"/>
      <c r="G252" s="1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1"/>
    </row>
    <row r="253" spans="1:63" ht="14.25" customHeight="1">
      <c r="A253" s="1"/>
      <c r="B253" s="1"/>
      <c r="C253" s="1"/>
      <c r="D253" s="1"/>
      <c r="E253" s="1"/>
      <c r="F253" s="1"/>
      <c r="G253" s="1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1"/>
    </row>
    <row r="254" spans="1:63" ht="14.25" customHeight="1">
      <c r="A254" s="1"/>
      <c r="B254" s="1"/>
      <c r="C254" s="1"/>
      <c r="D254" s="1"/>
      <c r="E254" s="1"/>
      <c r="F254" s="1"/>
      <c r="G254" s="1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1"/>
    </row>
    <row r="255" spans="1:63" ht="14.25" customHeight="1">
      <c r="A255" s="1"/>
      <c r="B255" s="1"/>
      <c r="C255" s="1"/>
      <c r="D255" s="1"/>
      <c r="E255" s="1"/>
      <c r="F255" s="1"/>
      <c r="G255" s="1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1"/>
    </row>
    <row r="256" spans="1:63" ht="14.25" customHeight="1">
      <c r="A256" s="1"/>
      <c r="B256" s="1"/>
      <c r="C256" s="1"/>
      <c r="D256" s="1"/>
      <c r="E256" s="1"/>
      <c r="F256" s="1"/>
      <c r="G256" s="1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1"/>
    </row>
    <row r="257" spans="1:63" ht="14.25" customHeight="1">
      <c r="A257" s="1"/>
      <c r="B257" s="1"/>
      <c r="C257" s="1"/>
      <c r="D257" s="1"/>
      <c r="E257" s="1"/>
      <c r="F257" s="1"/>
      <c r="G257" s="1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1"/>
    </row>
    <row r="258" spans="1:63" ht="14.25" customHeight="1">
      <c r="A258" s="1"/>
      <c r="B258" s="1"/>
      <c r="C258" s="1"/>
      <c r="D258" s="1"/>
      <c r="E258" s="1"/>
      <c r="F258" s="1"/>
      <c r="G258" s="1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1"/>
    </row>
    <row r="259" spans="1:63" ht="14.25" customHeight="1">
      <c r="A259" s="1"/>
      <c r="B259" s="1"/>
      <c r="C259" s="1"/>
      <c r="D259" s="1"/>
      <c r="E259" s="1"/>
      <c r="F259" s="1"/>
      <c r="G259" s="1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1"/>
    </row>
    <row r="260" spans="1:63" ht="14.25" customHeight="1">
      <c r="A260" s="1"/>
      <c r="B260" s="1"/>
      <c r="C260" s="1"/>
      <c r="D260" s="1"/>
      <c r="E260" s="1"/>
      <c r="F260" s="1"/>
      <c r="G260" s="1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1"/>
    </row>
    <row r="261" spans="1:63" ht="14.25" customHeight="1">
      <c r="A261" s="1"/>
      <c r="B261" s="1"/>
      <c r="C261" s="1"/>
      <c r="D261" s="1"/>
      <c r="E261" s="1"/>
      <c r="F261" s="1"/>
      <c r="G261" s="1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1"/>
    </row>
    <row r="262" spans="1:63" ht="14.25" customHeight="1">
      <c r="A262" s="1"/>
      <c r="B262" s="1"/>
      <c r="C262" s="1"/>
      <c r="D262" s="1"/>
      <c r="E262" s="1"/>
      <c r="F262" s="1"/>
      <c r="G262" s="1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1"/>
    </row>
    <row r="263" spans="1:63" ht="14.25" customHeight="1">
      <c r="A263" s="1"/>
      <c r="B263" s="1"/>
      <c r="C263" s="1"/>
      <c r="D263" s="1"/>
      <c r="E263" s="1"/>
      <c r="F263" s="1"/>
      <c r="G263" s="1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1"/>
    </row>
    <row r="264" spans="1:63" ht="14.25" customHeight="1">
      <c r="A264" s="1"/>
      <c r="B264" s="1"/>
      <c r="C264" s="1"/>
      <c r="D264" s="1"/>
      <c r="E264" s="1"/>
      <c r="F264" s="1"/>
      <c r="G264" s="1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1"/>
    </row>
    <row r="265" spans="1:63" ht="14.25" customHeight="1">
      <c r="A265" s="1"/>
      <c r="B265" s="1"/>
      <c r="C265" s="1"/>
      <c r="D265" s="1"/>
      <c r="E265" s="1"/>
      <c r="F265" s="1"/>
      <c r="G265" s="1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1"/>
    </row>
    <row r="266" spans="1:63" ht="14.25" customHeight="1">
      <c r="A266" s="1"/>
      <c r="B266" s="1"/>
      <c r="C266" s="1"/>
      <c r="D266" s="1"/>
      <c r="E266" s="1"/>
      <c r="F266" s="1"/>
      <c r="G266" s="1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1"/>
    </row>
    <row r="267" spans="1:63" ht="14.25" customHeight="1">
      <c r="A267" s="1"/>
      <c r="B267" s="1"/>
      <c r="C267" s="1"/>
      <c r="D267" s="1"/>
      <c r="E267" s="1"/>
      <c r="F267" s="1"/>
      <c r="G267" s="1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1"/>
    </row>
    <row r="268" spans="1:63" ht="14.25" customHeight="1">
      <c r="A268" s="1"/>
      <c r="B268" s="1"/>
      <c r="C268" s="1"/>
      <c r="D268" s="1"/>
      <c r="E268" s="1"/>
      <c r="F268" s="1"/>
      <c r="G268" s="1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1"/>
    </row>
    <row r="269" spans="1:63" ht="14.25" customHeight="1">
      <c r="A269" s="1"/>
      <c r="B269" s="1"/>
      <c r="C269" s="1"/>
      <c r="D269" s="1"/>
      <c r="E269" s="1"/>
      <c r="F269" s="1"/>
      <c r="G269" s="1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1"/>
    </row>
    <row r="270" spans="1:63" ht="14.25" customHeight="1">
      <c r="A270" s="1"/>
      <c r="B270" s="1"/>
      <c r="C270" s="1"/>
      <c r="D270" s="1"/>
      <c r="E270" s="1"/>
      <c r="F270" s="1"/>
      <c r="G270" s="1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1"/>
    </row>
    <row r="271" spans="1:63" ht="14.25" customHeight="1">
      <c r="A271" s="1"/>
      <c r="B271" s="1"/>
      <c r="C271" s="1"/>
      <c r="D271" s="1"/>
      <c r="E271" s="1"/>
      <c r="F271" s="1"/>
      <c r="G271" s="1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1"/>
    </row>
    <row r="272" spans="1:63" ht="14.25" customHeight="1">
      <c r="A272" s="1"/>
      <c r="B272" s="1"/>
      <c r="C272" s="1"/>
      <c r="D272" s="1"/>
      <c r="E272" s="1"/>
      <c r="F272" s="1"/>
      <c r="G272" s="1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1"/>
    </row>
    <row r="273" spans="1:63" ht="14.25" customHeight="1">
      <c r="A273" s="1"/>
      <c r="B273" s="1"/>
      <c r="C273" s="1"/>
      <c r="D273" s="1"/>
      <c r="E273" s="1"/>
      <c r="F273" s="1"/>
      <c r="G273" s="1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1"/>
    </row>
    <row r="274" spans="1:63" ht="14.25" customHeight="1">
      <c r="A274" s="1"/>
      <c r="B274" s="1"/>
      <c r="C274" s="1"/>
      <c r="D274" s="1"/>
      <c r="E274" s="1"/>
      <c r="F274" s="1"/>
      <c r="G274" s="1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1"/>
    </row>
    <row r="275" spans="1:63" ht="14.25" customHeight="1">
      <c r="A275" s="1"/>
      <c r="B275" s="1"/>
      <c r="C275" s="1"/>
      <c r="D275" s="1"/>
      <c r="E275" s="1"/>
      <c r="F275" s="1"/>
      <c r="G275" s="1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1"/>
    </row>
    <row r="276" spans="1:63" ht="14.25" customHeight="1">
      <c r="A276" s="1"/>
      <c r="B276" s="1"/>
      <c r="C276" s="1"/>
      <c r="D276" s="1"/>
      <c r="E276" s="1"/>
      <c r="F276" s="1"/>
      <c r="G276" s="1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1"/>
    </row>
    <row r="277" spans="1:63" ht="14.25" customHeight="1">
      <c r="A277" s="1"/>
      <c r="B277" s="1"/>
      <c r="C277" s="1"/>
      <c r="D277" s="1"/>
      <c r="E277" s="1"/>
      <c r="F277" s="1"/>
      <c r="G277" s="1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1"/>
    </row>
    <row r="278" spans="1:63" ht="14.25" customHeight="1">
      <c r="A278" s="1"/>
      <c r="B278" s="1"/>
      <c r="C278" s="1"/>
      <c r="D278" s="1"/>
      <c r="E278" s="1"/>
      <c r="F278" s="1"/>
      <c r="G278" s="1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1"/>
    </row>
    <row r="279" spans="1:63" ht="14.25" customHeight="1">
      <c r="A279" s="1"/>
      <c r="B279" s="1"/>
      <c r="C279" s="1"/>
      <c r="D279" s="1"/>
      <c r="E279" s="1"/>
      <c r="F279" s="1"/>
      <c r="G279" s="1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1"/>
    </row>
    <row r="280" spans="1:63" ht="14.25" customHeight="1">
      <c r="A280" s="1"/>
      <c r="B280" s="1"/>
      <c r="C280" s="1"/>
      <c r="D280" s="1"/>
      <c r="E280" s="1"/>
      <c r="F280" s="1"/>
      <c r="G280" s="1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1"/>
    </row>
    <row r="281" spans="1:63" ht="14.25" customHeight="1">
      <c r="A281" s="1"/>
      <c r="B281" s="1"/>
      <c r="C281" s="1"/>
      <c r="D281" s="1"/>
      <c r="E281" s="1"/>
      <c r="F281" s="1"/>
      <c r="G281" s="1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1"/>
    </row>
    <row r="282" spans="1:63" ht="14.25" customHeight="1">
      <c r="A282" s="1"/>
      <c r="B282" s="1"/>
      <c r="C282" s="1"/>
      <c r="D282" s="1"/>
      <c r="E282" s="1"/>
      <c r="F282" s="1"/>
      <c r="G282" s="1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1"/>
    </row>
    <row r="283" spans="1:63" ht="14.25" customHeight="1">
      <c r="A283" s="1"/>
      <c r="B283" s="1"/>
      <c r="C283" s="1"/>
      <c r="D283" s="1"/>
      <c r="E283" s="1"/>
      <c r="F283" s="1"/>
      <c r="G283" s="1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1"/>
    </row>
    <row r="284" spans="1:63" ht="14.25" customHeight="1">
      <c r="A284" s="1"/>
      <c r="B284" s="1"/>
      <c r="C284" s="1"/>
      <c r="D284" s="1"/>
      <c r="E284" s="1"/>
      <c r="F284" s="1"/>
      <c r="G284" s="1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1"/>
    </row>
    <row r="285" spans="1:63" ht="14.25" customHeight="1">
      <c r="A285" s="1"/>
      <c r="B285" s="1"/>
      <c r="C285" s="1"/>
      <c r="D285" s="1"/>
      <c r="E285" s="1"/>
      <c r="F285" s="1"/>
      <c r="G285" s="1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1"/>
    </row>
    <row r="286" spans="1:63" ht="14.25" customHeight="1">
      <c r="A286" s="1"/>
      <c r="B286" s="1"/>
      <c r="C286" s="1"/>
      <c r="D286" s="1"/>
      <c r="E286" s="1"/>
      <c r="F286" s="1"/>
      <c r="G286" s="1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1"/>
    </row>
    <row r="287" spans="1:63" ht="14.25" customHeight="1">
      <c r="A287" s="1"/>
      <c r="B287" s="1"/>
      <c r="C287" s="1"/>
      <c r="D287" s="1"/>
      <c r="E287" s="1"/>
      <c r="F287" s="1"/>
      <c r="G287" s="1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1"/>
    </row>
    <row r="288" spans="1:63" ht="14.25" customHeight="1">
      <c r="A288" s="1"/>
      <c r="B288" s="1"/>
      <c r="C288" s="1"/>
      <c r="D288" s="1"/>
      <c r="E288" s="1"/>
      <c r="F288" s="1"/>
      <c r="G288" s="1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1"/>
    </row>
    <row r="289" spans="1:63" ht="14.25" customHeight="1">
      <c r="A289" s="1"/>
      <c r="B289" s="1"/>
      <c r="C289" s="1"/>
      <c r="D289" s="1"/>
      <c r="E289" s="1"/>
      <c r="F289" s="1"/>
      <c r="G289" s="1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1"/>
    </row>
    <row r="290" spans="1:63" ht="14.25" customHeight="1">
      <c r="A290" s="1"/>
      <c r="B290" s="1"/>
      <c r="C290" s="1"/>
      <c r="D290" s="1"/>
      <c r="E290" s="1"/>
      <c r="F290" s="1"/>
      <c r="G290" s="1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1"/>
    </row>
    <row r="291" spans="1:63" ht="14.25" customHeight="1">
      <c r="A291" s="1"/>
      <c r="B291" s="1"/>
      <c r="C291" s="1"/>
      <c r="D291" s="1"/>
      <c r="E291" s="1"/>
      <c r="F291" s="1"/>
      <c r="G291" s="1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1"/>
    </row>
    <row r="292" spans="1:63" ht="14.25" customHeight="1">
      <c r="A292" s="1"/>
      <c r="B292" s="1"/>
      <c r="C292" s="1"/>
      <c r="D292" s="1"/>
      <c r="E292" s="1"/>
      <c r="F292" s="1"/>
      <c r="G292" s="1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1"/>
    </row>
    <row r="293" spans="1:63" ht="14.25" customHeight="1">
      <c r="A293" s="1"/>
      <c r="B293" s="1"/>
      <c r="C293" s="1"/>
      <c r="D293" s="1"/>
      <c r="E293" s="1"/>
      <c r="F293" s="1"/>
      <c r="G293" s="1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1"/>
    </row>
    <row r="294" spans="1:63" ht="14.25" customHeight="1">
      <c r="A294" s="1"/>
      <c r="B294" s="1"/>
      <c r="C294" s="1"/>
      <c r="D294" s="1"/>
      <c r="E294" s="1"/>
      <c r="F294" s="1"/>
      <c r="G294" s="1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1"/>
    </row>
    <row r="295" spans="1:63" ht="14.25" customHeight="1">
      <c r="A295" s="1"/>
      <c r="B295" s="1"/>
      <c r="C295" s="1"/>
      <c r="D295" s="1"/>
      <c r="E295" s="1"/>
      <c r="F295" s="1"/>
      <c r="G295" s="1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1"/>
    </row>
    <row r="296" spans="1:63" ht="14.25" customHeight="1">
      <c r="A296" s="1"/>
      <c r="B296" s="1"/>
      <c r="C296" s="1"/>
      <c r="D296" s="1"/>
      <c r="E296" s="1"/>
      <c r="F296" s="1"/>
      <c r="G296" s="1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1"/>
    </row>
    <row r="297" spans="1:63" ht="14.25" customHeight="1">
      <c r="A297" s="1"/>
      <c r="B297" s="1"/>
      <c r="C297" s="1"/>
      <c r="D297" s="1"/>
      <c r="E297" s="1"/>
      <c r="F297" s="1"/>
      <c r="G297" s="1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1"/>
    </row>
    <row r="298" spans="1:63" ht="14.25" customHeight="1">
      <c r="A298" s="1"/>
      <c r="B298" s="1"/>
      <c r="C298" s="1"/>
      <c r="D298" s="1"/>
      <c r="E298" s="1"/>
      <c r="F298" s="1"/>
      <c r="G298" s="1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1"/>
    </row>
    <row r="299" spans="1:63" ht="14.25" customHeight="1">
      <c r="A299" s="1"/>
      <c r="B299" s="1"/>
      <c r="C299" s="1"/>
      <c r="D299" s="1"/>
      <c r="E299" s="1"/>
      <c r="F299" s="1"/>
      <c r="G299" s="1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1"/>
    </row>
    <row r="300" spans="1:63" ht="14.25" customHeight="1">
      <c r="A300" s="1"/>
      <c r="B300" s="1"/>
      <c r="C300" s="1"/>
      <c r="D300" s="1"/>
      <c r="E300" s="1"/>
      <c r="F300" s="1"/>
      <c r="G300" s="1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1"/>
    </row>
    <row r="301" spans="1:63" ht="14.25" customHeight="1">
      <c r="A301" s="1"/>
      <c r="B301" s="1"/>
      <c r="C301" s="1"/>
      <c r="D301" s="1"/>
      <c r="E301" s="1"/>
      <c r="F301" s="1"/>
      <c r="G301" s="1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1"/>
    </row>
    <row r="302" spans="1:63" ht="14.25" customHeight="1">
      <c r="A302" s="1"/>
      <c r="B302" s="1"/>
      <c r="C302" s="1"/>
      <c r="D302" s="1"/>
      <c r="E302" s="1"/>
      <c r="F302" s="1"/>
      <c r="G302" s="1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1"/>
    </row>
    <row r="303" spans="1:63" ht="14.25" customHeight="1">
      <c r="A303" s="1"/>
      <c r="B303" s="1"/>
      <c r="C303" s="1"/>
      <c r="D303" s="1"/>
      <c r="E303" s="1"/>
      <c r="F303" s="1"/>
      <c r="G303" s="1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1"/>
    </row>
    <row r="304" spans="1:63" ht="14.25" customHeight="1">
      <c r="A304" s="1"/>
      <c r="B304" s="1"/>
      <c r="C304" s="1"/>
      <c r="D304" s="1"/>
      <c r="E304" s="1"/>
      <c r="F304" s="1"/>
      <c r="G304" s="1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1"/>
    </row>
    <row r="305" spans="1:63" ht="14.25" customHeight="1">
      <c r="A305" s="1"/>
      <c r="B305" s="1"/>
      <c r="C305" s="1"/>
      <c r="D305" s="1"/>
      <c r="E305" s="1"/>
      <c r="F305" s="1"/>
      <c r="G305" s="1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1"/>
    </row>
    <row r="306" spans="1:63" ht="14.25" customHeight="1">
      <c r="A306" s="1"/>
      <c r="B306" s="1"/>
      <c r="C306" s="1"/>
      <c r="D306" s="1"/>
      <c r="E306" s="1"/>
      <c r="F306" s="1"/>
      <c r="G306" s="1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1"/>
    </row>
    <row r="307" spans="1:63" ht="14.25" customHeight="1">
      <c r="A307" s="1"/>
      <c r="B307" s="1"/>
      <c r="C307" s="1"/>
      <c r="D307" s="1"/>
      <c r="E307" s="1"/>
      <c r="F307" s="1"/>
      <c r="G307" s="1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1"/>
    </row>
    <row r="308" spans="1:63" ht="14.25" customHeight="1">
      <c r="A308" s="1"/>
      <c r="B308" s="1"/>
      <c r="C308" s="1"/>
      <c r="D308" s="1"/>
      <c r="E308" s="1"/>
      <c r="F308" s="1"/>
      <c r="G308" s="1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1"/>
    </row>
    <row r="309" spans="1:63" ht="14.25" customHeight="1">
      <c r="A309" s="1"/>
      <c r="B309" s="1"/>
      <c r="C309" s="1"/>
      <c r="D309" s="1"/>
      <c r="E309" s="1"/>
      <c r="F309" s="1"/>
      <c r="G309" s="1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1"/>
    </row>
    <row r="310" spans="1:63" ht="14.25" customHeight="1">
      <c r="A310" s="1"/>
      <c r="B310" s="1"/>
      <c r="C310" s="1"/>
      <c r="D310" s="1"/>
      <c r="E310" s="1"/>
      <c r="F310" s="1"/>
      <c r="G310" s="1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1"/>
    </row>
    <row r="311" spans="1:63" ht="14.25" customHeight="1">
      <c r="A311" s="1"/>
      <c r="B311" s="1"/>
      <c r="C311" s="1"/>
      <c r="D311" s="1"/>
      <c r="E311" s="1"/>
      <c r="F311" s="1"/>
      <c r="G311" s="1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1"/>
    </row>
    <row r="312" spans="1:63" ht="14.25" customHeight="1">
      <c r="A312" s="1"/>
      <c r="B312" s="1"/>
      <c r="C312" s="1"/>
      <c r="D312" s="1"/>
      <c r="E312" s="1"/>
      <c r="F312" s="1"/>
      <c r="G312" s="1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1"/>
    </row>
    <row r="313" spans="1:63" ht="14.25" customHeight="1">
      <c r="A313" s="1"/>
      <c r="B313" s="1"/>
      <c r="C313" s="1"/>
      <c r="D313" s="1"/>
      <c r="E313" s="1"/>
      <c r="F313" s="1"/>
      <c r="G313" s="1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1"/>
    </row>
    <row r="314" spans="1:63" ht="14.25" customHeight="1">
      <c r="A314" s="1"/>
      <c r="B314" s="1"/>
      <c r="C314" s="1"/>
      <c r="D314" s="1"/>
      <c r="E314" s="1"/>
      <c r="F314" s="1"/>
      <c r="G314" s="1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1"/>
    </row>
    <row r="315" spans="1:63" ht="14.25" customHeight="1">
      <c r="A315" s="1"/>
      <c r="B315" s="1"/>
      <c r="C315" s="1"/>
      <c r="D315" s="1"/>
      <c r="E315" s="1"/>
      <c r="F315" s="1"/>
      <c r="G315" s="1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1"/>
    </row>
    <row r="316" spans="1:63" ht="14.25" customHeight="1">
      <c r="A316" s="1"/>
      <c r="B316" s="1"/>
      <c r="C316" s="1"/>
      <c r="D316" s="1"/>
      <c r="E316" s="1"/>
      <c r="F316" s="1"/>
      <c r="G316" s="1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1"/>
    </row>
    <row r="317" spans="1:63" ht="14.25" customHeight="1">
      <c r="A317" s="1"/>
      <c r="B317" s="1"/>
      <c r="C317" s="1"/>
      <c r="D317" s="1"/>
      <c r="E317" s="1"/>
      <c r="F317" s="1"/>
      <c r="G317" s="1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1"/>
    </row>
    <row r="318" spans="1:63" ht="14.25" customHeight="1">
      <c r="A318" s="1"/>
      <c r="B318" s="1"/>
      <c r="C318" s="1"/>
      <c r="D318" s="1"/>
      <c r="E318" s="1"/>
      <c r="F318" s="1"/>
      <c r="G318" s="1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1"/>
    </row>
    <row r="319" spans="1:63" ht="14.25" customHeight="1">
      <c r="A319" s="1"/>
      <c r="B319" s="1"/>
      <c r="C319" s="1"/>
      <c r="D319" s="1"/>
      <c r="E319" s="1"/>
      <c r="F319" s="1"/>
      <c r="G319" s="1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1"/>
    </row>
    <row r="320" spans="1:63" ht="14.25" customHeight="1">
      <c r="A320" s="1"/>
      <c r="B320" s="1"/>
      <c r="C320" s="1"/>
      <c r="D320" s="1"/>
      <c r="E320" s="1"/>
      <c r="F320" s="1"/>
      <c r="G320" s="1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1"/>
    </row>
    <row r="321" spans="1:63" ht="14.25" customHeight="1">
      <c r="A321" s="1"/>
      <c r="B321" s="1"/>
      <c r="C321" s="1"/>
      <c r="D321" s="1"/>
      <c r="E321" s="1"/>
      <c r="F321" s="1"/>
      <c r="G321" s="1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1"/>
    </row>
    <row r="322" spans="1:63" ht="14.25" customHeight="1">
      <c r="A322" s="1"/>
      <c r="B322" s="1"/>
      <c r="C322" s="1"/>
      <c r="D322" s="1"/>
      <c r="E322" s="1"/>
      <c r="F322" s="1"/>
      <c r="G322" s="1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1"/>
    </row>
    <row r="323" spans="1:63" ht="14.25" customHeight="1">
      <c r="A323" s="1"/>
      <c r="B323" s="1"/>
      <c r="C323" s="1"/>
      <c r="D323" s="1"/>
      <c r="E323" s="1"/>
      <c r="F323" s="1"/>
      <c r="G323" s="1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1"/>
    </row>
    <row r="324" spans="1:63" ht="14.25" customHeight="1">
      <c r="A324" s="1"/>
      <c r="B324" s="1"/>
      <c r="C324" s="1"/>
      <c r="D324" s="1"/>
      <c r="E324" s="1"/>
      <c r="F324" s="1"/>
      <c r="G324" s="1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1"/>
    </row>
    <row r="325" spans="1:63" ht="14.25" customHeight="1">
      <c r="A325" s="1"/>
      <c r="B325" s="1"/>
      <c r="C325" s="1"/>
      <c r="D325" s="1"/>
      <c r="E325" s="1"/>
      <c r="F325" s="1"/>
      <c r="G325" s="1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1"/>
    </row>
    <row r="326" spans="1:63" ht="14.25" customHeight="1">
      <c r="A326" s="1"/>
      <c r="B326" s="1"/>
      <c r="C326" s="1"/>
      <c r="D326" s="1"/>
      <c r="E326" s="1"/>
      <c r="F326" s="1"/>
      <c r="G326" s="1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1"/>
    </row>
    <row r="327" spans="1:63" ht="14.25" customHeight="1">
      <c r="A327" s="1"/>
      <c r="B327" s="1"/>
      <c r="C327" s="1"/>
      <c r="D327" s="1"/>
      <c r="E327" s="1"/>
      <c r="F327" s="1"/>
      <c r="G327" s="1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1"/>
    </row>
    <row r="328" spans="1:63" ht="14.25" customHeight="1">
      <c r="A328" s="1"/>
      <c r="B328" s="1"/>
      <c r="C328" s="1"/>
      <c r="D328" s="1"/>
      <c r="E328" s="1"/>
      <c r="F328" s="1"/>
      <c r="G328" s="1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1"/>
    </row>
    <row r="329" spans="1:63" ht="14.25" customHeight="1">
      <c r="A329" s="1"/>
      <c r="B329" s="1"/>
      <c r="C329" s="1"/>
      <c r="D329" s="1"/>
      <c r="E329" s="1"/>
      <c r="F329" s="1"/>
      <c r="G329" s="1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1"/>
    </row>
    <row r="330" spans="1:63" ht="14.25" customHeight="1">
      <c r="A330" s="1"/>
      <c r="B330" s="1"/>
      <c r="C330" s="1"/>
      <c r="D330" s="1"/>
      <c r="E330" s="1"/>
      <c r="F330" s="1"/>
      <c r="G330" s="1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1"/>
    </row>
    <row r="331" spans="1:63" ht="14.25" customHeight="1">
      <c r="A331" s="1"/>
      <c r="B331" s="1"/>
      <c r="C331" s="1"/>
      <c r="D331" s="1"/>
      <c r="E331" s="1"/>
      <c r="F331" s="1"/>
      <c r="G331" s="1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1"/>
    </row>
    <row r="332" spans="1:63" ht="14.25" customHeight="1">
      <c r="A332" s="1"/>
      <c r="B332" s="1"/>
      <c r="C332" s="1"/>
      <c r="D332" s="1"/>
      <c r="E332" s="1"/>
      <c r="F332" s="1"/>
      <c r="G332" s="1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1"/>
    </row>
    <row r="333" spans="1:63" ht="14.25" customHeight="1">
      <c r="A333" s="1"/>
      <c r="B333" s="1"/>
      <c r="C333" s="1"/>
      <c r="D333" s="1"/>
      <c r="E333" s="1"/>
      <c r="F333" s="1"/>
      <c r="G333" s="1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1"/>
    </row>
    <row r="334" spans="1:63" ht="14.25" customHeight="1">
      <c r="A334" s="1"/>
      <c r="B334" s="1"/>
      <c r="C334" s="1"/>
      <c r="D334" s="1"/>
      <c r="E334" s="1"/>
      <c r="F334" s="1"/>
      <c r="G334" s="1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1"/>
    </row>
    <row r="335" spans="1:63" ht="14.25" customHeight="1">
      <c r="A335" s="1"/>
      <c r="B335" s="1"/>
      <c r="C335" s="1"/>
      <c r="D335" s="1"/>
      <c r="E335" s="1"/>
      <c r="F335" s="1"/>
      <c r="G335" s="1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1"/>
    </row>
    <row r="336" spans="1:63" ht="14.25" customHeight="1">
      <c r="A336" s="1"/>
      <c r="B336" s="1"/>
      <c r="C336" s="1"/>
      <c r="D336" s="1"/>
      <c r="E336" s="1"/>
      <c r="F336" s="1"/>
      <c r="G336" s="1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1"/>
    </row>
    <row r="337" spans="1:63" ht="14.25" customHeight="1">
      <c r="A337" s="1"/>
      <c r="B337" s="1"/>
      <c r="C337" s="1"/>
      <c r="D337" s="1"/>
      <c r="E337" s="1"/>
      <c r="F337" s="1"/>
      <c r="G337" s="1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1"/>
    </row>
    <row r="338" spans="1:63" ht="14.25" customHeight="1">
      <c r="A338" s="1"/>
      <c r="B338" s="1"/>
      <c r="C338" s="1"/>
      <c r="D338" s="1"/>
      <c r="E338" s="1"/>
      <c r="F338" s="1"/>
      <c r="G338" s="1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1"/>
    </row>
    <row r="339" spans="1:63" ht="14.25" customHeight="1">
      <c r="A339" s="1"/>
      <c r="B339" s="1"/>
      <c r="C339" s="1"/>
      <c r="D339" s="1"/>
      <c r="E339" s="1"/>
      <c r="F339" s="1"/>
      <c r="G339" s="1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1"/>
    </row>
    <row r="340" spans="1:63" ht="14.25" customHeight="1">
      <c r="A340" s="1"/>
      <c r="B340" s="1"/>
      <c r="C340" s="1"/>
      <c r="D340" s="1"/>
      <c r="E340" s="1"/>
      <c r="F340" s="1"/>
      <c r="G340" s="1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1"/>
    </row>
    <row r="341" spans="1:63" ht="14.25" customHeight="1">
      <c r="A341" s="1"/>
      <c r="B341" s="1"/>
      <c r="C341" s="1"/>
      <c r="D341" s="1"/>
      <c r="E341" s="1"/>
      <c r="F341" s="1"/>
      <c r="G341" s="1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1"/>
    </row>
    <row r="342" spans="1:63" ht="14.25" customHeight="1">
      <c r="A342" s="1"/>
      <c r="B342" s="1"/>
      <c r="C342" s="1"/>
      <c r="D342" s="1"/>
      <c r="E342" s="1"/>
      <c r="F342" s="1"/>
      <c r="G342" s="1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1"/>
    </row>
    <row r="343" spans="1:63" ht="14.25" customHeight="1">
      <c r="A343" s="1"/>
      <c r="B343" s="1"/>
      <c r="C343" s="1"/>
      <c r="D343" s="1"/>
      <c r="E343" s="1"/>
      <c r="F343" s="1"/>
      <c r="G343" s="1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1"/>
    </row>
    <row r="344" spans="1:63" ht="14.25" customHeight="1">
      <c r="A344" s="1"/>
      <c r="B344" s="1"/>
      <c r="C344" s="1"/>
      <c r="D344" s="1"/>
      <c r="E344" s="1"/>
      <c r="F344" s="1"/>
      <c r="G344" s="1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1"/>
    </row>
    <row r="345" spans="1:63" ht="14.25" customHeight="1">
      <c r="A345" s="1"/>
      <c r="B345" s="1"/>
      <c r="C345" s="1"/>
      <c r="D345" s="1"/>
      <c r="E345" s="1"/>
      <c r="F345" s="1"/>
      <c r="G345" s="1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1"/>
    </row>
    <row r="346" spans="1:63" ht="14.25" customHeight="1">
      <c r="A346" s="1"/>
      <c r="B346" s="1"/>
      <c r="C346" s="1"/>
      <c r="D346" s="1"/>
      <c r="E346" s="1"/>
      <c r="F346" s="1"/>
      <c r="G346" s="1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1"/>
    </row>
    <row r="347" spans="1:63" ht="14.25" customHeight="1">
      <c r="A347" s="1"/>
      <c r="B347" s="1"/>
      <c r="C347" s="1"/>
      <c r="D347" s="1"/>
      <c r="E347" s="1"/>
      <c r="F347" s="1"/>
      <c r="G347" s="1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1"/>
    </row>
    <row r="348" spans="1:63" ht="14.25" customHeight="1">
      <c r="A348" s="1"/>
      <c r="B348" s="1"/>
      <c r="C348" s="1"/>
      <c r="D348" s="1"/>
      <c r="E348" s="1"/>
      <c r="F348" s="1"/>
      <c r="G348" s="1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1"/>
    </row>
    <row r="349" spans="1:63" ht="14.25" customHeight="1">
      <c r="A349" s="1"/>
      <c r="B349" s="1"/>
      <c r="C349" s="1"/>
      <c r="D349" s="1"/>
      <c r="E349" s="1"/>
      <c r="F349" s="1"/>
      <c r="G349" s="1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1"/>
    </row>
    <row r="350" spans="1:63" ht="14.25" customHeight="1">
      <c r="A350" s="1"/>
      <c r="B350" s="1"/>
      <c r="C350" s="1"/>
      <c r="D350" s="1"/>
      <c r="E350" s="1"/>
      <c r="F350" s="1"/>
      <c r="G350" s="1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1"/>
    </row>
    <row r="351" spans="1:63" ht="14.25" customHeight="1">
      <c r="A351" s="1"/>
      <c r="B351" s="1"/>
      <c r="C351" s="1"/>
      <c r="D351" s="1"/>
      <c r="E351" s="1"/>
      <c r="F351" s="1"/>
      <c r="G351" s="1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1"/>
    </row>
    <row r="352" spans="1:63" ht="14.25" customHeight="1">
      <c r="A352" s="1"/>
      <c r="B352" s="1"/>
      <c r="C352" s="1"/>
      <c r="D352" s="1"/>
      <c r="E352" s="1"/>
      <c r="F352" s="1"/>
      <c r="G352" s="1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1"/>
    </row>
    <row r="353" spans="1:63" ht="14.25" customHeight="1">
      <c r="A353" s="1"/>
      <c r="B353" s="1"/>
      <c r="C353" s="1"/>
      <c r="D353" s="1"/>
      <c r="E353" s="1"/>
      <c r="F353" s="1"/>
      <c r="G353" s="1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1"/>
    </row>
    <row r="354" spans="1:63" ht="14.25" customHeight="1">
      <c r="A354" s="1"/>
      <c r="B354" s="1"/>
      <c r="C354" s="1"/>
      <c r="D354" s="1"/>
      <c r="E354" s="1"/>
      <c r="F354" s="1"/>
      <c r="G354" s="1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1"/>
    </row>
    <row r="355" spans="1:63" ht="14.25" customHeight="1">
      <c r="A355" s="1"/>
      <c r="B355" s="1"/>
      <c r="C355" s="1"/>
      <c r="D355" s="1"/>
      <c r="E355" s="1"/>
      <c r="F355" s="1"/>
      <c r="G355" s="1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1"/>
    </row>
    <row r="356" spans="1:63" ht="14.25" customHeight="1">
      <c r="A356" s="1"/>
      <c r="B356" s="1"/>
      <c r="C356" s="1"/>
      <c r="D356" s="1"/>
      <c r="E356" s="1"/>
      <c r="F356" s="1"/>
      <c r="G356" s="1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1"/>
    </row>
    <row r="357" spans="1:63" ht="14.25" customHeight="1">
      <c r="A357" s="1"/>
      <c r="B357" s="1"/>
      <c r="C357" s="1"/>
      <c r="D357" s="1"/>
      <c r="E357" s="1"/>
      <c r="F357" s="1"/>
      <c r="G357" s="1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1"/>
    </row>
    <row r="358" spans="1:63" ht="14.25" customHeight="1">
      <c r="A358" s="1"/>
      <c r="B358" s="1"/>
      <c r="C358" s="1"/>
      <c r="D358" s="1"/>
      <c r="E358" s="1"/>
      <c r="F358" s="1"/>
      <c r="G358" s="1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1"/>
    </row>
    <row r="359" spans="1:63" ht="14.25" customHeight="1">
      <c r="A359" s="1"/>
      <c r="B359" s="1"/>
      <c r="C359" s="1"/>
      <c r="D359" s="1"/>
      <c r="E359" s="1"/>
      <c r="F359" s="1"/>
      <c r="G359" s="1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1"/>
    </row>
    <row r="360" spans="1:63" ht="14.25" customHeight="1">
      <c r="A360" s="1"/>
      <c r="B360" s="1"/>
      <c r="C360" s="1"/>
      <c r="D360" s="1"/>
      <c r="E360" s="1"/>
      <c r="F360" s="1"/>
      <c r="G360" s="1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1"/>
    </row>
    <row r="361" spans="1:63" ht="14.25" customHeight="1">
      <c r="A361" s="1"/>
      <c r="B361" s="1"/>
      <c r="C361" s="1"/>
      <c r="D361" s="1"/>
      <c r="E361" s="1"/>
      <c r="F361" s="1"/>
      <c r="G361" s="1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1"/>
    </row>
    <row r="362" spans="1:63" ht="14.25" customHeight="1">
      <c r="A362" s="1"/>
      <c r="B362" s="1"/>
      <c r="C362" s="1"/>
      <c r="D362" s="1"/>
      <c r="E362" s="1"/>
      <c r="F362" s="1"/>
      <c r="G362" s="1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1"/>
    </row>
    <row r="363" spans="1:63" ht="14.25" customHeight="1">
      <c r="A363" s="1"/>
      <c r="B363" s="1"/>
      <c r="C363" s="1"/>
      <c r="D363" s="1"/>
      <c r="E363" s="1"/>
      <c r="F363" s="1"/>
      <c r="G363" s="1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1"/>
    </row>
    <row r="364" spans="1:63" ht="14.25" customHeight="1">
      <c r="A364" s="1"/>
      <c r="B364" s="1"/>
      <c r="C364" s="1"/>
      <c r="D364" s="1"/>
      <c r="E364" s="1"/>
      <c r="F364" s="1"/>
      <c r="G364" s="1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1"/>
    </row>
    <row r="365" spans="1:63" ht="14.25" customHeight="1">
      <c r="A365" s="1"/>
      <c r="B365" s="1"/>
      <c r="C365" s="1"/>
      <c r="D365" s="1"/>
      <c r="E365" s="1"/>
      <c r="F365" s="1"/>
      <c r="G365" s="1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1"/>
    </row>
    <row r="366" spans="1:63" ht="14.25" customHeight="1">
      <c r="A366" s="1"/>
      <c r="B366" s="1"/>
      <c r="C366" s="1"/>
      <c r="D366" s="1"/>
      <c r="E366" s="1"/>
      <c r="F366" s="1"/>
      <c r="G366" s="1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1"/>
    </row>
    <row r="367" spans="1:63" ht="14.25" customHeight="1">
      <c r="A367" s="1"/>
      <c r="B367" s="1"/>
      <c r="C367" s="1"/>
      <c r="D367" s="1"/>
      <c r="E367" s="1"/>
      <c r="F367" s="1"/>
      <c r="G367" s="1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1"/>
    </row>
    <row r="368" spans="1:63" ht="14.25" customHeight="1">
      <c r="A368" s="1"/>
      <c r="B368" s="1"/>
      <c r="C368" s="1"/>
      <c r="D368" s="1"/>
      <c r="E368" s="1"/>
      <c r="F368" s="1"/>
      <c r="G368" s="1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1"/>
    </row>
    <row r="369" spans="1:63" ht="14.25" customHeight="1">
      <c r="A369" s="1"/>
      <c r="B369" s="1"/>
      <c r="C369" s="1"/>
      <c r="D369" s="1"/>
      <c r="E369" s="1"/>
      <c r="F369" s="1"/>
      <c r="G369" s="1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1"/>
    </row>
    <row r="370" spans="1:63" ht="14.25" customHeight="1">
      <c r="A370" s="1"/>
      <c r="B370" s="1"/>
      <c r="C370" s="1"/>
      <c r="D370" s="1"/>
      <c r="E370" s="1"/>
      <c r="F370" s="1"/>
      <c r="G370" s="1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1"/>
    </row>
    <row r="371" spans="1:63" ht="14.25" customHeight="1">
      <c r="A371" s="1"/>
      <c r="B371" s="1"/>
      <c r="C371" s="1"/>
      <c r="D371" s="1"/>
      <c r="E371" s="1"/>
      <c r="F371" s="1"/>
      <c r="G371" s="1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1"/>
    </row>
    <row r="372" spans="1:63" ht="14.25" customHeight="1">
      <c r="A372" s="1"/>
      <c r="B372" s="1"/>
      <c r="C372" s="1"/>
      <c r="D372" s="1"/>
      <c r="E372" s="1"/>
      <c r="F372" s="1"/>
      <c r="G372" s="1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1"/>
    </row>
    <row r="373" spans="1:63" ht="14.25" customHeight="1">
      <c r="A373" s="1"/>
      <c r="B373" s="1"/>
      <c r="C373" s="1"/>
      <c r="D373" s="1"/>
      <c r="E373" s="1"/>
      <c r="F373" s="1"/>
      <c r="G373" s="1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1"/>
    </row>
    <row r="374" spans="1:63" ht="14.25" customHeight="1">
      <c r="A374" s="1"/>
      <c r="B374" s="1"/>
      <c r="C374" s="1"/>
      <c r="D374" s="1"/>
      <c r="E374" s="1"/>
      <c r="F374" s="1"/>
      <c r="G374" s="1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1"/>
    </row>
    <row r="375" spans="1:63" ht="14.25" customHeight="1">
      <c r="A375" s="1"/>
      <c r="B375" s="1"/>
      <c r="C375" s="1"/>
      <c r="D375" s="1"/>
      <c r="E375" s="1"/>
      <c r="F375" s="1"/>
      <c r="G375" s="1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1"/>
    </row>
    <row r="376" spans="1:63" ht="14.25" customHeight="1">
      <c r="A376" s="1"/>
      <c r="B376" s="1"/>
      <c r="C376" s="1"/>
      <c r="D376" s="1"/>
      <c r="E376" s="1"/>
      <c r="F376" s="1"/>
      <c r="G376" s="1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1"/>
    </row>
    <row r="377" spans="1:63" ht="14.25" customHeight="1">
      <c r="A377" s="1"/>
      <c r="B377" s="1"/>
      <c r="C377" s="1"/>
      <c r="D377" s="1"/>
      <c r="E377" s="1"/>
      <c r="F377" s="1"/>
      <c r="G377" s="1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1"/>
    </row>
    <row r="378" spans="1:63" ht="14.25" customHeight="1">
      <c r="A378" s="1"/>
      <c r="B378" s="1"/>
      <c r="C378" s="1"/>
      <c r="D378" s="1"/>
      <c r="E378" s="1"/>
      <c r="F378" s="1"/>
      <c r="G378" s="1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1"/>
    </row>
    <row r="379" spans="1:63" ht="14.25" customHeight="1">
      <c r="A379" s="1"/>
      <c r="B379" s="1"/>
      <c r="C379" s="1"/>
      <c r="D379" s="1"/>
      <c r="E379" s="1"/>
      <c r="F379" s="1"/>
      <c r="G379" s="1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1"/>
    </row>
    <row r="380" spans="1:63" ht="14.25" customHeight="1">
      <c r="A380" s="1"/>
      <c r="B380" s="1"/>
      <c r="C380" s="1"/>
      <c r="D380" s="1"/>
      <c r="E380" s="1"/>
      <c r="F380" s="1"/>
      <c r="G380" s="1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1"/>
    </row>
    <row r="381" spans="1:63" ht="14.25" customHeight="1">
      <c r="A381" s="1"/>
      <c r="B381" s="1"/>
      <c r="C381" s="1"/>
      <c r="D381" s="1"/>
      <c r="E381" s="1"/>
      <c r="F381" s="1"/>
      <c r="G381" s="1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1"/>
    </row>
    <row r="382" spans="1:63" ht="14.25" customHeight="1">
      <c r="A382" s="1"/>
      <c r="B382" s="1"/>
      <c r="C382" s="1"/>
      <c r="D382" s="1"/>
      <c r="E382" s="1"/>
      <c r="F382" s="1"/>
      <c r="G382" s="1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1"/>
    </row>
    <row r="383" spans="1:63" ht="14.25" customHeight="1">
      <c r="A383" s="1"/>
      <c r="B383" s="1"/>
      <c r="C383" s="1"/>
      <c r="D383" s="1"/>
      <c r="E383" s="1"/>
      <c r="F383" s="1"/>
      <c r="G383" s="1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1"/>
    </row>
    <row r="384" spans="1:63" ht="14.25" customHeight="1">
      <c r="A384" s="1"/>
      <c r="B384" s="1"/>
      <c r="C384" s="1"/>
      <c r="D384" s="1"/>
      <c r="E384" s="1"/>
      <c r="F384" s="1"/>
      <c r="G384" s="1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1"/>
    </row>
    <row r="385" spans="1:63" ht="14.25" customHeight="1">
      <c r="A385" s="1"/>
      <c r="B385" s="1"/>
      <c r="C385" s="1"/>
      <c r="D385" s="1"/>
      <c r="E385" s="1"/>
      <c r="F385" s="1"/>
      <c r="G385" s="1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1"/>
    </row>
    <row r="386" spans="1:63" ht="14.25" customHeight="1">
      <c r="A386" s="1"/>
      <c r="B386" s="1"/>
      <c r="C386" s="1"/>
      <c r="D386" s="1"/>
      <c r="E386" s="1"/>
      <c r="F386" s="1"/>
      <c r="G386" s="1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1"/>
    </row>
    <row r="387" spans="1:63" ht="14.25" customHeight="1">
      <c r="A387" s="1"/>
      <c r="B387" s="1"/>
      <c r="C387" s="1"/>
      <c r="D387" s="1"/>
      <c r="E387" s="1"/>
      <c r="F387" s="1"/>
      <c r="G387" s="1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1"/>
    </row>
    <row r="388" spans="1:63" ht="14.25" customHeight="1">
      <c r="A388" s="1"/>
      <c r="B388" s="1"/>
      <c r="C388" s="1"/>
      <c r="D388" s="1"/>
      <c r="E388" s="1"/>
      <c r="F388" s="1"/>
      <c r="G388" s="1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1"/>
    </row>
    <row r="389" spans="1:63" ht="14.25" customHeight="1">
      <c r="A389" s="1"/>
      <c r="B389" s="1"/>
      <c r="C389" s="1"/>
      <c r="D389" s="1"/>
      <c r="E389" s="1"/>
      <c r="F389" s="1"/>
      <c r="G389" s="1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1"/>
    </row>
    <row r="390" spans="1:63" ht="14.25" customHeight="1">
      <c r="A390" s="1"/>
      <c r="B390" s="1"/>
      <c r="C390" s="1"/>
      <c r="D390" s="1"/>
      <c r="E390" s="1"/>
      <c r="F390" s="1"/>
      <c r="G390" s="1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1"/>
    </row>
    <row r="391" spans="1:63" ht="14.25" customHeight="1">
      <c r="A391" s="1"/>
      <c r="B391" s="1"/>
      <c r="C391" s="1"/>
      <c r="D391" s="1"/>
      <c r="E391" s="1"/>
      <c r="F391" s="1"/>
      <c r="G391" s="1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1"/>
    </row>
    <row r="392" spans="1:63" ht="14.25" customHeight="1">
      <c r="A392" s="1"/>
      <c r="B392" s="1"/>
      <c r="C392" s="1"/>
      <c r="D392" s="1"/>
      <c r="E392" s="1"/>
      <c r="F392" s="1"/>
      <c r="G392" s="1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1"/>
    </row>
    <row r="393" spans="1:63" ht="14.25" customHeight="1">
      <c r="A393" s="1"/>
      <c r="B393" s="1"/>
      <c r="C393" s="1"/>
      <c r="D393" s="1"/>
      <c r="E393" s="1"/>
      <c r="F393" s="1"/>
      <c r="G393" s="1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1"/>
    </row>
    <row r="394" spans="1:63" ht="14.25" customHeight="1">
      <c r="A394" s="1"/>
      <c r="B394" s="1"/>
      <c r="C394" s="1"/>
      <c r="D394" s="1"/>
      <c r="E394" s="1"/>
      <c r="F394" s="1"/>
      <c r="G394" s="1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1"/>
    </row>
    <row r="395" spans="1:63" ht="14.25" customHeight="1">
      <c r="A395" s="1"/>
      <c r="B395" s="1"/>
      <c r="C395" s="1"/>
      <c r="D395" s="1"/>
      <c r="E395" s="1"/>
      <c r="F395" s="1"/>
      <c r="G395" s="1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1"/>
    </row>
    <row r="396" spans="1:63" ht="14.25" customHeight="1">
      <c r="A396" s="1"/>
      <c r="B396" s="1"/>
      <c r="C396" s="1"/>
      <c r="D396" s="1"/>
      <c r="E396" s="1"/>
      <c r="F396" s="1"/>
      <c r="G396" s="1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1"/>
    </row>
    <row r="397" spans="1:63" ht="14.25" customHeight="1">
      <c r="A397" s="1"/>
      <c r="B397" s="1"/>
      <c r="C397" s="1"/>
      <c r="D397" s="1"/>
      <c r="E397" s="1"/>
      <c r="F397" s="1"/>
      <c r="G397" s="1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1"/>
    </row>
    <row r="398" spans="1:63" ht="14.25" customHeight="1">
      <c r="A398" s="1"/>
      <c r="B398" s="1"/>
      <c r="C398" s="1"/>
      <c r="D398" s="1"/>
      <c r="E398" s="1"/>
      <c r="F398" s="1"/>
      <c r="G398" s="1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1"/>
    </row>
    <row r="399" spans="1:63" ht="14.25" customHeight="1">
      <c r="A399" s="1"/>
      <c r="B399" s="1"/>
      <c r="C399" s="1"/>
      <c r="D399" s="1"/>
      <c r="E399" s="1"/>
      <c r="F399" s="1"/>
      <c r="G399" s="1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1"/>
    </row>
    <row r="400" spans="1:63" ht="14.25" customHeight="1">
      <c r="A400" s="1"/>
      <c r="B400" s="1"/>
      <c r="C400" s="1"/>
      <c r="D400" s="1"/>
      <c r="E400" s="1"/>
      <c r="F400" s="1"/>
      <c r="G400" s="1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1"/>
    </row>
    <row r="401" spans="1:63" ht="14.25" customHeight="1">
      <c r="A401" s="1"/>
      <c r="B401" s="1"/>
      <c r="C401" s="1"/>
      <c r="D401" s="1"/>
      <c r="E401" s="1"/>
      <c r="F401" s="1"/>
      <c r="G401" s="1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1"/>
    </row>
    <row r="402" spans="1:63" ht="14.25" customHeight="1">
      <c r="A402" s="1"/>
      <c r="B402" s="1"/>
      <c r="C402" s="1"/>
      <c r="D402" s="1"/>
      <c r="E402" s="1"/>
      <c r="F402" s="1"/>
      <c r="G402" s="1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1"/>
    </row>
    <row r="403" spans="1:63" ht="14.25" customHeight="1">
      <c r="A403" s="1"/>
      <c r="B403" s="1"/>
      <c r="C403" s="1"/>
      <c r="D403" s="1"/>
      <c r="E403" s="1"/>
      <c r="F403" s="1"/>
      <c r="G403" s="1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1"/>
    </row>
    <row r="404" spans="1:63" ht="14.25" customHeight="1">
      <c r="A404" s="1"/>
      <c r="B404" s="1"/>
      <c r="C404" s="1"/>
      <c r="D404" s="1"/>
      <c r="E404" s="1"/>
      <c r="F404" s="1"/>
      <c r="G404" s="1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1"/>
    </row>
    <row r="405" spans="1:63" ht="14.25" customHeight="1">
      <c r="A405" s="1"/>
      <c r="B405" s="1"/>
      <c r="C405" s="1"/>
      <c r="D405" s="1"/>
      <c r="E405" s="1"/>
      <c r="F405" s="1"/>
      <c r="G405" s="1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1"/>
    </row>
    <row r="406" spans="1:63" ht="14.25" customHeight="1">
      <c r="A406" s="1"/>
      <c r="B406" s="1"/>
      <c r="C406" s="1"/>
      <c r="D406" s="1"/>
      <c r="E406" s="1"/>
      <c r="F406" s="1"/>
      <c r="G406" s="1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1"/>
    </row>
    <row r="407" spans="1:63" ht="14.25" customHeight="1">
      <c r="A407" s="1"/>
      <c r="B407" s="1"/>
      <c r="C407" s="1"/>
      <c r="D407" s="1"/>
      <c r="E407" s="1"/>
      <c r="F407" s="1"/>
      <c r="G407" s="1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1"/>
    </row>
    <row r="408" spans="1:63" ht="14.25" customHeight="1">
      <c r="A408" s="1"/>
      <c r="B408" s="1"/>
      <c r="C408" s="1"/>
      <c r="D408" s="1"/>
      <c r="E408" s="1"/>
      <c r="F408" s="1"/>
      <c r="G408" s="1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1"/>
    </row>
    <row r="409" spans="1:63" ht="14.25" customHeight="1">
      <c r="A409" s="1"/>
      <c r="B409" s="1"/>
      <c r="C409" s="1"/>
      <c r="D409" s="1"/>
      <c r="E409" s="1"/>
      <c r="F409" s="1"/>
      <c r="G409" s="1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1"/>
    </row>
    <row r="410" spans="1:63" ht="14.25" customHeight="1">
      <c r="A410" s="1"/>
      <c r="B410" s="1"/>
      <c r="C410" s="1"/>
      <c r="D410" s="1"/>
      <c r="E410" s="1"/>
      <c r="F410" s="1"/>
      <c r="G410" s="1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1"/>
    </row>
    <row r="411" spans="1:63" ht="14.25" customHeight="1">
      <c r="A411" s="1"/>
      <c r="B411" s="1"/>
      <c r="C411" s="1"/>
      <c r="D411" s="1"/>
      <c r="E411" s="1"/>
      <c r="F411" s="1"/>
      <c r="G411" s="1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1"/>
    </row>
    <row r="412" spans="1:63" ht="14.25" customHeight="1">
      <c r="A412" s="1"/>
      <c r="B412" s="1"/>
      <c r="C412" s="1"/>
      <c r="D412" s="1"/>
      <c r="E412" s="1"/>
      <c r="F412" s="1"/>
      <c r="G412" s="1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1"/>
    </row>
    <row r="413" spans="1:63" ht="14.25" customHeight="1">
      <c r="A413" s="1"/>
      <c r="B413" s="1"/>
      <c r="C413" s="1"/>
      <c r="D413" s="1"/>
      <c r="E413" s="1"/>
      <c r="F413" s="1"/>
      <c r="G413" s="1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1"/>
    </row>
    <row r="414" spans="1:63" ht="14.25" customHeight="1">
      <c r="A414" s="1"/>
      <c r="B414" s="1"/>
      <c r="C414" s="1"/>
      <c r="D414" s="1"/>
      <c r="E414" s="1"/>
      <c r="F414" s="1"/>
      <c r="G414" s="1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1"/>
    </row>
    <row r="415" spans="1:63" ht="14.25" customHeight="1">
      <c r="A415" s="1"/>
      <c r="B415" s="1"/>
      <c r="C415" s="1"/>
      <c r="D415" s="1"/>
      <c r="E415" s="1"/>
      <c r="F415" s="1"/>
      <c r="G415" s="1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1"/>
    </row>
    <row r="416" spans="1:63" ht="14.25" customHeight="1">
      <c r="A416" s="1"/>
      <c r="B416" s="1"/>
      <c r="C416" s="1"/>
      <c r="D416" s="1"/>
      <c r="E416" s="1"/>
      <c r="F416" s="1"/>
      <c r="G416" s="1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1"/>
    </row>
    <row r="417" spans="1:63" ht="14.25" customHeight="1">
      <c r="A417" s="1"/>
      <c r="B417" s="1"/>
      <c r="C417" s="1"/>
      <c r="D417" s="1"/>
      <c r="E417" s="1"/>
      <c r="F417" s="1"/>
      <c r="G417" s="1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1"/>
    </row>
    <row r="418" spans="1:63" ht="14.25" customHeight="1">
      <c r="A418" s="1"/>
      <c r="B418" s="1"/>
      <c r="C418" s="1"/>
      <c r="D418" s="1"/>
      <c r="E418" s="1"/>
      <c r="F418" s="1"/>
      <c r="G418" s="1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1"/>
    </row>
    <row r="419" spans="1:63" ht="14.25" customHeight="1">
      <c r="A419" s="1"/>
      <c r="B419" s="1"/>
      <c r="C419" s="1"/>
      <c r="D419" s="1"/>
      <c r="E419" s="1"/>
      <c r="F419" s="1"/>
      <c r="G419" s="1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1"/>
    </row>
    <row r="420" spans="1:63" ht="14.25" customHeight="1">
      <c r="A420" s="1"/>
      <c r="B420" s="1"/>
      <c r="C420" s="1"/>
      <c r="D420" s="1"/>
      <c r="E420" s="1"/>
      <c r="F420" s="1"/>
      <c r="G420" s="1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1"/>
    </row>
    <row r="421" spans="1:63" ht="14.25" customHeight="1">
      <c r="A421" s="1"/>
      <c r="B421" s="1"/>
      <c r="C421" s="1"/>
      <c r="D421" s="1"/>
      <c r="E421" s="1"/>
      <c r="F421" s="1"/>
      <c r="G421" s="1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1"/>
    </row>
    <row r="422" spans="1:63" ht="14.25" customHeight="1">
      <c r="A422" s="1"/>
      <c r="B422" s="1"/>
      <c r="C422" s="1"/>
      <c r="D422" s="1"/>
      <c r="E422" s="1"/>
      <c r="F422" s="1"/>
      <c r="G422" s="1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1"/>
    </row>
    <row r="423" spans="1:63" ht="14.25" customHeight="1">
      <c r="A423" s="1"/>
      <c r="B423" s="1"/>
      <c r="C423" s="1"/>
      <c r="D423" s="1"/>
      <c r="E423" s="1"/>
      <c r="F423" s="1"/>
      <c r="G423" s="1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1"/>
    </row>
    <row r="424" spans="1:63" ht="14.25" customHeight="1">
      <c r="A424" s="1"/>
      <c r="B424" s="1"/>
      <c r="C424" s="1"/>
      <c r="D424" s="1"/>
      <c r="E424" s="1"/>
      <c r="F424" s="1"/>
      <c r="G424" s="1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1"/>
    </row>
    <row r="425" spans="1:63" ht="14.25" customHeight="1">
      <c r="A425" s="1"/>
      <c r="B425" s="1"/>
      <c r="C425" s="1"/>
      <c r="D425" s="1"/>
      <c r="E425" s="1"/>
      <c r="F425" s="1"/>
      <c r="G425" s="1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1"/>
    </row>
    <row r="426" spans="1:63" ht="14.25" customHeight="1">
      <c r="A426" s="1"/>
      <c r="B426" s="1"/>
      <c r="C426" s="1"/>
      <c r="D426" s="1"/>
      <c r="E426" s="1"/>
      <c r="F426" s="1"/>
      <c r="G426" s="1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1"/>
    </row>
    <row r="427" spans="1:63" ht="14.25" customHeight="1">
      <c r="A427" s="1"/>
      <c r="B427" s="1"/>
      <c r="C427" s="1"/>
      <c r="D427" s="1"/>
      <c r="E427" s="1"/>
      <c r="F427" s="1"/>
      <c r="G427" s="1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1"/>
    </row>
    <row r="428" spans="1:63" ht="14.25" customHeight="1">
      <c r="A428" s="1"/>
      <c r="B428" s="1"/>
      <c r="C428" s="1"/>
      <c r="D428" s="1"/>
      <c r="E428" s="1"/>
      <c r="F428" s="1"/>
      <c r="G428" s="1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1"/>
    </row>
    <row r="429" spans="1:63" ht="14.25" customHeight="1">
      <c r="A429" s="1"/>
      <c r="B429" s="1"/>
      <c r="C429" s="1"/>
      <c r="D429" s="1"/>
      <c r="E429" s="1"/>
      <c r="F429" s="1"/>
      <c r="G429" s="1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1"/>
    </row>
    <row r="430" spans="1:63" ht="14.25" customHeight="1">
      <c r="A430" s="1"/>
      <c r="B430" s="1"/>
      <c r="C430" s="1"/>
      <c r="D430" s="1"/>
      <c r="E430" s="1"/>
      <c r="F430" s="1"/>
      <c r="G430" s="1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1"/>
    </row>
    <row r="431" spans="1:63" ht="14.25" customHeight="1">
      <c r="A431" s="1"/>
      <c r="B431" s="1"/>
      <c r="C431" s="1"/>
      <c r="D431" s="1"/>
      <c r="E431" s="1"/>
      <c r="F431" s="1"/>
      <c r="G431" s="1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1"/>
    </row>
    <row r="432" spans="1:63" ht="14.25" customHeight="1">
      <c r="A432" s="1"/>
      <c r="B432" s="1"/>
      <c r="C432" s="1"/>
      <c r="D432" s="1"/>
      <c r="E432" s="1"/>
      <c r="F432" s="1"/>
      <c r="G432" s="1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1"/>
    </row>
    <row r="433" spans="1:63" ht="14.25" customHeight="1">
      <c r="A433" s="1"/>
      <c r="B433" s="1"/>
      <c r="C433" s="1"/>
      <c r="D433" s="1"/>
      <c r="E433" s="1"/>
      <c r="F433" s="1"/>
      <c r="G433" s="1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1"/>
    </row>
    <row r="434" spans="1:63" ht="14.25" customHeight="1">
      <c r="A434" s="1"/>
      <c r="B434" s="1"/>
      <c r="C434" s="1"/>
      <c r="D434" s="1"/>
      <c r="E434" s="1"/>
      <c r="F434" s="1"/>
      <c r="G434" s="1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1"/>
    </row>
    <row r="435" spans="1:63" ht="14.25" customHeight="1">
      <c r="A435" s="1"/>
      <c r="B435" s="1"/>
      <c r="C435" s="1"/>
      <c r="D435" s="1"/>
      <c r="E435" s="1"/>
      <c r="F435" s="1"/>
      <c r="G435" s="1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1"/>
    </row>
    <row r="436" spans="1:63" ht="14.25" customHeight="1">
      <c r="A436" s="1"/>
      <c r="B436" s="1"/>
      <c r="C436" s="1"/>
      <c r="D436" s="1"/>
      <c r="E436" s="1"/>
      <c r="F436" s="1"/>
      <c r="G436" s="1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1"/>
    </row>
    <row r="437" spans="1:63" ht="14.25" customHeight="1">
      <c r="A437" s="1"/>
      <c r="B437" s="1"/>
      <c r="C437" s="1"/>
      <c r="D437" s="1"/>
      <c r="E437" s="1"/>
      <c r="F437" s="1"/>
      <c r="G437" s="1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1"/>
    </row>
    <row r="438" spans="1:63" ht="14.25" customHeight="1">
      <c r="A438" s="1"/>
      <c r="B438" s="1"/>
      <c r="C438" s="1"/>
      <c r="D438" s="1"/>
      <c r="E438" s="1"/>
      <c r="F438" s="1"/>
      <c r="G438" s="1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1"/>
    </row>
    <row r="439" spans="1:63" ht="14.25" customHeight="1">
      <c r="A439" s="1"/>
      <c r="B439" s="1"/>
      <c r="C439" s="1"/>
      <c r="D439" s="1"/>
      <c r="E439" s="1"/>
      <c r="F439" s="1"/>
      <c r="G439" s="1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1"/>
    </row>
    <row r="440" spans="1:63" ht="14.25" customHeight="1">
      <c r="A440" s="1"/>
      <c r="B440" s="1"/>
      <c r="C440" s="1"/>
      <c r="D440" s="1"/>
      <c r="E440" s="1"/>
      <c r="F440" s="1"/>
      <c r="G440" s="1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1"/>
    </row>
    <row r="441" spans="1:63" ht="14.25" customHeight="1">
      <c r="A441" s="1"/>
      <c r="B441" s="1"/>
      <c r="C441" s="1"/>
      <c r="D441" s="1"/>
      <c r="E441" s="1"/>
      <c r="F441" s="1"/>
      <c r="G441" s="1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1"/>
    </row>
    <row r="442" spans="1:63" ht="14.25" customHeight="1">
      <c r="A442" s="1"/>
      <c r="B442" s="1"/>
      <c r="C442" s="1"/>
      <c r="D442" s="1"/>
      <c r="E442" s="1"/>
      <c r="F442" s="1"/>
      <c r="G442" s="1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1"/>
    </row>
    <row r="443" spans="1:63" ht="14.25" customHeight="1">
      <c r="A443" s="1"/>
      <c r="B443" s="1"/>
      <c r="C443" s="1"/>
      <c r="D443" s="1"/>
      <c r="E443" s="1"/>
      <c r="F443" s="1"/>
      <c r="G443" s="1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1"/>
    </row>
    <row r="444" spans="1:63" ht="14.25" customHeight="1">
      <c r="A444" s="1"/>
      <c r="B444" s="1"/>
      <c r="C444" s="1"/>
      <c r="D444" s="1"/>
      <c r="E444" s="1"/>
      <c r="F444" s="1"/>
      <c r="G444" s="1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1"/>
    </row>
    <row r="445" spans="1:63" ht="14.25" customHeight="1">
      <c r="A445" s="1"/>
      <c r="B445" s="1"/>
      <c r="C445" s="1"/>
      <c r="D445" s="1"/>
      <c r="E445" s="1"/>
      <c r="F445" s="1"/>
      <c r="G445" s="1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1"/>
    </row>
    <row r="446" spans="1:63" ht="14.25" customHeight="1">
      <c r="A446" s="1"/>
      <c r="B446" s="1"/>
      <c r="C446" s="1"/>
      <c r="D446" s="1"/>
      <c r="E446" s="1"/>
      <c r="F446" s="1"/>
      <c r="G446" s="1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1"/>
    </row>
    <row r="447" spans="1:63" ht="14.25" customHeight="1">
      <c r="A447" s="1"/>
      <c r="B447" s="1"/>
      <c r="C447" s="1"/>
      <c r="D447" s="1"/>
      <c r="E447" s="1"/>
      <c r="F447" s="1"/>
      <c r="G447" s="1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1"/>
    </row>
    <row r="448" spans="1:63" ht="14.25" customHeight="1">
      <c r="A448" s="1"/>
      <c r="B448" s="1"/>
      <c r="C448" s="1"/>
      <c r="D448" s="1"/>
      <c r="E448" s="1"/>
      <c r="F448" s="1"/>
      <c r="G448" s="1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1"/>
    </row>
    <row r="449" spans="1:63" ht="14.25" customHeight="1">
      <c r="A449" s="1"/>
      <c r="B449" s="1"/>
      <c r="C449" s="1"/>
      <c r="D449" s="1"/>
      <c r="E449" s="1"/>
      <c r="F449" s="1"/>
      <c r="G449" s="1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1"/>
    </row>
    <row r="450" spans="1:63" ht="14.25" customHeight="1">
      <c r="A450" s="1"/>
      <c r="B450" s="1"/>
      <c r="C450" s="1"/>
      <c r="D450" s="1"/>
      <c r="E450" s="1"/>
      <c r="F450" s="1"/>
      <c r="G450" s="1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1"/>
    </row>
    <row r="451" spans="1:63" ht="14.25" customHeight="1">
      <c r="A451" s="1"/>
      <c r="B451" s="1"/>
      <c r="C451" s="1"/>
      <c r="D451" s="1"/>
      <c r="E451" s="1"/>
      <c r="F451" s="1"/>
      <c r="G451" s="1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1"/>
    </row>
    <row r="452" spans="1:63" ht="14.25" customHeight="1">
      <c r="A452" s="1"/>
      <c r="B452" s="1"/>
      <c r="C452" s="1"/>
      <c r="D452" s="1"/>
      <c r="E452" s="1"/>
      <c r="F452" s="1"/>
      <c r="G452" s="1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1"/>
    </row>
    <row r="453" spans="1:63" ht="14.25" customHeight="1">
      <c r="A453" s="1"/>
      <c r="B453" s="1"/>
      <c r="C453" s="1"/>
      <c r="D453" s="1"/>
      <c r="E453" s="1"/>
      <c r="F453" s="1"/>
      <c r="G453" s="1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1"/>
    </row>
    <row r="454" spans="1:63" ht="14.25" customHeight="1">
      <c r="A454" s="1"/>
      <c r="B454" s="1"/>
      <c r="C454" s="1"/>
      <c r="D454" s="1"/>
      <c r="E454" s="1"/>
      <c r="F454" s="1"/>
      <c r="G454" s="1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1"/>
    </row>
    <row r="455" spans="1:63" ht="14.25" customHeight="1">
      <c r="A455" s="1"/>
      <c r="B455" s="1"/>
      <c r="C455" s="1"/>
      <c r="D455" s="1"/>
      <c r="E455" s="1"/>
      <c r="F455" s="1"/>
      <c r="G455" s="1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1"/>
    </row>
    <row r="456" spans="1:63" ht="14.25" customHeight="1">
      <c r="A456" s="1"/>
      <c r="B456" s="1"/>
      <c r="C456" s="1"/>
      <c r="D456" s="1"/>
      <c r="E456" s="1"/>
      <c r="F456" s="1"/>
      <c r="G456" s="1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1"/>
    </row>
    <row r="457" spans="1:63" ht="14.25" customHeight="1">
      <c r="A457" s="1"/>
      <c r="B457" s="1"/>
      <c r="C457" s="1"/>
      <c r="D457" s="1"/>
      <c r="E457" s="1"/>
      <c r="F457" s="1"/>
      <c r="G457" s="1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1"/>
    </row>
    <row r="458" spans="1:63" ht="14.25" customHeight="1">
      <c r="A458" s="1"/>
      <c r="B458" s="1"/>
      <c r="C458" s="1"/>
      <c r="D458" s="1"/>
      <c r="E458" s="1"/>
      <c r="F458" s="1"/>
      <c r="G458" s="1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1"/>
    </row>
    <row r="459" spans="1:63" ht="14.25" customHeight="1">
      <c r="A459" s="1"/>
      <c r="B459" s="1"/>
      <c r="C459" s="1"/>
      <c r="D459" s="1"/>
      <c r="E459" s="1"/>
      <c r="F459" s="1"/>
      <c r="G459" s="1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1"/>
    </row>
    <row r="460" spans="1:63" ht="14.25" customHeight="1">
      <c r="A460" s="1"/>
      <c r="B460" s="1"/>
      <c r="C460" s="1"/>
      <c r="D460" s="1"/>
      <c r="E460" s="1"/>
      <c r="F460" s="1"/>
      <c r="G460" s="1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1"/>
    </row>
    <row r="461" spans="1:63" ht="14.25" customHeight="1">
      <c r="A461" s="1"/>
      <c r="B461" s="1"/>
      <c r="C461" s="1"/>
      <c r="D461" s="1"/>
      <c r="E461" s="1"/>
      <c r="F461" s="1"/>
      <c r="G461" s="1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1"/>
    </row>
    <row r="462" spans="1:63" ht="14.25" customHeight="1">
      <c r="A462" s="1"/>
      <c r="B462" s="1"/>
      <c r="C462" s="1"/>
      <c r="D462" s="1"/>
      <c r="E462" s="1"/>
      <c r="F462" s="1"/>
      <c r="G462" s="1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1"/>
    </row>
    <row r="463" spans="1:63" ht="14.25" customHeight="1">
      <c r="A463" s="1"/>
      <c r="B463" s="1"/>
      <c r="C463" s="1"/>
      <c r="D463" s="1"/>
      <c r="E463" s="1"/>
      <c r="F463" s="1"/>
      <c r="G463" s="1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1"/>
    </row>
    <row r="464" spans="1:63" ht="14.25" customHeight="1">
      <c r="A464" s="1"/>
      <c r="B464" s="1"/>
      <c r="C464" s="1"/>
      <c r="D464" s="1"/>
      <c r="E464" s="1"/>
      <c r="F464" s="1"/>
      <c r="G464" s="1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1"/>
    </row>
    <row r="465" spans="1:63" ht="14.25" customHeight="1">
      <c r="A465" s="1"/>
      <c r="B465" s="1"/>
      <c r="C465" s="1"/>
      <c r="D465" s="1"/>
      <c r="E465" s="1"/>
      <c r="F465" s="1"/>
      <c r="G465" s="1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1"/>
    </row>
    <row r="466" spans="1:63" ht="14.25" customHeight="1">
      <c r="A466" s="1"/>
      <c r="B466" s="1"/>
      <c r="C466" s="1"/>
      <c r="D466" s="1"/>
      <c r="E466" s="1"/>
      <c r="F466" s="1"/>
      <c r="G466" s="1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1"/>
    </row>
    <row r="467" spans="1:63" ht="14.25" customHeight="1">
      <c r="A467" s="1"/>
      <c r="B467" s="1"/>
      <c r="C467" s="1"/>
      <c r="D467" s="1"/>
      <c r="E467" s="1"/>
      <c r="F467" s="1"/>
      <c r="G467" s="1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1"/>
    </row>
    <row r="468" spans="1:63" ht="14.25" customHeight="1">
      <c r="A468" s="1"/>
      <c r="B468" s="1"/>
      <c r="C468" s="1"/>
      <c r="D468" s="1"/>
      <c r="E468" s="1"/>
      <c r="F468" s="1"/>
      <c r="G468" s="1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1"/>
    </row>
    <row r="469" spans="1:63" ht="14.25" customHeight="1">
      <c r="A469" s="1"/>
      <c r="B469" s="1"/>
      <c r="C469" s="1"/>
      <c r="D469" s="1"/>
      <c r="E469" s="1"/>
      <c r="F469" s="1"/>
      <c r="G469" s="1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1"/>
    </row>
    <row r="470" spans="1:63" ht="14.25" customHeight="1">
      <c r="A470" s="1"/>
      <c r="B470" s="1"/>
      <c r="C470" s="1"/>
      <c r="D470" s="1"/>
      <c r="E470" s="1"/>
      <c r="F470" s="1"/>
      <c r="G470" s="1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1"/>
    </row>
    <row r="471" spans="1:63" ht="14.25" customHeight="1">
      <c r="A471" s="1"/>
      <c r="B471" s="1"/>
      <c r="C471" s="1"/>
      <c r="D471" s="1"/>
      <c r="E471" s="1"/>
      <c r="F471" s="1"/>
      <c r="G471" s="1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1"/>
    </row>
    <row r="472" spans="1:63" ht="14.25" customHeight="1">
      <c r="A472" s="1"/>
      <c r="B472" s="1"/>
      <c r="C472" s="1"/>
      <c r="D472" s="1"/>
      <c r="E472" s="1"/>
      <c r="F472" s="1"/>
      <c r="G472" s="1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1"/>
    </row>
    <row r="473" spans="1:63" ht="14.25" customHeight="1">
      <c r="A473" s="1"/>
      <c r="B473" s="1"/>
      <c r="C473" s="1"/>
      <c r="D473" s="1"/>
      <c r="E473" s="1"/>
      <c r="F473" s="1"/>
      <c r="G473" s="1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1"/>
    </row>
    <row r="474" spans="1:63" ht="14.25" customHeight="1">
      <c r="A474" s="1"/>
      <c r="B474" s="1"/>
      <c r="C474" s="1"/>
      <c r="D474" s="1"/>
      <c r="E474" s="1"/>
      <c r="F474" s="1"/>
      <c r="G474" s="1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1"/>
    </row>
    <row r="475" spans="1:63" ht="14.25" customHeight="1">
      <c r="A475" s="1"/>
      <c r="B475" s="1"/>
      <c r="C475" s="1"/>
      <c r="D475" s="1"/>
      <c r="E475" s="1"/>
      <c r="F475" s="1"/>
      <c r="G475" s="1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1"/>
    </row>
    <row r="476" spans="1:63" ht="14.25" customHeight="1">
      <c r="A476" s="1"/>
      <c r="B476" s="1"/>
      <c r="C476" s="1"/>
      <c r="D476" s="1"/>
      <c r="E476" s="1"/>
      <c r="F476" s="1"/>
      <c r="G476" s="1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1"/>
    </row>
    <row r="477" spans="1:63" ht="14.25" customHeight="1">
      <c r="A477" s="1"/>
      <c r="B477" s="1"/>
      <c r="C477" s="1"/>
      <c r="D477" s="1"/>
      <c r="E477" s="1"/>
      <c r="F477" s="1"/>
      <c r="G477" s="1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1"/>
    </row>
    <row r="478" spans="1:63" ht="14.25" customHeight="1">
      <c r="A478" s="1"/>
      <c r="B478" s="1"/>
      <c r="C478" s="1"/>
      <c r="D478" s="1"/>
      <c r="E478" s="1"/>
      <c r="F478" s="1"/>
      <c r="G478" s="1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1"/>
    </row>
    <row r="479" spans="1:63" ht="14.25" customHeight="1">
      <c r="A479" s="1"/>
      <c r="B479" s="1"/>
      <c r="C479" s="1"/>
      <c r="D479" s="1"/>
      <c r="E479" s="1"/>
      <c r="F479" s="1"/>
      <c r="G479" s="1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1"/>
    </row>
    <row r="480" spans="1:63" ht="14.25" customHeight="1">
      <c r="A480" s="1"/>
      <c r="B480" s="1"/>
      <c r="C480" s="1"/>
      <c r="D480" s="1"/>
      <c r="E480" s="1"/>
      <c r="F480" s="1"/>
      <c r="G480" s="1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1"/>
    </row>
    <row r="481" spans="1:63" ht="14.25" customHeight="1">
      <c r="A481" s="1"/>
      <c r="B481" s="1"/>
      <c r="C481" s="1"/>
      <c r="D481" s="1"/>
      <c r="E481" s="1"/>
      <c r="F481" s="1"/>
      <c r="G481" s="1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1"/>
    </row>
    <row r="482" spans="1:63" ht="14.25" customHeight="1">
      <c r="A482" s="1"/>
      <c r="B482" s="1"/>
      <c r="C482" s="1"/>
      <c r="D482" s="1"/>
      <c r="E482" s="1"/>
      <c r="F482" s="1"/>
      <c r="G482" s="1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1"/>
    </row>
    <row r="483" spans="1:63" ht="14.25" customHeight="1">
      <c r="A483" s="1"/>
      <c r="B483" s="1"/>
      <c r="C483" s="1"/>
      <c r="D483" s="1"/>
      <c r="E483" s="1"/>
      <c r="F483" s="1"/>
      <c r="G483" s="1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1"/>
    </row>
    <row r="484" spans="1:63" ht="14.25" customHeight="1">
      <c r="A484" s="1"/>
      <c r="B484" s="1"/>
      <c r="C484" s="1"/>
      <c r="D484" s="1"/>
      <c r="E484" s="1"/>
      <c r="F484" s="1"/>
      <c r="G484" s="1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1"/>
    </row>
    <row r="485" spans="1:63" ht="14.25" customHeight="1">
      <c r="A485" s="1"/>
      <c r="B485" s="1"/>
      <c r="C485" s="1"/>
      <c r="D485" s="1"/>
      <c r="E485" s="1"/>
      <c r="F485" s="1"/>
      <c r="G485" s="1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1"/>
    </row>
    <row r="486" spans="1:63" ht="14.25" customHeight="1">
      <c r="A486" s="1"/>
      <c r="B486" s="1"/>
      <c r="C486" s="1"/>
      <c r="D486" s="1"/>
      <c r="E486" s="1"/>
      <c r="F486" s="1"/>
      <c r="G486" s="1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1"/>
    </row>
    <row r="487" spans="1:63" ht="14.25" customHeight="1">
      <c r="A487" s="1"/>
      <c r="B487" s="1"/>
      <c r="C487" s="1"/>
      <c r="D487" s="1"/>
      <c r="E487" s="1"/>
      <c r="F487" s="1"/>
      <c r="G487" s="1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1"/>
    </row>
    <row r="488" spans="1:63" ht="14.25" customHeight="1">
      <c r="A488" s="1"/>
      <c r="B488" s="1"/>
      <c r="C488" s="1"/>
      <c r="D488" s="1"/>
      <c r="E488" s="1"/>
      <c r="F488" s="1"/>
      <c r="G488" s="1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1"/>
    </row>
    <row r="489" spans="1:63" ht="14.25" customHeight="1">
      <c r="A489" s="1"/>
      <c r="B489" s="1"/>
      <c r="C489" s="1"/>
      <c r="D489" s="1"/>
      <c r="E489" s="1"/>
      <c r="F489" s="1"/>
      <c r="G489" s="1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1"/>
    </row>
    <row r="490" spans="1:63" ht="14.25" customHeight="1">
      <c r="A490" s="1"/>
      <c r="B490" s="1"/>
      <c r="C490" s="1"/>
      <c r="D490" s="1"/>
      <c r="E490" s="1"/>
      <c r="F490" s="1"/>
      <c r="G490" s="1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1"/>
    </row>
    <row r="491" spans="1:63" ht="14.25" customHeight="1">
      <c r="A491" s="1"/>
      <c r="B491" s="1"/>
      <c r="C491" s="1"/>
      <c r="D491" s="1"/>
      <c r="E491" s="1"/>
      <c r="F491" s="1"/>
      <c r="G491" s="1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1"/>
    </row>
    <row r="492" spans="1:63" ht="14.25" customHeight="1">
      <c r="A492" s="1"/>
      <c r="B492" s="1"/>
      <c r="C492" s="1"/>
      <c r="D492" s="1"/>
      <c r="E492" s="1"/>
      <c r="F492" s="1"/>
      <c r="G492" s="1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1"/>
    </row>
    <row r="493" spans="1:63" ht="14.25" customHeight="1">
      <c r="A493" s="1"/>
      <c r="B493" s="1"/>
      <c r="C493" s="1"/>
      <c r="D493" s="1"/>
      <c r="E493" s="1"/>
      <c r="F493" s="1"/>
      <c r="G493" s="1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1"/>
    </row>
    <row r="494" spans="1:63" ht="14.25" customHeight="1">
      <c r="A494" s="1"/>
      <c r="B494" s="1"/>
      <c r="C494" s="1"/>
      <c r="D494" s="1"/>
      <c r="E494" s="1"/>
      <c r="F494" s="1"/>
      <c r="G494" s="1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1"/>
    </row>
    <row r="495" spans="1:63" ht="14.25" customHeight="1">
      <c r="A495" s="1"/>
      <c r="B495" s="1"/>
      <c r="C495" s="1"/>
      <c r="D495" s="1"/>
      <c r="E495" s="1"/>
      <c r="F495" s="1"/>
      <c r="G495" s="1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1"/>
    </row>
    <row r="496" spans="1:63" ht="14.25" customHeight="1">
      <c r="A496" s="1"/>
      <c r="B496" s="1"/>
      <c r="C496" s="1"/>
      <c r="D496" s="1"/>
      <c r="E496" s="1"/>
      <c r="F496" s="1"/>
      <c r="G496" s="1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1"/>
    </row>
    <row r="497" spans="1:63" ht="14.25" customHeight="1">
      <c r="A497" s="1"/>
      <c r="B497" s="1"/>
      <c r="C497" s="1"/>
      <c r="D497" s="1"/>
      <c r="E497" s="1"/>
      <c r="F497" s="1"/>
      <c r="G497" s="1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1"/>
    </row>
    <row r="498" spans="1:63" ht="14.25" customHeight="1">
      <c r="A498" s="1"/>
      <c r="B498" s="1"/>
      <c r="C498" s="1"/>
      <c r="D498" s="1"/>
      <c r="E498" s="1"/>
      <c r="F498" s="1"/>
      <c r="G498" s="1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1"/>
    </row>
    <row r="499" spans="1:63" ht="14.25" customHeight="1">
      <c r="A499" s="1"/>
      <c r="B499" s="1"/>
      <c r="C499" s="1"/>
      <c r="D499" s="1"/>
      <c r="E499" s="1"/>
      <c r="F499" s="1"/>
      <c r="G499" s="1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1"/>
    </row>
    <row r="500" spans="1:63" ht="14.25" customHeight="1">
      <c r="A500" s="1"/>
      <c r="B500" s="1"/>
      <c r="C500" s="1"/>
      <c r="D500" s="1"/>
      <c r="E500" s="1"/>
      <c r="F500" s="1"/>
      <c r="G500" s="1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1"/>
    </row>
    <row r="501" spans="1:63" ht="14.25" customHeight="1">
      <c r="A501" s="1"/>
      <c r="B501" s="1"/>
      <c r="C501" s="1"/>
      <c r="D501" s="1"/>
      <c r="E501" s="1"/>
      <c r="F501" s="1"/>
      <c r="G501" s="1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1"/>
    </row>
    <row r="502" spans="1:63" ht="14.25" customHeight="1">
      <c r="A502" s="1"/>
      <c r="B502" s="1"/>
      <c r="C502" s="1"/>
      <c r="D502" s="1"/>
      <c r="E502" s="1"/>
      <c r="F502" s="1"/>
      <c r="G502" s="1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1"/>
    </row>
    <row r="503" spans="1:63" ht="14.25" customHeight="1">
      <c r="A503" s="1"/>
      <c r="B503" s="1"/>
      <c r="C503" s="1"/>
      <c r="D503" s="1"/>
      <c r="E503" s="1"/>
      <c r="F503" s="1"/>
      <c r="G503" s="1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1"/>
    </row>
    <row r="504" spans="1:63" ht="14.25" customHeight="1">
      <c r="A504" s="1"/>
      <c r="B504" s="1"/>
      <c r="C504" s="1"/>
      <c r="D504" s="1"/>
      <c r="E504" s="1"/>
      <c r="F504" s="1"/>
      <c r="G504" s="1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1"/>
    </row>
    <row r="505" spans="1:63" ht="14.25" customHeight="1">
      <c r="A505" s="1"/>
      <c r="B505" s="1"/>
      <c r="C505" s="1"/>
      <c r="D505" s="1"/>
      <c r="E505" s="1"/>
      <c r="F505" s="1"/>
      <c r="G505" s="1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1"/>
    </row>
    <row r="506" spans="1:63" ht="14.25" customHeight="1">
      <c r="A506" s="1"/>
      <c r="B506" s="1"/>
      <c r="C506" s="1"/>
      <c r="D506" s="1"/>
      <c r="E506" s="1"/>
      <c r="F506" s="1"/>
      <c r="G506" s="1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1"/>
    </row>
    <row r="507" spans="1:63" ht="14.25" customHeight="1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1"/>
    </row>
    <row r="508" spans="1:63" ht="14.25" customHeight="1">
      <c r="A508" s="1"/>
      <c r="B508" s="1"/>
      <c r="C508" s="1"/>
      <c r="D508" s="1"/>
      <c r="E508" s="1"/>
      <c r="F508" s="1"/>
      <c r="G508" s="1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1"/>
    </row>
    <row r="509" spans="1:63" ht="14.25" customHeight="1">
      <c r="A509" s="1"/>
      <c r="B509" s="1"/>
      <c r="C509" s="1"/>
      <c r="D509" s="1"/>
      <c r="E509" s="1"/>
      <c r="F509" s="1"/>
      <c r="G509" s="1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1"/>
    </row>
    <row r="510" spans="1:63" ht="14.25" customHeight="1">
      <c r="A510" s="1"/>
      <c r="B510" s="1"/>
      <c r="C510" s="1"/>
      <c r="D510" s="1"/>
      <c r="E510" s="1"/>
      <c r="F510" s="1"/>
      <c r="G510" s="1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1"/>
    </row>
    <row r="511" spans="1:63" ht="14.25" customHeight="1">
      <c r="A511" s="1"/>
      <c r="B511" s="1"/>
      <c r="C511" s="1"/>
      <c r="D511" s="1"/>
      <c r="E511" s="1"/>
      <c r="F511" s="1"/>
      <c r="G511" s="1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1"/>
    </row>
    <row r="512" spans="1:63" ht="14.25" customHeight="1">
      <c r="A512" s="1"/>
      <c r="B512" s="1"/>
      <c r="C512" s="1"/>
      <c r="D512" s="1"/>
      <c r="E512" s="1"/>
      <c r="F512" s="1"/>
      <c r="G512" s="1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1"/>
    </row>
    <row r="513" spans="1:63" ht="14.25" customHeight="1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1"/>
    </row>
    <row r="514" spans="1:63" ht="14.25" customHeight="1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1"/>
    </row>
    <row r="515" spans="1:63" ht="14.25" customHeight="1">
      <c r="A515" s="1"/>
      <c r="B515" s="1"/>
      <c r="C515" s="1"/>
      <c r="D515" s="1"/>
      <c r="E515" s="1"/>
      <c r="F515" s="1"/>
      <c r="G515" s="1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1"/>
    </row>
    <row r="516" spans="1:63" ht="14.25" customHeight="1">
      <c r="A516" s="1"/>
      <c r="B516" s="1"/>
      <c r="C516" s="1"/>
      <c r="D516" s="1"/>
      <c r="E516" s="1"/>
      <c r="F516" s="1"/>
      <c r="G516" s="1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1"/>
    </row>
    <row r="517" spans="1:63" ht="14.25" customHeight="1">
      <c r="A517" s="1"/>
      <c r="B517" s="1"/>
      <c r="C517" s="1"/>
      <c r="D517" s="1"/>
      <c r="E517" s="1"/>
      <c r="F517" s="1"/>
      <c r="G517" s="1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1"/>
    </row>
    <row r="518" spans="1:63" ht="14.25" customHeight="1">
      <c r="A518" s="1"/>
      <c r="B518" s="1"/>
      <c r="C518" s="1"/>
      <c r="D518" s="1"/>
      <c r="E518" s="1"/>
      <c r="F518" s="1"/>
      <c r="G518" s="1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1"/>
    </row>
    <row r="519" spans="1:63" ht="14.25" customHeight="1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1"/>
    </row>
    <row r="520" spans="1:63" ht="14.25" customHeight="1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1"/>
    </row>
    <row r="521" spans="1:63" ht="14.25" customHeight="1">
      <c r="A521" s="1"/>
      <c r="B521" s="1"/>
      <c r="C521" s="1"/>
      <c r="D521" s="1"/>
      <c r="E521" s="1"/>
      <c r="F521" s="1"/>
      <c r="G521" s="1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1"/>
    </row>
    <row r="522" spans="1:63" ht="14.25" customHeight="1">
      <c r="A522" s="1"/>
      <c r="B522" s="1"/>
      <c r="C522" s="1"/>
      <c r="D522" s="1"/>
      <c r="E522" s="1"/>
      <c r="F522" s="1"/>
      <c r="G522" s="1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1"/>
    </row>
    <row r="523" spans="1:63" ht="14.25" customHeight="1">
      <c r="A523" s="1"/>
      <c r="B523" s="1"/>
      <c r="C523" s="1"/>
      <c r="D523" s="1"/>
      <c r="E523" s="1"/>
      <c r="F523" s="1"/>
      <c r="G523" s="1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1"/>
    </row>
    <row r="524" spans="1:63" ht="14.25" customHeight="1">
      <c r="A524" s="1"/>
      <c r="B524" s="1"/>
      <c r="C524" s="1"/>
      <c r="D524" s="1"/>
      <c r="E524" s="1"/>
      <c r="F524" s="1"/>
      <c r="G524" s="1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1"/>
    </row>
    <row r="525" spans="1:63" ht="14.25" customHeight="1">
      <c r="A525" s="1"/>
      <c r="B525" s="1"/>
      <c r="C525" s="1"/>
      <c r="D525" s="1"/>
      <c r="E525" s="1"/>
      <c r="F525" s="1"/>
      <c r="G525" s="1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1"/>
    </row>
    <row r="526" spans="1:63" ht="14.25" customHeight="1">
      <c r="A526" s="1"/>
      <c r="B526" s="1"/>
      <c r="C526" s="1"/>
      <c r="D526" s="1"/>
      <c r="E526" s="1"/>
      <c r="F526" s="1"/>
      <c r="G526" s="1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1"/>
    </row>
    <row r="527" spans="1:63" ht="14.25" customHeight="1">
      <c r="A527" s="1"/>
      <c r="B527" s="1"/>
      <c r="C527" s="1"/>
      <c r="D527" s="1"/>
      <c r="E527" s="1"/>
      <c r="F527" s="1"/>
      <c r="G527" s="1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1"/>
    </row>
    <row r="528" spans="1:63" ht="14.25" customHeight="1">
      <c r="A528" s="1"/>
      <c r="B528" s="1"/>
      <c r="C528" s="1"/>
      <c r="D528" s="1"/>
      <c r="E528" s="1"/>
      <c r="F528" s="1"/>
      <c r="G528" s="1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1"/>
    </row>
    <row r="529" spans="1:63" ht="14.25" customHeight="1">
      <c r="A529" s="1"/>
      <c r="B529" s="1"/>
      <c r="C529" s="1"/>
      <c r="D529" s="1"/>
      <c r="E529" s="1"/>
      <c r="F529" s="1"/>
      <c r="G529" s="1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1"/>
    </row>
    <row r="530" spans="1:63" ht="14.25" customHeight="1">
      <c r="A530" s="1"/>
      <c r="B530" s="1"/>
      <c r="C530" s="1"/>
      <c r="D530" s="1"/>
      <c r="E530" s="1"/>
      <c r="F530" s="1"/>
      <c r="G530" s="1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1"/>
    </row>
    <row r="531" spans="1:63" ht="14.25" customHeight="1">
      <c r="A531" s="1"/>
      <c r="B531" s="1"/>
      <c r="C531" s="1"/>
      <c r="D531" s="1"/>
      <c r="E531" s="1"/>
      <c r="F531" s="1"/>
      <c r="G531" s="1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1"/>
    </row>
    <row r="532" spans="1:63" ht="14.25" customHeight="1">
      <c r="A532" s="1"/>
      <c r="B532" s="1"/>
      <c r="C532" s="1"/>
      <c r="D532" s="1"/>
      <c r="E532" s="1"/>
      <c r="F532" s="1"/>
      <c r="G532" s="1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1"/>
    </row>
    <row r="533" spans="1:63" ht="14.25" customHeight="1">
      <c r="A533" s="1"/>
      <c r="B533" s="1"/>
      <c r="C533" s="1"/>
      <c r="D533" s="1"/>
      <c r="E533" s="1"/>
      <c r="F533" s="1"/>
      <c r="G533" s="1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1"/>
    </row>
    <row r="534" spans="1:63" ht="14.25" customHeight="1">
      <c r="A534" s="1"/>
      <c r="B534" s="1"/>
      <c r="C534" s="1"/>
      <c r="D534" s="1"/>
      <c r="E534" s="1"/>
      <c r="F534" s="1"/>
      <c r="G534" s="1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1"/>
    </row>
    <row r="535" spans="1:63" ht="14.25" customHeight="1">
      <c r="A535" s="1"/>
      <c r="B535" s="1"/>
      <c r="C535" s="1"/>
      <c r="D535" s="1"/>
      <c r="E535" s="1"/>
      <c r="F535" s="1"/>
      <c r="G535" s="1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1"/>
    </row>
    <row r="536" spans="1:63" ht="14.25" customHeight="1">
      <c r="A536" s="1"/>
      <c r="B536" s="1"/>
      <c r="C536" s="1"/>
      <c r="D536" s="1"/>
      <c r="E536" s="1"/>
      <c r="F536" s="1"/>
      <c r="G536" s="1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1"/>
    </row>
    <row r="537" spans="1:63" ht="14.25" customHeight="1">
      <c r="A537" s="1"/>
      <c r="B537" s="1"/>
      <c r="C537" s="1"/>
      <c r="D537" s="1"/>
      <c r="E537" s="1"/>
      <c r="F537" s="1"/>
      <c r="G537" s="1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1"/>
    </row>
    <row r="538" spans="1:63" ht="14.25" customHeight="1">
      <c r="A538" s="1"/>
      <c r="B538" s="1"/>
      <c r="C538" s="1"/>
      <c r="D538" s="1"/>
      <c r="E538" s="1"/>
      <c r="F538" s="1"/>
      <c r="G538" s="1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1"/>
    </row>
    <row r="539" spans="1:63" ht="14.25" customHeight="1">
      <c r="A539" s="1"/>
      <c r="B539" s="1"/>
      <c r="C539" s="1"/>
      <c r="D539" s="1"/>
      <c r="E539" s="1"/>
      <c r="F539" s="1"/>
      <c r="G539" s="1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1"/>
    </row>
    <row r="540" spans="1:63" ht="14.25" customHeight="1">
      <c r="A540" s="1"/>
      <c r="B540" s="1"/>
      <c r="C540" s="1"/>
      <c r="D540" s="1"/>
      <c r="E540" s="1"/>
      <c r="F540" s="1"/>
      <c r="G540" s="1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1"/>
    </row>
    <row r="541" spans="1:63" ht="14.25" customHeight="1">
      <c r="A541" s="1"/>
      <c r="B541" s="1"/>
      <c r="C541" s="1"/>
      <c r="D541" s="1"/>
      <c r="E541" s="1"/>
      <c r="F541" s="1"/>
      <c r="G541" s="1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1"/>
    </row>
    <row r="542" spans="1:63" ht="14.25" customHeight="1">
      <c r="A542" s="1"/>
      <c r="B542" s="1"/>
      <c r="C542" s="1"/>
      <c r="D542" s="1"/>
      <c r="E542" s="1"/>
      <c r="F542" s="1"/>
      <c r="G542" s="1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1"/>
    </row>
    <row r="543" spans="1:63" ht="14.25" customHeight="1">
      <c r="A543" s="1"/>
      <c r="B543" s="1"/>
      <c r="C543" s="1"/>
      <c r="D543" s="1"/>
      <c r="E543" s="1"/>
      <c r="F543" s="1"/>
      <c r="G543" s="1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1"/>
    </row>
    <row r="544" spans="1:63" ht="14.25" customHeight="1">
      <c r="A544" s="1"/>
      <c r="B544" s="1"/>
      <c r="C544" s="1"/>
      <c r="D544" s="1"/>
      <c r="E544" s="1"/>
      <c r="F544" s="1"/>
      <c r="G544" s="1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1"/>
    </row>
    <row r="545" spans="1:63" ht="14.25" customHeight="1">
      <c r="A545" s="1"/>
      <c r="B545" s="1"/>
      <c r="C545" s="1"/>
      <c r="D545" s="1"/>
      <c r="E545" s="1"/>
      <c r="F545" s="1"/>
      <c r="G545" s="1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1"/>
    </row>
    <row r="546" spans="1:63" ht="14.25" customHeight="1">
      <c r="A546" s="1"/>
      <c r="B546" s="1"/>
      <c r="C546" s="1"/>
      <c r="D546" s="1"/>
      <c r="E546" s="1"/>
      <c r="F546" s="1"/>
      <c r="G546" s="1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1"/>
    </row>
    <row r="547" spans="1:63" ht="14.25" customHeight="1">
      <c r="A547" s="1"/>
      <c r="B547" s="1"/>
      <c r="C547" s="1"/>
      <c r="D547" s="1"/>
      <c r="E547" s="1"/>
      <c r="F547" s="1"/>
      <c r="G547" s="1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1"/>
    </row>
    <row r="548" spans="1:63" ht="14.25" customHeight="1">
      <c r="A548" s="1"/>
      <c r="B548" s="1"/>
      <c r="C548" s="1"/>
      <c r="D548" s="1"/>
      <c r="E548" s="1"/>
      <c r="F548" s="1"/>
      <c r="G548" s="1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1"/>
    </row>
    <row r="549" spans="1:63" ht="14.25" customHeight="1">
      <c r="A549" s="1"/>
      <c r="B549" s="1"/>
      <c r="C549" s="1"/>
      <c r="D549" s="1"/>
      <c r="E549" s="1"/>
      <c r="F549" s="1"/>
      <c r="G549" s="1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1"/>
    </row>
    <row r="550" spans="1:63" ht="14.25" customHeight="1">
      <c r="A550" s="1"/>
      <c r="B550" s="1"/>
      <c r="C550" s="1"/>
      <c r="D550" s="1"/>
      <c r="E550" s="1"/>
      <c r="F550" s="1"/>
      <c r="G550" s="1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1"/>
    </row>
    <row r="551" spans="1:63" ht="14.25" customHeight="1">
      <c r="A551" s="1"/>
      <c r="B551" s="1"/>
      <c r="C551" s="1"/>
      <c r="D551" s="1"/>
      <c r="E551" s="1"/>
      <c r="F551" s="1"/>
      <c r="G551" s="1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1"/>
    </row>
    <row r="552" spans="1:63" ht="14.25" customHeight="1">
      <c r="A552" s="1"/>
      <c r="B552" s="1"/>
      <c r="C552" s="1"/>
      <c r="D552" s="1"/>
      <c r="E552" s="1"/>
      <c r="F552" s="1"/>
      <c r="G552" s="1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1"/>
    </row>
    <row r="553" spans="1:63" ht="14.25" customHeight="1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1"/>
    </row>
    <row r="554" spans="1:63" ht="14.25" customHeight="1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1"/>
    </row>
    <row r="555" spans="1:63" ht="14.25" customHeight="1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1"/>
    </row>
    <row r="556" spans="1:63" ht="14.25" customHeight="1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1"/>
    </row>
    <row r="557" spans="1:63" ht="14.25" customHeight="1">
      <c r="A557" s="1"/>
      <c r="B557" s="1"/>
      <c r="C557" s="1"/>
      <c r="D557" s="1"/>
      <c r="E557" s="1"/>
      <c r="F557" s="1"/>
      <c r="G557" s="1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1"/>
    </row>
    <row r="558" spans="1:63" ht="14.25" customHeight="1">
      <c r="A558" s="1"/>
      <c r="B558" s="1"/>
      <c r="C558" s="1"/>
      <c r="D558" s="1"/>
      <c r="E558" s="1"/>
      <c r="F558" s="1"/>
      <c r="G558" s="1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1"/>
    </row>
    <row r="559" spans="1:63" ht="14.25" customHeight="1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1"/>
    </row>
    <row r="560" spans="1:63" ht="14.25" customHeight="1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1"/>
    </row>
    <row r="561" spans="1:63" ht="14.25" customHeight="1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1"/>
    </row>
    <row r="562" spans="1:63" ht="14.25" customHeight="1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1"/>
    </row>
    <row r="563" spans="1:63" ht="14.25" customHeight="1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1"/>
    </row>
    <row r="564" spans="1:63" ht="14.25" customHeight="1">
      <c r="A564" s="1"/>
      <c r="B564" s="1"/>
      <c r="C564" s="1"/>
      <c r="D564" s="1"/>
      <c r="E564" s="1"/>
      <c r="F564" s="1"/>
      <c r="G564" s="1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1"/>
    </row>
    <row r="565" spans="1:63" ht="14.25" customHeight="1">
      <c r="A565" s="1"/>
      <c r="B565" s="1"/>
      <c r="C565" s="1"/>
      <c r="D565" s="1"/>
      <c r="E565" s="1"/>
      <c r="F565" s="1"/>
      <c r="G565" s="1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1"/>
    </row>
    <row r="566" spans="1:63" ht="14.25" customHeight="1">
      <c r="A566" s="1"/>
      <c r="B566" s="1"/>
      <c r="C566" s="1"/>
      <c r="D566" s="1"/>
      <c r="E566" s="1"/>
      <c r="F566" s="1"/>
      <c r="G566" s="1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1"/>
    </row>
    <row r="567" spans="1:63" ht="14.25" customHeight="1">
      <c r="A567" s="1"/>
      <c r="B567" s="1"/>
      <c r="C567" s="1"/>
      <c r="D567" s="1"/>
      <c r="E567" s="1"/>
      <c r="F567" s="1"/>
      <c r="G567" s="1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1"/>
    </row>
    <row r="568" spans="1:63" ht="14.25" customHeight="1">
      <c r="A568" s="1"/>
      <c r="B568" s="1"/>
      <c r="C568" s="1"/>
      <c r="D568" s="1"/>
      <c r="E568" s="1"/>
      <c r="F568" s="1"/>
      <c r="G568" s="1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1"/>
    </row>
    <row r="569" spans="1:63" ht="14.25" customHeight="1">
      <c r="A569" s="1"/>
      <c r="B569" s="1"/>
      <c r="C569" s="1"/>
      <c r="D569" s="1"/>
      <c r="E569" s="1"/>
      <c r="F569" s="1"/>
      <c r="G569" s="1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1"/>
    </row>
    <row r="570" spans="1:63" ht="14.25" customHeight="1">
      <c r="A570" s="1"/>
      <c r="B570" s="1"/>
      <c r="C570" s="1"/>
      <c r="D570" s="1"/>
      <c r="E570" s="1"/>
      <c r="F570" s="1"/>
      <c r="G570" s="1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1"/>
    </row>
    <row r="571" spans="1:63" ht="14.25" customHeight="1">
      <c r="A571" s="1"/>
      <c r="B571" s="1"/>
      <c r="C571" s="1"/>
      <c r="D571" s="1"/>
      <c r="E571" s="1"/>
      <c r="F571" s="1"/>
      <c r="G571" s="1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1"/>
    </row>
    <row r="572" spans="1:63" ht="14.25" customHeight="1">
      <c r="A572" s="1"/>
      <c r="B572" s="1"/>
      <c r="C572" s="1"/>
      <c r="D572" s="1"/>
      <c r="E572" s="1"/>
      <c r="F572" s="1"/>
      <c r="G572" s="1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1"/>
    </row>
    <row r="573" spans="1:63" ht="14.25" customHeight="1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1"/>
    </row>
    <row r="574" spans="1:63" ht="14.25" customHeight="1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1"/>
    </row>
    <row r="575" spans="1:63" ht="14.25" customHeight="1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1"/>
    </row>
    <row r="576" spans="1:63" ht="14.25" customHeight="1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1"/>
    </row>
    <row r="577" spans="1:63" ht="14.25" customHeight="1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1"/>
    </row>
    <row r="578" spans="1:63" ht="14.25" customHeight="1">
      <c r="A578" s="1"/>
      <c r="B578" s="1"/>
      <c r="C578" s="1"/>
      <c r="D578" s="1"/>
      <c r="E578" s="1"/>
      <c r="F578" s="1"/>
      <c r="G578" s="1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1"/>
    </row>
    <row r="579" spans="1:63" ht="14.25" customHeight="1">
      <c r="A579" s="1"/>
      <c r="B579" s="1"/>
      <c r="C579" s="1"/>
      <c r="D579" s="1"/>
      <c r="E579" s="1"/>
      <c r="F579" s="1"/>
      <c r="G579" s="1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1"/>
    </row>
    <row r="580" spans="1:63" ht="14.25" customHeight="1">
      <c r="A580" s="1"/>
      <c r="B580" s="1"/>
      <c r="C580" s="1"/>
      <c r="D580" s="1"/>
      <c r="E580" s="1"/>
      <c r="F580" s="1"/>
      <c r="G580" s="1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1"/>
    </row>
    <row r="581" spans="1:63" ht="14.25" customHeight="1">
      <c r="A581" s="1"/>
      <c r="B581" s="1"/>
      <c r="C581" s="1"/>
      <c r="D581" s="1"/>
      <c r="E581" s="1"/>
      <c r="F581" s="1"/>
      <c r="G581" s="1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1"/>
    </row>
    <row r="582" spans="1:63" ht="14.25" customHeight="1">
      <c r="A582" s="1"/>
      <c r="B582" s="1"/>
      <c r="C582" s="1"/>
      <c r="D582" s="1"/>
      <c r="E582" s="1"/>
      <c r="F582" s="1"/>
      <c r="G582" s="1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1"/>
    </row>
    <row r="583" spans="1:63" ht="14.25" customHeight="1">
      <c r="A583" s="1"/>
      <c r="B583" s="1"/>
      <c r="C583" s="1"/>
      <c r="D583" s="1"/>
      <c r="E583" s="1"/>
      <c r="F583" s="1"/>
      <c r="G583" s="1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1"/>
    </row>
    <row r="584" spans="1:63" ht="14.25" customHeight="1">
      <c r="A584" s="1"/>
      <c r="B584" s="1"/>
      <c r="C584" s="1"/>
      <c r="D584" s="1"/>
      <c r="E584" s="1"/>
      <c r="F584" s="1"/>
      <c r="G584" s="1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1"/>
    </row>
    <row r="585" spans="1:63" ht="14.25" customHeight="1">
      <c r="A585" s="1"/>
      <c r="B585" s="1"/>
      <c r="C585" s="1"/>
      <c r="D585" s="1"/>
      <c r="E585" s="1"/>
      <c r="F585" s="1"/>
      <c r="G585" s="1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1"/>
    </row>
    <row r="586" spans="1:63" ht="14.25" customHeight="1">
      <c r="A586" s="1"/>
      <c r="B586" s="1"/>
      <c r="C586" s="1"/>
      <c r="D586" s="1"/>
      <c r="E586" s="1"/>
      <c r="F586" s="1"/>
      <c r="G586" s="1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1"/>
    </row>
    <row r="587" spans="1:63" ht="14.25" customHeight="1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1"/>
    </row>
    <row r="588" spans="1:63" ht="14.25" customHeight="1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1"/>
    </row>
    <row r="589" spans="1:63" ht="14.25" customHeight="1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1"/>
    </row>
    <row r="590" spans="1:63" ht="14.25" customHeight="1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1"/>
    </row>
    <row r="591" spans="1:63" ht="14.25" customHeight="1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1"/>
    </row>
    <row r="592" spans="1:63" ht="14.25" customHeight="1">
      <c r="A592" s="1"/>
      <c r="B592" s="1"/>
      <c r="C592" s="1"/>
      <c r="D592" s="1"/>
      <c r="E592" s="1"/>
      <c r="F592" s="1"/>
      <c r="G592" s="1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1"/>
    </row>
    <row r="593" spans="1:63" ht="14.25" customHeight="1">
      <c r="A593" s="1"/>
      <c r="B593" s="1"/>
      <c r="C593" s="1"/>
      <c r="D593" s="1"/>
      <c r="E593" s="1"/>
      <c r="F593" s="1"/>
      <c r="G593" s="1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1"/>
    </row>
    <row r="594" spans="1:63" ht="14.25" customHeight="1">
      <c r="A594" s="1"/>
      <c r="B594" s="1"/>
      <c r="C594" s="1"/>
      <c r="D594" s="1"/>
      <c r="E594" s="1"/>
      <c r="F594" s="1"/>
      <c r="G594" s="1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1"/>
    </row>
    <row r="595" spans="1:63" ht="14.25" customHeight="1">
      <c r="A595" s="1"/>
      <c r="B595" s="1"/>
      <c r="C595" s="1"/>
      <c r="D595" s="1"/>
      <c r="E595" s="1"/>
      <c r="F595" s="1"/>
      <c r="G595" s="1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1"/>
    </row>
    <row r="596" spans="1:63" ht="14.25" customHeight="1">
      <c r="A596" s="1"/>
      <c r="B596" s="1"/>
      <c r="C596" s="1"/>
      <c r="D596" s="1"/>
      <c r="E596" s="1"/>
      <c r="F596" s="1"/>
      <c r="G596" s="1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1"/>
    </row>
    <row r="597" spans="1:63" ht="14.25" customHeight="1">
      <c r="A597" s="1"/>
      <c r="B597" s="1"/>
      <c r="C597" s="1"/>
      <c r="D597" s="1"/>
      <c r="E597" s="1"/>
      <c r="F597" s="1"/>
      <c r="G597" s="1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1"/>
    </row>
    <row r="598" spans="1:63" ht="14.25" customHeight="1">
      <c r="A598" s="1"/>
      <c r="B598" s="1"/>
      <c r="C598" s="1"/>
      <c r="D598" s="1"/>
      <c r="E598" s="1"/>
      <c r="F598" s="1"/>
      <c r="G598" s="1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1"/>
    </row>
    <row r="599" spans="1:63" ht="14.25" customHeight="1">
      <c r="A599" s="1"/>
      <c r="B599" s="1"/>
      <c r="C599" s="1"/>
      <c r="D599" s="1"/>
      <c r="E599" s="1"/>
      <c r="F599" s="1"/>
      <c r="G599" s="1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1"/>
    </row>
    <row r="600" spans="1:63" ht="14.25" customHeight="1">
      <c r="A600" s="1"/>
      <c r="B600" s="1"/>
      <c r="C600" s="1"/>
      <c r="D600" s="1"/>
      <c r="E600" s="1"/>
      <c r="F600" s="1"/>
      <c r="G600" s="1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1"/>
    </row>
    <row r="601" spans="1:63" ht="14.25" customHeight="1">
      <c r="A601" s="1"/>
      <c r="B601" s="1"/>
      <c r="C601" s="1"/>
      <c r="D601" s="1"/>
      <c r="E601" s="1"/>
      <c r="F601" s="1"/>
      <c r="G601" s="1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1"/>
    </row>
    <row r="602" spans="1:63" ht="14.25" customHeight="1">
      <c r="A602" s="1"/>
      <c r="B602" s="1"/>
      <c r="C602" s="1"/>
      <c r="D602" s="1"/>
      <c r="E602" s="1"/>
      <c r="F602" s="1"/>
      <c r="G602" s="1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1"/>
    </row>
    <row r="603" spans="1:63" ht="14.25" customHeight="1">
      <c r="A603" s="1"/>
      <c r="B603" s="1"/>
      <c r="C603" s="1"/>
      <c r="D603" s="1"/>
      <c r="E603" s="1"/>
      <c r="F603" s="1"/>
      <c r="G603" s="1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1"/>
    </row>
    <row r="604" spans="1:63" ht="14.25" customHeight="1">
      <c r="A604" s="1"/>
      <c r="B604" s="1"/>
      <c r="C604" s="1"/>
      <c r="D604" s="1"/>
      <c r="E604" s="1"/>
      <c r="F604" s="1"/>
      <c r="G604" s="1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1"/>
    </row>
    <row r="605" spans="1:63" ht="14.25" customHeight="1">
      <c r="A605" s="1"/>
      <c r="B605" s="1"/>
      <c r="C605" s="1"/>
      <c r="D605" s="1"/>
      <c r="E605" s="1"/>
      <c r="F605" s="1"/>
      <c r="G605" s="1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1"/>
    </row>
    <row r="606" spans="1:63" ht="14.25" customHeight="1">
      <c r="A606" s="1"/>
      <c r="B606" s="1"/>
      <c r="C606" s="1"/>
      <c r="D606" s="1"/>
      <c r="E606" s="1"/>
      <c r="F606" s="1"/>
      <c r="G606" s="1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1"/>
    </row>
    <row r="607" spans="1:63" ht="14.25" customHeight="1">
      <c r="A607" s="1"/>
      <c r="B607" s="1"/>
      <c r="C607" s="1"/>
      <c r="D607" s="1"/>
      <c r="E607" s="1"/>
      <c r="F607" s="1"/>
      <c r="G607" s="1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1"/>
    </row>
    <row r="608" spans="1:63" ht="14.25" customHeight="1">
      <c r="A608" s="1"/>
      <c r="B608" s="1"/>
      <c r="C608" s="1"/>
      <c r="D608" s="1"/>
      <c r="E608" s="1"/>
      <c r="F608" s="1"/>
      <c r="G608" s="1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1"/>
    </row>
    <row r="609" spans="1:63" ht="14.25" customHeight="1">
      <c r="A609" s="1"/>
      <c r="B609" s="1"/>
      <c r="C609" s="1"/>
      <c r="D609" s="1"/>
      <c r="E609" s="1"/>
      <c r="F609" s="1"/>
      <c r="G609" s="1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1"/>
    </row>
    <row r="610" spans="1:63" ht="14.25" customHeight="1">
      <c r="A610" s="1"/>
      <c r="B610" s="1"/>
      <c r="C610" s="1"/>
      <c r="D610" s="1"/>
      <c r="E610" s="1"/>
      <c r="F610" s="1"/>
      <c r="G610" s="1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1"/>
    </row>
    <row r="611" spans="1:63" ht="14.25" customHeight="1">
      <c r="A611" s="1"/>
      <c r="B611" s="1"/>
      <c r="C611" s="1"/>
      <c r="D611" s="1"/>
      <c r="E611" s="1"/>
      <c r="F611" s="1"/>
      <c r="G611" s="1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1"/>
    </row>
    <row r="612" spans="1:63" ht="14.25" customHeight="1">
      <c r="A612" s="1"/>
      <c r="B612" s="1"/>
      <c r="C612" s="1"/>
      <c r="D612" s="1"/>
      <c r="E612" s="1"/>
      <c r="F612" s="1"/>
      <c r="G612" s="1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1"/>
    </row>
    <row r="613" spans="1:63" ht="14.25" customHeight="1">
      <c r="A613" s="1"/>
      <c r="B613" s="1"/>
      <c r="C613" s="1"/>
      <c r="D613" s="1"/>
      <c r="E613" s="1"/>
      <c r="F613" s="1"/>
      <c r="G613" s="1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1"/>
    </row>
    <row r="614" spans="1:63" ht="14.25" customHeight="1">
      <c r="A614" s="1"/>
      <c r="B614" s="1"/>
      <c r="C614" s="1"/>
      <c r="D614" s="1"/>
      <c r="E614" s="1"/>
      <c r="F614" s="1"/>
      <c r="G614" s="1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1"/>
    </row>
    <row r="615" spans="1:63" ht="14.25" customHeight="1">
      <c r="A615" s="1"/>
      <c r="B615" s="1"/>
      <c r="C615" s="1"/>
      <c r="D615" s="1"/>
      <c r="E615" s="1"/>
      <c r="F615" s="1"/>
      <c r="G615" s="1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1"/>
    </row>
    <row r="616" spans="1:63" ht="14.25" customHeight="1">
      <c r="A616" s="1"/>
      <c r="B616" s="1"/>
      <c r="C616" s="1"/>
      <c r="D616" s="1"/>
      <c r="E616" s="1"/>
      <c r="F616" s="1"/>
      <c r="G616" s="1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1"/>
    </row>
    <row r="617" spans="1:63" ht="14.25" customHeight="1">
      <c r="A617" s="1"/>
      <c r="B617" s="1"/>
      <c r="C617" s="1"/>
      <c r="D617" s="1"/>
      <c r="E617" s="1"/>
      <c r="F617" s="1"/>
      <c r="G617" s="1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1"/>
    </row>
    <row r="618" spans="1:63" ht="14.25" customHeight="1">
      <c r="A618" s="1"/>
      <c r="B618" s="1"/>
      <c r="C618" s="1"/>
      <c r="D618" s="1"/>
      <c r="E618" s="1"/>
      <c r="F618" s="1"/>
      <c r="G618" s="1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1"/>
    </row>
    <row r="619" spans="1:63" ht="14.25" customHeight="1">
      <c r="A619" s="1"/>
      <c r="B619" s="1"/>
      <c r="C619" s="1"/>
      <c r="D619" s="1"/>
      <c r="E619" s="1"/>
      <c r="F619" s="1"/>
      <c r="G619" s="1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1"/>
    </row>
    <row r="620" spans="1:63" ht="14.25" customHeight="1">
      <c r="A620" s="1"/>
      <c r="B620" s="1"/>
      <c r="C620" s="1"/>
      <c r="D620" s="1"/>
      <c r="E620" s="1"/>
      <c r="F620" s="1"/>
      <c r="G620" s="1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1"/>
    </row>
    <row r="621" spans="1:63" ht="14.25" customHeight="1">
      <c r="A621" s="1"/>
      <c r="B621" s="1"/>
      <c r="C621" s="1"/>
      <c r="D621" s="1"/>
      <c r="E621" s="1"/>
      <c r="F621" s="1"/>
      <c r="G621" s="1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1"/>
    </row>
    <row r="622" spans="1:63" ht="14.25" customHeight="1">
      <c r="A622" s="1"/>
      <c r="B622" s="1"/>
      <c r="C622" s="1"/>
      <c r="D622" s="1"/>
      <c r="E622" s="1"/>
      <c r="F622" s="1"/>
      <c r="G622" s="1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1"/>
    </row>
    <row r="623" spans="1:63" ht="14.25" customHeight="1">
      <c r="A623" s="1"/>
      <c r="B623" s="1"/>
      <c r="C623" s="1"/>
      <c r="D623" s="1"/>
      <c r="E623" s="1"/>
      <c r="F623" s="1"/>
      <c r="G623" s="1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1"/>
    </row>
    <row r="624" spans="1:63" ht="14.25" customHeight="1">
      <c r="A624" s="1"/>
      <c r="B624" s="1"/>
      <c r="C624" s="1"/>
      <c r="D624" s="1"/>
      <c r="E624" s="1"/>
      <c r="F624" s="1"/>
      <c r="G624" s="1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1"/>
    </row>
    <row r="625" spans="1:63" ht="14.25" customHeight="1">
      <c r="A625" s="1"/>
      <c r="B625" s="1"/>
      <c r="C625" s="1"/>
      <c r="D625" s="1"/>
      <c r="E625" s="1"/>
      <c r="F625" s="1"/>
      <c r="G625" s="1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1"/>
    </row>
    <row r="626" spans="1:63" ht="14.25" customHeight="1">
      <c r="A626" s="1"/>
      <c r="B626" s="1"/>
      <c r="C626" s="1"/>
      <c r="D626" s="1"/>
      <c r="E626" s="1"/>
      <c r="F626" s="1"/>
      <c r="G626" s="1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1"/>
    </row>
    <row r="627" spans="1:63" ht="14.25" customHeight="1">
      <c r="A627" s="1"/>
      <c r="B627" s="1"/>
      <c r="C627" s="1"/>
      <c r="D627" s="1"/>
      <c r="E627" s="1"/>
      <c r="F627" s="1"/>
      <c r="G627" s="1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1"/>
    </row>
    <row r="628" spans="1:63" ht="14.25" customHeight="1">
      <c r="A628" s="1"/>
      <c r="B628" s="1"/>
      <c r="C628" s="1"/>
      <c r="D628" s="1"/>
      <c r="E628" s="1"/>
      <c r="F628" s="1"/>
      <c r="G628" s="1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1"/>
    </row>
    <row r="629" spans="1:63" ht="14.25" customHeight="1">
      <c r="A629" s="1"/>
      <c r="B629" s="1"/>
      <c r="C629" s="1"/>
      <c r="D629" s="1"/>
      <c r="E629" s="1"/>
      <c r="F629" s="1"/>
      <c r="G629" s="1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1"/>
    </row>
    <row r="630" spans="1:63" ht="14.25" customHeight="1">
      <c r="A630" s="1"/>
      <c r="B630" s="1"/>
      <c r="C630" s="1"/>
      <c r="D630" s="1"/>
      <c r="E630" s="1"/>
      <c r="F630" s="1"/>
      <c r="G630" s="1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1"/>
    </row>
    <row r="631" spans="1:63" ht="14.25" customHeight="1">
      <c r="A631" s="1"/>
      <c r="B631" s="1"/>
      <c r="C631" s="1"/>
      <c r="D631" s="1"/>
      <c r="E631" s="1"/>
      <c r="F631" s="1"/>
      <c r="G631" s="1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1"/>
    </row>
    <row r="632" spans="1:63" ht="14.25" customHeight="1">
      <c r="A632" s="1"/>
      <c r="B632" s="1"/>
      <c r="C632" s="1"/>
      <c r="D632" s="1"/>
      <c r="E632" s="1"/>
      <c r="F632" s="1"/>
      <c r="G632" s="1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1"/>
    </row>
    <row r="633" spans="1:63" ht="14.25" customHeight="1">
      <c r="A633" s="1"/>
      <c r="B633" s="1"/>
      <c r="C633" s="1"/>
      <c r="D633" s="1"/>
      <c r="E633" s="1"/>
      <c r="F633" s="1"/>
      <c r="G633" s="1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1"/>
    </row>
    <row r="634" spans="1:63" ht="14.25" customHeight="1">
      <c r="A634" s="1"/>
      <c r="B634" s="1"/>
      <c r="C634" s="1"/>
      <c r="D634" s="1"/>
      <c r="E634" s="1"/>
      <c r="F634" s="1"/>
      <c r="G634" s="1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1"/>
    </row>
    <row r="635" spans="1:63" ht="14.25" customHeight="1">
      <c r="A635" s="1"/>
      <c r="B635" s="1"/>
      <c r="C635" s="1"/>
      <c r="D635" s="1"/>
      <c r="E635" s="1"/>
      <c r="F635" s="1"/>
      <c r="G635" s="1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1"/>
    </row>
    <row r="636" spans="1:63" ht="14.25" customHeight="1">
      <c r="A636" s="1"/>
      <c r="B636" s="1"/>
      <c r="C636" s="1"/>
      <c r="D636" s="1"/>
      <c r="E636" s="1"/>
      <c r="F636" s="1"/>
      <c r="G636" s="1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1"/>
    </row>
    <row r="637" spans="1:63" ht="14.25" customHeight="1">
      <c r="A637" s="1"/>
      <c r="B637" s="1"/>
      <c r="C637" s="1"/>
      <c r="D637" s="1"/>
      <c r="E637" s="1"/>
      <c r="F637" s="1"/>
      <c r="G637" s="1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1"/>
    </row>
    <row r="638" spans="1:63" ht="14.25" customHeight="1">
      <c r="A638" s="1"/>
      <c r="B638" s="1"/>
      <c r="C638" s="1"/>
      <c r="D638" s="1"/>
      <c r="E638" s="1"/>
      <c r="F638" s="1"/>
      <c r="G638" s="1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1"/>
    </row>
    <row r="639" spans="1:63" ht="14.25" customHeight="1">
      <c r="A639" s="1"/>
      <c r="B639" s="1"/>
      <c r="C639" s="1"/>
      <c r="D639" s="1"/>
      <c r="E639" s="1"/>
      <c r="F639" s="1"/>
      <c r="G639" s="1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1"/>
    </row>
    <row r="640" spans="1:63" ht="14.25" customHeight="1">
      <c r="A640" s="1"/>
      <c r="B640" s="1"/>
      <c r="C640" s="1"/>
      <c r="D640" s="1"/>
      <c r="E640" s="1"/>
      <c r="F640" s="1"/>
      <c r="G640" s="1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1"/>
    </row>
    <row r="641" spans="1:63" ht="14.25" customHeight="1">
      <c r="A641" s="1"/>
      <c r="B641" s="1"/>
      <c r="C641" s="1"/>
      <c r="D641" s="1"/>
      <c r="E641" s="1"/>
      <c r="F641" s="1"/>
      <c r="G641" s="1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1"/>
    </row>
    <row r="642" spans="1:63" ht="14.25" customHeight="1">
      <c r="A642" s="1"/>
      <c r="B642" s="1"/>
      <c r="C642" s="1"/>
      <c r="D642" s="1"/>
      <c r="E642" s="1"/>
      <c r="F642" s="1"/>
      <c r="G642" s="1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1"/>
    </row>
    <row r="643" spans="1:63" ht="14.25" customHeight="1">
      <c r="A643" s="1"/>
      <c r="B643" s="1"/>
      <c r="C643" s="1"/>
      <c r="D643" s="1"/>
      <c r="E643" s="1"/>
      <c r="F643" s="1"/>
      <c r="G643" s="1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1"/>
    </row>
    <row r="644" spans="1:63" ht="14.25" customHeight="1">
      <c r="A644" s="1"/>
      <c r="B644" s="1"/>
      <c r="C644" s="1"/>
      <c r="D644" s="1"/>
      <c r="E644" s="1"/>
      <c r="F644" s="1"/>
      <c r="G644" s="1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1"/>
    </row>
    <row r="645" spans="1:63" ht="14.25" customHeight="1">
      <c r="A645" s="1"/>
      <c r="B645" s="1"/>
      <c r="C645" s="1"/>
      <c r="D645" s="1"/>
      <c r="E645" s="1"/>
      <c r="F645" s="1"/>
      <c r="G645" s="1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1"/>
    </row>
    <row r="646" spans="1:63" ht="14.25" customHeight="1">
      <c r="A646" s="1"/>
      <c r="B646" s="1"/>
      <c r="C646" s="1"/>
      <c r="D646" s="1"/>
      <c r="E646" s="1"/>
      <c r="F646" s="1"/>
      <c r="G646" s="1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1"/>
    </row>
    <row r="647" spans="1:63" ht="14.25" customHeight="1">
      <c r="A647" s="1"/>
      <c r="B647" s="1"/>
      <c r="C647" s="1"/>
      <c r="D647" s="1"/>
      <c r="E647" s="1"/>
      <c r="F647" s="1"/>
      <c r="G647" s="1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1"/>
    </row>
    <row r="648" spans="1:63" ht="14.25" customHeight="1">
      <c r="A648" s="1"/>
      <c r="B648" s="1"/>
      <c r="C648" s="1"/>
      <c r="D648" s="1"/>
      <c r="E648" s="1"/>
      <c r="F648" s="1"/>
      <c r="G648" s="1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1"/>
    </row>
    <row r="649" spans="1:63" ht="14.25" customHeight="1">
      <c r="A649" s="1"/>
      <c r="B649" s="1"/>
      <c r="C649" s="1"/>
      <c r="D649" s="1"/>
      <c r="E649" s="1"/>
      <c r="F649" s="1"/>
      <c r="G649" s="1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1"/>
    </row>
    <row r="650" spans="1:63" ht="14.25" customHeight="1">
      <c r="A650" s="1"/>
      <c r="B650" s="1"/>
      <c r="C650" s="1"/>
      <c r="D650" s="1"/>
      <c r="E650" s="1"/>
      <c r="F650" s="1"/>
      <c r="G650" s="1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1"/>
    </row>
    <row r="651" spans="1:63" ht="14.25" customHeight="1">
      <c r="A651" s="1"/>
      <c r="B651" s="1"/>
      <c r="C651" s="1"/>
      <c r="D651" s="1"/>
      <c r="E651" s="1"/>
      <c r="F651" s="1"/>
      <c r="G651" s="1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1"/>
    </row>
    <row r="652" spans="1:63" ht="14.25" customHeight="1">
      <c r="A652" s="1"/>
      <c r="B652" s="1"/>
      <c r="C652" s="1"/>
      <c r="D652" s="1"/>
      <c r="E652" s="1"/>
      <c r="F652" s="1"/>
      <c r="G652" s="1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1"/>
    </row>
    <row r="653" spans="1:63" ht="14.25" customHeight="1">
      <c r="A653" s="1"/>
      <c r="B653" s="1"/>
      <c r="C653" s="1"/>
      <c r="D653" s="1"/>
      <c r="E653" s="1"/>
      <c r="F653" s="1"/>
      <c r="G653" s="1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1"/>
    </row>
    <row r="654" spans="1:63" ht="14.25" customHeight="1">
      <c r="A654" s="1"/>
      <c r="B654" s="1"/>
      <c r="C654" s="1"/>
      <c r="D654" s="1"/>
      <c r="E654" s="1"/>
      <c r="F654" s="1"/>
      <c r="G654" s="1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1"/>
    </row>
    <row r="655" spans="1:63" ht="14.25" customHeight="1">
      <c r="A655" s="1"/>
      <c r="B655" s="1"/>
      <c r="C655" s="1"/>
      <c r="D655" s="1"/>
      <c r="E655" s="1"/>
      <c r="F655" s="1"/>
      <c r="G655" s="1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1"/>
    </row>
    <row r="656" spans="1:63" ht="14.25" customHeight="1">
      <c r="A656" s="1"/>
      <c r="B656" s="1"/>
      <c r="C656" s="1"/>
      <c r="D656" s="1"/>
      <c r="E656" s="1"/>
      <c r="F656" s="1"/>
      <c r="G656" s="1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1"/>
    </row>
    <row r="657" spans="1:63" ht="14.25" customHeight="1">
      <c r="A657" s="1"/>
      <c r="B657" s="1"/>
      <c r="C657" s="1"/>
      <c r="D657" s="1"/>
      <c r="E657" s="1"/>
      <c r="F657" s="1"/>
      <c r="G657" s="1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1"/>
    </row>
    <row r="658" spans="1:63" ht="14.25" customHeight="1">
      <c r="A658" s="1"/>
      <c r="B658" s="1"/>
      <c r="C658" s="1"/>
      <c r="D658" s="1"/>
      <c r="E658" s="1"/>
      <c r="F658" s="1"/>
      <c r="G658" s="1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1"/>
    </row>
    <row r="659" spans="1:63" ht="14.25" customHeight="1">
      <c r="A659" s="1"/>
      <c r="B659" s="1"/>
      <c r="C659" s="1"/>
      <c r="D659" s="1"/>
      <c r="E659" s="1"/>
      <c r="F659" s="1"/>
      <c r="G659" s="1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1"/>
    </row>
    <row r="660" spans="1:63" ht="14.25" customHeight="1">
      <c r="A660" s="1"/>
      <c r="B660" s="1"/>
      <c r="C660" s="1"/>
      <c r="D660" s="1"/>
      <c r="E660" s="1"/>
      <c r="F660" s="1"/>
      <c r="G660" s="1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1"/>
    </row>
    <row r="661" spans="1:63" ht="14.25" customHeight="1">
      <c r="A661" s="1"/>
      <c r="B661" s="1"/>
      <c r="C661" s="1"/>
      <c r="D661" s="1"/>
      <c r="E661" s="1"/>
      <c r="F661" s="1"/>
      <c r="G661" s="1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1"/>
    </row>
    <row r="662" spans="1:63" ht="14.25" customHeight="1">
      <c r="A662" s="1"/>
      <c r="B662" s="1"/>
      <c r="C662" s="1"/>
      <c r="D662" s="1"/>
      <c r="E662" s="1"/>
      <c r="F662" s="1"/>
      <c r="G662" s="1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1"/>
    </row>
    <row r="663" spans="1:63" ht="14.25" customHeight="1">
      <c r="A663" s="1"/>
      <c r="B663" s="1"/>
      <c r="C663" s="1"/>
      <c r="D663" s="1"/>
      <c r="E663" s="1"/>
      <c r="F663" s="1"/>
      <c r="G663" s="1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1"/>
    </row>
    <row r="664" spans="1:63" ht="14.25" customHeight="1">
      <c r="A664" s="1"/>
      <c r="B664" s="1"/>
      <c r="C664" s="1"/>
      <c r="D664" s="1"/>
      <c r="E664" s="1"/>
      <c r="F664" s="1"/>
      <c r="G664" s="1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1"/>
    </row>
    <row r="665" spans="1:63" ht="14.25" customHeight="1">
      <c r="A665" s="1"/>
      <c r="B665" s="1"/>
      <c r="C665" s="1"/>
      <c r="D665" s="1"/>
      <c r="E665" s="1"/>
      <c r="F665" s="1"/>
      <c r="G665" s="1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1"/>
    </row>
    <row r="666" spans="1:63" ht="14.25" customHeight="1">
      <c r="A666" s="1"/>
      <c r="B666" s="1"/>
      <c r="C666" s="1"/>
      <c r="D666" s="1"/>
      <c r="E666" s="1"/>
      <c r="F666" s="1"/>
      <c r="G666" s="1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1"/>
    </row>
    <row r="667" spans="1:63" ht="14.25" customHeight="1">
      <c r="A667" s="1"/>
      <c r="B667" s="1"/>
      <c r="C667" s="1"/>
      <c r="D667" s="1"/>
      <c r="E667" s="1"/>
      <c r="F667" s="1"/>
      <c r="G667" s="1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1"/>
    </row>
    <row r="668" spans="1:63" ht="14.25" customHeight="1">
      <c r="A668" s="1"/>
      <c r="B668" s="1"/>
      <c r="C668" s="1"/>
      <c r="D668" s="1"/>
      <c r="E668" s="1"/>
      <c r="F668" s="1"/>
      <c r="G668" s="1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1"/>
    </row>
    <row r="669" spans="1:63" ht="14.25" customHeight="1">
      <c r="A669" s="1"/>
      <c r="B669" s="1"/>
      <c r="C669" s="1"/>
      <c r="D669" s="1"/>
      <c r="E669" s="1"/>
      <c r="F669" s="1"/>
      <c r="G669" s="1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1"/>
    </row>
    <row r="670" spans="1:63" ht="14.25" customHeight="1">
      <c r="A670" s="1"/>
      <c r="B670" s="1"/>
      <c r="C670" s="1"/>
      <c r="D670" s="1"/>
      <c r="E670" s="1"/>
      <c r="F670" s="1"/>
      <c r="G670" s="1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1"/>
    </row>
    <row r="671" spans="1:63" ht="14.25" customHeight="1">
      <c r="A671" s="1"/>
      <c r="B671" s="1"/>
      <c r="C671" s="1"/>
      <c r="D671" s="1"/>
      <c r="E671" s="1"/>
      <c r="F671" s="1"/>
      <c r="G671" s="1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1"/>
    </row>
    <row r="672" spans="1:63" ht="14.25" customHeight="1">
      <c r="A672" s="1"/>
      <c r="B672" s="1"/>
      <c r="C672" s="1"/>
      <c r="D672" s="1"/>
      <c r="E672" s="1"/>
      <c r="F672" s="1"/>
      <c r="G672" s="1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1"/>
    </row>
    <row r="673" spans="1:63" ht="14.25" customHeight="1">
      <c r="A673" s="1"/>
      <c r="B673" s="1"/>
      <c r="C673" s="1"/>
      <c r="D673" s="1"/>
      <c r="E673" s="1"/>
      <c r="F673" s="1"/>
      <c r="G673" s="1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1"/>
    </row>
    <row r="674" spans="1:63" ht="14.25" customHeight="1">
      <c r="A674" s="1"/>
      <c r="B674" s="1"/>
      <c r="C674" s="1"/>
      <c r="D674" s="1"/>
      <c r="E674" s="1"/>
      <c r="F674" s="1"/>
      <c r="G674" s="1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1"/>
    </row>
    <row r="675" spans="1:63" ht="14.25" customHeight="1">
      <c r="A675" s="1"/>
      <c r="B675" s="1"/>
      <c r="C675" s="1"/>
      <c r="D675" s="1"/>
      <c r="E675" s="1"/>
      <c r="F675" s="1"/>
      <c r="G675" s="1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1"/>
    </row>
    <row r="676" spans="1:63" ht="14.25" customHeight="1">
      <c r="A676" s="1"/>
      <c r="B676" s="1"/>
      <c r="C676" s="1"/>
      <c r="D676" s="1"/>
      <c r="E676" s="1"/>
      <c r="F676" s="1"/>
      <c r="G676" s="1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1"/>
    </row>
    <row r="677" spans="1:63" ht="14.25" customHeight="1">
      <c r="A677" s="1"/>
      <c r="B677" s="1"/>
      <c r="C677" s="1"/>
      <c r="D677" s="1"/>
      <c r="E677" s="1"/>
      <c r="F677" s="1"/>
      <c r="G677" s="1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1"/>
    </row>
    <row r="678" spans="1:63" ht="14.25" customHeight="1">
      <c r="A678" s="1"/>
      <c r="B678" s="1"/>
      <c r="C678" s="1"/>
      <c r="D678" s="1"/>
      <c r="E678" s="1"/>
      <c r="F678" s="1"/>
      <c r="G678" s="1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1"/>
    </row>
    <row r="679" spans="1:63" ht="14.25" customHeight="1">
      <c r="A679" s="1"/>
      <c r="B679" s="1"/>
      <c r="C679" s="1"/>
      <c r="D679" s="1"/>
      <c r="E679" s="1"/>
      <c r="F679" s="1"/>
      <c r="G679" s="1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1"/>
    </row>
    <row r="680" spans="1:63" ht="14.25" customHeight="1">
      <c r="A680" s="1"/>
      <c r="B680" s="1"/>
      <c r="C680" s="1"/>
      <c r="D680" s="1"/>
      <c r="E680" s="1"/>
      <c r="F680" s="1"/>
      <c r="G680" s="1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1"/>
    </row>
    <row r="681" spans="1:63" ht="14.25" customHeight="1">
      <c r="A681" s="1"/>
      <c r="B681" s="1"/>
      <c r="C681" s="1"/>
      <c r="D681" s="1"/>
      <c r="E681" s="1"/>
      <c r="F681" s="1"/>
      <c r="G681" s="1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1"/>
    </row>
    <row r="682" spans="1:63" ht="14.25" customHeight="1">
      <c r="A682" s="1"/>
      <c r="B682" s="1"/>
      <c r="C682" s="1"/>
      <c r="D682" s="1"/>
      <c r="E682" s="1"/>
      <c r="F682" s="1"/>
      <c r="G682" s="1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1"/>
    </row>
    <row r="683" spans="1:63" ht="14.25" customHeight="1">
      <c r="A683" s="1"/>
      <c r="B683" s="1"/>
      <c r="C683" s="1"/>
      <c r="D683" s="1"/>
      <c r="E683" s="1"/>
      <c r="F683" s="1"/>
      <c r="G683" s="1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1"/>
    </row>
    <row r="684" spans="1:63" ht="14.25" customHeight="1">
      <c r="A684" s="1"/>
      <c r="B684" s="1"/>
      <c r="C684" s="1"/>
      <c r="D684" s="1"/>
      <c r="E684" s="1"/>
      <c r="F684" s="1"/>
      <c r="G684" s="1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1"/>
    </row>
    <row r="685" spans="1:63" ht="14.25" customHeight="1">
      <c r="A685" s="1"/>
      <c r="B685" s="1"/>
      <c r="C685" s="1"/>
      <c r="D685" s="1"/>
      <c r="E685" s="1"/>
      <c r="F685" s="1"/>
      <c r="G685" s="1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1"/>
    </row>
    <row r="686" spans="1:63" ht="14.25" customHeight="1">
      <c r="A686" s="1"/>
      <c r="B686" s="1"/>
      <c r="C686" s="1"/>
      <c r="D686" s="1"/>
      <c r="E686" s="1"/>
      <c r="F686" s="1"/>
      <c r="G686" s="1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1"/>
    </row>
    <row r="687" spans="1:63" ht="14.25" customHeight="1">
      <c r="A687" s="1"/>
      <c r="B687" s="1"/>
      <c r="C687" s="1"/>
      <c r="D687" s="1"/>
      <c r="E687" s="1"/>
      <c r="F687" s="1"/>
      <c r="G687" s="1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1"/>
    </row>
    <row r="688" spans="1:63" ht="14.25" customHeight="1">
      <c r="A688" s="1"/>
      <c r="B688" s="1"/>
      <c r="C688" s="1"/>
      <c r="D688" s="1"/>
      <c r="E688" s="1"/>
      <c r="F688" s="1"/>
      <c r="G688" s="1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1"/>
    </row>
    <row r="689" spans="1:63" ht="14.25" customHeight="1">
      <c r="A689" s="1"/>
      <c r="B689" s="1"/>
      <c r="C689" s="1"/>
      <c r="D689" s="1"/>
      <c r="E689" s="1"/>
      <c r="F689" s="1"/>
      <c r="G689" s="1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1"/>
    </row>
    <row r="690" spans="1:63" ht="14.25" customHeight="1">
      <c r="A690" s="1"/>
      <c r="B690" s="1"/>
      <c r="C690" s="1"/>
      <c r="D690" s="1"/>
      <c r="E690" s="1"/>
      <c r="F690" s="1"/>
      <c r="G690" s="1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1"/>
    </row>
    <row r="691" spans="1:63" ht="14.25" customHeight="1">
      <c r="A691" s="1"/>
      <c r="B691" s="1"/>
      <c r="C691" s="1"/>
      <c r="D691" s="1"/>
      <c r="E691" s="1"/>
      <c r="F691" s="1"/>
      <c r="G691" s="1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1"/>
    </row>
    <row r="692" spans="1:63" ht="14.25" customHeight="1">
      <c r="A692" s="1"/>
      <c r="B692" s="1"/>
      <c r="C692" s="1"/>
      <c r="D692" s="1"/>
      <c r="E692" s="1"/>
      <c r="F692" s="1"/>
      <c r="G692" s="1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1"/>
    </row>
    <row r="693" spans="1:63" ht="14.25" customHeight="1">
      <c r="A693" s="1"/>
      <c r="B693" s="1"/>
      <c r="C693" s="1"/>
      <c r="D693" s="1"/>
      <c r="E693" s="1"/>
      <c r="F693" s="1"/>
      <c r="G693" s="1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1"/>
    </row>
    <row r="694" spans="1:63" ht="14.25" customHeight="1">
      <c r="A694" s="1"/>
      <c r="B694" s="1"/>
      <c r="C694" s="1"/>
      <c r="D694" s="1"/>
      <c r="E694" s="1"/>
      <c r="F694" s="1"/>
      <c r="G694" s="1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1"/>
    </row>
    <row r="695" spans="1:63" ht="14.25" customHeight="1">
      <c r="A695" s="1"/>
      <c r="B695" s="1"/>
      <c r="C695" s="1"/>
      <c r="D695" s="1"/>
      <c r="E695" s="1"/>
      <c r="F695" s="1"/>
      <c r="G695" s="1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1"/>
    </row>
    <row r="696" spans="1:63" ht="14.25" customHeight="1">
      <c r="A696" s="1"/>
      <c r="B696" s="1"/>
      <c r="C696" s="1"/>
      <c r="D696" s="1"/>
      <c r="E696" s="1"/>
      <c r="F696" s="1"/>
      <c r="G696" s="1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1"/>
    </row>
    <row r="697" spans="1:63" ht="14.25" customHeight="1">
      <c r="A697" s="1"/>
      <c r="B697" s="1"/>
      <c r="C697" s="1"/>
      <c r="D697" s="1"/>
      <c r="E697" s="1"/>
      <c r="F697" s="1"/>
      <c r="G697" s="1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1"/>
    </row>
    <row r="698" spans="1:63" ht="14.25" customHeight="1">
      <c r="A698" s="1"/>
      <c r="B698" s="1"/>
      <c r="C698" s="1"/>
      <c r="D698" s="1"/>
      <c r="E698" s="1"/>
      <c r="F698" s="1"/>
      <c r="G698" s="1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1"/>
    </row>
    <row r="699" spans="1:63" ht="14.25" customHeight="1">
      <c r="A699" s="1"/>
      <c r="B699" s="1"/>
      <c r="C699" s="1"/>
      <c r="D699" s="1"/>
      <c r="E699" s="1"/>
      <c r="F699" s="1"/>
      <c r="G699" s="1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1"/>
    </row>
    <row r="700" spans="1:63" ht="14.25" customHeight="1">
      <c r="A700" s="1"/>
      <c r="B700" s="1"/>
      <c r="C700" s="1"/>
      <c r="D700" s="1"/>
      <c r="E700" s="1"/>
      <c r="F700" s="1"/>
      <c r="G700" s="1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1"/>
    </row>
    <row r="701" spans="1:63" ht="14.25" customHeight="1">
      <c r="A701" s="1"/>
      <c r="B701" s="1"/>
      <c r="C701" s="1"/>
      <c r="D701" s="1"/>
      <c r="E701" s="1"/>
      <c r="F701" s="1"/>
      <c r="G701" s="1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1"/>
    </row>
    <row r="702" spans="1:63" ht="14.25" customHeight="1">
      <c r="A702" s="1"/>
      <c r="B702" s="1"/>
      <c r="C702" s="1"/>
      <c r="D702" s="1"/>
      <c r="E702" s="1"/>
      <c r="F702" s="1"/>
      <c r="G702" s="1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1"/>
    </row>
    <row r="703" spans="1:63" ht="14.25" customHeight="1">
      <c r="A703" s="1"/>
      <c r="B703" s="1"/>
      <c r="C703" s="1"/>
      <c r="D703" s="1"/>
      <c r="E703" s="1"/>
      <c r="F703" s="1"/>
      <c r="G703" s="1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1"/>
    </row>
    <row r="704" spans="1:63" ht="14.25" customHeight="1">
      <c r="A704" s="1"/>
      <c r="B704" s="1"/>
      <c r="C704" s="1"/>
      <c r="D704" s="1"/>
      <c r="E704" s="1"/>
      <c r="F704" s="1"/>
      <c r="G704" s="1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1"/>
    </row>
    <row r="705" spans="1:63" ht="14.25" customHeight="1">
      <c r="A705" s="1"/>
      <c r="B705" s="1"/>
      <c r="C705" s="1"/>
      <c r="D705" s="1"/>
      <c r="E705" s="1"/>
      <c r="F705" s="1"/>
      <c r="G705" s="1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1"/>
    </row>
    <row r="706" spans="1:63" ht="14.25" customHeight="1">
      <c r="A706" s="1"/>
      <c r="B706" s="1"/>
      <c r="C706" s="1"/>
      <c r="D706" s="1"/>
      <c r="E706" s="1"/>
      <c r="F706" s="1"/>
      <c r="G706" s="1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1"/>
    </row>
    <row r="707" spans="1:63" ht="14.25" customHeight="1">
      <c r="A707" s="1"/>
      <c r="B707" s="1"/>
      <c r="C707" s="1"/>
      <c r="D707" s="1"/>
      <c r="E707" s="1"/>
      <c r="F707" s="1"/>
      <c r="G707" s="1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1"/>
    </row>
    <row r="708" spans="1:63" ht="14.25" customHeight="1">
      <c r="A708" s="1"/>
      <c r="B708" s="1"/>
      <c r="C708" s="1"/>
      <c r="D708" s="1"/>
      <c r="E708" s="1"/>
      <c r="F708" s="1"/>
      <c r="G708" s="1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1"/>
    </row>
    <row r="709" spans="1:63" ht="14.25" customHeight="1">
      <c r="A709" s="1"/>
      <c r="B709" s="1"/>
      <c r="C709" s="1"/>
      <c r="D709" s="1"/>
      <c r="E709" s="1"/>
      <c r="F709" s="1"/>
      <c r="G709" s="1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1"/>
    </row>
    <row r="710" spans="1:63" ht="14.25" customHeight="1">
      <c r="A710" s="1"/>
      <c r="B710" s="1"/>
      <c r="C710" s="1"/>
      <c r="D710" s="1"/>
      <c r="E710" s="1"/>
      <c r="F710" s="1"/>
      <c r="G710" s="1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1"/>
    </row>
    <row r="711" spans="1:63" ht="14.25" customHeight="1">
      <c r="A711" s="1"/>
      <c r="B711" s="1"/>
      <c r="C711" s="1"/>
      <c r="D711" s="1"/>
      <c r="E711" s="1"/>
      <c r="F711" s="1"/>
      <c r="G711" s="1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1"/>
    </row>
    <row r="712" spans="1:63" ht="14.25" customHeight="1">
      <c r="A712" s="1"/>
      <c r="B712" s="1"/>
      <c r="C712" s="1"/>
      <c r="D712" s="1"/>
      <c r="E712" s="1"/>
      <c r="F712" s="1"/>
      <c r="G712" s="1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1"/>
    </row>
    <row r="713" spans="1:63" ht="14.25" customHeight="1">
      <c r="A713" s="1"/>
      <c r="B713" s="1"/>
      <c r="C713" s="1"/>
      <c r="D713" s="1"/>
      <c r="E713" s="1"/>
      <c r="F713" s="1"/>
      <c r="G713" s="1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1"/>
    </row>
    <row r="714" spans="1:63" ht="14.25" customHeight="1">
      <c r="A714" s="1"/>
      <c r="B714" s="1"/>
      <c r="C714" s="1"/>
      <c r="D714" s="1"/>
      <c r="E714" s="1"/>
      <c r="F714" s="1"/>
      <c r="G714" s="1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1"/>
    </row>
    <row r="715" spans="1:63" ht="14.25" customHeight="1">
      <c r="A715" s="1"/>
      <c r="B715" s="1"/>
      <c r="C715" s="1"/>
      <c r="D715" s="1"/>
      <c r="E715" s="1"/>
      <c r="F715" s="1"/>
      <c r="G715" s="1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1"/>
    </row>
    <row r="716" spans="1:63" ht="14.25" customHeight="1">
      <c r="A716" s="1"/>
      <c r="B716" s="1"/>
      <c r="C716" s="1"/>
      <c r="D716" s="1"/>
      <c r="E716" s="1"/>
      <c r="F716" s="1"/>
      <c r="G716" s="1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1"/>
    </row>
    <row r="717" spans="1:63" ht="14.25" customHeight="1">
      <c r="A717" s="1"/>
      <c r="B717" s="1"/>
      <c r="C717" s="1"/>
      <c r="D717" s="1"/>
      <c r="E717" s="1"/>
      <c r="F717" s="1"/>
      <c r="G717" s="1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1"/>
    </row>
    <row r="718" spans="1:63" ht="14.25" customHeight="1">
      <c r="A718" s="1"/>
      <c r="B718" s="1"/>
      <c r="C718" s="1"/>
      <c r="D718" s="1"/>
      <c r="E718" s="1"/>
      <c r="F718" s="1"/>
      <c r="G718" s="1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1"/>
    </row>
    <row r="719" spans="1:63" ht="14.25" customHeight="1">
      <c r="A719" s="1"/>
      <c r="B719" s="1"/>
      <c r="C719" s="1"/>
      <c r="D719" s="1"/>
      <c r="E719" s="1"/>
      <c r="F719" s="1"/>
      <c r="G719" s="1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1"/>
    </row>
    <row r="720" spans="1:63" ht="14.25" customHeight="1">
      <c r="A720" s="1"/>
      <c r="B720" s="1"/>
      <c r="C720" s="1"/>
      <c r="D720" s="1"/>
      <c r="E720" s="1"/>
      <c r="F720" s="1"/>
      <c r="G720" s="1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1"/>
    </row>
    <row r="721" spans="1:63" ht="14.25" customHeight="1">
      <c r="A721" s="1"/>
      <c r="B721" s="1"/>
      <c r="C721" s="1"/>
      <c r="D721" s="1"/>
      <c r="E721" s="1"/>
      <c r="F721" s="1"/>
      <c r="G721" s="1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1"/>
    </row>
    <row r="722" spans="1:63" ht="14.25" customHeight="1">
      <c r="A722" s="1"/>
      <c r="B722" s="1"/>
      <c r="C722" s="1"/>
      <c r="D722" s="1"/>
      <c r="E722" s="1"/>
      <c r="F722" s="1"/>
      <c r="G722" s="1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1"/>
    </row>
    <row r="723" spans="1:63" ht="14.25" customHeight="1">
      <c r="A723" s="1"/>
      <c r="B723" s="1"/>
      <c r="C723" s="1"/>
      <c r="D723" s="1"/>
      <c r="E723" s="1"/>
      <c r="F723" s="1"/>
      <c r="G723" s="1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1"/>
    </row>
    <row r="724" spans="1:63" ht="14.25" customHeight="1">
      <c r="A724" s="1"/>
      <c r="B724" s="1"/>
      <c r="C724" s="1"/>
      <c r="D724" s="1"/>
      <c r="E724" s="1"/>
      <c r="F724" s="1"/>
      <c r="G724" s="1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1"/>
    </row>
    <row r="725" spans="1:63" ht="14.25" customHeight="1">
      <c r="A725" s="1"/>
      <c r="B725" s="1"/>
      <c r="C725" s="1"/>
      <c r="D725" s="1"/>
      <c r="E725" s="1"/>
      <c r="F725" s="1"/>
      <c r="G725" s="1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1"/>
    </row>
    <row r="726" spans="1:63" ht="14.25" customHeight="1">
      <c r="A726" s="1"/>
      <c r="B726" s="1"/>
      <c r="C726" s="1"/>
      <c r="D726" s="1"/>
      <c r="E726" s="1"/>
      <c r="F726" s="1"/>
      <c r="G726" s="1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1"/>
    </row>
    <row r="727" spans="1:63" ht="14.25" customHeight="1">
      <c r="A727" s="1"/>
      <c r="B727" s="1"/>
      <c r="C727" s="1"/>
      <c r="D727" s="1"/>
      <c r="E727" s="1"/>
      <c r="F727" s="1"/>
      <c r="G727" s="1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1"/>
    </row>
    <row r="728" spans="1:63" ht="14.25" customHeight="1">
      <c r="A728" s="1"/>
      <c r="B728" s="1"/>
      <c r="C728" s="1"/>
      <c r="D728" s="1"/>
      <c r="E728" s="1"/>
      <c r="F728" s="1"/>
      <c r="G728" s="1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1"/>
    </row>
    <row r="729" spans="1:63" ht="14.25" customHeight="1">
      <c r="A729" s="1"/>
      <c r="B729" s="1"/>
      <c r="C729" s="1"/>
      <c r="D729" s="1"/>
      <c r="E729" s="1"/>
      <c r="F729" s="1"/>
      <c r="G729" s="1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1"/>
    </row>
    <row r="730" spans="1:63" ht="14.25" customHeight="1">
      <c r="A730" s="1"/>
      <c r="B730" s="1"/>
      <c r="C730" s="1"/>
      <c r="D730" s="1"/>
      <c r="E730" s="1"/>
      <c r="F730" s="1"/>
      <c r="G730" s="1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1"/>
    </row>
    <row r="731" spans="1:63" ht="14.25" customHeight="1">
      <c r="A731" s="1"/>
      <c r="B731" s="1"/>
      <c r="C731" s="1"/>
      <c r="D731" s="1"/>
      <c r="E731" s="1"/>
      <c r="F731" s="1"/>
      <c r="G731" s="1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1"/>
    </row>
    <row r="732" spans="1:63" ht="14.25" customHeight="1">
      <c r="A732" s="1"/>
      <c r="B732" s="1"/>
      <c r="C732" s="1"/>
      <c r="D732" s="1"/>
      <c r="E732" s="1"/>
      <c r="F732" s="1"/>
      <c r="G732" s="1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1"/>
    </row>
    <row r="733" spans="1:63" ht="14.25" customHeight="1">
      <c r="A733" s="1"/>
      <c r="B733" s="1"/>
      <c r="C733" s="1"/>
      <c r="D733" s="1"/>
      <c r="E733" s="1"/>
      <c r="F733" s="1"/>
      <c r="G733" s="1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1"/>
    </row>
    <row r="734" spans="1:63" ht="14.25" customHeight="1">
      <c r="A734" s="1"/>
      <c r="B734" s="1"/>
      <c r="C734" s="1"/>
      <c r="D734" s="1"/>
      <c r="E734" s="1"/>
      <c r="F734" s="1"/>
      <c r="G734" s="1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1"/>
    </row>
    <row r="735" spans="1:63" ht="14.25" customHeight="1">
      <c r="A735" s="1"/>
      <c r="B735" s="1"/>
      <c r="C735" s="1"/>
      <c r="D735" s="1"/>
      <c r="E735" s="1"/>
      <c r="F735" s="1"/>
      <c r="G735" s="1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1"/>
    </row>
    <row r="736" spans="1:63" ht="14.25" customHeight="1">
      <c r="A736" s="1"/>
      <c r="B736" s="1"/>
      <c r="C736" s="1"/>
      <c r="D736" s="1"/>
      <c r="E736" s="1"/>
      <c r="F736" s="1"/>
      <c r="G736" s="1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1"/>
    </row>
    <row r="737" spans="1:63" ht="14.25" customHeight="1">
      <c r="A737" s="1"/>
      <c r="B737" s="1"/>
      <c r="C737" s="1"/>
      <c r="D737" s="1"/>
      <c r="E737" s="1"/>
      <c r="F737" s="1"/>
      <c r="G737" s="1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1"/>
    </row>
    <row r="738" spans="1:63" ht="14.25" customHeight="1">
      <c r="A738" s="1"/>
      <c r="B738" s="1"/>
      <c r="C738" s="1"/>
      <c r="D738" s="1"/>
      <c r="E738" s="1"/>
      <c r="F738" s="1"/>
      <c r="G738" s="1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1"/>
    </row>
    <row r="739" spans="1:63" ht="14.25" customHeight="1">
      <c r="A739" s="1"/>
      <c r="B739" s="1"/>
      <c r="C739" s="1"/>
      <c r="D739" s="1"/>
      <c r="E739" s="1"/>
      <c r="F739" s="1"/>
      <c r="G739" s="1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1"/>
    </row>
    <row r="740" spans="1:63" ht="14.25" customHeight="1">
      <c r="A740" s="1"/>
      <c r="B740" s="1"/>
      <c r="C740" s="1"/>
      <c r="D740" s="1"/>
      <c r="E740" s="1"/>
      <c r="F740" s="1"/>
      <c r="G740" s="1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1"/>
    </row>
    <row r="741" spans="1:63" ht="14.25" customHeight="1">
      <c r="A741" s="1"/>
      <c r="B741" s="1"/>
      <c r="C741" s="1"/>
      <c r="D741" s="1"/>
      <c r="E741" s="1"/>
      <c r="F741" s="1"/>
      <c r="G741" s="1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1"/>
    </row>
    <row r="742" spans="1:63" ht="14.25" customHeight="1">
      <c r="A742" s="1"/>
      <c r="B742" s="1"/>
      <c r="C742" s="1"/>
      <c r="D742" s="1"/>
      <c r="E742" s="1"/>
      <c r="F742" s="1"/>
      <c r="G742" s="1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1"/>
    </row>
    <row r="743" spans="1:63" ht="14.25" customHeight="1">
      <c r="A743" s="1"/>
      <c r="B743" s="1"/>
      <c r="C743" s="1"/>
      <c r="D743" s="1"/>
      <c r="E743" s="1"/>
      <c r="F743" s="1"/>
      <c r="G743" s="1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1"/>
    </row>
    <row r="744" spans="1:63" ht="14.25" customHeight="1">
      <c r="A744" s="1"/>
      <c r="B744" s="1"/>
      <c r="C744" s="1"/>
      <c r="D744" s="1"/>
      <c r="E744" s="1"/>
      <c r="F744" s="1"/>
      <c r="G744" s="1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1"/>
    </row>
    <row r="745" spans="1:63" ht="14.25" customHeight="1">
      <c r="A745" s="1"/>
      <c r="B745" s="1"/>
      <c r="C745" s="1"/>
      <c r="D745" s="1"/>
      <c r="E745" s="1"/>
      <c r="F745" s="1"/>
      <c r="G745" s="1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1"/>
    </row>
    <row r="746" spans="1:63" ht="14.25" customHeight="1">
      <c r="A746" s="1"/>
      <c r="B746" s="1"/>
      <c r="C746" s="1"/>
      <c r="D746" s="1"/>
      <c r="E746" s="1"/>
      <c r="F746" s="1"/>
      <c r="G746" s="1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1"/>
    </row>
    <row r="747" spans="1:63" ht="14.25" customHeight="1">
      <c r="A747" s="1"/>
      <c r="B747" s="1"/>
      <c r="C747" s="1"/>
      <c r="D747" s="1"/>
      <c r="E747" s="1"/>
      <c r="F747" s="1"/>
      <c r="G747" s="1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1"/>
    </row>
    <row r="748" spans="1:63" ht="14.25" customHeight="1">
      <c r="A748" s="1"/>
      <c r="B748" s="1"/>
      <c r="C748" s="1"/>
      <c r="D748" s="1"/>
      <c r="E748" s="1"/>
      <c r="F748" s="1"/>
      <c r="G748" s="1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1"/>
    </row>
    <row r="749" spans="1:63" ht="14.25" customHeight="1">
      <c r="A749" s="1"/>
      <c r="B749" s="1"/>
      <c r="C749" s="1"/>
      <c r="D749" s="1"/>
      <c r="E749" s="1"/>
      <c r="F749" s="1"/>
      <c r="G749" s="1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1"/>
    </row>
    <row r="750" spans="1:63" ht="14.25" customHeight="1">
      <c r="A750" s="1"/>
      <c r="B750" s="1"/>
      <c r="C750" s="1"/>
      <c r="D750" s="1"/>
      <c r="E750" s="1"/>
      <c r="F750" s="1"/>
      <c r="G750" s="1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1"/>
    </row>
    <row r="751" spans="1:63" ht="14.25" customHeight="1">
      <c r="A751" s="1"/>
      <c r="B751" s="1"/>
      <c r="C751" s="1"/>
      <c r="D751" s="1"/>
      <c r="E751" s="1"/>
      <c r="F751" s="1"/>
      <c r="G751" s="1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1"/>
    </row>
    <row r="752" spans="1:63" ht="14.25" customHeight="1">
      <c r="A752" s="1"/>
      <c r="B752" s="1"/>
      <c r="C752" s="1"/>
      <c r="D752" s="1"/>
      <c r="E752" s="1"/>
      <c r="F752" s="1"/>
      <c r="G752" s="1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1"/>
    </row>
    <row r="753" spans="1:63" ht="14.25" customHeight="1">
      <c r="A753" s="1"/>
      <c r="B753" s="1"/>
      <c r="C753" s="1"/>
      <c r="D753" s="1"/>
      <c r="E753" s="1"/>
      <c r="F753" s="1"/>
      <c r="G753" s="1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1"/>
    </row>
    <row r="754" spans="1:63" ht="14.25" customHeight="1">
      <c r="A754" s="1"/>
      <c r="B754" s="1"/>
      <c r="C754" s="1"/>
      <c r="D754" s="1"/>
      <c r="E754" s="1"/>
      <c r="F754" s="1"/>
      <c r="G754" s="1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1"/>
    </row>
    <row r="755" spans="1:63" ht="14.25" customHeight="1">
      <c r="A755" s="1"/>
      <c r="B755" s="1"/>
      <c r="C755" s="1"/>
      <c r="D755" s="1"/>
      <c r="E755" s="1"/>
      <c r="F755" s="1"/>
      <c r="G755" s="1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1"/>
    </row>
    <row r="756" spans="1:63" ht="14.25" customHeight="1">
      <c r="A756" s="1"/>
      <c r="B756" s="1"/>
      <c r="C756" s="1"/>
      <c r="D756" s="1"/>
      <c r="E756" s="1"/>
      <c r="F756" s="1"/>
      <c r="G756" s="1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1"/>
    </row>
    <row r="757" spans="1:63" ht="14.25" customHeight="1">
      <c r="A757" s="1"/>
      <c r="B757" s="1"/>
      <c r="C757" s="1"/>
      <c r="D757" s="1"/>
      <c r="E757" s="1"/>
      <c r="F757" s="1"/>
      <c r="G757" s="1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1"/>
    </row>
    <row r="758" spans="1:63" ht="14.25" customHeight="1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1"/>
    </row>
    <row r="759" spans="1:63" ht="14.25" customHeight="1">
      <c r="A759" s="1"/>
      <c r="B759" s="1"/>
      <c r="C759" s="1"/>
      <c r="D759" s="1"/>
      <c r="E759" s="1"/>
      <c r="F759" s="1"/>
      <c r="G759" s="1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1"/>
    </row>
    <row r="760" spans="1:63" ht="14.25" customHeight="1">
      <c r="A760" s="1"/>
      <c r="B760" s="1"/>
      <c r="C760" s="1"/>
      <c r="D760" s="1"/>
      <c r="E760" s="1"/>
      <c r="F760" s="1"/>
      <c r="G760" s="1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1"/>
    </row>
    <row r="761" spans="1:63" ht="14.25" customHeight="1">
      <c r="A761" s="1"/>
      <c r="B761" s="1"/>
      <c r="C761" s="1"/>
      <c r="D761" s="1"/>
      <c r="E761" s="1"/>
      <c r="F761" s="1"/>
      <c r="G761" s="1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1"/>
    </row>
    <row r="762" spans="1:63" ht="14.25" customHeight="1">
      <c r="A762" s="1"/>
      <c r="B762" s="1"/>
      <c r="C762" s="1"/>
      <c r="D762" s="1"/>
      <c r="E762" s="1"/>
      <c r="F762" s="1"/>
      <c r="G762" s="1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1"/>
    </row>
    <row r="763" spans="1:63" ht="14.25" customHeight="1">
      <c r="A763" s="1"/>
      <c r="B763" s="1"/>
      <c r="C763" s="1"/>
      <c r="D763" s="1"/>
      <c r="E763" s="1"/>
      <c r="F763" s="1"/>
      <c r="G763" s="1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1"/>
    </row>
    <row r="764" spans="1:63" ht="14.25" customHeight="1">
      <c r="A764" s="1"/>
      <c r="B764" s="1"/>
      <c r="C764" s="1"/>
      <c r="D764" s="1"/>
      <c r="E764" s="1"/>
      <c r="F764" s="1"/>
      <c r="G764" s="1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1"/>
    </row>
    <row r="765" spans="1:63" ht="14.25" customHeight="1">
      <c r="A765" s="1"/>
      <c r="B765" s="1"/>
      <c r="C765" s="1"/>
      <c r="D765" s="1"/>
      <c r="E765" s="1"/>
      <c r="F765" s="1"/>
      <c r="G765" s="1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1"/>
    </row>
    <row r="766" spans="1:63" ht="14.25" customHeight="1">
      <c r="A766" s="1"/>
      <c r="B766" s="1"/>
      <c r="C766" s="1"/>
      <c r="D766" s="1"/>
      <c r="E766" s="1"/>
      <c r="F766" s="1"/>
      <c r="G766" s="1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1"/>
    </row>
    <row r="767" spans="1:63" ht="14.25" customHeight="1">
      <c r="A767" s="1"/>
      <c r="B767" s="1"/>
      <c r="C767" s="1"/>
      <c r="D767" s="1"/>
      <c r="E767" s="1"/>
      <c r="F767" s="1"/>
      <c r="G767" s="1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1"/>
    </row>
    <row r="768" spans="1:63" ht="14.25" customHeight="1">
      <c r="A768" s="1"/>
      <c r="B768" s="1"/>
      <c r="C768" s="1"/>
      <c r="D768" s="1"/>
      <c r="E768" s="1"/>
      <c r="F768" s="1"/>
      <c r="G768" s="1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1"/>
    </row>
    <row r="769" spans="1:63" ht="14.25" customHeight="1">
      <c r="A769" s="1"/>
      <c r="B769" s="1"/>
      <c r="C769" s="1"/>
      <c r="D769" s="1"/>
      <c r="E769" s="1"/>
      <c r="F769" s="1"/>
      <c r="G769" s="1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1"/>
    </row>
    <row r="770" spans="1:63" ht="14.25" customHeight="1">
      <c r="A770" s="1"/>
      <c r="B770" s="1"/>
      <c r="C770" s="1"/>
      <c r="D770" s="1"/>
      <c r="E770" s="1"/>
      <c r="F770" s="1"/>
      <c r="G770" s="1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1"/>
    </row>
    <row r="771" spans="1:63" ht="14.25" customHeight="1">
      <c r="A771" s="1"/>
      <c r="B771" s="1"/>
      <c r="C771" s="1"/>
      <c r="D771" s="1"/>
      <c r="E771" s="1"/>
      <c r="F771" s="1"/>
      <c r="G771" s="1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1"/>
    </row>
    <row r="772" spans="1:63" ht="14.25" customHeight="1">
      <c r="A772" s="1"/>
      <c r="B772" s="1"/>
      <c r="C772" s="1"/>
      <c r="D772" s="1"/>
      <c r="E772" s="1"/>
      <c r="F772" s="1"/>
      <c r="G772" s="1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1"/>
    </row>
    <row r="773" spans="1:63" ht="14.25" customHeight="1">
      <c r="A773" s="1"/>
      <c r="B773" s="1"/>
      <c r="C773" s="1"/>
      <c r="D773" s="1"/>
      <c r="E773" s="1"/>
      <c r="F773" s="1"/>
      <c r="G773" s="1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1"/>
    </row>
    <row r="774" spans="1:63" ht="14.25" customHeight="1">
      <c r="A774" s="1"/>
      <c r="B774" s="1"/>
      <c r="C774" s="1"/>
      <c r="D774" s="1"/>
      <c r="E774" s="1"/>
      <c r="F774" s="1"/>
      <c r="G774" s="1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1"/>
    </row>
    <row r="775" spans="1:63" ht="14.25" customHeight="1">
      <c r="A775" s="1"/>
      <c r="B775" s="1"/>
      <c r="C775" s="1"/>
      <c r="D775" s="1"/>
      <c r="E775" s="1"/>
      <c r="F775" s="1"/>
      <c r="G775" s="1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1"/>
    </row>
    <row r="776" spans="1:63" ht="14.25" customHeight="1">
      <c r="A776" s="1"/>
      <c r="B776" s="1"/>
      <c r="C776" s="1"/>
      <c r="D776" s="1"/>
      <c r="E776" s="1"/>
      <c r="F776" s="1"/>
      <c r="G776" s="1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1"/>
    </row>
    <row r="777" spans="1:63" ht="14.25" customHeight="1">
      <c r="A777" s="1"/>
      <c r="B777" s="1"/>
      <c r="C777" s="1"/>
      <c r="D777" s="1"/>
      <c r="E777" s="1"/>
      <c r="F777" s="1"/>
      <c r="G777" s="1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1"/>
    </row>
    <row r="778" spans="1:63" ht="14.25" customHeight="1">
      <c r="A778" s="1"/>
      <c r="B778" s="1"/>
      <c r="C778" s="1"/>
      <c r="D778" s="1"/>
      <c r="E778" s="1"/>
      <c r="F778" s="1"/>
      <c r="G778" s="1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1"/>
    </row>
    <row r="779" spans="1:63" ht="14.25" customHeight="1">
      <c r="A779" s="1"/>
      <c r="B779" s="1"/>
      <c r="C779" s="1"/>
      <c r="D779" s="1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1"/>
    </row>
    <row r="780" spans="1:63" ht="14.25" customHeight="1">
      <c r="A780" s="1"/>
      <c r="B780" s="1"/>
      <c r="C780" s="1"/>
      <c r="D780" s="1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1"/>
    </row>
    <row r="781" spans="1:63" ht="14.25" customHeight="1">
      <c r="A781" s="1"/>
      <c r="B781" s="1"/>
      <c r="C781" s="1"/>
      <c r="D781" s="1"/>
      <c r="E781" s="1"/>
      <c r="F781" s="1"/>
      <c r="G781" s="1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1"/>
    </row>
    <row r="782" spans="1:63" ht="14.25" customHeight="1">
      <c r="A782" s="1"/>
      <c r="B782" s="1"/>
      <c r="C782" s="1"/>
      <c r="D782" s="1"/>
      <c r="E782" s="1"/>
      <c r="F782" s="1"/>
      <c r="G782" s="1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1"/>
    </row>
    <row r="783" spans="1:63" ht="14.25" customHeight="1">
      <c r="A783" s="1"/>
      <c r="B783" s="1"/>
      <c r="C783" s="1"/>
      <c r="D783" s="1"/>
      <c r="E783" s="1"/>
      <c r="F783" s="1"/>
      <c r="G783" s="1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1"/>
    </row>
    <row r="784" spans="1:63" ht="14.25" customHeight="1">
      <c r="A784" s="1"/>
      <c r="B784" s="1"/>
      <c r="C784" s="1"/>
      <c r="D784" s="1"/>
      <c r="E784" s="1"/>
      <c r="F784" s="1"/>
      <c r="G784" s="1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1"/>
    </row>
    <row r="785" spans="1:63" ht="14.25" customHeight="1">
      <c r="A785" s="1"/>
      <c r="B785" s="1"/>
      <c r="C785" s="1"/>
      <c r="D785" s="1"/>
      <c r="E785" s="1"/>
      <c r="F785" s="1"/>
      <c r="G785" s="1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1"/>
    </row>
    <row r="786" spans="1:63" ht="14.25" customHeight="1">
      <c r="A786" s="1"/>
      <c r="B786" s="1"/>
      <c r="C786" s="1"/>
      <c r="D786" s="1"/>
      <c r="E786" s="1"/>
      <c r="F786" s="1"/>
      <c r="G786" s="1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1"/>
    </row>
    <row r="787" spans="1:63" ht="14.25" customHeight="1">
      <c r="A787" s="1"/>
      <c r="B787" s="1"/>
      <c r="C787" s="1"/>
      <c r="D787" s="1"/>
      <c r="E787" s="1"/>
      <c r="F787" s="1"/>
      <c r="G787" s="1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1"/>
    </row>
    <row r="788" spans="1:63" ht="14.25" customHeight="1">
      <c r="A788" s="1"/>
      <c r="B788" s="1"/>
      <c r="C788" s="1"/>
      <c r="D788" s="1"/>
      <c r="E788" s="1"/>
      <c r="F788" s="1"/>
      <c r="G788" s="1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1"/>
    </row>
    <row r="789" spans="1:63" ht="14.25" customHeight="1">
      <c r="A789" s="1"/>
      <c r="B789" s="1"/>
      <c r="C789" s="1"/>
      <c r="D789" s="1"/>
      <c r="E789" s="1"/>
      <c r="F789" s="1"/>
      <c r="G789" s="1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1"/>
    </row>
    <row r="790" spans="1:63" ht="14.25" customHeight="1">
      <c r="A790" s="1"/>
      <c r="B790" s="1"/>
      <c r="C790" s="1"/>
      <c r="D790" s="1"/>
      <c r="E790" s="1"/>
      <c r="F790" s="1"/>
      <c r="G790" s="1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1"/>
    </row>
    <row r="791" spans="1:63" ht="14.25" customHeight="1">
      <c r="A791" s="1"/>
      <c r="B791" s="1"/>
      <c r="C791" s="1"/>
      <c r="D791" s="1"/>
      <c r="E791" s="1"/>
      <c r="F791" s="1"/>
      <c r="G791" s="1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1"/>
    </row>
    <row r="792" spans="1:63" ht="14.25" customHeight="1">
      <c r="A792" s="1"/>
      <c r="B792" s="1"/>
      <c r="C792" s="1"/>
      <c r="D792" s="1"/>
      <c r="E792" s="1"/>
      <c r="F792" s="1"/>
      <c r="G792" s="1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1"/>
    </row>
    <row r="793" spans="1:63" ht="14.25" customHeight="1">
      <c r="A793" s="1"/>
      <c r="B793" s="1"/>
      <c r="C793" s="1"/>
      <c r="D793" s="1"/>
      <c r="E793" s="1"/>
      <c r="F793" s="1"/>
      <c r="G793" s="1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1"/>
    </row>
    <row r="794" spans="1:63" ht="14.25" customHeight="1">
      <c r="A794" s="1"/>
      <c r="B794" s="1"/>
      <c r="C794" s="1"/>
      <c r="D794" s="1"/>
      <c r="E794" s="1"/>
      <c r="F794" s="1"/>
      <c r="G794" s="1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1"/>
    </row>
    <row r="795" spans="1:63" ht="14.25" customHeight="1">
      <c r="A795" s="1"/>
      <c r="B795" s="1"/>
      <c r="C795" s="1"/>
      <c r="D795" s="1"/>
      <c r="E795" s="1"/>
      <c r="F795" s="1"/>
      <c r="G795" s="1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1"/>
    </row>
    <row r="796" spans="1:63" ht="14.25" customHeight="1">
      <c r="A796" s="1"/>
      <c r="B796" s="1"/>
      <c r="C796" s="1"/>
      <c r="D796" s="1"/>
      <c r="E796" s="1"/>
      <c r="F796" s="1"/>
      <c r="G796" s="1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1"/>
    </row>
    <row r="797" spans="1:63" ht="14.25" customHeight="1">
      <c r="A797" s="1"/>
      <c r="B797" s="1"/>
      <c r="C797" s="1"/>
      <c r="D797" s="1"/>
      <c r="E797" s="1"/>
      <c r="F797" s="1"/>
      <c r="G797" s="1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1"/>
    </row>
    <row r="798" spans="1:63" ht="14.25" customHeight="1">
      <c r="A798" s="1"/>
      <c r="B798" s="1"/>
      <c r="C798" s="1"/>
      <c r="D798" s="1"/>
      <c r="E798" s="1"/>
      <c r="F798" s="1"/>
      <c r="G798" s="1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1"/>
    </row>
    <row r="799" spans="1:63" ht="14.25" customHeight="1">
      <c r="A799" s="1"/>
      <c r="B799" s="1"/>
      <c r="C799" s="1"/>
      <c r="D799" s="1"/>
      <c r="E799" s="1"/>
      <c r="F799" s="1"/>
      <c r="G799" s="1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1"/>
    </row>
    <row r="800" spans="1:63" ht="14.25" customHeight="1">
      <c r="A800" s="1"/>
      <c r="B800" s="1"/>
      <c r="C800" s="1"/>
      <c r="D800" s="1"/>
      <c r="E800" s="1"/>
      <c r="F800" s="1"/>
      <c r="G800" s="1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1"/>
    </row>
    <row r="801" spans="1:63" ht="14.25" customHeight="1">
      <c r="A801" s="1"/>
      <c r="B801" s="1"/>
      <c r="C801" s="1"/>
      <c r="D801" s="1"/>
      <c r="E801" s="1"/>
      <c r="F801" s="1"/>
      <c r="G801" s="1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1"/>
    </row>
    <row r="802" spans="1:63" ht="14.25" customHeight="1">
      <c r="A802" s="1"/>
      <c r="B802" s="1"/>
      <c r="C802" s="1"/>
      <c r="D802" s="1"/>
      <c r="E802" s="1"/>
      <c r="F802" s="1"/>
      <c r="G802" s="1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1"/>
    </row>
    <row r="803" spans="1:63" ht="14.25" customHeight="1">
      <c r="A803" s="1"/>
      <c r="B803" s="1"/>
      <c r="C803" s="1"/>
      <c r="D803" s="1"/>
      <c r="E803" s="1"/>
      <c r="F803" s="1"/>
      <c r="G803" s="1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1"/>
    </row>
    <row r="804" spans="1:63" ht="14.25" customHeight="1">
      <c r="A804" s="1"/>
      <c r="B804" s="1"/>
      <c r="C804" s="1"/>
      <c r="D804" s="1"/>
      <c r="E804" s="1"/>
      <c r="F804" s="1"/>
      <c r="G804" s="1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1"/>
    </row>
    <row r="805" spans="1:63" ht="14.25" customHeight="1">
      <c r="A805" s="1"/>
      <c r="B805" s="1"/>
      <c r="C805" s="1"/>
      <c r="D805" s="1"/>
      <c r="E805" s="1"/>
      <c r="F805" s="1"/>
      <c r="G805" s="1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1"/>
    </row>
    <row r="806" spans="1:63" ht="14.25" customHeight="1">
      <c r="A806" s="1"/>
      <c r="B806" s="1"/>
      <c r="C806" s="1"/>
      <c r="D806" s="1"/>
      <c r="E806" s="1"/>
      <c r="F806" s="1"/>
      <c r="G806" s="1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1"/>
    </row>
    <row r="807" spans="1:63" ht="14.25" customHeight="1">
      <c r="A807" s="1"/>
      <c r="B807" s="1"/>
      <c r="C807" s="1"/>
      <c r="D807" s="1"/>
      <c r="E807" s="1"/>
      <c r="F807" s="1"/>
      <c r="G807" s="1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1"/>
    </row>
    <row r="808" spans="1:63" ht="14.25" customHeight="1">
      <c r="A808" s="1"/>
      <c r="B808" s="1"/>
      <c r="C808" s="1"/>
      <c r="D808" s="1"/>
      <c r="E808" s="1"/>
      <c r="F808" s="1"/>
      <c r="G808" s="1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1"/>
    </row>
    <row r="809" spans="1:63" ht="14.25" customHeight="1">
      <c r="A809" s="1"/>
      <c r="B809" s="1"/>
      <c r="C809" s="1"/>
      <c r="D809" s="1"/>
      <c r="E809" s="1"/>
      <c r="F809" s="1"/>
      <c r="G809" s="1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1"/>
    </row>
    <row r="810" spans="1:63" ht="14.25" customHeight="1">
      <c r="A810" s="1"/>
      <c r="B810" s="1"/>
      <c r="C810" s="1"/>
      <c r="D810" s="1"/>
      <c r="E810" s="1"/>
      <c r="F810" s="1"/>
      <c r="G810" s="1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1"/>
    </row>
    <row r="811" spans="1:63" ht="14.25" customHeight="1">
      <c r="A811" s="1"/>
      <c r="B811" s="1"/>
      <c r="C811" s="1"/>
      <c r="D811" s="1"/>
      <c r="E811" s="1"/>
      <c r="F811" s="1"/>
      <c r="G811" s="1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1"/>
    </row>
    <row r="812" spans="1:63" ht="14.25" customHeight="1">
      <c r="A812" s="1"/>
      <c r="B812" s="1"/>
      <c r="C812" s="1"/>
      <c r="D812" s="1"/>
      <c r="E812" s="1"/>
      <c r="F812" s="1"/>
      <c r="G812" s="1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1"/>
    </row>
    <row r="813" spans="1:63" ht="14.25" customHeight="1">
      <c r="A813" s="1"/>
      <c r="B813" s="1"/>
      <c r="C813" s="1"/>
      <c r="D813" s="1"/>
      <c r="E813" s="1"/>
      <c r="F813" s="1"/>
      <c r="G813" s="1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1"/>
    </row>
    <row r="814" spans="1:63" ht="14.25" customHeight="1">
      <c r="A814" s="1"/>
      <c r="B814" s="1"/>
      <c r="C814" s="1"/>
      <c r="D814" s="1"/>
      <c r="E814" s="1"/>
      <c r="F814" s="1"/>
      <c r="G814" s="1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1"/>
    </row>
    <row r="815" spans="1:63" ht="14.25" customHeight="1">
      <c r="A815" s="1"/>
      <c r="B815" s="1"/>
      <c r="C815" s="1"/>
      <c r="D815" s="1"/>
      <c r="E815" s="1"/>
      <c r="F815" s="1"/>
      <c r="G815" s="1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1"/>
    </row>
    <row r="816" spans="1:63" ht="14.25" customHeight="1">
      <c r="A816" s="1"/>
      <c r="B816" s="1"/>
      <c r="C816" s="1"/>
      <c r="D816" s="1"/>
      <c r="E816" s="1"/>
      <c r="F816" s="1"/>
      <c r="G816" s="1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1"/>
    </row>
    <row r="817" spans="1:63" ht="14.25" customHeight="1">
      <c r="A817" s="1"/>
      <c r="B817" s="1"/>
      <c r="C817" s="1"/>
      <c r="D817" s="1"/>
      <c r="E817" s="1"/>
      <c r="F817" s="1"/>
      <c r="G817" s="1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1"/>
    </row>
    <row r="818" spans="1:63" ht="14.25" customHeight="1">
      <c r="A818" s="1"/>
      <c r="B818" s="1"/>
      <c r="C818" s="1"/>
      <c r="D818" s="1"/>
      <c r="E818" s="1"/>
      <c r="F818" s="1"/>
      <c r="G818" s="1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1"/>
    </row>
    <row r="819" spans="1:63" ht="14.25" customHeight="1">
      <c r="A819" s="1"/>
      <c r="B819" s="1"/>
      <c r="C819" s="1"/>
      <c r="D819" s="1"/>
      <c r="E819" s="1"/>
      <c r="F819" s="1"/>
      <c r="G819" s="1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1"/>
    </row>
    <row r="820" spans="1:63" ht="14.25" customHeight="1">
      <c r="A820" s="1"/>
      <c r="B820" s="1"/>
      <c r="C820" s="1"/>
      <c r="D820" s="1"/>
      <c r="E820" s="1"/>
      <c r="F820" s="1"/>
      <c r="G820" s="1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1"/>
    </row>
    <row r="821" spans="1:63" ht="14.25" customHeight="1">
      <c r="A821" s="1"/>
      <c r="B821" s="1"/>
      <c r="C821" s="1"/>
      <c r="D821" s="1"/>
      <c r="E821" s="1"/>
      <c r="F821" s="1"/>
      <c r="G821" s="1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1"/>
    </row>
    <row r="822" spans="1:63" ht="14.25" customHeight="1">
      <c r="A822" s="1"/>
      <c r="B822" s="1"/>
      <c r="C822" s="1"/>
      <c r="D822" s="1"/>
      <c r="E822" s="1"/>
      <c r="F822" s="1"/>
      <c r="G822" s="1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1"/>
    </row>
    <row r="823" spans="1:63" ht="14.25" customHeight="1">
      <c r="A823" s="1"/>
      <c r="B823" s="1"/>
      <c r="C823" s="1"/>
      <c r="D823" s="1"/>
      <c r="E823" s="1"/>
      <c r="F823" s="1"/>
      <c r="G823" s="1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1"/>
    </row>
    <row r="824" spans="1:63" ht="14.25" customHeight="1">
      <c r="A824" s="1"/>
      <c r="B824" s="1"/>
      <c r="C824" s="1"/>
      <c r="D824" s="1"/>
      <c r="E824" s="1"/>
      <c r="F824" s="1"/>
      <c r="G824" s="1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1"/>
    </row>
    <row r="825" spans="1:63" ht="14.25" customHeight="1">
      <c r="A825" s="1"/>
      <c r="B825" s="1"/>
      <c r="C825" s="1"/>
      <c r="D825" s="1"/>
      <c r="E825" s="1"/>
      <c r="F825" s="1"/>
      <c r="G825" s="1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1"/>
    </row>
    <row r="826" spans="1:63" ht="14.25" customHeight="1">
      <c r="A826" s="1"/>
      <c r="B826" s="1"/>
      <c r="C826" s="1"/>
      <c r="D826" s="1"/>
      <c r="E826" s="1"/>
      <c r="F826" s="1"/>
      <c r="G826" s="1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1"/>
    </row>
    <row r="827" spans="1:63" ht="14.25" customHeight="1">
      <c r="A827" s="1"/>
      <c r="B827" s="1"/>
      <c r="C827" s="1"/>
      <c r="D827" s="1"/>
      <c r="E827" s="1"/>
      <c r="F827" s="1"/>
      <c r="G827" s="1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1"/>
    </row>
    <row r="828" spans="1:63" ht="14.25" customHeight="1">
      <c r="A828" s="1"/>
      <c r="B828" s="1"/>
      <c r="C828" s="1"/>
      <c r="D828" s="1"/>
      <c r="E828" s="1"/>
      <c r="F828" s="1"/>
      <c r="G828" s="1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1"/>
    </row>
    <row r="829" spans="1:63" ht="14.25" customHeight="1">
      <c r="A829" s="1"/>
      <c r="B829" s="1"/>
      <c r="C829" s="1"/>
      <c r="D829" s="1"/>
      <c r="E829" s="1"/>
      <c r="F829" s="1"/>
      <c r="G829" s="1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1"/>
    </row>
    <row r="830" spans="1:63" ht="14.25" customHeight="1">
      <c r="A830" s="1"/>
      <c r="B830" s="1"/>
      <c r="C830" s="1"/>
      <c r="D830" s="1"/>
      <c r="E830" s="1"/>
      <c r="F830" s="1"/>
      <c r="G830" s="1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1"/>
    </row>
    <row r="831" spans="1:63" ht="14.25" customHeight="1">
      <c r="A831" s="1"/>
      <c r="B831" s="1"/>
      <c r="C831" s="1"/>
      <c r="D831" s="1"/>
      <c r="E831" s="1"/>
      <c r="F831" s="1"/>
      <c r="G831" s="1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1"/>
    </row>
    <row r="832" spans="1:63" ht="14.25" customHeight="1">
      <c r="A832" s="1"/>
      <c r="B832" s="1"/>
      <c r="C832" s="1"/>
      <c r="D832" s="1"/>
      <c r="E832" s="1"/>
      <c r="F832" s="1"/>
      <c r="G832" s="1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1"/>
    </row>
    <row r="833" spans="1:63" ht="14.25" customHeight="1">
      <c r="A833" s="1"/>
      <c r="B833" s="1"/>
      <c r="C833" s="1"/>
      <c r="D833" s="1"/>
      <c r="E833" s="1"/>
      <c r="F833" s="1"/>
      <c r="G833" s="1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1"/>
    </row>
    <row r="834" spans="1:63" ht="14.25" customHeight="1">
      <c r="A834" s="1"/>
      <c r="B834" s="1"/>
      <c r="C834" s="1"/>
      <c r="D834" s="1"/>
      <c r="E834" s="1"/>
      <c r="F834" s="1"/>
      <c r="G834" s="1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1"/>
    </row>
    <row r="835" spans="1:63" ht="14.25" customHeight="1">
      <c r="A835" s="1"/>
      <c r="B835" s="1"/>
      <c r="C835" s="1"/>
      <c r="D835" s="1"/>
      <c r="E835" s="1"/>
      <c r="F835" s="1"/>
      <c r="G835" s="1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1"/>
    </row>
    <row r="836" spans="1:63" ht="14.25" customHeight="1">
      <c r="A836" s="1"/>
      <c r="B836" s="1"/>
      <c r="C836" s="1"/>
      <c r="D836" s="1"/>
      <c r="E836" s="1"/>
      <c r="F836" s="1"/>
      <c r="G836" s="1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1"/>
    </row>
    <row r="837" spans="1:63" ht="14.25" customHeight="1">
      <c r="A837" s="1"/>
      <c r="B837" s="1"/>
      <c r="C837" s="1"/>
      <c r="D837" s="1"/>
      <c r="E837" s="1"/>
      <c r="F837" s="1"/>
      <c r="G837" s="1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1"/>
    </row>
    <row r="838" spans="1:63" ht="14.25" customHeight="1">
      <c r="A838" s="1"/>
      <c r="B838" s="1"/>
      <c r="C838" s="1"/>
      <c r="D838" s="1"/>
      <c r="E838" s="1"/>
      <c r="F838" s="1"/>
      <c r="G838" s="1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1"/>
    </row>
    <row r="839" spans="1:63" ht="14.25" customHeight="1">
      <c r="A839" s="1"/>
      <c r="B839" s="1"/>
      <c r="C839" s="1"/>
      <c r="D839" s="1"/>
      <c r="E839" s="1"/>
      <c r="F839" s="1"/>
      <c r="G839" s="1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1"/>
    </row>
    <row r="840" spans="1:63" ht="14.25" customHeight="1">
      <c r="A840" s="1"/>
      <c r="B840" s="1"/>
      <c r="C840" s="1"/>
      <c r="D840" s="1"/>
      <c r="E840" s="1"/>
      <c r="F840" s="1"/>
      <c r="G840" s="1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1"/>
    </row>
    <row r="841" spans="1:63" ht="14.25" customHeight="1">
      <c r="A841" s="1"/>
      <c r="B841" s="1"/>
      <c r="C841" s="1"/>
      <c r="D841" s="1"/>
      <c r="E841" s="1"/>
      <c r="F841" s="1"/>
      <c r="G841" s="1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1"/>
    </row>
    <row r="842" spans="1:63" ht="14.25" customHeight="1">
      <c r="A842" s="1"/>
      <c r="B842" s="1"/>
      <c r="C842" s="1"/>
      <c r="D842" s="1"/>
      <c r="E842" s="1"/>
      <c r="F842" s="1"/>
      <c r="G842" s="1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1"/>
    </row>
    <row r="843" spans="1:63" ht="14.25" customHeight="1">
      <c r="A843" s="1"/>
      <c r="B843" s="1"/>
      <c r="C843" s="1"/>
      <c r="D843" s="1"/>
      <c r="E843" s="1"/>
      <c r="F843" s="1"/>
      <c r="G843" s="1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1"/>
    </row>
    <row r="844" spans="1:63" ht="14.25" customHeight="1">
      <c r="A844" s="1"/>
      <c r="B844" s="1"/>
      <c r="C844" s="1"/>
      <c r="D844" s="1"/>
      <c r="E844" s="1"/>
      <c r="F844" s="1"/>
      <c r="G844" s="1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1"/>
    </row>
    <row r="845" spans="1:63" ht="14.25" customHeight="1">
      <c r="A845" s="1"/>
      <c r="B845" s="1"/>
      <c r="C845" s="1"/>
      <c r="D845" s="1"/>
      <c r="E845" s="1"/>
      <c r="F845" s="1"/>
      <c r="G845" s="1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1"/>
    </row>
    <row r="846" spans="1:63" ht="14.25" customHeight="1">
      <c r="A846" s="1"/>
      <c r="B846" s="1"/>
      <c r="C846" s="1"/>
      <c r="D846" s="1"/>
      <c r="E846" s="1"/>
      <c r="F846" s="1"/>
      <c r="G846" s="1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1"/>
    </row>
    <row r="847" spans="1:63" ht="14.25" customHeight="1">
      <c r="A847" s="1"/>
      <c r="B847" s="1"/>
      <c r="C847" s="1"/>
      <c r="D847" s="1"/>
      <c r="E847" s="1"/>
      <c r="F847" s="1"/>
      <c r="G847" s="1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1"/>
    </row>
    <row r="848" spans="1:63" ht="14.25" customHeight="1">
      <c r="A848" s="1"/>
      <c r="B848" s="1"/>
      <c r="C848" s="1"/>
      <c r="D848" s="1"/>
      <c r="E848" s="1"/>
      <c r="F848" s="1"/>
      <c r="G848" s="1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1"/>
    </row>
    <row r="849" spans="1:63" ht="14.25" customHeight="1">
      <c r="A849" s="1"/>
      <c r="B849" s="1"/>
      <c r="C849" s="1"/>
      <c r="D849" s="1"/>
      <c r="E849" s="1"/>
      <c r="F849" s="1"/>
      <c r="G849" s="1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1"/>
    </row>
    <row r="850" spans="1:63" ht="14.25" customHeight="1">
      <c r="A850" s="1"/>
      <c r="B850" s="1"/>
      <c r="C850" s="1"/>
      <c r="D850" s="1"/>
      <c r="E850" s="1"/>
      <c r="F850" s="1"/>
      <c r="G850" s="1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1"/>
    </row>
    <row r="851" spans="1:63" ht="14.25" customHeight="1">
      <c r="A851" s="1"/>
      <c r="B851" s="1"/>
      <c r="C851" s="1"/>
      <c r="D851" s="1"/>
      <c r="E851" s="1"/>
      <c r="F851" s="1"/>
      <c r="G851" s="1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1"/>
    </row>
    <row r="852" spans="1:63" ht="14.25" customHeight="1">
      <c r="A852" s="1"/>
      <c r="B852" s="1"/>
      <c r="C852" s="1"/>
      <c r="D852" s="1"/>
      <c r="E852" s="1"/>
      <c r="F852" s="1"/>
      <c r="G852" s="1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1"/>
    </row>
    <row r="853" spans="1:63" ht="14.25" customHeight="1">
      <c r="A853" s="1"/>
      <c r="B853" s="1"/>
      <c r="C853" s="1"/>
      <c r="D853" s="1"/>
      <c r="E853" s="1"/>
      <c r="F853" s="1"/>
      <c r="G853" s="1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1"/>
    </row>
    <row r="854" spans="1:63" ht="14.25" customHeight="1">
      <c r="A854" s="1"/>
      <c r="B854" s="1"/>
      <c r="C854" s="1"/>
      <c r="D854" s="1"/>
      <c r="E854" s="1"/>
      <c r="F854" s="1"/>
      <c r="G854" s="1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1"/>
    </row>
    <row r="855" spans="1:63" ht="14.25" customHeight="1">
      <c r="A855" s="1"/>
      <c r="B855" s="1"/>
      <c r="C855" s="1"/>
      <c r="D855" s="1"/>
      <c r="E855" s="1"/>
      <c r="F855" s="1"/>
      <c r="G855" s="1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1"/>
    </row>
    <row r="856" spans="1:63" ht="14.25" customHeight="1">
      <c r="A856" s="1"/>
      <c r="B856" s="1"/>
      <c r="C856" s="1"/>
      <c r="D856" s="1"/>
      <c r="E856" s="1"/>
      <c r="F856" s="1"/>
      <c r="G856" s="1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1"/>
    </row>
    <row r="857" spans="1:63" ht="14.25" customHeight="1">
      <c r="A857" s="1"/>
      <c r="B857" s="1"/>
      <c r="C857" s="1"/>
      <c r="D857" s="1"/>
      <c r="E857" s="1"/>
      <c r="F857" s="1"/>
      <c r="G857" s="1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1"/>
    </row>
    <row r="858" spans="1:63" ht="14.25" customHeight="1">
      <c r="A858" s="1"/>
      <c r="B858" s="1"/>
      <c r="C858" s="1"/>
      <c r="D858" s="1"/>
      <c r="E858" s="1"/>
      <c r="F858" s="1"/>
      <c r="G858" s="1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1"/>
    </row>
    <row r="859" spans="1:63" ht="14.25" customHeight="1">
      <c r="A859" s="1"/>
      <c r="B859" s="1"/>
      <c r="C859" s="1"/>
      <c r="D859" s="1"/>
      <c r="E859" s="1"/>
      <c r="F859" s="1"/>
      <c r="G859" s="1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1"/>
    </row>
    <row r="860" spans="1:63" ht="14.25" customHeight="1">
      <c r="A860" s="1"/>
      <c r="B860" s="1"/>
      <c r="C860" s="1"/>
      <c r="D860" s="1"/>
      <c r="E860" s="1"/>
      <c r="F860" s="1"/>
      <c r="G860" s="1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1"/>
    </row>
    <row r="861" spans="1:63" ht="14.25" customHeight="1">
      <c r="A861" s="1"/>
      <c r="B861" s="1"/>
      <c r="C861" s="1"/>
      <c r="D861" s="1"/>
      <c r="E861" s="1"/>
      <c r="F861" s="1"/>
      <c r="G861" s="1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1"/>
    </row>
    <row r="862" spans="1:63" ht="14.25" customHeight="1">
      <c r="A862" s="1"/>
      <c r="B862" s="1"/>
      <c r="C862" s="1"/>
      <c r="D862" s="1"/>
      <c r="E862" s="1"/>
      <c r="F862" s="1"/>
      <c r="G862" s="1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1"/>
    </row>
    <row r="863" spans="1:63" ht="14.25" customHeight="1">
      <c r="A863" s="1"/>
      <c r="B863" s="1"/>
      <c r="C863" s="1"/>
      <c r="D863" s="1"/>
      <c r="E863" s="1"/>
      <c r="F863" s="1"/>
      <c r="G863" s="1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1"/>
    </row>
    <row r="864" spans="1:63" ht="14.25" customHeight="1">
      <c r="A864" s="1"/>
      <c r="B864" s="1"/>
      <c r="C864" s="1"/>
      <c r="D864" s="1"/>
      <c r="E864" s="1"/>
      <c r="F864" s="1"/>
      <c r="G864" s="1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1"/>
    </row>
    <row r="865" spans="1:63" ht="14.25" customHeight="1">
      <c r="A865" s="1"/>
      <c r="B865" s="1"/>
      <c r="C865" s="1"/>
      <c r="D865" s="1"/>
      <c r="E865" s="1"/>
      <c r="F865" s="1"/>
      <c r="G865" s="1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1"/>
    </row>
    <row r="866" spans="1:63" ht="14.25" customHeight="1">
      <c r="A866" s="1"/>
      <c r="B866" s="1"/>
      <c r="C866" s="1"/>
      <c r="D866" s="1"/>
      <c r="E866" s="1"/>
      <c r="F866" s="1"/>
      <c r="G866" s="1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1"/>
    </row>
    <row r="867" spans="1:63" ht="14.25" customHeight="1">
      <c r="A867" s="1"/>
      <c r="B867" s="1"/>
      <c r="C867" s="1"/>
      <c r="D867" s="1"/>
      <c r="E867" s="1"/>
      <c r="F867" s="1"/>
      <c r="G867" s="1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1"/>
    </row>
    <row r="868" spans="1:63" ht="14.25" customHeight="1">
      <c r="A868" s="1"/>
      <c r="B868" s="1"/>
      <c r="C868" s="1"/>
      <c r="D868" s="1"/>
      <c r="E868" s="1"/>
      <c r="F868" s="1"/>
      <c r="G868" s="1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1"/>
    </row>
    <row r="869" spans="1:63" ht="14.25" customHeight="1">
      <c r="A869" s="1"/>
      <c r="B869" s="1"/>
      <c r="C869" s="1"/>
      <c r="D869" s="1"/>
      <c r="E869" s="1"/>
      <c r="F869" s="1"/>
      <c r="G869" s="1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1"/>
    </row>
    <row r="870" spans="1:63" ht="14.25" customHeight="1">
      <c r="A870" s="1"/>
      <c r="B870" s="1"/>
      <c r="C870" s="1"/>
      <c r="D870" s="1"/>
      <c r="E870" s="1"/>
      <c r="F870" s="1"/>
      <c r="G870" s="1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1"/>
    </row>
    <row r="871" spans="1:63" ht="14.25" customHeight="1">
      <c r="A871" s="1"/>
      <c r="B871" s="1"/>
      <c r="C871" s="1"/>
      <c r="D871" s="1"/>
      <c r="E871" s="1"/>
      <c r="F871" s="1"/>
      <c r="G871" s="1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1"/>
    </row>
    <row r="872" spans="1:63" ht="14.25" customHeight="1">
      <c r="A872" s="1"/>
      <c r="B872" s="1"/>
      <c r="C872" s="1"/>
      <c r="D872" s="1"/>
      <c r="E872" s="1"/>
      <c r="F872" s="1"/>
      <c r="G872" s="1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1"/>
    </row>
    <row r="873" spans="1:63" ht="14.25" customHeight="1">
      <c r="A873" s="1"/>
      <c r="B873" s="1"/>
      <c r="C873" s="1"/>
      <c r="D873" s="1"/>
      <c r="E873" s="1"/>
      <c r="F873" s="1"/>
      <c r="G873" s="1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1"/>
    </row>
    <row r="874" spans="1:63" ht="14.25" customHeight="1">
      <c r="A874" s="1"/>
      <c r="B874" s="1"/>
      <c r="C874" s="1"/>
      <c r="D874" s="1"/>
      <c r="E874" s="1"/>
      <c r="F874" s="1"/>
      <c r="G874" s="1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1"/>
    </row>
    <row r="875" spans="1:63" ht="14.25" customHeight="1">
      <c r="A875" s="1"/>
      <c r="B875" s="1"/>
      <c r="C875" s="1"/>
      <c r="D875" s="1"/>
      <c r="E875" s="1"/>
      <c r="F875" s="1"/>
      <c r="G875" s="1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1"/>
    </row>
    <row r="876" spans="1:63" ht="14.25" customHeight="1">
      <c r="A876" s="1"/>
      <c r="B876" s="1"/>
      <c r="C876" s="1"/>
      <c r="D876" s="1"/>
      <c r="E876" s="1"/>
      <c r="F876" s="1"/>
      <c r="G876" s="1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1"/>
    </row>
    <row r="877" spans="1:63" ht="14.25" customHeight="1">
      <c r="A877" s="1"/>
      <c r="B877" s="1"/>
      <c r="C877" s="1"/>
      <c r="D877" s="1"/>
      <c r="E877" s="1"/>
      <c r="F877" s="1"/>
      <c r="G877" s="1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1"/>
    </row>
    <row r="878" spans="1:63" ht="14.25" customHeight="1">
      <c r="A878" s="1"/>
      <c r="B878" s="1"/>
      <c r="C878" s="1"/>
      <c r="D878" s="1"/>
      <c r="E878" s="1"/>
      <c r="F878" s="1"/>
      <c r="G878" s="1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1"/>
    </row>
    <row r="879" spans="1:63" ht="14.25" customHeight="1">
      <c r="A879" s="1"/>
      <c r="B879" s="1"/>
      <c r="C879" s="1"/>
      <c r="D879" s="1"/>
      <c r="E879" s="1"/>
      <c r="F879" s="1"/>
      <c r="G879" s="1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1"/>
    </row>
    <row r="880" spans="1:63" ht="14.25" customHeight="1">
      <c r="A880" s="1"/>
      <c r="B880" s="1"/>
      <c r="C880" s="1"/>
      <c r="D880" s="1"/>
      <c r="E880" s="1"/>
      <c r="F880" s="1"/>
      <c r="G880" s="1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1"/>
    </row>
    <row r="881" spans="1:63" ht="14.25" customHeight="1">
      <c r="A881" s="1"/>
      <c r="B881" s="1"/>
      <c r="C881" s="1"/>
      <c r="D881" s="1"/>
      <c r="E881" s="1"/>
      <c r="F881" s="1"/>
      <c r="G881" s="1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1"/>
    </row>
    <row r="882" spans="1:63" ht="14.25" customHeight="1">
      <c r="A882" s="1"/>
      <c r="B882" s="1"/>
      <c r="C882" s="1"/>
      <c r="D882" s="1"/>
      <c r="E882" s="1"/>
      <c r="F882" s="1"/>
      <c r="G882" s="1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1"/>
    </row>
    <row r="883" spans="1:63" ht="14.25" customHeight="1">
      <c r="A883" s="1"/>
      <c r="B883" s="1"/>
      <c r="C883" s="1"/>
      <c r="D883" s="1"/>
      <c r="E883" s="1"/>
      <c r="F883" s="1"/>
      <c r="G883" s="1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1"/>
    </row>
    <row r="884" spans="1:63" ht="14.25" customHeight="1">
      <c r="A884" s="1"/>
      <c r="B884" s="1"/>
      <c r="C884" s="1"/>
      <c r="D884" s="1"/>
      <c r="E884" s="1"/>
      <c r="F884" s="1"/>
      <c r="G884" s="1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1"/>
    </row>
    <row r="885" spans="1:63" ht="14.25" customHeight="1">
      <c r="A885" s="1"/>
      <c r="B885" s="1"/>
      <c r="C885" s="1"/>
      <c r="D885" s="1"/>
      <c r="E885" s="1"/>
      <c r="F885" s="1"/>
      <c r="G885" s="1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1"/>
    </row>
    <row r="886" spans="1:63" ht="14.25" customHeight="1">
      <c r="A886" s="1"/>
      <c r="B886" s="1"/>
      <c r="C886" s="1"/>
      <c r="D886" s="1"/>
      <c r="E886" s="1"/>
      <c r="F886" s="1"/>
      <c r="G886" s="1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1"/>
    </row>
    <row r="887" spans="1:63" ht="14.25" customHeight="1">
      <c r="A887" s="1"/>
      <c r="B887" s="1"/>
      <c r="C887" s="1"/>
      <c r="D887" s="1"/>
      <c r="E887" s="1"/>
      <c r="F887" s="1"/>
      <c r="G887" s="1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1"/>
    </row>
    <row r="888" spans="1:63" ht="14.25" customHeight="1">
      <c r="A888" s="1"/>
      <c r="B888" s="1"/>
      <c r="C888" s="1"/>
      <c r="D888" s="1"/>
      <c r="E888" s="1"/>
      <c r="F888" s="1"/>
      <c r="G888" s="1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1"/>
    </row>
    <row r="889" spans="1:63" ht="14.25" customHeight="1">
      <c r="A889" s="1"/>
      <c r="B889" s="1"/>
      <c r="C889" s="1"/>
      <c r="D889" s="1"/>
      <c r="E889" s="1"/>
      <c r="F889" s="1"/>
      <c r="G889" s="1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1"/>
    </row>
    <row r="890" spans="1:63" ht="14.25" customHeight="1">
      <c r="A890" s="1"/>
      <c r="B890" s="1"/>
      <c r="C890" s="1"/>
      <c r="D890" s="1"/>
      <c r="E890" s="1"/>
      <c r="F890" s="1"/>
      <c r="G890" s="1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1"/>
    </row>
    <row r="891" spans="1:63" ht="14.25" customHeight="1">
      <c r="A891" s="1"/>
      <c r="B891" s="1"/>
      <c r="C891" s="1"/>
      <c r="D891" s="1"/>
      <c r="E891" s="1"/>
      <c r="F891" s="1"/>
      <c r="G891" s="1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1"/>
    </row>
    <row r="892" spans="1:63" ht="14.25" customHeight="1">
      <c r="A892" s="1"/>
      <c r="B892" s="1"/>
      <c r="C892" s="1"/>
      <c r="D892" s="1"/>
      <c r="E892" s="1"/>
      <c r="F892" s="1"/>
      <c r="G892" s="1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1"/>
    </row>
    <row r="893" spans="1:63" ht="14.25" customHeight="1">
      <c r="A893" s="1"/>
      <c r="B893" s="1"/>
      <c r="C893" s="1"/>
      <c r="D893" s="1"/>
      <c r="E893" s="1"/>
      <c r="F893" s="1"/>
      <c r="G893" s="1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1"/>
    </row>
    <row r="894" spans="1:63" ht="14.25" customHeight="1">
      <c r="A894" s="1"/>
      <c r="B894" s="1"/>
      <c r="C894" s="1"/>
      <c r="D894" s="1"/>
      <c r="E894" s="1"/>
      <c r="F894" s="1"/>
      <c r="G894" s="1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1"/>
    </row>
    <row r="895" spans="1:63" ht="14.25" customHeight="1">
      <c r="A895" s="1"/>
      <c r="B895" s="1"/>
      <c r="C895" s="1"/>
      <c r="D895" s="1"/>
      <c r="E895" s="1"/>
      <c r="F895" s="1"/>
      <c r="G895" s="1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1"/>
    </row>
    <row r="896" spans="1:63" ht="14.25" customHeight="1">
      <c r="A896" s="1"/>
      <c r="B896" s="1"/>
      <c r="C896" s="1"/>
      <c r="D896" s="1"/>
      <c r="E896" s="1"/>
      <c r="F896" s="1"/>
      <c r="G896" s="1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1"/>
    </row>
    <row r="897" spans="1:63" ht="14.25" customHeight="1">
      <c r="A897" s="1"/>
      <c r="B897" s="1"/>
      <c r="C897" s="1"/>
      <c r="D897" s="1"/>
      <c r="E897" s="1"/>
      <c r="F897" s="1"/>
      <c r="G897" s="1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1"/>
    </row>
    <row r="898" spans="1:63" ht="14.25" customHeight="1">
      <c r="A898" s="1"/>
      <c r="B898" s="1"/>
      <c r="C898" s="1"/>
      <c r="D898" s="1"/>
      <c r="E898" s="1"/>
      <c r="F898" s="1"/>
      <c r="G898" s="1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1"/>
    </row>
    <row r="899" spans="1:63" ht="14.25" customHeight="1">
      <c r="A899" s="1"/>
      <c r="B899" s="1"/>
      <c r="C899" s="1"/>
      <c r="D899" s="1"/>
      <c r="E899" s="1"/>
      <c r="F899" s="1"/>
      <c r="G899" s="1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1"/>
    </row>
    <row r="900" spans="1:63" ht="14.25" customHeight="1">
      <c r="A900" s="1"/>
      <c r="B900" s="1"/>
      <c r="C900" s="1"/>
      <c r="D900" s="1"/>
      <c r="E900" s="1"/>
      <c r="F900" s="1"/>
      <c r="G900" s="1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1"/>
    </row>
    <row r="901" spans="1:63" ht="14.25" customHeight="1">
      <c r="A901" s="1"/>
      <c r="B901" s="1"/>
      <c r="C901" s="1"/>
      <c r="D901" s="1"/>
      <c r="E901" s="1"/>
      <c r="F901" s="1"/>
      <c r="G901" s="1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1"/>
    </row>
    <row r="902" spans="1:63" ht="14.25" customHeight="1">
      <c r="A902" s="1"/>
      <c r="B902" s="1"/>
      <c r="C902" s="1"/>
      <c r="D902" s="1"/>
      <c r="E902" s="1"/>
      <c r="F902" s="1"/>
      <c r="G902" s="1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1"/>
    </row>
    <row r="903" spans="1:63" ht="14.25" customHeight="1">
      <c r="A903" s="1"/>
      <c r="B903" s="1"/>
      <c r="C903" s="1"/>
      <c r="D903" s="1"/>
      <c r="E903" s="1"/>
      <c r="F903" s="1"/>
      <c r="G903" s="1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1"/>
    </row>
    <row r="904" spans="1:63" ht="14.25" customHeight="1">
      <c r="A904" s="1"/>
      <c r="B904" s="1"/>
      <c r="C904" s="1"/>
      <c r="D904" s="1"/>
      <c r="E904" s="1"/>
      <c r="F904" s="1"/>
      <c r="G904" s="1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1"/>
    </row>
    <row r="905" spans="1:63" ht="14.25" customHeight="1">
      <c r="A905" s="1"/>
      <c r="B905" s="1"/>
      <c r="C905" s="1"/>
      <c r="D905" s="1"/>
      <c r="E905" s="1"/>
      <c r="F905" s="1"/>
      <c r="G905" s="1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1"/>
    </row>
    <row r="906" spans="1:63" ht="14.25" customHeight="1">
      <c r="A906" s="1"/>
      <c r="B906" s="1"/>
      <c r="C906" s="1"/>
      <c r="D906" s="1"/>
      <c r="E906" s="1"/>
      <c r="F906" s="1"/>
      <c r="G906" s="1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1"/>
    </row>
    <row r="907" spans="1:63" ht="14.25" customHeight="1">
      <c r="A907" s="1"/>
      <c r="B907" s="1"/>
      <c r="C907" s="1"/>
      <c r="D907" s="1"/>
      <c r="E907" s="1"/>
      <c r="F907" s="1"/>
      <c r="G907" s="1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1"/>
    </row>
    <row r="908" spans="1:63" ht="14.25" customHeight="1">
      <c r="A908" s="1"/>
      <c r="B908" s="1"/>
      <c r="C908" s="1"/>
      <c r="D908" s="1"/>
      <c r="E908" s="1"/>
      <c r="F908" s="1"/>
      <c r="G908" s="1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1"/>
    </row>
    <row r="909" spans="1:63" ht="14.25" customHeight="1">
      <c r="A909" s="1"/>
      <c r="B909" s="1"/>
      <c r="C909" s="1"/>
      <c r="D909" s="1"/>
      <c r="E909" s="1"/>
      <c r="F909" s="1"/>
      <c r="G909" s="1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1"/>
    </row>
    <row r="910" spans="1:63" ht="14.25" customHeight="1">
      <c r="A910" s="1"/>
      <c r="B910" s="1"/>
      <c r="C910" s="1"/>
      <c r="D910" s="1"/>
      <c r="E910" s="1"/>
      <c r="F910" s="1"/>
      <c r="G910" s="1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1"/>
    </row>
    <row r="911" spans="1:63" ht="14.25" customHeight="1">
      <c r="A911" s="1"/>
      <c r="B911" s="1"/>
      <c r="C911" s="1"/>
      <c r="D911" s="1"/>
      <c r="E911" s="1"/>
      <c r="F911" s="1"/>
      <c r="G911" s="1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1"/>
    </row>
    <row r="912" spans="1:63" ht="14.25" customHeight="1">
      <c r="A912" s="1"/>
      <c r="B912" s="1"/>
      <c r="C912" s="1"/>
      <c r="D912" s="1"/>
      <c r="E912" s="1"/>
      <c r="F912" s="1"/>
      <c r="G912" s="1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1"/>
    </row>
    <row r="913" spans="1:63" ht="14.25" customHeight="1">
      <c r="A913" s="1"/>
      <c r="B913" s="1"/>
      <c r="C913" s="1"/>
      <c r="D913" s="1"/>
      <c r="E913" s="1"/>
      <c r="F913" s="1"/>
      <c r="G913" s="1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1"/>
    </row>
    <row r="914" spans="1:63" ht="14.25" customHeight="1">
      <c r="A914" s="1"/>
      <c r="B914" s="1"/>
      <c r="C914" s="1"/>
      <c r="D914" s="1"/>
      <c r="E914" s="1"/>
      <c r="F914" s="1"/>
      <c r="G914" s="1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1"/>
    </row>
    <row r="915" spans="1:63" ht="14.25" customHeight="1">
      <c r="A915" s="1"/>
      <c r="B915" s="1"/>
      <c r="C915" s="1"/>
      <c r="D915" s="1"/>
      <c r="E915" s="1"/>
      <c r="F915" s="1"/>
      <c r="G915" s="1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1"/>
    </row>
    <row r="916" spans="1:63" ht="14.25" customHeight="1">
      <c r="A916" s="1"/>
      <c r="B916" s="1"/>
      <c r="C916" s="1"/>
      <c r="D916" s="1"/>
      <c r="E916" s="1"/>
      <c r="F916" s="1"/>
      <c r="G916" s="1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1"/>
    </row>
    <row r="917" spans="1:63" ht="14.25" customHeight="1">
      <c r="A917" s="1"/>
      <c r="B917" s="1"/>
      <c r="C917" s="1"/>
      <c r="D917" s="1"/>
      <c r="E917" s="1"/>
      <c r="F917" s="1"/>
      <c r="G917" s="1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1"/>
    </row>
    <row r="918" spans="1:63" ht="14.25" customHeight="1">
      <c r="A918" s="1"/>
      <c r="B918" s="1"/>
      <c r="C918" s="1"/>
      <c r="D918" s="1"/>
      <c r="E918" s="1"/>
      <c r="F918" s="1"/>
      <c r="G918" s="1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1"/>
    </row>
    <row r="919" spans="1:63" ht="14.25" customHeight="1">
      <c r="A919" s="1"/>
      <c r="B919" s="1"/>
      <c r="C919" s="1"/>
      <c r="D919" s="1"/>
      <c r="E919" s="1"/>
      <c r="F919" s="1"/>
      <c r="G919" s="1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1"/>
    </row>
    <row r="920" spans="1:63" ht="14.25" customHeight="1">
      <c r="A920" s="1"/>
      <c r="B920" s="1"/>
      <c r="C920" s="1"/>
      <c r="D920" s="1"/>
      <c r="E920" s="1"/>
      <c r="F920" s="1"/>
      <c r="G920" s="1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1"/>
    </row>
    <row r="921" spans="1:63" ht="14.25" customHeight="1">
      <c r="A921" s="1"/>
      <c r="B921" s="1"/>
      <c r="C921" s="1"/>
      <c r="D921" s="1"/>
      <c r="E921" s="1"/>
      <c r="F921" s="1"/>
      <c r="G921" s="1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1"/>
    </row>
    <row r="922" spans="1:63" ht="14.25" customHeight="1">
      <c r="A922" s="1"/>
      <c r="B922" s="1"/>
      <c r="C922" s="1"/>
      <c r="D922" s="1"/>
      <c r="E922" s="1"/>
      <c r="F922" s="1"/>
      <c r="G922" s="1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1"/>
    </row>
    <row r="923" spans="1:63" ht="14.25" customHeight="1">
      <c r="A923" s="1"/>
      <c r="B923" s="1"/>
      <c r="C923" s="1"/>
      <c r="D923" s="1"/>
      <c r="E923" s="1"/>
      <c r="F923" s="1"/>
      <c r="G923" s="1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1"/>
    </row>
    <row r="924" spans="1:63" ht="14.25" customHeight="1">
      <c r="A924" s="1"/>
      <c r="B924" s="1"/>
      <c r="C924" s="1"/>
      <c r="D924" s="1"/>
      <c r="E924" s="1"/>
      <c r="F924" s="1"/>
      <c r="G924" s="1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1"/>
    </row>
    <row r="925" spans="1:63" ht="14.25" customHeight="1">
      <c r="A925" s="1"/>
      <c r="B925" s="1"/>
      <c r="C925" s="1"/>
      <c r="D925" s="1"/>
      <c r="E925" s="1"/>
      <c r="F925" s="1"/>
      <c r="G925" s="1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1"/>
    </row>
    <row r="926" spans="1:63" ht="14.25" customHeight="1">
      <c r="A926" s="1"/>
      <c r="B926" s="1"/>
      <c r="C926" s="1"/>
      <c r="D926" s="1"/>
      <c r="E926" s="1"/>
      <c r="F926" s="1"/>
      <c r="G926" s="1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1"/>
    </row>
    <row r="927" spans="1:63" ht="14.25" customHeight="1">
      <c r="A927" s="1"/>
      <c r="B927" s="1"/>
      <c r="C927" s="1"/>
      <c r="D927" s="1"/>
      <c r="E927" s="1"/>
      <c r="F927" s="1"/>
      <c r="G927" s="1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1"/>
    </row>
    <row r="928" spans="1:63" ht="14.25" customHeight="1">
      <c r="A928" s="1"/>
      <c r="B928" s="1"/>
      <c r="C928" s="1"/>
      <c r="D928" s="1"/>
      <c r="E928" s="1"/>
      <c r="F928" s="1"/>
      <c r="G928" s="1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1"/>
    </row>
    <row r="929" spans="1:63" ht="14.25" customHeight="1">
      <c r="A929" s="1"/>
      <c r="B929" s="1"/>
      <c r="C929" s="1"/>
      <c r="D929" s="1"/>
      <c r="E929" s="1"/>
      <c r="F929" s="1"/>
      <c r="G929" s="1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1"/>
    </row>
    <row r="930" spans="1:63" ht="14.25" customHeight="1">
      <c r="A930" s="1"/>
      <c r="B930" s="1"/>
      <c r="C930" s="1"/>
      <c r="D930" s="1"/>
      <c r="E930" s="1"/>
      <c r="F930" s="1"/>
      <c r="G930" s="1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1"/>
    </row>
    <row r="931" spans="1:63" ht="14.25" customHeight="1">
      <c r="A931" s="1"/>
      <c r="B931" s="1"/>
      <c r="C931" s="1"/>
      <c r="D931" s="1"/>
      <c r="E931" s="1"/>
      <c r="F931" s="1"/>
      <c r="G931" s="1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1"/>
    </row>
    <row r="932" spans="1:63" ht="14.25" customHeight="1">
      <c r="A932" s="1"/>
      <c r="B932" s="1"/>
      <c r="C932" s="1"/>
      <c r="D932" s="1"/>
      <c r="E932" s="1"/>
      <c r="F932" s="1"/>
      <c r="G932" s="1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1"/>
    </row>
    <row r="933" spans="1:63" ht="14.25" customHeight="1">
      <c r="A933" s="1"/>
      <c r="B933" s="1"/>
      <c r="C933" s="1"/>
      <c r="D933" s="1"/>
      <c r="E933" s="1"/>
      <c r="F933" s="1"/>
      <c r="G933" s="1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1"/>
    </row>
    <row r="934" spans="1:63" ht="14.25" customHeight="1">
      <c r="A934" s="1"/>
      <c r="B934" s="1"/>
      <c r="C934" s="1"/>
      <c r="D934" s="1"/>
      <c r="E934" s="1"/>
      <c r="F934" s="1"/>
      <c r="G934" s="1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1"/>
    </row>
    <row r="935" spans="1:63" ht="14.25" customHeight="1">
      <c r="A935" s="1"/>
      <c r="B935" s="1"/>
      <c r="C935" s="1"/>
      <c r="D935" s="1"/>
      <c r="E935" s="1"/>
      <c r="F935" s="1"/>
      <c r="G935" s="1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1"/>
    </row>
    <row r="936" spans="1:63" ht="14.25" customHeight="1">
      <c r="A936" s="1"/>
      <c r="B936" s="1"/>
      <c r="C936" s="1"/>
      <c r="D936" s="1"/>
      <c r="E936" s="1"/>
      <c r="F936" s="1"/>
      <c r="G936" s="1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1"/>
    </row>
    <row r="937" spans="1:63" ht="14.25" customHeight="1">
      <c r="A937" s="1"/>
      <c r="B937" s="1"/>
      <c r="C937" s="1"/>
      <c r="D937" s="1"/>
      <c r="E937" s="1"/>
      <c r="F937" s="1"/>
      <c r="G937" s="1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1"/>
    </row>
    <row r="938" spans="1:63" ht="14.25" customHeight="1">
      <c r="A938" s="1"/>
      <c r="B938" s="1"/>
      <c r="C938" s="1"/>
      <c r="D938" s="1"/>
      <c r="E938" s="1"/>
      <c r="F938" s="1"/>
      <c r="G938" s="1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1"/>
    </row>
    <row r="939" spans="1:63" ht="14.25" customHeight="1">
      <c r="A939" s="1"/>
      <c r="B939" s="1"/>
      <c r="C939" s="1"/>
      <c r="D939" s="1"/>
      <c r="E939" s="1"/>
      <c r="F939" s="1"/>
      <c r="G939" s="1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1"/>
    </row>
    <row r="940" spans="1:63" ht="14.25" customHeight="1">
      <c r="A940" s="1"/>
      <c r="B940" s="1"/>
      <c r="C940" s="1"/>
      <c r="D940" s="1"/>
      <c r="E940" s="1"/>
      <c r="F940" s="1"/>
      <c r="G940" s="1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1"/>
    </row>
    <row r="941" spans="1:63" ht="14.25" customHeight="1">
      <c r="A941" s="1"/>
      <c r="B941" s="1"/>
      <c r="C941" s="1"/>
      <c r="D941" s="1"/>
      <c r="E941" s="1"/>
      <c r="F941" s="1"/>
      <c r="G941" s="1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1"/>
    </row>
    <row r="942" spans="1:63" ht="14.25" customHeight="1">
      <c r="A942" s="1"/>
      <c r="B942" s="1"/>
      <c r="C942" s="1"/>
      <c r="D942" s="1"/>
      <c r="E942" s="1"/>
      <c r="F942" s="1"/>
      <c r="G942" s="1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1"/>
    </row>
    <row r="943" spans="1:63" ht="14.25" customHeight="1">
      <c r="A943" s="1"/>
      <c r="B943" s="1"/>
      <c r="C943" s="1"/>
      <c r="D943" s="1"/>
      <c r="E943" s="1"/>
      <c r="F943" s="1"/>
      <c r="G943" s="1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1"/>
    </row>
    <row r="944" spans="1:63" ht="14.25" customHeight="1">
      <c r="A944" s="1"/>
      <c r="B944" s="1"/>
      <c r="C944" s="1"/>
      <c r="D944" s="1"/>
      <c r="E944" s="1"/>
      <c r="F944" s="1"/>
      <c r="G944" s="1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1"/>
    </row>
    <row r="945" spans="1:63" ht="14.25" customHeight="1">
      <c r="A945" s="1"/>
      <c r="B945" s="1"/>
      <c r="C945" s="1"/>
      <c r="D945" s="1"/>
      <c r="E945" s="1"/>
      <c r="F945" s="1"/>
      <c r="G945" s="1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1"/>
    </row>
    <row r="946" spans="1:63" ht="14.25" customHeight="1">
      <c r="A946" s="1"/>
      <c r="B946" s="1"/>
      <c r="C946" s="1"/>
      <c r="D946" s="1"/>
      <c r="E946" s="1"/>
      <c r="F946" s="1"/>
      <c r="G946" s="1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1"/>
    </row>
    <row r="947" spans="1:63" ht="14.25" customHeight="1">
      <c r="A947" s="1"/>
      <c r="B947" s="1"/>
      <c r="C947" s="1"/>
      <c r="D947" s="1"/>
      <c r="E947" s="1"/>
      <c r="F947" s="1"/>
      <c r="G947" s="1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1"/>
    </row>
    <row r="948" spans="1:63" ht="14.25" customHeight="1">
      <c r="A948" s="1"/>
      <c r="B948" s="1"/>
      <c r="C948" s="1"/>
      <c r="D948" s="1"/>
      <c r="E948" s="1"/>
      <c r="F948" s="1"/>
      <c r="G948" s="1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1"/>
    </row>
    <row r="949" spans="1:63" ht="14.25" customHeight="1">
      <c r="A949" s="1"/>
      <c r="B949" s="1"/>
      <c r="C949" s="1"/>
      <c r="D949" s="1"/>
      <c r="E949" s="1"/>
      <c r="F949" s="1"/>
      <c r="G949" s="1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1"/>
    </row>
    <row r="950" spans="1:63" ht="14.25" customHeight="1">
      <c r="A950" s="1"/>
      <c r="B950" s="1"/>
      <c r="C950" s="1"/>
      <c r="D950" s="1"/>
      <c r="E950" s="1"/>
      <c r="F950" s="1"/>
      <c r="G950" s="1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1"/>
    </row>
    <row r="951" spans="1:63" ht="14.25" customHeight="1">
      <c r="A951" s="1"/>
      <c r="B951" s="1"/>
      <c r="C951" s="1"/>
      <c r="D951" s="1"/>
      <c r="E951" s="1"/>
      <c r="F951" s="1"/>
      <c r="G951" s="1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1"/>
    </row>
    <row r="952" spans="1:63" ht="14.25" customHeight="1">
      <c r="A952" s="1"/>
      <c r="B952" s="1"/>
      <c r="C952" s="1"/>
      <c r="D952" s="1"/>
      <c r="E952" s="1"/>
      <c r="F952" s="1"/>
      <c r="G952" s="1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1"/>
    </row>
    <row r="953" spans="1:63" ht="14.25" customHeight="1">
      <c r="A953" s="1"/>
      <c r="B953" s="1"/>
      <c r="C953" s="1"/>
      <c r="D953" s="1"/>
      <c r="E953" s="1"/>
      <c r="F953" s="1"/>
      <c r="G953" s="1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1"/>
    </row>
  </sheetData>
  <mergeCells count="26">
    <mergeCell ref="BL11:BM12"/>
    <mergeCell ref="AT11:AX12"/>
    <mergeCell ref="AZ11:BD12"/>
    <mergeCell ref="I1:O1"/>
    <mergeCell ref="AA1:AI1"/>
    <mergeCell ref="A11:A15"/>
    <mergeCell ref="B11:B15"/>
    <mergeCell ref="I11:R11"/>
    <mergeCell ref="S11:AK11"/>
    <mergeCell ref="AK12:AK14"/>
    <mergeCell ref="BF11:BJ12"/>
    <mergeCell ref="AT54:BB54"/>
    <mergeCell ref="AT55:BB55"/>
    <mergeCell ref="AT56:BB56"/>
    <mergeCell ref="I12:K12"/>
    <mergeCell ref="L12:N12"/>
    <mergeCell ref="O12:Q12"/>
    <mergeCell ref="R12:R14"/>
    <mergeCell ref="S12:U12"/>
    <mergeCell ref="V12:X12"/>
    <mergeCell ref="Y12:AA12"/>
    <mergeCell ref="AB12:AD12"/>
    <mergeCell ref="AE12:AG12"/>
    <mergeCell ref="AH12:AJ12"/>
    <mergeCell ref="AL11:AL14"/>
    <mergeCell ref="AN11:AR12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IEE_FALL_2022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Asus user</cp:lastModifiedBy>
  <dcterms:created xsi:type="dcterms:W3CDTF">2022-05-29T15:06:08Z</dcterms:created>
  <dcterms:modified xsi:type="dcterms:W3CDTF">2024-04-25T04:36:57Z</dcterms:modified>
</cp:coreProperties>
</file>