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ML_B1_Spring2022" sheetId="1" r:id="rId4"/>
    <sheet state="visible" name="MML_B2_Spring2022" sheetId="2" r:id="rId5"/>
  </sheets>
  <definedNames/>
  <calcPr/>
  <extLst>
    <ext uri="GoogleSheetsCustomDataVersion2">
      <go:sheetsCustomData xmlns:go="http://customooxmlschemas.google.com/" r:id="rId6" roundtripDataChecksum="Kqnogbk0Lo4t3jpDXZiYG14v5+Rov+s+zRtQcl1jRJk="/>
    </ext>
  </extLst>
</workbook>
</file>

<file path=xl/sharedStrings.xml><?xml version="1.0" encoding="utf-8"?>
<sst xmlns="http://schemas.openxmlformats.org/spreadsheetml/2006/main" count="387" uniqueCount="198">
  <si>
    <t>Course Code</t>
  </si>
  <si>
    <t>EEE 372</t>
  </si>
  <si>
    <t xml:space="preserve">        CO-Question Matrix</t>
  </si>
  <si>
    <t>Mapping of Course Outcomes to Program Outcomes</t>
  </si>
  <si>
    <t>Course Title</t>
  </si>
  <si>
    <t>Microprocessors and Microcontrollers Lab</t>
  </si>
  <si>
    <t>Perf</t>
  </si>
  <si>
    <t>Proj</t>
  </si>
  <si>
    <t>Presentation</t>
  </si>
  <si>
    <t>Report</t>
  </si>
  <si>
    <t>Total</t>
  </si>
  <si>
    <t>%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</si>
  <si>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</si>
  <si>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</si>
  <si>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</si>
  <si>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</si>
  <si>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</si>
  <si>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</si>
  <si>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</si>
  <si>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</si>
  <si>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</si>
  <si>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</si>
  <si>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</si>
  <si>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</si>
  <si>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Section</t>
  </si>
  <si>
    <t>B1</t>
  </si>
  <si>
    <t>CO1</t>
  </si>
  <si>
    <t>√</t>
  </si>
  <si>
    <t>Session</t>
  </si>
  <si>
    <t>Spring2022</t>
  </si>
  <si>
    <t>CO2</t>
  </si>
  <si>
    <t>No of students</t>
  </si>
  <si>
    <t>CO3</t>
  </si>
  <si>
    <t>CO4</t>
  </si>
  <si>
    <t>Roll</t>
  </si>
  <si>
    <t>Students' Name</t>
  </si>
  <si>
    <t>Class Performance</t>
  </si>
  <si>
    <t>Sub-
 Total</t>
  </si>
  <si>
    <t>Project</t>
  </si>
  <si>
    <t>Sub-
Total</t>
  </si>
  <si>
    <t>Presen
tation</t>
  </si>
  <si>
    <t>CO Attainment</t>
  </si>
  <si>
    <t>LED Looping</t>
  </si>
  <si>
    <t>Analog and Digital I/O</t>
  </si>
  <si>
    <t>Digital Sensor</t>
  </si>
  <si>
    <t>Analog Sensor</t>
  </si>
  <si>
    <t>LCD Display</t>
  </si>
  <si>
    <t>Keypad</t>
  </si>
  <si>
    <t>PWM</t>
  </si>
  <si>
    <t>Wireless message</t>
  </si>
  <si>
    <t>Implementation (10)</t>
  </si>
  <si>
    <t>Concept
 Identifcation (10)</t>
  </si>
  <si>
    <t>Problem
Solution (20)</t>
  </si>
  <si>
    <t>Content (60%)</t>
  </si>
  <si>
    <t>Organization (20%)</t>
  </si>
  <si>
    <t>Writing skill (20%)</t>
  </si>
  <si>
    <t>CO5</t>
  </si>
  <si>
    <t>1603010201132</t>
  </si>
  <si>
    <t>U. Sen Wan</t>
  </si>
  <si>
    <t>1603010201141</t>
  </si>
  <si>
    <t>Faiham Sharif Fahim</t>
  </si>
  <si>
    <t>1703310201375</t>
  </si>
  <si>
    <t>Afroza Sultana Riya</t>
  </si>
  <si>
    <t>1703310201401</t>
  </si>
  <si>
    <t>Israth Jahan Mitul</t>
  </si>
  <si>
    <t>1703310201414</t>
  </si>
  <si>
    <t>Pronamika Davi</t>
  </si>
  <si>
    <t>1703310201421</t>
  </si>
  <si>
    <t>Pallabi Rudra</t>
  </si>
  <si>
    <t>1703310201428</t>
  </si>
  <si>
    <t>Nurunnesa Mukta</t>
  </si>
  <si>
    <t>1703310201501</t>
  </si>
  <si>
    <t>Sweety Barua</t>
  </si>
  <si>
    <t>1703310201530</t>
  </si>
  <si>
    <t>Rashma Dev</t>
  </si>
  <si>
    <t>1803510201664</t>
  </si>
  <si>
    <t>Sayed Mohammad Sadik Iqbal</t>
  </si>
  <si>
    <t>1803510201703</t>
  </si>
  <si>
    <t>Shihab Uddin</t>
  </si>
  <si>
    <t>A</t>
  </si>
  <si>
    <t>1803510201746</t>
  </si>
  <si>
    <t>Shahedul Islam</t>
  </si>
  <si>
    <t>1803510201749</t>
  </si>
  <si>
    <t>Miraz Hossain</t>
  </si>
  <si>
    <t>1903610201769</t>
  </si>
  <si>
    <t>Fahad Bin Kalam</t>
  </si>
  <si>
    <t>1903610201774</t>
  </si>
  <si>
    <t>Mong Mong Sing</t>
  </si>
  <si>
    <t>1903610201778</t>
  </si>
  <si>
    <t>Tanika Nuri</t>
  </si>
  <si>
    <t>1903710201921</t>
  </si>
  <si>
    <t>Sanam Jawhar</t>
  </si>
  <si>
    <t>1903710201936</t>
  </si>
  <si>
    <t>Nasrin Jahan Ripa</t>
  </si>
  <si>
    <t>1903710201937</t>
  </si>
  <si>
    <t>Sabrina Akter Jumu</t>
  </si>
  <si>
    <t>1903710201943</t>
  </si>
  <si>
    <t>Ashraful Islam Reyad</t>
  </si>
  <si>
    <t>1903710201951</t>
  </si>
  <si>
    <t>Marufa Akter</t>
  </si>
  <si>
    <t>1903710201953</t>
  </si>
  <si>
    <t>Mishel Barua</t>
  </si>
  <si>
    <t>1903710201955</t>
  </si>
  <si>
    <t>Abreethe Biswas</t>
  </si>
  <si>
    <t>1903710201970</t>
  </si>
  <si>
    <t>Ankur Chakraborty</t>
  </si>
  <si>
    <t>1903710201985</t>
  </si>
  <si>
    <t>MD. Atrihar Wahid</t>
  </si>
  <si>
    <t>1903710201987</t>
  </si>
  <si>
    <t>Mohammad Habib Ullah</t>
  </si>
  <si>
    <t>1903710201990</t>
  </si>
  <si>
    <t>Md. Abul Hasnat</t>
  </si>
  <si>
    <t>1903710201998</t>
  </si>
  <si>
    <t>MOHAMMAD KAISAR ALAM</t>
  </si>
  <si>
    <t>1903710202001</t>
  </si>
  <si>
    <t>Taslim Haider</t>
  </si>
  <si>
    <t>0222210005101030</t>
  </si>
  <si>
    <t>Abritti Nath</t>
  </si>
  <si>
    <t># Students Attempted CO</t>
  </si>
  <si>
    <t># Students Achieved CO</t>
  </si>
  <si>
    <t>% Students Achieved CO</t>
  </si>
  <si>
    <t>B2</t>
  </si>
  <si>
    <t>1803410201571</t>
  </si>
  <si>
    <t>Prathik Ghosh</t>
  </si>
  <si>
    <t>1803410201579</t>
  </si>
  <si>
    <t>Amartya Rakshit</t>
  </si>
  <si>
    <t>1803510201696</t>
  </si>
  <si>
    <t>S M Musfique Saleh</t>
  </si>
  <si>
    <t>1903710201923</t>
  </si>
  <si>
    <t>Imam Ali Mito</t>
  </si>
  <si>
    <t>1903710201924</t>
  </si>
  <si>
    <t>Sohoraf Ahamad Arab</t>
  </si>
  <si>
    <t>1903710201926</t>
  </si>
  <si>
    <t>Aditta Baishnab Miso</t>
  </si>
  <si>
    <t>1903710201928</t>
  </si>
  <si>
    <t>Sanjid Hossain Nahin</t>
  </si>
  <si>
    <t>1903710201938</t>
  </si>
  <si>
    <t>SANJIDA KHANAM TULE</t>
  </si>
  <si>
    <t>1903710201940</t>
  </si>
  <si>
    <t>Sanjukta Mishraw</t>
  </si>
  <si>
    <t>1903710201944</t>
  </si>
  <si>
    <t>Mohammad Mehedi Hasan</t>
  </si>
  <si>
    <t>1903710201946</t>
  </si>
  <si>
    <t>Kaniz Fatama</t>
  </si>
  <si>
    <t>1903710201952</t>
  </si>
  <si>
    <t>Mohammad Imranul Hassan Akib</t>
  </si>
  <si>
    <t>1903710201954</t>
  </si>
  <si>
    <t>Utsa Chakraborty</t>
  </si>
  <si>
    <t>1903710201958</t>
  </si>
  <si>
    <t>Jannatul Asma</t>
  </si>
  <si>
    <t>1903710201959</t>
  </si>
  <si>
    <t>Shingmey Marma</t>
  </si>
  <si>
    <t>1903710201962</t>
  </si>
  <si>
    <t>Anwesha Barua Proma</t>
  </si>
  <si>
    <t>1903710201963</t>
  </si>
  <si>
    <t>Tazniba Jafar Prima</t>
  </si>
  <si>
    <t>1903710201966</t>
  </si>
  <si>
    <t>Somaya Chowdhury</t>
  </si>
  <si>
    <t>1903710201967</t>
  </si>
  <si>
    <t>Dola Barua</t>
  </si>
  <si>
    <t>1903710201969</t>
  </si>
  <si>
    <t>Jannatul Ferdous Saima</t>
  </si>
  <si>
    <t>1903710201971</t>
  </si>
  <si>
    <t>Julfikar Rasel</t>
  </si>
  <si>
    <t>1903710201973</t>
  </si>
  <si>
    <t>Tanvir Mahatab</t>
  </si>
  <si>
    <t>1903710201974</t>
  </si>
  <si>
    <t>Tamanna Islam</t>
  </si>
  <si>
    <t>1903710201977</t>
  </si>
  <si>
    <t>Krittika Barua</t>
  </si>
  <si>
    <t>1903710201978</t>
  </si>
  <si>
    <t>Biswajit Mallick</t>
  </si>
  <si>
    <t>1903710201981</t>
  </si>
  <si>
    <t>Taufiqzzaman Emon</t>
  </si>
  <si>
    <t>1903710201982</t>
  </si>
  <si>
    <t>Asma Binte Rashid</t>
  </si>
  <si>
    <t>1903710201984</t>
  </si>
  <si>
    <t>MD. Abdur Razzak Jim</t>
  </si>
  <si>
    <t>1903710201988</t>
  </si>
  <si>
    <t>MD. Mominur Rahman</t>
  </si>
  <si>
    <t>1903710201989</t>
  </si>
  <si>
    <t>Soumitra das</t>
  </si>
  <si>
    <t>1903710201993</t>
  </si>
  <si>
    <t>Nazmul Hoque Tosher</t>
  </si>
  <si>
    <t>1903710201995</t>
  </si>
  <si>
    <t>Robiul Hosen</t>
  </si>
  <si>
    <t>1903710201999</t>
  </si>
  <si>
    <t>Anusree Das</t>
  </si>
  <si>
    <t>1903710202000</t>
  </si>
  <si>
    <t>MD. AMDAD HOSEN</t>
  </si>
  <si>
    <t>1903710202002</t>
  </si>
  <si>
    <t>MD. Saroare Bhuiyan</t>
  </si>
  <si>
    <t>1903710202014</t>
  </si>
  <si>
    <t>Mohammad Rashel</t>
  </si>
  <si>
    <t>1903710202025</t>
  </si>
  <si>
    <t>Abu Bakkar Babu</t>
  </si>
  <si>
    <t>0222210005101028</t>
  </si>
  <si>
    <t>Trayee Paul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</si>
</sst>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sz val="11.0"/>
      <color theme="1"/>
      <name val="Calibri"/>
    </font>
    <font>
      <sz val="10.0"/>
      <color theme="1"/>
      <name val="Arial"/>
    </font>
    <font>
      <sz val="12.0"/>
      <color theme="1"/>
      <name val="Calibri"/>
    </font>
    <font>
      <sz val="10.0"/>
      <color rgb="FF000000"/>
      <name val="Arial"/>
    </font>
    <font/>
    <font>
      <color theme="1"/>
      <name val="Arial"/>
    </font>
    <font>
      <b/>
      <sz val="12.0"/>
      <color theme="1"/>
      <name val="Times New Roman"/>
    </font>
    <font>
      <b/>
      <sz val="11.0"/>
      <color theme="1"/>
      <name val="Times New Roman"/>
    </font>
    <font>
      <b/>
      <sz val="10.0"/>
      <color theme="1"/>
      <name val="Times New Roman"/>
    </font>
    <font>
      <b/>
      <sz val="10.0"/>
      <color rgb="FFFF0000"/>
      <name val="Times New Roman"/>
    </font>
    <font>
      <sz val="11.0"/>
      <color theme="1"/>
      <name val="Times New Roman"/>
    </font>
    <font>
      <sz val="12.0"/>
      <color rgb="FF000000"/>
      <name val="Times New Roman"/>
    </font>
    <font>
      <sz val="12.0"/>
      <color theme="1"/>
      <name val="Times New Roman"/>
    </font>
    <font>
      <sz val="10.0"/>
      <color rgb="FF000000"/>
      <name val="Times New Roman"/>
    </font>
    <font>
      <color theme="1"/>
      <name val="&quot;Times New Roman&quot;"/>
    </font>
    <font>
      <b/>
      <sz val="10.0"/>
      <color theme="1"/>
      <name val="Arial"/>
    </font>
    <font>
      <color theme="1"/>
      <name val="Arial"/>
      <scheme val="minor"/>
    </font>
    <font>
      <b/>
      <sz val="12.0"/>
      <color rgb="FF000000"/>
      <name val="Times New Roman"/>
    </font>
    <font>
      <b/>
      <sz val="10.0"/>
      <color rgb="FF000000"/>
      <name val="Times New Roman"/>
    </font>
    <font>
      <sz val="10.0"/>
      <color rgb="FF000000"/>
      <name val="ARIAL"/>
    </font>
    <font>
      <sz val="10.0"/>
      <color theme="1"/>
      <name val="Times New Roman"/>
    </font>
    <font>
      <sz val="11.0"/>
      <color rgb="FFFF0000"/>
      <name val="Times New Roman"/>
    </font>
    <font>
      <sz val="10.0"/>
      <color rgb="FFFF0000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9E6FC"/>
        <bgColor rgb="FFD9E6FC"/>
      </patternFill>
    </fill>
    <fill>
      <patternFill patternType="solid">
        <fgColor rgb="FFFEF1CC"/>
        <bgColor rgb="FFFEF1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/>
    </border>
    <border>
      <top/>
    </border>
    <border>
      <right/>
      <top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bottom/>
    </border>
    <border>
      <bottom/>
    </border>
    <border>
      <right/>
      <bottom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0" fontId="4" numFmtId="0" xfId="0" applyAlignment="1" applyBorder="1" applyFont="1">
      <alignment horizontal="center"/>
    </xf>
    <xf borderId="2" fillId="0" fontId="5" numFmtId="0" xfId="0" applyBorder="1" applyFont="1"/>
    <xf borderId="3" fillId="0" fontId="5" numFmtId="0" xfId="0" applyBorder="1" applyFont="1"/>
    <xf borderId="4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shrinkToFit="0" vertical="center" wrapText="1"/>
    </xf>
    <xf borderId="4" fillId="0" fontId="4" numFmtId="0" xfId="0" applyBorder="1" applyFont="1"/>
    <xf borderId="4" fillId="0" fontId="4" numFmtId="0" xfId="0" applyAlignment="1" applyBorder="1" applyFont="1">
      <alignment horizontal="center"/>
    </xf>
    <xf borderId="4" fillId="0" fontId="4" numFmtId="9" xfId="0" applyAlignment="1" applyBorder="1" applyFont="1" applyNumberFormat="1">
      <alignment horizontal="center"/>
    </xf>
    <xf borderId="4" fillId="0" fontId="4" numFmtId="9" xfId="0" applyAlignment="1" applyBorder="1" applyFont="1" applyNumberFormat="1">
      <alignment horizontal="center" vertical="center"/>
    </xf>
    <xf borderId="4" fillId="0" fontId="6" numFmtId="0" xfId="0" applyAlignment="1" applyBorder="1" applyFont="1">
      <alignment horizontal="center" vertical="bottom"/>
    </xf>
    <xf borderId="3" fillId="0" fontId="6" numFmtId="0" xfId="0" applyAlignment="1" applyBorder="1" applyFont="1">
      <alignment vertical="bottom"/>
    </xf>
    <xf borderId="3" fillId="0" fontId="6" numFmtId="9" xfId="0" applyAlignment="1" applyBorder="1" applyFont="1" applyNumberFormat="1">
      <alignment vertical="bottom"/>
    </xf>
    <xf borderId="5" fillId="0" fontId="6" numFmtId="0" xfId="0" applyAlignment="1" applyBorder="1" applyFont="1">
      <alignment vertical="bottom"/>
    </xf>
    <xf borderId="6" fillId="0" fontId="6" numFmtId="0" xfId="0" applyAlignment="1" applyBorder="1" applyFont="1">
      <alignment vertical="bottom"/>
    </xf>
    <xf borderId="6" fillId="0" fontId="6" numFmtId="0" xfId="0" applyAlignment="1" applyBorder="1" applyFont="1">
      <alignment horizontal="center" vertical="bottom"/>
    </xf>
    <xf borderId="6" fillId="0" fontId="6" numFmtId="9" xfId="0" applyAlignment="1" applyBorder="1" applyFont="1" applyNumberFormat="1">
      <alignment horizontal="center" vertical="bottom"/>
    </xf>
    <xf borderId="6" fillId="0" fontId="6" numFmtId="9" xfId="0" applyAlignment="1" applyBorder="1" applyFont="1" applyNumberFormat="1">
      <alignment vertical="bottom"/>
    </xf>
    <xf borderId="0" fillId="0" fontId="1" numFmtId="0" xfId="0" applyAlignment="1" applyFont="1">
      <alignment horizontal="left"/>
    </xf>
    <xf borderId="0" fillId="0" fontId="1" numFmtId="9" xfId="0" applyAlignment="1" applyFont="1" applyNumberFormat="1">
      <alignment horizontal="left"/>
    </xf>
    <xf borderId="7" fillId="0" fontId="2" numFmtId="0" xfId="0" applyBorder="1" applyFont="1"/>
    <xf borderId="8" fillId="0" fontId="7" numFmtId="0" xfId="0" applyAlignment="1" applyBorder="1" applyFont="1">
      <alignment horizontal="center" shrinkToFit="0" textRotation="90" vertical="center" wrapText="1"/>
    </xf>
    <xf borderId="9" fillId="2" fontId="8" numFmtId="0" xfId="0" applyAlignment="1" applyBorder="1" applyFill="1" applyFont="1">
      <alignment horizontal="center" vertical="center"/>
    </xf>
    <xf borderId="10" fillId="0" fontId="5" numFmtId="0" xfId="0" applyBorder="1" applyFont="1"/>
    <xf borderId="8" fillId="3" fontId="7" numFmtId="0" xfId="0" applyAlignment="1" applyBorder="1" applyFill="1" applyFont="1">
      <alignment horizontal="center" shrinkToFit="0" vertical="center" wrapText="1"/>
    </xf>
    <xf borderId="1" fillId="2" fontId="8" numFmtId="0" xfId="0" applyAlignment="1" applyBorder="1" applyFont="1">
      <alignment horizontal="center" vertical="center"/>
    </xf>
    <xf borderId="8" fillId="3" fontId="8" numFmtId="0" xfId="0" applyAlignment="1" applyBorder="1" applyFont="1">
      <alignment horizontal="center" shrinkToFit="0" vertical="center" wrapText="1"/>
    </xf>
    <xf borderId="4" fillId="2" fontId="8" numFmtId="0" xfId="0" applyAlignment="1" applyBorder="1" applyFont="1">
      <alignment horizontal="center" shrinkToFit="0" vertical="center" wrapText="1"/>
    </xf>
    <xf borderId="11" fillId="2" fontId="9" numFmtId="9" xfId="0" applyAlignment="1" applyBorder="1" applyFont="1" applyNumberFormat="1">
      <alignment horizontal="center" vertical="center"/>
    </xf>
    <xf borderId="12" fillId="0" fontId="5" numFmtId="0" xfId="0" applyBorder="1" applyFont="1"/>
    <xf borderId="13" fillId="0" fontId="5" numFmtId="0" xfId="0" applyBorder="1" applyFont="1"/>
    <xf borderId="0" fillId="0" fontId="10" numFmtId="9" xfId="0" applyAlignment="1" applyFont="1" applyNumberFormat="1">
      <alignment horizontal="center" vertical="center"/>
    </xf>
    <xf borderId="14" fillId="2" fontId="9" numFmtId="9" xfId="0" applyAlignment="1" applyBorder="1" applyFont="1" applyNumberFormat="1">
      <alignment horizontal="center" vertical="center"/>
    </xf>
    <xf borderId="15" fillId="0" fontId="5" numFmtId="0" xfId="0" applyBorder="1" applyFont="1"/>
    <xf borderId="16" fillId="0" fontId="5" numFmtId="0" xfId="0" applyBorder="1" applyFont="1"/>
    <xf borderId="4" fillId="2" fontId="6" numFmtId="9" xfId="0" applyAlignment="1" applyBorder="1" applyFont="1" applyNumberFormat="1">
      <alignment vertical="bottom"/>
    </xf>
    <xf borderId="3" fillId="2" fontId="6" numFmtId="9" xfId="0" applyAlignment="1" applyBorder="1" applyFont="1" applyNumberFormat="1">
      <alignment vertical="bottom"/>
    </xf>
    <xf borderId="17" fillId="0" fontId="5" numFmtId="0" xfId="0" applyBorder="1" applyFont="1"/>
    <xf borderId="4" fillId="0" fontId="11" numFmtId="0" xfId="0" applyAlignment="1" applyBorder="1" applyFont="1">
      <alignment horizontal="center" textRotation="90" vertical="center"/>
    </xf>
    <xf borderId="4" fillId="0" fontId="11" numFmtId="0" xfId="0" applyAlignment="1" applyBorder="1" applyFont="1">
      <alignment vertical="center"/>
    </xf>
    <xf borderId="3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vertical="center"/>
    </xf>
    <xf borderId="18" fillId="0" fontId="5" numFmtId="0" xfId="0" applyBorder="1" applyFont="1"/>
    <xf borderId="7" fillId="0" fontId="5" numFmtId="0" xfId="0" applyBorder="1" applyFont="1"/>
    <xf borderId="6" fillId="0" fontId="5" numFmtId="0" xfId="0" applyBorder="1" applyFont="1"/>
    <xf borderId="19" fillId="0" fontId="5" numFmtId="0" xfId="0" applyBorder="1" applyFont="1"/>
    <xf borderId="20" fillId="0" fontId="5" numFmtId="0" xfId="0" applyBorder="1" applyFont="1"/>
    <xf borderId="21" fillId="0" fontId="5" numFmtId="0" xfId="0" applyBorder="1" applyFont="1"/>
    <xf borderId="5" fillId="2" fontId="6" numFmtId="9" xfId="0" applyAlignment="1" applyBorder="1" applyFont="1" applyNumberFormat="1">
      <alignment vertical="bottom"/>
    </xf>
    <xf borderId="6" fillId="2" fontId="6" numFmtId="9" xfId="0" applyAlignment="1" applyBorder="1" applyFont="1" applyNumberFormat="1">
      <alignment vertical="bottom"/>
    </xf>
    <xf borderId="17" fillId="0" fontId="12" numFmtId="0" xfId="0" applyAlignment="1" applyBorder="1" applyFont="1">
      <alignment horizontal="center" textRotation="90" vertical="center"/>
    </xf>
    <xf borderId="4" fillId="0" fontId="13" numFmtId="0" xfId="0" applyAlignment="1" applyBorder="1" applyFont="1">
      <alignment horizontal="center" shrinkToFit="0" textRotation="90" vertical="center" wrapText="1"/>
    </xf>
    <xf borderId="22" fillId="0" fontId="12" numFmtId="0" xfId="0" applyAlignment="1" applyBorder="1" applyFont="1">
      <alignment horizontal="center" textRotation="90" vertical="center"/>
    </xf>
    <xf borderId="17" fillId="0" fontId="12" numFmtId="0" xfId="0" applyAlignment="1" applyBorder="1" applyFont="1">
      <alignment horizontal="center" shrinkToFit="0" textRotation="90" vertical="center" wrapText="1"/>
    </xf>
    <xf borderId="5" fillId="0" fontId="14" numFmtId="9" xfId="0" applyAlignment="1" applyBorder="1" applyFont="1" applyNumberFormat="1">
      <alignment horizontal="center" shrinkToFit="0" vertical="center" wrapText="1"/>
    </xf>
    <xf borderId="4" fillId="0" fontId="14" numFmtId="9" xfId="0" applyAlignment="1" applyBorder="1" applyFont="1" applyNumberFormat="1">
      <alignment horizontal="center" shrinkToFit="0" vertical="center" wrapText="1"/>
    </xf>
    <xf borderId="0" fillId="0" fontId="14" numFmtId="9" xfId="0" applyAlignment="1" applyFont="1" applyNumberFormat="1">
      <alignment horizontal="center" shrinkToFit="0" vertical="center" wrapText="1"/>
    </xf>
    <xf borderId="5" fillId="0" fontId="15" numFmtId="9" xfId="0" applyAlignment="1" applyBorder="1" applyFont="1" applyNumberFormat="1">
      <alignment horizontal="center" shrinkToFit="0" vertical="bottom" wrapText="1"/>
    </xf>
    <xf borderId="6" fillId="0" fontId="15" numFmtId="9" xfId="0" applyAlignment="1" applyBorder="1" applyFont="1" applyNumberFormat="1">
      <alignment horizontal="center" shrinkToFit="0" vertical="bottom" wrapText="1"/>
    </xf>
    <xf borderId="1" fillId="0" fontId="16" numFmtId="0" xfId="0" applyAlignment="1" applyBorder="1" applyFont="1">
      <alignment horizontal="center"/>
    </xf>
    <xf borderId="8" fillId="0" fontId="11" numFmtId="0" xfId="0" applyAlignment="1" applyBorder="1" applyFont="1">
      <alignment vertical="center"/>
    </xf>
    <xf borderId="23" fillId="0" fontId="5" numFmtId="0" xfId="0" applyBorder="1" applyFont="1"/>
    <xf borderId="8" fillId="0" fontId="11" numFmtId="0" xfId="0" applyAlignment="1" applyBorder="1" applyFont="1">
      <alignment horizontal="center" vertical="center"/>
    </xf>
    <xf borderId="5" fillId="0" fontId="5" numFmtId="0" xfId="0" applyBorder="1" applyFont="1"/>
    <xf borderId="13" fillId="0" fontId="11" numFmtId="0" xfId="0" applyAlignment="1" applyBorder="1" applyFont="1">
      <alignment horizontal="center" vertical="center"/>
    </xf>
    <xf borderId="1" fillId="0" fontId="11" numFmtId="0" xfId="0" applyAlignment="1" applyBorder="1" applyFont="1">
      <alignment vertical="center"/>
    </xf>
    <xf borderId="4" fillId="0" fontId="14" numFmtId="9" xfId="0" applyAlignment="1" applyBorder="1" applyFont="1" applyNumberFormat="1">
      <alignment horizontal="center" vertical="center"/>
    </xf>
    <xf borderId="0" fillId="0" fontId="14" numFmtId="9" xfId="0" applyAlignment="1" applyFont="1" applyNumberFormat="1">
      <alignment horizontal="center" vertical="center"/>
    </xf>
    <xf borderId="0" fillId="0" fontId="17" numFmtId="0" xfId="0" applyAlignment="1" applyFont="1">
      <alignment horizontal="center"/>
    </xf>
    <xf borderId="7" fillId="0" fontId="6" numFmtId="0" xfId="0" applyAlignment="1" applyBorder="1" applyFont="1">
      <alignment vertical="bottom"/>
    </xf>
    <xf borderId="1" fillId="0" fontId="16" numFmtId="0" xfId="0" applyAlignment="1" applyBorder="1" applyFont="1">
      <alignment horizontal="center" vertical="center"/>
    </xf>
    <xf borderId="4" fillId="4" fontId="8" numFmtId="0" xfId="0" applyAlignment="1" applyBorder="1" applyFill="1" applyFont="1">
      <alignment horizontal="center" vertical="center"/>
    </xf>
    <xf borderId="4" fillId="4" fontId="18" numFmtId="0" xfId="0" applyAlignment="1" applyBorder="1" applyFont="1">
      <alignment horizontal="center" vertical="center"/>
    </xf>
    <xf borderId="4" fillId="4" fontId="9" numFmtId="0" xfId="0" applyAlignment="1" applyBorder="1" applyFont="1">
      <alignment horizontal="center" vertical="center"/>
    </xf>
    <xf borderId="4" fillId="4" fontId="19" numFmtId="0" xfId="0" applyAlignment="1" applyBorder="1" applyFont="1">
      <alignment horizontal="center" vertical="center"/>
    </xf>
    <xf borderId="4" fillId="5" fontId="14" numFmtId="2" xfId="0" applyAlignment="1" applyBorder="1" applyFill="1" applyFont="1" applyNumberFormat="1">
      <alignment horizontal="center" vertical="center"/>
    </xf>
    <xf borderId="24" fillId="5" fontId="14" numFmtId="2" xfId="0" applyAlignment="1" applyBorder="1" applyFont="1" applyNumberFormat="1">
      <alignment horizontal="center" vertical="center"/>
    </xf>
    <xf borderId="4" fillId="5" fontId="14" numFmtId="2" xfId="0" applyAlignment="1" applyBorder="1" applyFont="1" applyNumberFormat="1">
      <alignment horizontal="center" readingOrder="0" vertical="center"/>
    </xf>
    <xf borderId="5" fillId="5" fontId="6" numFmtId="1" xfId="0" applyAlignment="1" applyBorder="1" applyFont="1" applyNumberFormat="1">
      <alignment horizontal="right" vertical="bottom"/>
    </xf>
    <xf borderId="6" fillId="5" fontId="6" numFmtId="1" xfId="0" applyAlignment="1" applyBorder="1" applyFont="1" applyNumberFormat="1">
      <alignment horizontal="right" vertical="bottom"/>
    </xf>
    <xf borderId="0" fillId="0" fontId="20" numFmtId="0" xfId="0" applyAlignment="1" applyFont="1">
      <alignment vertical="top"/>
    </xf>
    <xf borderId="4" fillId="0" fontId="4" numFmtId="0" xfId="0" applyAlignment="1" applyBorder="1" applyFont="1">
      <alignment shrinkToFit="0" wrapText="1"/>
    </xf>
    <xf borderId="4" fillId="0" fontId="21" numFmtId="0" xfId="0" applyAlignment="1" applyBorder="1" applyFont="1">
      <alignment horizontal="center" vertical="center"/>
    </xf>
    <xf borderId="4" fillId="3" fontId="1" numFmtId="0" xfId="0" applyAlignment="1" applyBorder="1" applyFont="1">
      <alignment horizontal="center"/>
    </xf>
    <xf borderId="4" fillId="0" fontId="2" numFmtId="0" xfId="0" applyAlignment="1" applyBorder="1" applyFont="1">
      <alignment horizontal="center" vertical="center"/>
    </xf>
    <xf borderId="4" fillId="3" fontId="4" numFmtId="0" xfId="0" applyAlignment="1" applyBorder="1" applyFont="1">
      <alignment horizontal="center" vertical="center"/>
    </xf>
    <xf borderId="4" fillId="0" fontId="14" numFmtId="0" xfId="0" applyAlignment="1" applyBorder="1" applyFont="1">
      <alignment horizontal="center" vertical="center"/>
    </xf>
    <xf borderId="5" fillId="6" fontId="6" numFmtId="0" xfId="0" applyAlignment="1" applyBorder="1" applyFill="1" applyFont="1">
      <alignment horizontal="right" vertical="bottom"/>
    </xf>
    <xf borderId="6" fillId="6" fontId="6" numFmtId="0" xfId="0" applyAlignment="1" applyBorder="1" applyFont="1">
      <alignment horizontal="right" vertical="bottom"/>
    </xf>
    <xf borderId="4" fillId="0" fontId="22" numFmtId="0" xfId="0" applyAlignment="1" applyBorder="1" applyFont="1">
      <alignment horizontal="center" vertical="center"/>
    </xf>
    <xf borderId="4" fillId="0" fontId="11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 vertical="center"/>
    </xf>
    <xf borderId="0" fillId="0" fontId="4" numFmtId="0" xfId="0" applyFont="1"/>
    <xf borderId="4" fillId="0" fontId="23" numFmtId="0" xfId="0" applyAlignment="1" applyBorder="1" applyFont="1">
      <alignment horizontal="center" vertical="center"/>
    </xf>
    <xf borderId="1" fillId="0" fontId="14" numFmtId="0" xfId="0" applyAlignment="1" applyBorder="1" applyFont="1">
      <alignment horizontal="center"/>
    </xf>
    <xf borderId="0" fillId="2" fontId="9" numFmtId="9" xfId="0" applyAlignment="1" applyFont="1" applyNumberFormat="1">
      <alignment horizontal="center" vertical="center"/>
    </xf>
    <xf borderId="4" fillId="0" fontId="15" numFmtId="9" xfId="0" applyAlignment="1" applyBorder="1" applyFont="1" applyNumberFormat="1">
      <alignment horizontal="center" shrinkToFit="0" wrapText="1"/>
    </xf>
    <xf borderId="3" fillId="0" fontId="15" numFmtId="9" xfId="0" applyAlignment="1" applyBorder="1" applyFont="1" applyNumberFormat="1">
      <alignment horizontal="center" shrinkToFit="0" wrapText="1"/>
    </xf>
    <xf borderId="0" fillId="0" fontId="6" numFmtId="0" xfId="0" applyAlignment="1" applyFont="1">
      <alignment vertical="bottom"/>
    </xf>
    <xf borderId="4" fillId="5" fontId="6" numFmtId="2" xfId="0" applyAlignment="1" applyBorder="1" applyFont="1" applyNumberFormat="1">
      <alignment horizontal="right" vertical="bottom"/>
    </xf>
    <xf borderId="0" fillId="0" fontId="4" numFmtId="0" xfId="0" applyAlignment="1" applyFont="1">
      <alignment vertical="top"/>
    </xf>
    <xf borderId="5" fillId="0" fontId="6" numFmtId="0" xfId="0" applyAlignment="1" applyBorder="1" applyFont="1">
      <alignment horizontal="right" vertical="bottom"/>
    </xf>
    <xf borderId="6" fillId="0" fontId="6" numFmtId="0" xfId="0" applyAlignment="1" applyBorder="1" applyFont="1">
      <alignment horizontal="right" vertical="bottom"/>
    </xf>
    <xf borderId="0" fillId="0" fontId="4" numFmtId="0" xfId="0" applyAlignment="1" applyFont="1">
      <alignment shrinkToFit="0" wrapText="1"/>
    </xf>
    <xf borderId="0" fillId="0" fontId="2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14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757575"/>
                </a:solidFill>
                <a:latin typeface="+mn-lt"/>
              </a:defRPr>
            </a:pPr>
            <a:r>
              <a:rPr b="1" i="0" sz="1200">
                <a:solidFill>
                  <a:srgbClr val="757575"/>
                </a:solidFill>
                <a:latin typeface="+mn-lt"/>
              </a:rPr>
              <a:t>EEE 372: Microprocessors and Microcontrollers Lab (MML) 
SECTION B1 - Spring 2022</a:t>
            </a:r>
          </a:p>
        </c:rich>
      </c:tx>
      <c:layout>
        <c:manualLayout>
          <c:xMode val="edge"/>
          <c:yMode val="edge"/>
          <c:x val="0.1448851428384546"/>
          <c:y val="0.03171367651407834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MML_B1_Spring2022!$AB$14:$AE$14</c:f>
            </c:strRef>
          </c:cat>
          <c:val>
            <c:numRef>
              <c:f>MML_B1_Spring2022!$AB$55:$AE$55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757575"/>
                </a:solidFill>
                <a:latin typeface="+mn-lt"/>
              </a:defRPr>
            </a:pPr>
            <a:r>
              <a:rPr b="1" i="0" sz="1200">
                <a:solidFill>
                  <a:srgbClr val="757575"/>
                </a:solidFill>
                <a:latin typeface="+mn-lt"/>
              </a:rPr>
              <a:t>EEE 372: Microprocessors and Microcontrollers Lab (MML) 
SECTION B2 - Spring 2022</a:t>
            </a:r>
          </a:p>
        </c:rich>
      </c:tx>
      <c:layout>
        <c:manualLayout>
          <c:xMode val="edge"/>
          <c:yMode val="edge"/>
          <c:x val="0.1448851428384546"/>
          <c:y val="0.03171367651407834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1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[CATEGORY NAME], 100%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[CATEGORY NAME], 97%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[CATEGORY NAME], 100%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MML_B1_Spring2022!$AB$14:$AE$14</c:f>
            </c:strRef>
          </c:cat>
          <c:val>
            <c:numRef>
              <c:f>MML_B1_Spring2022!$AB$55:$AE$55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28</xdr:col>
      <xdr:colOff>47625</xdr:colOff>
      <xdr:row>55</xdr:row>
      <xdr:rowOff>123825</xdr:rowOff>
    </xdr:from>
    <xdr:ext cx="6010275" cy="2771775"/>
    <xdr:graphicFrame>
      <xdr:nvGraphicFramePr>
        <xdr:cNvPr id="144504525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28</xdr:col>
      <xdr:colOff>47625</xdr:colOff>
      <xdr:row>60</xdr:row>
      <xdr:rowOff>123825</xdr:rowOff>
    </xdr:from>
    <xdr:ext cx="6010275" cy="2771775"/>
    <xdr:graphicFrame>
      <xdr:nvGraphicFramePr>
        <xdr:cNvPr id="160050137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30.0"/>
    <col customWidth="1" min="3" max="3" width="5.38"/>
    <col customWidth="1" min="4" max="4" width="5.5"/>
    <col customWidth="1" min="5" max="5" width="4.5"/>
    <col customWidth="1" min="6" max="7" width="5.13"/>
    <col customWidth="1" min="8" max="8" width="6.0"/>
    <col customWidth="1" min="9" max="9" width="5.13"/>
    <col customWidth="1" min="10" max="11" width="4.63"/>
    <col customWidth="1" min="12" max="12" width="7.13"/>
    <col customWidth="1" min="13" max="14" width="6.63"/>
    <col customWidth="1" min="15" max="15" width="7.88"/>
    <col customWidth="1" min="16" max="16" width="7.38"/>
    <col customWidth="1" min="17" max="19" width="4.63"/>
    <col customWidth="1" min="20" max="20" width="6.38"/>
    <col customWidth="1" min="21" max="21" width="12.5"/>
    <col customWidth="1" min="22" max="22" width="6.5"/>
    <col customWidth="1" min="23" max="23" width="6.38"/>
    <col customWidth="1" min="24" max="24" width="6.5"/>
    <col customWidth="1" min="25" max="25" width="5.88"/>
    <col customWidth="1" min="26" max="27" width="4.5"/>
    <col customWidth="1" min="28" max="28" width="6.5"/>
    <col customWidth="1" min="29" max="29" width="6.63"/>
    <col customWidth="1" min="30" max="30" width="6.88"/>
    <col customWidth="1" min="31" max="32" width="7.38"/>
    <col customWidth="1" min="33" max="33" width="5.5"/>
    <col customWidth="1" min="34" max="35" width="6.38"/>
    <col customWidth="1" min="36" max="36" width="6.88"/>
    <col customWidth="1" min="37" max="37" width="6.13"/>
    <col customWidth="1" min="38" max="38" width="5.5"/>
    <col customWidth="1" min="39" max="39" width="5.13"/>
    <col customWidth="1" min="40" max="40" width="6.5"/>
    <col customWidth="1" min="41" max="41" width="6.63"/>
    <col customWidth="1" min="42" max="42" width="7.0"/>
    <col customWidth="1" min="43" max="43" width="6.38"/>
    <col customWidth="1" min="44" max="49" width="5.5"/>
  </cols>
  <sheetData>
    <row r="1" ht="15.75" customHeight="1">
      <c r="A1" s="1" t="s">
        <v>0</v>
      </c>
      <c r="B1" s="1" t="s">
        <v>1</v>
      </c>
      <c r="C1" s="2"/>
      <c r="D1" s="2"/>
      <c r="E1" s="3"/>
      <c r="F1" s="3"/>
      <c r="G1" s="3"/>
      <c r="H1" s="3"/>
      <c r="I1" s="4" t="s">
        <v>2</v>
      </c>
      <c r="J1" s="5"/>
      <c r="K1" s="5"/>
      <c r="L1" s="5"/>
      <c r="M1" s="5"/>
      <c r="N1" s="5"/>
      <c r="O1" s="6"/>
      <c r="V1" s="4" t="s">
        <v>3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6"/>
    </row>
    <row r="2" ht="27.75" customHeight="1">
      <c r="A2" s="1" t="s">
        <v>4</v>
      </c>
      <c r="B2" s="1" t="s">
        <v>5</v>
      </c>
      <c r="C2" s="2"/>
      <c r="D2" s="2"/>
      <c r="E2" s="2"/>
      <c r="F2" s="2"/>
      <c r="G2" s="2"/>
      <c r="H2" s="2"/>
      <c r="I2" s="7"/>
      <c r="J2" s="7" t="s">
        <v>6</v>
      </c>
      <c r="K2" s="8" t="s">
        <v>7</v>
      </c>
      <c r="L2" s="8" t="s">
        <v>8</v>
      </c>
      <c r="M2" s="7" t="s">
        <v>9</v>
      </c>
      <c r="N2" s="7" t="s">
        <v>10</v>
      </c>
      <c r="O2" s="7" t="s">
        <v>11</v>
      </c>
      <c r="V2" s="9"/>
      <c r="W2" s="10" t="s">
        <v>12</v>
      </c>
      <c r="X2" s="10" t="s">
        <v>13</v>
      </c>
      <c r="Y2" s="10" t="s">
        <v>14</v>
      </c>
      <c r="Z2" s="10" t="s">
        <v>15</v>
      </c>
      <c r="AA2" s="11" t="s">
        <v>16</v>
      </c>
      <c r="AB2" s="11" t="s">
        <v>17</v>
      </c>
      <c r="AC2" s="11" t="s">
        <v>18</v>
      </c>
      <c r="AD2" s="10" t="s">
        <v>19</v>
      </c>
      <c r="AE2" s="10" t="s">
        <v>20</v>
      </c>
      <c r="AF2" s="10" t="s">
        <v>21</v>
      </c>
      <c r="AG2" s="10" t="s">
        <v>22</v>
      </c>
      <c r="AH2" s="10" t="s">
        <v>23</v>
      </c>
    </row>
    <row r="3" ht="15.75" customHeight="1">
      <c r="A3" s="1" t="s">
        <v>24</v>
      </c>
      <c r="B3" s="1" t="s">
        <v>25</v>
      </c>
      <c r="C3" s="2"/>
      <c r="D3" s="2"/>
      <c r="E3" s="3"/>
      <c r="F3" s="3"/>
      <c r="G3" s="3"/>
      <c r="H3" s="3"/>
      <c r="I3" s="7" t="s">
        <v>26</v>
      </c>
      <c r="J3" s="7">
        <v>30.0</v>
      </c>
      <c r="K3" s="7"/>
      <c r="L3" s="7"/>
      <c r="M3" s="7"/>
      <c r="N3" s="7">
        <f t="shared" ref="N3:N6" si="1">SUM(J3:M3)</f>
        <v>30</v>
      </c>
      <c r="O3" s="12">
        <f>N3/N9</f>
        <v>0.2</v>
      </c>
      <c r="V3" s="7" t="s">
        <v>26</v>
      </c>
      <c r="W3" s="13" t="s">
        <v>27</v>
      </c>
      <c r="X3" s="14"/>
      <c r="Y3" s="14"/>
      <c r="Z3" s="14"/>
      <c r="AA3" s="15"/>
      <c r="AB3" s="15"/>
      <c r="AC3" s="15"/>
      <c r="AD3" s="14"/>
      <c r="AE3" s="14"/>
      <c r="AF3" s="14"/>
      <c r="AG3" s="7"/>
      <c r="AH3" s="7"/>
    </row>
    <row r="4" ht="15.75" customHeight="1">
      <c r="A4" s="1" t="s">
        <v>28</v>
      </c>
      <c r="B4" s="1" t="s">
        <v>29</v>
      </c>
      <c r="C4" s="2"/>
      <c r="D4" s="2"/>
      <c r="E4" s="3"/>
      <c r="F4" s="3"/>
      <c r="G4" s="3"/>
      <c r="H4" s="3"/>
      <c r="I4" s="7" t="s">
        <v>30</v>
      </c>
      <c r="J4" s="7">
        <v>20.0</v>
      </c>
      <c r="K4" s="7"/>
      <c r="L4" s="7"/>
      <c r="M4" s="7"/>
      <c r="N4" s="7">
        <f t="shared" si="1"/>
        <v>20</v>
      </c>
      <c r="O4" s="12">
        <f>N4/N9</f>
        <v>0.1333333333</v>
      </c>
      <c r="V4" s="7" t="s">
        <v>30</v>
      </c>
      <c r="W4" s="16"/>
      <c r="X4" s="17"/>
      <c r="Y4" s="18" t="s">
        <v>27</v>
      </c>
      <c r="Z4" s="18"/>
      <c r="AA4" s="19" t="s">
        <v>27</v>
      </c>
      <c r="AB4" s="20"/>
      <c r="AC4" s="20"/>
      <c r="AD4" s="18"/>
      <c r="AE4" s="18"/>
      <c r="AF4" s="18"/>
      <c r="AG4" s="7"/>
      <c r="AH4" s="7"/>
    </row>
    <row r="5" ht="15.75" customHeight="1">
      <c r="A5" s="1" t="s">
        <v>31</v>
      </c>
      <c r="B5" s="21">
        <v>30.0</v>
      </c>
      <c r="C5" s="2"/>
      <c r="D5" s="2"/>
      <c r="E5" s="3"/>
      <c r="F5" s="3"/>
      <c r="G5" s="3"/>
      <c r="H5" s="3"/>
      <c r="I5" s="7" t="s">
        <v>32</v>
      </c>
      <c r="J5" s="7">
        <v>30.0</v>
      </c>
      <c r="K5" s="7"/>
      <c r="L5" s="7"/>
      <c r="M5" s="7"/>
      <c r="N5" s="7">
        <f t="shared" si="1"/>
        <v>30</v>
      </c>
      <c r="O5" s="12">
        <f>N5/N9</f>
        <v>0.2</v>
      </c>
      <c r="V5" s="7" t="s">
        <v>32</v>
      </c>
      <c r="W5" s="16"/>
      <c r="X5" s="18"/>
      <c r="Y5" s="18" t="s">
        <v>27</v>
      </c>
      <c r="Z5" s="18"/>
      <c r="AA5" s="19" t="s">
        <v>27</v>
      </c>
      <c r="AB5" s="20"/>
      <c r="AC5" s="20"/>
      <c r="AD5" s="17"/>
      <c r="AE5" s="18"/>
      <c r="AF5" s="18"/>
      <c r="AG5" s="7"/>
      <c r="AH5" s="7"/>
    </row>
    <row r="6" ht="15.75" customHeight="1">
      <c r="A6" s="1"/>
      <c r="B6" s="21"/>
      <c r="C6" s="2"/>
      <c r="D6" s="2"/>
      <c r="E6" s="3"/>
      <c r="F6" s="3"/>
      <c r="G6" s="3"/>
      <c r="H6" s="3"/>
      <c r="I6" s="7" t="s">
        <v>33</v>
      </c>
      <c r="J6" s="7"/>
      <c r="K6" s="7">
        <v>30.0</v>
      </c>
      <c r="L6" s="7">
        <v>20.0</v>
      </c>
      <c r="M6" s="7">
        <v>20.0</v>
      </c>
      <c r="N6" s="7">
        <f t="shared" si="1"/>
        <v>70</v>
      </c>
      <c r="O6" s="12">
        <f>N6/N9</f>
        <v>0.4666666667</v>
      </c>
      <c r="V6" s="7" t="s">
        <v>33</v>
      </c>
      <c r="W6" s="16"/>
      <c r="X6" s="18"/>
      <c r="Y6" s="18" t="s">
        <v>27</v>
      </c>
      <c r="Z6" s="18"/>
      <c r="AA6" s="19" t="s">
        <v>27</v>
      </c>
      <c r="AB6" s="20"/>
      <c r="AC6" s="20"/>
      <c r="AD6" s="18"/>
      <c r="AE6" s="18" t="s">
        <v>27</v>
      </c>
      <c r="AF6" s="18" t="s">
        <v>27</v>
      </c>
      <c r="AG6" s="7"/>
      <c r="AH6" s="7"/>
    </row>
    <row r="7" ht="15.75" customHeight="1">
      <c r="A7" s="1"/>
      <c r="B7" s="21"/>
      <c r="C7" s="2"/>
      <c r="D7" s="2"/>
      <c r="E7" s="3"/>
      <c r="F7" s="3"/>
      <c r="G7" s="3"/>
      <c r="H7" s="3"/>
      <c r="I7" s="7"/>
      <c r="J7" s="7"/>
      <c r="K7" s="7"/>
      <c r="L7" s="7"/>
      <c r="M7" s="7"/>
      <c r="N7" s="7"/>
      <c r="O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ht="15.75" customHeight="1">
      <c r="A8" s="1"/>
      <c r="B8" s="21"/>
      <c r="C8" s="2"/>
      <c r="D8" s="2"/>
      <c r="E8" s="3"/>
      <c r="F8" s="3"/>
      <c r="G8" s="3"/>
      <c r="H8" s="3"/>
      <c r="I8" s="7"/>
      <c r="J8" s="7"/>
      <c r="K8" s="7"/>
      <c r="L8" s="7"/>
      <c r="M8" s="7"/>
      <c r="N8" s="7"/>
      <c r="O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ht="15.75" customHeight="1">
      <c r="A9" s="1"/>
      <c r="B9" s="22"/>
      <c r="C9" s="2"/>
      <c r="D9" s="2"/>
      <c r="E9" s="2"/>
      <c r="F9" s="2"/>
      <c r="G9" s="2"/>
      <c r="H9" s="2"/>
      <c r="I9" s="7"/>
      <c r="J9" s="7"/>
      <c r="K9" s="7"/>
      <c r="L9" s="7"/>
      <c r="M9" s="7"/>
      <c r="N9" s="7">
        <f t="shared" ref="N9:O9" si="2">SUM(N3:N6)</f>
        <v>150</v>
      </c>
      <c r="O9" s="12">
        <f t="shared" si="2"/>
        <v>1</v>
      </c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3"/>
      <c r="B11" s="23"/>
      <c r="C11" s="2"/>
      <c r="D11" s="2"/>
      <c r="E11" s="2"/>
      <c r="F11" s="2"/>
      <c r="G11" s="2"/>
      <c r="H11" s="2"/>
      <c r="I11" s="2"/>
      <c r="J11" s="2"/>
      <c r="K11" s="2"/>
      <c r="L11" s="23"/>
      <c r="M11" s="2"/>
    </row>
    <row r="12">
      <c r="A12" s="24" t="s">
        <v>34</v>
      </c>
      <c r="B12" s="24" t="s">
        <v>35</v>
      </c>
      <c r="C12" s="25" t="s">
        <v>36</v>
      </c>
      <c r="D12" s="5"/>
      <c r="E12" s="5"/>
      <c r="F12" s="5"/>
      <c r="G12" s="5"/>
      <c r="H12" s="5"/>
      <c r="I12" s="5"/>
      <c r="J12" s="5"/>
      <c r="K12" s="26"/>
      <c r="L12" s="27" t="s">
        <v>37</v>
      </c>
      <c r="M12" s="28" t="s">
        <v>38</v>
      </c>
      <c r="N12" s="6"/>
      <c r="O12" s="29" t="s">
        <v>39</v>
      </c>
      <c r="P12" s="30" t="s">
        <v>40</v>
      </c>
      <c r="Q12" s="28" t="s">
        <v>9</v>
      </c>
      <c r="R12" s="5"/>
      <c r="S12" s="6"/>
      <c r="T12" s="27" t="s">
        <v>37</v>
      </c>
      <c r="V12" s="31" t="s">
        <v>41</v>
      </c>
      <c r="W12" s="32"/>
      <c r="X12" s="32"/>
      <c r="Y12" s="32"/>
      <c r="Z12" s="33"/>
      <c r="AA12" s="34"/>
      <c r="AB12" s="35" t="s">
        <v>41</v>
      </c>
      <c r="AC12" s="36"/>
      <c r="AD12" s="36"/>
      <c r="AE12" s="36"/>
      <c r="AF12" s="37"/>
      <c r="AH12" s="31" t="s">
        <v>41</v>
      </c>
      <c r="AI12" s="32"/>
      <c r="AJ12" s="32"/>
      <c r="AK12" s="32"/>
      <c r="AL12" s="33"/>
      <c r="AN12" s="31" t="s">
        <v>41</v>
      </c>
      <c r="AO12" s="32"/>
      <c r="AP12" s="32"/>
      <c r="AQ12" s="32"/>
      <c r="AR12" s="33"/>
      <c r="AS12" s="38"/>
      <c r="AT12" s="39"/>
      <c r="AU12" s="39"/>
      <c r="AV12" s="39"/>
      <c r="AW12" s="39"/>
    </row>
    <row r="13" ht="114.0" customHeight="1">
      <c r="A13" s="40"/>
      <c r="B13" s="40"/>
      <c r="C13" s="41" t="s">
        <v>42</v>
      </c>
      <c r="D13" s="41" t="s">
        <v>43</v>
      </c>
      <c r="E13" s="41" t="s">
        <v>44</v>
      </c>
      <c r="F13" s="41" t="s">
        <v>45</v>
      </c>
      <c r="G13" s="41" t="s">
        <v>46</v>
      </c>
      <c r="H13" s="41" t="s">
        <v>47</v>
      </c>
      <c r="I13" s="41" t="s">
        <v>48</v>
      </c>
      <c r="J13" s="41" t="s">
        <v>49</v>
      </c>
      <c r="K13" s="41"/>
      <c r="L13" s="40"/>
      <c r="M13" s="42"/>
      <c r="N13" s="42"/>
      <c r="O13" s="40"/>
      <c r="P13" s="43"/>
      <c r="Q13" s="44"/>
      <c r="R13" s="5"/>
      <c r="S13" s="6"/>
      <c r="T13" s="40"/>
      <c r="V13" s="45"/>
      <c r="W13" s="46"/>
      <c r="X13" s="46"/>
      <c r="Y13" s="46"/>
      <c r="Z13" s="47"/>
      <c r="AA13" s="34"/>
      <c r="AB13" s="48"/>
      <c r="AC13" s="49"/>
      <c r="AD13" s="49"/>
      <c r="AE13" s="49"/>
      <c r="AF13" s="50"/>
      <c r="AH13" s="45"/>
      <c r="AI13" s="46"/>
      <c r="AJ13" s="46"/>
      <c r="AK13" s="46"/>
      <c r="AL13" s="47"/>
      <c r="AN13" s="45"/>
      <c r="AO13" s="46"/>
      <c r="AP13" s="46"/>
      <c r="AQ13" s="46"/>
      <c r="AR13" s="47"/>
      <c r="AS13" s="51"/>
      <c r="AT13" s="52"/>
      <c r="AU13" s="52"/>
      <c r="AV13" s="52"/>
      <c r="AW13" s="52"/>
    </row>
    <row r="14" ht="115.5" customHeight="1">
      <c r="A14" s="40"/>
      <c r="B14" s="40"/>
      <c r="C14" s="53" t="s">
        <v>50</v>
      </c>
      <c r="D14" s="53" t="s">
        <v>50</v>
      </c>
      <c r="E14" s="53" t="s">
        <v>50</v>
      </c>
      <c r="F14" s="53" t="s">
        <v>50</v>
      </c>
      <c r="G14" s="53" t="s">
        <v>50</v>
      </c>
      <c r="H14" s="53" t="s">
        <v>50</v>
      </c>
      <c r="I14" s="53" t="s">
        <v>50</v>
      </c>
      <c r="J14" s="53" t="s">
        <v>50</v>
      </c>
      <c r="K14" s="53"/>
      <c r="L14" s="40"/>
      <c r="M14" s="54" t="s">
        <v>51</v>
      </c>
      <c r="N14" s="54" t="s">
        <v>52</v>
      </c>
      <c r="O14" s="40"/>
      <c r="P14" s="55"/>
      <c r="Q14" s="53" t="s">
        <v>53</v>
      </c>
      <c r="R14" s="56" t="s">
        <v>54</v>
      </c>
      <c r="S14" s="53" t="s">
        <v>55</v>
      </c>
      <c r="T14" s="40"/>
      <c r="V14" s="57" t="s">
        <v>26</v>
      </c>
      <c r="W14" s="57" t="s">
        <v>30</v>
      </c>
      <c r="X14" s="57" t="s">
        <v>32</v>
      </c>
      <c r="Y14" s="58" t="s">
        <v>33</v>
      </c>
      <c r="Z14" s="58"/>
      <c r="AA14" s="59"/>
      <c r="AB14" s="58" t="s">
        <v>26</v>
      </c>
      <c r="AC14" s="58" t="s">
        <v>30</v>
      </c>
      <c r="AD14" s="58" t="s">
        <v>32</v>
      </c>
      <c r="AE14" s="58" t="s">
        <v>33</v>
      </c>
      <c r="AF14" s="58" t="s">
        <v>56</v>
      </c>
      <c r="AH14" s="57" t="s">
        <v>26</v>
      </c>
      <c r="AI14" s="57" t="s">
        <v>30</v>
      </c>
      <c r="AJ14" s="57" t="s">
        <v>32</v>
      </c>
      <c r="AK14" s="58" t="s">
        <v>33</v>
      </c>
      <c r="AL14" s="58" t="s">
        <v>56</v>
      </c>
      <c r="AN14" s="58" t="s">
        <v>26</v>
      </c>
      <c r="AO14" s="58" t="s">
        <v>30</v>
      </c>
      <c r="AP14" s="58" t="s">
        <v>32</v>
      </c>
      <c r="AQ14" s="58" t="s">
        <v>33</v>
      </c>
      <c r="AR14" s="58" t="s">
        <v>56</v>
      </c>
      <c r="AS14" s="60" t="s">
        <v>12</v>
      </c>
      <c r="AT14" s="61" t="s">
        <v>14</v>
      </c>
      <c r="AU14" s="61" t="s">
        <v>16</v>
      </c>
      <c r="AV14" s="61" t="s">
        <v>20</v>
      </c>
      <c r="AW14" s="61" t="s">
        <v>21</v>
      </c>
    </row>
    <row r="15" ht="29.25" customHeight="1">
      <c r="A15" s="62"/>
      <c r="B15" s="6"/>
      <c r="C15" s="42" t="s">
        <v>26</v>
      </c>
      <c r="D15" s="42" t="s">
        <v>26</v>
      </c>
      <c r="E15" s="42" t="s">
        <v>26</v>
      </c>
      <c r="F15" s="63" t="s">
        <v>30</v>
      </c>
      <c r="G15" s="63" t="s">
        <v>30</v>
      </c>
      <c r="H15" s="63" t="s">
        <v>32</v>
      </c>
      <c r="I15" s="63" t="s">
        <v>32</v>
      </c>
      <c r="J15" s="63" t="s">
        <v>32</v>
      </c>
      <c r="K15" s="63"/>
      <c r="L15" s="64"/>
      <c r="M15" s="65" t="s">
        <v>33</v>
      </c>
      <c r="N15" s="65" t="s">
        <v>33</v>
      </c>
      <c r="O15" s="66"/>
      <c r="P15" s="67" t="s">
        <v>33</v>
      </c>
      <c r="Q15" s="68" t="s">
        <v>33</v>
      </c>
      <c r="R15" s="68" t="s">
        <v>33</v>
      </c>
      <c r="S15" s="68" t="s">
        <v>33</v>
      </c>
      <c r="T15" s="64"/>
      <c r="V15" s="69"/>
      <c r="W15" s="69"/>
      <c r="X15" s="69"/>
      <c r="Y15" s="69"/>
      <c r="Z15" s="69"/>
      <c r="AA15" s="70"/>
      <c r="AB15" s="70"/>
      <c r="AC15" s="70"/>
      <c r="AD15" s="70"/>
      <c r="AE15" s="70"/>
      <c r="AF15" s="70"/>
      <c r="AH15" s="70"/>
      <c r="AI15" s="70"/>
      <c r="AJ15" s="70"/>
      <c r="AK15" s="70"/>
      <c r="AL15" s="70"/>
      <c r="AN15" s="70"/>
      <c r="AO15" s="70"/>
      <c r="AP15" s="70"/>
      <c r="AQ15" s="71"/>
      <c r="AS15" s="72"/>
      <c r="AT15" s="72"/>
      <c r="AU15" s="72"/>
      <c r="AV15" s="72"/>
      <c r="AW15" s="72"/>
    </row>
    <row r="16" ht="18.0" customHeight="1">
      <c r="A16" s="73"/>
      <c r="B16" s="6"/>
      <c r="C16" s="74">
        <v>10.0</v>
      </c>
      <c r="D16" s="75">
        <v>10.0</v>
      </c>
      <c r="E16" s="74">
        <v>10.0</v>
      </c>
      <c r="F16" s="74">
        <v>10.0</v>
      </c>
      <c r="G16" s="74">
        <v>10.0</v>
      </c>
      <c r="H16" s="74">
        <v>10.0</v>
      </c>
      <c r="I16" s="74">
        <v>10.0</v>
      </c>
      <c r="J16" s="74">
        <v>10.0</v>
      </c>
      <c r="K16" s="74"/>
      <c r="L16" s="74">
        <f t="shared" ref="L16:L46" si="3">SUM(C16:K16)</f>
        <v>80</v>
      </c>
      <c r="M16" s="76">
        <v>10.0</v>
      </c>
      <c r="N16" s="77">
        <v>20.0</v>
      </c>
      <c r="O16" s="77">
        <v>30.0</v>
      </c>
      <c r="P16" s="77">
        <v>20.0</v>
      </c>
      <c r="Q16" s="77">
        <v>10.0</v>
      </c>
      <c r="R16" s="77">
        <v>5.0</v>
      </c>
      <c r="S16" s="77">
        <v>5.0</v>
      </c>
      <c r="T16" s="74">
        <f t="shared" ref="T16:T46" si="4">SUM(P16:S16)</f>
        <v>40</v>
      </c>
      <c r="V16" s="78">
        <f>SUMIF($C$15:$S$15,I$3,$C16:$S16)</f>
        <v>30</v>
      </c>
      <c r="W16" s="78">
        <f>SUMIF($C$15:$S$15,I$4,$C16:$S16)</f>
        <v>20</v>
      </c>
      <c r="X16" s="78">
        <f>SUMIF($C$15:$S$15,I$5,$C16:$S16)</f>
        <v>30</v>
      </c>
      <c r="Y16" s="78">
        <f>SUMIF($C$15:$S$15,I$6,$C16:$S16)</f>
        <v>70</v>
      </c>
      <c r="Z16" s="78"/>
      <c r="AA16" s="79"/>
      <c r="AB16" s="78">
        <f>SUMIF($C$15:$S$15,I$3,$C16:$S16)</f>
        <v>30</v>
      </c>
      <c r="AC16" s="78">
        <f>SUMIF($C$15:$S$15,I$4,$C16:$S16)</f>
        <v>20</v>
      </c>
      <c r="AD16" s="78">
        <f>SUMIF($C$15:$S$15,I$5,$C16:$S16)</f>
        <v>30</v>
      </c>
      <c r="AE16" s="78">
        <f>SUMIF($C$15:$S$15,I$6,$C16:$S16)</f>
        <v>70</v>
      </c>
      <c r="AF16" s="78"/>
      <c r="AH16" s="80">
        <v>2.0</v>
      </c>
      <c r="AI16" s="80">
        <v>2.0</v>
      </c>
      <c r="AJ16" s="80">
        <v>2.0</v>
      </c>
      <c r="AK16" s="80">
        <v>2.0</v>
      </c>
      <c r="AL16" s="78"/>
      <c r="AN16" s="80"/>
      <c r="AO16" s="80"/>
      <c r="AP16" s="78"/>
      <c r="AQ16" s="78"/>
      <c r="AR16" s="9"/>
      <c r="AS16" s="81">
        <f t="shared" ref="AS16:AS46" si="8">AH16</f>
        <v>2</v>
      </c>
      <c r="AT16" s="82">
        <f t="shared" ref="AT16:AT46" si="9">sum(AI16,AJ16,AK16)</f>
        <v>6</v>
      </c>
      <c r="AU16" s="82">
        <f t="shared" ref="AU16:AU46" si="10">sum(AI16,AJ16,AK16)</f>
        <v>6</v>
      </c>
      <c r="AV16" s="82">
        <f t="shared" ref="AV16:AV46" si="11">AK16</f>
        <v>2</v>
      </c>
      <c r="AW16" s="82">
        <f t="shared" ref="AW16:AW46" si="12">AK16</f>
        <v>2</v>
      </c>
    </row>
    <row r="17" ht="15.75" customHeight="1">
      <c r="A17" s="83" t="s">
        <v>57</v>
      </c>
      <c r="B17" s="83" t="s">
        <v>58</v>
      </c>
      <c r="C17" s="84">
        <v>6.0</v>
      </c>
      <c r="D17" s="84">
        <v>5.0</v>
      </c>
      <c r="E17" s="84">
        <v>5.0</v>
      </c>
      <c r="F17" s="84">
        <v>6.0</v>
      </c>
      <c r="G17" s="84">
        <v>6.0</v>
      </c>
      <c r="H17" s="84">
        <v>5.0</v>
      </c>
      <c r="I17" s="84">
        <v>4.0</v>
      </c>
      <c r="J17" s="84">
        <v>3.0</v>
      </c>
      <c r="K17" s="85"/>
      <c r="L17" s="86">
        <f t="shared" si="3"/>
        <v>40</v>
      </c>
      <c r="M17" s="87">
        <v>7.0</v>
      </c>
      <c r="N17" s="7">
        <v>16.0</v>
      </c>
      <c r="O17" s="88">
        <f>SUM(M17:N17)</f>
        <v>23</v>
      </c>
      <c r="P17" s="7">
        <v>10.0</v>
      </c>
      <c r="Q17" s="7">
        <v>0.0</v>
      </c>
      <c r="R17" s="7">
        <v>0.0</v>
      </c>
      <c r="S17" s="7">
        <v>0.0</v>
      </c>
      <c r="T17" s="74">
        <f t="shared" si="4"/>
        <v>10</v>
      </c>
      <c r="V17" s="89">
        <f t="shared" ref="V17:Y17" si="5">MIN(SUMIF($C$15:$S$15,V$14,$C17:$S17), 100)</f>
        <v>16</v>
      </c>
      <c r="W17" s="89">
        <f t="shared" si="5"/>
        <v>12</v>
      </c>
      <c r="X17" s="89">
        <f t="shared" si="5"/>
        <v>12</v>
      </c>
      <c r="Y17" s="89">
        <f t="shared" si="5"/>
        <v>33</v>
      </c>
      <c r="Z17" s="89"/>
      <c r="AA17" s="70"/>
      <c r="AB17" s="69">
        <f t="shared" ref="AB17:AB46" si="14">MIN(SUMIF($C$15:$S$15,I$3,$C17:$S17)/N$3, 100%)</f>
        <v>0.5333333333</v>
      </c>
      <c r="AC17" s="69">
        <f t="shared" ref="AC17:AC46" si="15">MIN(SUMIF($C$15:$S$15,I$4,$C17:$S17)/N$4, 100%)</f>
        <v>0.6</v>
      </c>
      <c r="AD17" s="69">
        <f t="shared" ref="AD17:AD46" si="16">MIN(SUMIF($C$15:$S$15,I$5,$C17:$S17)/N$5, 100%)</f>
        <v>0.4</v>
      </c>
      <c r="AE17" s="69">
        <f t="shared" ref="AE17:AE46" si="17">MIN(SUMIF($C$15:$S$15,I$6,$C17:$S17)/N$6, 100%)</f>
        <v>0.4714285714</v>
      </c>
      <c r="AF17" s="69"/>
      <c r="AH17" s="7">
        <f t="shared" ref="AH17:AK17" si="6">IF((AB17)&gt;=50%, 2, (IF((AB17)&lt;25%, 0, 1)))</f>
        <v>2</v>
      </c>
      <c r="AI17" s="7">
        <f t="shared" si="6"/>
        <v>2</v>
      </c>
      <c r="AJ17" s="7">
        <f t="shared" si="6"/>
        <v>1</v>
      </c>
      <c r="AK17" s="7">
        <f t="shared" si="6"/>
        <v>1</v>
      </c>
      <c r="AL17" s="7"/>
      <c r="AN17" s="7" t="str">
        <f t="shared" ref="AN17:AQ17" si="7">IF(AH17=2,"Att", (IF(AH17=0,"Not","Weak")))</f>
        <v>Att</v>
      </c>
      <c r="AO17" s="7" t="str">
        <f t="shared" si="7"/>
        <v>Att</v>
      </c>
      <c r="AP17" s="7" t="str">
        <f t="shared" si="7"/>
        <v>Weak</v>
      </c>
      <c r="AQ17" s="7" t="str">
        <f t="shared" si="7"/>
        <v>Weak</v>
      </c>
      <c r="AR17" s="9"/>
      <c r="AS17" s="90">
        <f t="shared" si="8"/>
        <v>2</v>
      </c>
      <c r="AT17" s="91">
        <f t="shared" si="9"/>
        <v>4</v>
      </c>
      <c r="AU17" s="91">
        <f t="shared" si="10"/>
        <v>4</v>
      </c>
      <c r="AV17" s="91">
        <f t="shared" si="11"/>
        <v>1</v>
      </c>
      <c r="AW17" s="91">
        <f t="shared" si="12"/>
        <v>1</v>
      </c>
    </row>
    <row r="18" ht="15.75" customHeight="1">
      <c r="A18" s="83" t="s">
        <v>59</v>
      </c>
      <c r="B18" s="83" t="s">
        <v>60</v>
      </c>
      <c r="C18" s="84">
        <v>10.0</v>
      </c>
      <c r="D18" s="84">
        <v>9.0</v>
      </c>
      <c r="E18" s="84">
        <v>9.0</v>
      </c>
      <c r="F18" s="84">
        <v>10.0</v>
      </c>
      <c r="G18" s="84">
        <v>10.0</v>
      </c>
      <c r="H18" s="84">
        <v>8.0</v>
      </c>
      <c r="I18" s="84">
        <v>10.0</v>
      </c>
      <c r="J18" s="84">
        <v>10.0</v>
      </c>
      <c r="K18" s="92"/>
      <c r="L18" s="86">
        <f t="shared" si="3"/>
        <v>76</v>
      </c>
      <c r="M18" s="87">
        <v>10.0</v>
      </c>
      <c r="N18" s="7">
        <v>18.0</v>
      </c>
      <c r="O18" s="88">
        <v>28.0</v>
      </c>
      <c r="P18" s="7">
        <v>13.0</v>
      </c>
      <c r="Q18" s="7">
        <v>6.0</v>
      </c>
      <c r="R18" s="7">
        <v>3.0</v>
      </c>
      <c r="S18" s="7">
        <v>3.0</v>
      </c>
      <c r="T18" s="74">
        <f t="shared" si="4"/>
        <v>25</v>
      </c>
      <c r="V18" s="89">
        <f t="shared" ref="V18:Y18" si="13">MIN(SUMIF($C$15:$S$15,V$14,$C18:$S18), 100)</f>
        <v>28</v>
      </c>
      <c r="W18" s="89">
        <f t="shared" si="13"/>
        <v>20</v>
      </c>
      <c r="X18" s="89">
        <f t="shared" si="13"/>
        <v>28</v>
      </c>
      <c r="Y18" s="89">
        <f t="shared" si="13"/>
        <v>53</v>
      </c>
      <c r="Z18" s="89"/>
      <c r="AA18" s="70"/>
      <c r="AB18" s="69">
        <f t="shared" si="14"/>
        <v>0.9333333333</v>
      </c>
      <c r="AC18" s="69">
        <f t="shared" si="15"/>
        <v>1</v>
      </c>
      <c r="AD18" s="69">
        <f t="shared" si="16"/>
        <v>0.9333333333</v>
      </c>
      <c r="AE18" s="69">
        <f t="shared" si="17"/>
        <v>0.7571428571</v>
      </c>
      <c r="AF18" s="69"/>
      <c r="AH18" s="7">
        <f t="shared" ref="AH18:AK18" si="18">IF((AB18)&gt;=50%, 2, (IF((AB18)&lt;25%, 0, 1)))</f>
        <v>2</v>
      </c>
      <c r="AI18" s="7">
        <f t="shared" si="18"/>
        <v>2</v>
      </c>
      <c r="AJ18" s="7">
        <f t="shared" si="18"/>
        <v>2</v>
      </c>
      <c r="AK18" s="7">
        <f t="shared" si="18"/>
        <v>2</v>
      </c>
      <c r="AL18" s="7"/>
      <c r="AN18" s="7" t="str">
        <f t="shared" ref="AN18:AQ18" si="19">IF(AH18=2,"Att", (IF(AH18=0,"Not","Weak")))</f>
        <v>Att</v>
      </c>
      <c r="AO18" s="7" t="str">
        <f t="shared" si="19"/>
        <v>Att</v>
      </c>
      <c r="AP18" s="7" t="str">
        <f t="shared" si="19"/>
        <v>Att</v>
      </c>
      <c r="AQ18" s="7" t="str">
        <f t="shared" si="19"/>
        <v>Att</v>
      </c>
      <c r="AR18" s="9"/>
      <c r="AS18" s="90">
        <f t="shared" si="8"/>
        <v>2</v>
      </c>
      <c r="AT18" s="91">
        <f t="shared" si="9"/>
        <v>6</v>
      </c>
      <c r="AU18" s="91">
        <f t="shared" si="10"/>
        <v>6</v>
      </c>
      <c r="AV18" s="91">
        <f t="shared" si="11"/>
        <v>2</v>
      </c>
      <c r="AW18" s="91">
        <f t="shared" si="12"/>
        <v>2</v>
      </c>
    </row>
    <row r="19" ht="15.75" customHeight="1">
      <c r="A19" s="83" t="s">
        <v>61</v>
      </c>
      <c r="B19" s="83" t="s">
        <v>62</v>
      </c>
      <c r="C19" s="84">
        <v>10.0</v>
      </c>
      <c r="D19" s="84">
        <v>9.0</v>
      </c>
      <c r="E19" s="84">
        <v>9.0</v>
      </c>
      <c r="F19" s="84">
        <v>9.0</v>
      </c>
      <c r="G19" s="84">
        <v>9.0</v>
      </c>
      <c r="H19" s="84">
        <v>8.0</v>
      </c>
      <c r="I19" s="84">
        <v>9.0</v>
      </c>
      <c r="J19" s="84">
        <v>9.0</v>
      </c>
      <c r="K19" s="92"/>
      <c r="L19" s="86">
        <f t="shared" si="3"/>
        <v>72</v>
      </c>
      <c r="M19" s="87">
        <v>9.0</v>
      </c>
      <c r="N19" s="7">
        <v>18.0</v>
      </c>
      <c r="O19" s="88">
        <v>27.0</v>
      </c>
      <c r="P19" s="7">
        <v>15.0</v>
      </c>
      <c r="Q19" s="7">
        <v>10.0</v>
      </c>
      <c r="R19" s="7">
        <v>5.0</v>
      </c>
      <c r="S19" s="7">
        <v>4.0</v>
      </c>
      <c r="T19" s="74">
        <f t="shared" si="4"/>
        <v>34</v>
      </c>
      <c r="V19" s="89">
        <f t="shared" ref="V19:Y19" si="20">MIN(SUMIF($C$15:$S$15,V$14,$C19:$S19), 100)</f>
        <v>28</v>
      </c>
      <c r="W19" s="89">
        <f t="shared" si="20"/>
        <v>18</v>
      </c>
      <c r="X19" s="89">
        <f t="shared" si="20"/>
        <v>26</v>
      </c>
      <c r="Y19" s="89">
        <f t="shared" si="20"/>
        <v>61</v>
      </c>
      <c r="Z19" s="89"/>
      <c r="AA19" s="70"/>
      <c r="AB19" s="69">
        <f t="shared" si="14"/>
        <v>0.9333333333</v>
      </c>
      <c r="AC19" s="69">
        <f t="shared" si="15"/>
        <v>0.9</v>
      </c>
      <c r="AD19" s="69">
        <f t="shared" si="16"/>
        <v>0.8666666667</v>
      </c>
      <c r="AE19" s="69">
        <f t="shared" si="17"/>
        <v>0.8714285714</v>
      </c>
      <c r="AF19" s="69"/>
      <c r="AH19" s="7">
        <f t="shared" ref="AH19:AK19" si="21">IF((AB19)&gt;=50%, 2, (IF((AB19)&lt;25%, 0, 1)))</f>
        <v>2</v>
      </c>
      <c r="AI19" s="7">
        <f t="shared" si="21"/>
        <v>2</v>
      </c>
      <c r="AJ19" s="7">
        <f t="shared" si="21"/>
        <v>2</v>
      </c>
      <c r="AK19" s="7">
        <f t="shared" si="21"/>
        <v>2</v>
      </c>
      <c r="AL19" s="7"/>
      <c r="AN19" s="7" t="str">
        <f t="shared" ref="AN19:AQ19" si="22">IF(AH19=2,"Att", (IF(AH19=0,"Not","Weak")))</f>
        <v>Att</v>
      </c>
      <c r="AO19" s="7" t="str">
        <f t="shared" si="22"/>
        <v>Att</v>
      </c>
      <c r="AP19" s="7" t="str">
        <f t="shared" si="22"/>
        <v>Att</v>
      </c>
      <c r="AQ19" s="7" t="str">
        <f t="shared" si="22"/>
        <v>Att</v>
      </c>
      <c r="AR19" s="9"/>
      <c r="AS19" s="90">
        <f t="shared" si="8"/>
        <v>2</v>
      </c>
      <c r="AT19" s="91">
        <f t="shared" si="9"/>
        <v>6</v>
      </c>
      <c r="AU19" s="91">
        <f t="shared" si="10"/>
        <v>6</v>
      </c>
      <c r="AV19" s="91">
        <f t="shared" si="11"/>
        <v>2</v>
      </c>
      <c r="AW19" s="91">
        <f t="shared" si="12"/>
        <v>2</v>
      </c>
    </row>
    <row r="20" ht="15.75" customHeight="1">
      <c r="A20" s="83" t="s">
        <v>63</v>
      </c>
      <c r="B20" s="83" t="s">
        <v>64</v>
      </c>
      <c r="C20" s="84">
        <v>8.0</v>
      </c>
      <c r="D20" s="84">
        <v>6.0</v>
      </c>
      <c r="E20" s="84">
        <v>6.0</v>
      </c>
      <c r="F20" s="84">
        <v>7.0</v>
      </c>
      <c r="G20" s="84">
        <v>7.0</v>
      </c>
      <c r="H20" s="84">
        <v>7.0</v>
      </c>
      <c r="I20" s="84">
        <v>6.0</v>
      </c>
      <c r="J20" s="84">
        <v>5.0</v>
      </c>
      <c r="K20" s="93"/>
      <c r="L20" s="86">
        <f t="shared" si="3"/>
        <v>52</v>
      </c>
      <c r="M20" s="87">
        <v>7.0</v>
      </c>
      <c r="N20" s="87">
        <v>15.0</v>
      </c>
      <c r="O20" s="88">
        <f t="shared" ref="O20:O21" si="26">SUM(M20:N20)</f>
        <v>22</v>
      </c>
      <c r="P20" s="7">
        <v>12.0</v>
      </c>
      <c r="Q20" s="7">
        <v>7.0</v>
      </c>
      <c r="R20" s="7">
        <v>4.0</v>
      </c>
      <c r="S20" s="7">
        <v>3.0</v>
      </c>
      <c r="T20" s="74">
        <f t="shared" si="4"/>
        <v>26</v>
      </c>
      <c r="V20" s="89">
        <f t="shared" ref="V20:Y20" si="23">MIN(SUMIF($C$15:$S$15,V$14,$C20:$S20), 100)</f>
        <v>20</v>
      </c>
      <c r="W20" s="89">
        <f t="shared" si="23"/>
        <v>14</v>
      </c>
      <c r="X20" s="89">
        <f t="shared" si="23"/>
        <v>18</v>
      </c>
      <c r="Y20" s="89">
        <f t="shared" si="23"/>
        <v>48</v>
      </c>
      <c r="Z20" s="89"/>
      <c r="AA20" s="70"/>
      <c r="AB20" s="69">
        <f t="shared" si="14"/>
        <v>0.6666666667</v>
      </c>
      <c r="AC20" s="69">
        <f t="shared" si="15"/>
        <v>0.7</v>
      </c>
      <c r="AD20" s="69">
        <f t="shared" si="16"/>
        <v>0.6</v>
      </c>
      <c r="AE20" s="69">
        <f t="shared" si="17"/>
        <v>0.6857142857</v>
      </c>
      <c r="AF20" s="69"/>
      <c r="AH20" s="7">
        <f t="shared" ref="AH20:AK20" si="24">IF((AB20)&gt;=50%, 2, (IF((AB20)&lt;25%, 0, 1)))</f>
        <v>2</v>
      </c>
      <c r="AI20" s="7">
        <f t="shared" si="24"/>
        <v>2</v>
      </c>
      <c r="AJ20" s="7">
        <f t="shared" si="24"/>
        <v>2</v>
      </c>
      <c r="AK20" s="7">
        <f t="shared" si="24"/>
        <v>2</v>
      </c>
      <c r="AL20" s="7"/>
      <c r="AN20" s="7" t="str">
        <f t="shared" ref="AN20:AQ20" si="25">IF(AH20=2,"Att", (IF(AH20=0,"Not","Weak")))</f>
        <v>Att</v>
      </c>
      <c r="AO20" s="7" t="str">
        <f t="shared" si="25"/>
        <v>Att</v>
      </c>
      <c r="AP20" s="7" t="str">
        <f t="shared" si="25"/>
        <v>Att</v>
      </c>
      <c r="AQ20" s="7" t="str">
        <f t="shared" si="25"/>
        <v>Att</v>
      </c>
      <c r="AR20" s="9"/>
      <c r="AS20" s="90">
        <f t="shared" si="8"/>
        <v>2</v>
      </c>
      <c r="AT20" s="91">
        <f t="shared" si="9"/>
        <v>6</v>
      </c>
      <c r="AU20" s="91">
        <f t="shared" si="10"/>
        <v>6</v>
      </c>
      <c r="AV20" s="91">
        <f t="shared" si="11"/>
        <v>2</v>
      </c>
      <c r="AW20" s="91">
        <f t="shared" si="12"/>
        <v>2</v>
      </c>
    </row>
    <row r="21" ht="15.75" customHeight="1">
      <c r="A21" s="83" t="s">
        <v>65</v>
      </c>
      <c r="B21" s="83" t="s">
        <v>66</v>
      </c>
      <c r="C21" s="84">
        <v>10.0</v>
      </c>
      <c r="D21" s="84">
        <v>9.0</v>
      </c>
      <c r="E21" s="84">
        <v>9.0</v>
      </c>
      <c r="F21" s="84">
        <v>9.0</v>
      </c>
      <c r="G21" s="84">
        <v>9.0</v>
      </c>
      <c r="H21" s="84">
        <v>9.0</v>
      </c>
      <c r="I21" s="84">
        <v>8.0</v>
      </c>
      <c r="J21" s="84">
        <v>9.0</v>
      </c>
      <c r="K21" s="93"/>
      <c r="L21" s="86">
        <f t="shared" si="3"/>
        <v>72</v>
      </c>
      <c r="M21" s="87">
        <v>9.0</v>
      </c>
      <c r="N21" s="87">
        <v>18.0</v>
      </c>
      <c r="O21" s="88">
        <f t="shared" si="26"/>
        <v>27</v>
      </c>
      <c r="P21" s="7">
        <v>15.0</v>
      </c>
      <c r="Q21" s="7">
        <v>10.0</v>
      </c>
      <c r="R21" s="7">
        <v>5.0</v>
      </c>
      <c r="S21" s="7">
        <v>4.0</v>
      </c>
      <c r="T21" s="74">
        <f t="shared" si="4"/>
        <v>34</v>
      </c>
      <c r="V21" s="89">
        <f t="shared" ref="V21:Y21" si="27">MIN(SUMIF($C$15:$S$15,V$14,$C21:$S21), 100)</f>
        <v>28</v>
      </c>
      <c r="W21" s="89">
        <f t="shared" si="27"/>
        <v>18</v>
      </c>
      <c r="X21" s="89">
        <f t="shared" si="27"/>
        <v>26</v>
      </c>
      <c r="Y21" s="89">
        <f t="shared" si="27"/>
        <v>61</v>
      </c>
      <c r="Z21" s="89"/>
      <c r="AA21" s="70"/>
      <c r="AB21" s="69">
        <f t="shared" si="14"/>
        <v>0.9333333333</v>
      </c>
      <c r="AC21" s="69">
        <f t="shared" si="15"/>
        <v>0.9</v>
      </c>
      <c r="AD21" s="69">
        <f t="shared" si="16"/>
        <v>0.8666666667</v>
      </c>
      <c r="AE21" s="69">
        <f t="shared" si="17"/>
        <v>0.8714285714</v>
      </c>
      <c r="AF21" s="69"/>
      <c r="AH21" s="7">
        <f t="shared" ref="AH21:AK21" si="28">IF((AB21)&gt;=50%, 2, (IF((AB21)&lt;25%, 0, 1)))</f>
        <v>2</v>
      </c>
      <c r="AI21" s="7">
        <f t="shared" si="28"/>
        <v>2</v>
      </c>
      <c r="AJ21" s="7">
        <f t="shared" si="28"/>
        <v>2</v>
      </c>
      <c r="AK21" s="7">
        <f t="shared" si="28"/>
        <v>2</v>
      </c>
      <c r="AL21" s="7"/>
      <c r="AN21" s="7" t="str">
        <f t="shared" ref="AN21:AQ21" si="29">IF(AH21=2,"Att", (IF(AH21=0,"Not","Weak")))</f>
        <v>Att</v>
      </c>
      <c r="AO21" s="7" t="str">
        <f t="shared" si="29"/>
        <v>Att</v>
      </c>
      <c r="AP21" s="7" t="str">
        <f t="shared" si="29"/>
        <v>Att</v>
      </c>
      <c r="AQ21" s="7" t="str">
        <f t="shared" si="29"/>
        <v>Att</v>
      </c>
      <c r="AR21" s="9"/>
      <c r="AS21" s="90">
        <f t="shared" si="8"/>
        <v>2</v>
      </c>
      <c r="AT21" s="91">
        <f t="shared" si="9"/>
        <v>6</v>
      </c>
      <c r="AU21" s="91">
        <f t="shared" si="10"/>
        <v>6</v>
      </c>
      <c r="AV21" s="91">
        <f t="shared" si="11"/>
        <v>2</v>
      </c>
      <c r="AW21" s="91">
        <f t="shared" si="12"/>
        <v>2</v>
      </c>
    </row>
    <row r="22" ht="15.75" customHeight="1">
      <c r="A22" s="83" t="s">
        <v>67</v>
      </c>
      <c r="B22" s="83" t="s">
        <v>68</v>
      </c>
      <c r="C22" s="84">
        <v>9.0</v>
      </c>
      <c r="D22" s="84">
        <v>7.0</v>
      </c>
      <c r="E22" s="84">
        <v>7.0</v>
      </c>
      <c r="F22" s="84">
        <v>8.0</v>
      </c>
      <c r="G22" s="84">
        <v>9.0</v>
      </c>
      <c r="H22" s="84">
        <v>8.0</v>
      </c>
      <c r="I22" s="84">
        <v>8.0</v>
      </c>
      <c r="J22" s="84">
        <v>8.0</v>
      </c>
      <c r="K22" s="93"/>
      <c r="L22" s="86">
        <f t="shared" si="3"/>
        <v>64</v>
      </c>
      <c r="M22" s="87">
        <v>8.0</v>
      </c>
      <c r="N22" s="87">
        <v>19.0</v>
      </c>
      <c r="O22" s="88">
        <v>27.0</v>
      </c>
      <c r="P22" s="7">
        <v>15.0</v>
      </c>
      <c r="Q22" s="87">
        <v>9.0</v>
      </c>
      <c r="R22" s="7">
        <v>5.0</v>
      </c>
      <c r="S22" s="7">
        <v>5.0</v>
      </c>
      <c r="T22" s="74">
        <f t="shared" si="4"/>
        <v>34</v>
      </c>
      <c r="V22" s="89">
        <f t="shared" ref="V22:Y22" si="30">MIN(SUMIF($C$15:$S$15,V$14,$C22:$S22), 100)</f>
        <v>23</v>
      </c>
      <c r="W22" s="89">
        <f t="shared" si="30"/>
        <v>17</v>
      </c>
      <c r="X22" s="89">
        <f t="shared" si="30"/>
        <v>24</v>
      </c>
      <c r="Y22" s="89">
        <f t="shared" si="30"/>
        <v>61</v>
      </c>
      <c r="Z22" s="89"/>
      <c r="AA22" s="70"/>
      <c r="AB22" s="69">
        <f t="shared" si="14"/>
        <v>0.7666666667</v>
      </c>
      <c r="AC22" s="69">
        <f t="shared" si="15"/>
        <v>0.85</v>
      </c>
      <c r="AD22" s="69">
        <f t="shared" si="16"/>
        <v>0.8</v>
      </c>
      <c r="AE22" s="69">
        <f t="shared" si="17"/>
        <v>0.8714285714</v>
      </c>
      <c r="AF22" s="69"/>
      <c r="AH22" s="7">
        <f t="shared" ref="AH22:AK22" si="31">IF((AB22)&gt;=50%, 2, (IF((AB22)&lt;25%, 0, 1)))</f>
        <v>2</v>
      </c>
      <c r="AI22" s="7">
        <f t="shared" si="31"/>
        <v>2</v>
      </c>
      <c r="AJ22" s="7">
        <f t="shared" si="31"/>
        <v>2</v>
      </c>
      <c r="AK22" s="7">
        <f t="shared" si="31"/>
        <v>2</v>
      </c>
      <c r="AL22" s="7"/>
      <c r="AN22" s="7" t="str">
        <f t="shared" ref="AN22:AQ22" si="32">IF(AH22=2,"Att", (IF(AH22=0,"Not","Weak")))</f>
        <v>Att</v>
      </c>
      <c r="AO22" s="7" t="str">
        <f t="shared" si="32"/>
        <v>Att</v>
      </c>
      <c r="AP22" s="7" t="str">
        <f t="shared" si="32"/>
        <v>Att</v>
      </c>
      <c r="AQ22" s="7" t="str">
        <f t="shared" si="32"/>
        <v>Att</v>
      </c>
      <c r="AR22" s="9"/>
      <c r="AS22" s="90">
        <f t="shared" si="8"/>
        <v>2</v>
      </c>
      <c r="AT22" s="91">
        <f t="shared" si="9"/>
        <v>6</v>
      </c>
      <c r="AU22" s="91">
        <f t="shared" si="10"/>
        <v>6</v>
      </c>
      <c r="AV22" s="91">
        <f t="shared" si="11"/>
        <v>2</v>
      </c>
      <c r="AW22" s="91">
        <f t="shared" si="12"/>
        <v>2</v>
      </c>
    </row>
    <row r="23" ht="15.75" customHeight="1">
      <c r="A23" s="83" t="s">
        <v>69</v>
      </c>
      <c r="B23" s="83" t="s">
        <v>70</v>
      </c>
      <c r="C23" s="84">
        <v>5.0</v>
      </c>
      <c r="D23" s="84">
        <v>5.0</v>
      </c>
      <c r="E23" s="84">
        <v>6.0</v>
      </c>
      <c r="F23" s="84">
        <v>7.0</v>
      </c>
      <c r="G23" s="84">
        <v>6.0</v>
      </c>
      <c r="H23" s="84">
        <v>5.0</v>
      </c>
      <c r="I23" s="84">
        <v>5.0</v>
      </c>
      <c r="J23" s="84">
        <v>5.0</v>
      </c>
      <c r="K23" s="93"/>
      <c r="L23" s="86">
        <f t="shared" si="3"/>
        <v>44</v>
      </c>
      <c r="M23" s="87">
        <v>9.0</v>
      </c>
      <c r="N23" s="87">
        <v>19.0</v>
      </c>
      <c r="O23" s="88">
        <f t="shared" ref="O23:O30" si="36">SUM(M23:N23)</f>
        <v>28</v>
      </c>
      <c r="P23" s="7">
        <v>14.0</v>
      </c>
      <c r="Q23" s="87">
        <v>5.0</v>
      </c>
      <c r="R23" s="7">
        <v>3.0</v>
      </c>
      <c r="S23" s="7">
        <v>2.0</v>
      </c>
      <c r="T23" s="74">
        <f t="shared" si="4"/>
        <v>24</v>
      </c>
      <c r="V23" s="89">
        <f t="shared" ref="V23:Y23" si="33">MIN(SUMIF($C$15:$S$15,V$14,$C23:$S23), 100)</f>
        <v>16</v>
      </c>
      <c r="W23" s="89">
        <f t="shared" si="33"/>
        <v>13</v>
      </c>
      <c r="X23" s="89">
        <f t="shared" si="33"/>
        <v>15</v>
      </c>
      <c r="Y23" s="89">
        <f t="shared" si="33"/>
        <v>52</v>
      </c>
      <c r="Z23" s="89"/>
      <c r="AA23" s="70"/>
      <c r="AB23" s="69">
        <f t="shared" si="14"/>
        <v>0.5333333333</v>
      </c>
      <c r="AC23" s="69">
        <f t="shared" si="15"/>
        <v>0.65</v>
      </c>
      <c r="AD23" s="69">
        <f t="shared" si="16"/>
        <v>0.5</v>
      </c>
      <c r="AE23" s="69">
        <f t="shared" si="17"/>
        <v>0.7428571429</v>
      </c>
      <c r="AF23" s="69"/>
      <c r="AH23" s="7">
        <f t="shared" ref="AH23:AK23" si="34">IF((AB23)&gt;=50%, 2, (IF((AB23)&lt;25%, 0, 1)))</f>
        <v>2</v>
      </c>
      <c r="AI23" s="7">
        <f t="shared" si="34"/>
        <v>2</v>
      </c>
      <c r="AJ23" s="7">
        <f t="shared" si="34"/>
        <v>2</v>
      </c>
      <c r="AK23" s="7">
        <f t="shared" si="34"/>
        <v>2</v>
      </c>
      <c r="AL23" s="7"/>
      <c r="AN23" s="7" t="str">
        <f t="shared" ref="AN23:AQ23" si="35">IF(AH23=2,"Att", (IF(AH23=0,"Not","Weak")))</f>
        <v>Att</v>
      </c>
      <c r="AO23" s="7" t="str">
        <f t="shared" si="35"/>
        <v>Att</v>
      </c>
      <c r="AP23" s="7" t="str">
        <f t="shared" si="35"/>
        <v>Att</v>
      </c>
      <c r="AQ23" s="7" t="str">
        <f t="shared" si="35"/>
        <v>Att</v>
      </c>
      <c r="AR23" s="9"/>
      <c r="AS23" s="90">
        <f t="shared" si="8"/>
        <v>2</v>
      </c>
      <c r="AT23" s="91">
        <f t="shared" si="9"/>
        <v>6</v>
      </c>
      <c r="AU23" s="91">
        <f t="shared" si="10"/>
        <v>6</v>
      </c>
      <c r="AV23" s="91">
        <f t="shared" si="11"/>
        <v>2</v>
      </c>
      <c r="AW23" s="91">
        <f t="shared" si="12"/>
        <v>2</v>
      </c>
    </row>
    <row r="24" ht="15.75" customHeight="1">
      <c r="A24" s="83" t="s">
        <v>71</v>
      </c>
      <c r="B24" s="83" t="s">
        <v>72</v>
      </c>
      <c r="C24" s="84">
        <v>10.0</v>
      </c>
      <c r="D24" s="84">
        <v>9.0</v>
      </c>
      <c r="E24" s="84">
        <v>9.0</v>
      </c>
      <c r="F24" s="84">
        <v>6.0</v>
      </c>
      <c r="G24" s="84">
        <v>7.0</v>
      </c>
      <c r="H24" s="84">
        <v>6.0</v>
      </c>
      <c r="I24" s="84">
        <v>7.0</v>
      </c>
      <c r="J24" s="84">
        <v>6.0</v>
      </c>
      <c r="K24" s="93"/>
      <c r="L24" s="86">
        <f t="shared" si="3"/>
        <v>60</v>
      </c>
      <c r="M24" s="87">
        <v>9.0</v>
      </c>
      <c r="N24" s="7">
        <v>17.0</v>
      </c>
      <c r="O24" s="88">
        <f t="shared" si="36"/>
        <v>26</v>
      </c>
      <c r="P24" s="7">
        <v>12.0</v>
      </c>
      <c r="Q24" s="87">
        <v>9.0</v>
      </c>
      <c r="R24" s="7">
        <v>4.0</v>
      </c>
      <c r="S24" s="7">
        <v>4.0</v>
      </c>
      <c r="T24" s="74">
        <f t="shared" si="4"/>
        <v>29</v>
      </c>
      <c r="V24" s="89">
        <f t="shared" ref="V24:Y24" si="37">MIN(SUMIF($C$15:$S$15,V$14,$C24:$S24), 100)</f>
        <v>28</v>
      </c>
      <c r="W24" s="89">
        <f t="shared" si="37"/>
        <v>13</v>
      </c>
      <c r="X24" s="89">
        <f t="shared" si="37"/>
        <v>19</v>
      </c>
      <c r="Y24" s="89">
        <f t="shared" si="37"/>
        <v>55</v>
      </c>
      <c r="Z24" s="89"/>
      <c r="AA24" s="70"/>
      <c r="AB24" s="69">
        <f t="shared" si="14"/>
        <v>0.9333333333</v>
      </c>
      <c r="AC24" s="69">
        <f t="shared" si="15"/>
        <v>0.65</v>
      </c>
      <c r="AD24" s="69">
        <f t="shared" si="16"/>
        <v>0.6333333333</v>
      </c>
      <c r="AE24" s="69">
        <f t="shared" si="17"/>
        <v>0.7857142857</v>
      </c>
      <c r="AF24" s="69"/>
      <c r="AH24" s="7">
        <f t="shared" ref="AH24:AK24" si="38">IF((AB24)&gt;=50%, 2, (IF((AB24)&lt;25%, 0, 1)))</f>
        <v>2</v>
      </c>
      <c r="AI24" s="7">
        <f t="shared" si="38"/>
        <v>2</v>
      </c>
      <c r="AJ24" s="7">
        <f t="shared" si="38"/>
        <v>2</v>
      </c>
      <c r="AK24" s="7">
        <f t="shared" si="38"/>
        <v>2</v>
      </c>
      <c r="AL24" s="7"/>
      <c r="AN24" s="7" t="str">
        <f t="shared" ref="AN24:AQ24" si="39">IF(AH24=2,"Att", (IF(AH24=0,"Not","Weak")))</f>
        <v>Att</v>
      </c>
      <c r="AO24" s="7" t="str">
        <f t="shared" si="39"/>
        <v>Att</v>
      </c>
      <c r="AP24" s="7" t="str">
        <f t="shared" si="39"/>
        <v>Att</v>
      </c>
      <c r="AQ24" s="7" t="str">
        <f t="shared" si="39"/>
        <v>Att</v>
      </c>
      <c r="AR24" s="9"/>
      <c r="AS24" s="90">
        <f t="shared" si="8"/>
        <v>2</v>
      </c>
      <c r="AT24" s="91">
        <f t="shared" si="9"/>
        <v>6</v>
      </c>
      <c r="AU24" s="91">
        <f t="shared" si="10"/>
        <v>6</v>
      </c>
      <c r="AV24" s="91">
        <f t="shared" si="11"/>
        <v>2</v>
      </c>
      <c r="AW24" s="91">
        <f t="shared" si="12"/>
        <v>2</v>
      </c>
    </row>
    <row r="25">
      <c r="A25" s="83" t="s">
        <v>73</v>
      </c>
      <c r="B25" s="83" t="s">
        <v>74</v>
      </c>
      <c r="C25" s="84">
        <v>8.0</v>
      </c>
      <c r="D25" s="84">
        <v>6.0</v>
      </c>
      <c r="E25" s="84">
        <v>7.0</v>
      </c>
      <c r="F25" s="84">
        <v>6.0</v>
      </c>
      <c r="G25" s="84">
        <v>7.0</v>
      </c>
      <c r="H25" s="84">
        <v>7.0</v>
      </c>
      <c r="I25" s="84">
        <v>8.0</v>
      </c>
      <c r="J25" s="84">
        <v>7.0</v>
      </c>
      <c r="K25" s="93"/>
      <c r="L25" s="86">
        <f t="shared" si="3"/>
        <v>56</v>
      </c>
      <c r="M25" s="87">
        <v>9.0</v>
      </c>
      <c r="N25" s="87">
        <v>17.0</v>
      </c>
      <c r="O25" s="88">
        <f t="shared" si="36"/>
        <v>26</v>
      </c>
      <c r="P25" s="7">
        <v>13.0</v>
      </c>
      <c r="Q25" s="87">
        <v>9.0</v>
      </c>
      <c r="R25" s="7">
        <v>5.0</v>
      </c>
      <c r="S25" s="7">
        <v>4.0</v>
      </c>
      <c r="T25" s="74">
        <f t="shared" si="4"/>
        <v>31</v>
      </c>
      <c r="V25" s="89">
        <f t="shared" ref="V25:Y25" si="40">MIN(SUMIF($C$15:$S$15,V$14,$C25:$S25), 100)</f>
        <v>21</v>
      </c>
      <c r="W25" s="89">
        <f t="shared" si="40"/>
        <v>13</v>
      </c>
      <c r="X25" s="89">
        <f t="shared" si="40"/>
        <v>22</v>
      </c>
      <c r="Y25" s="89">
        <f t="shared" si="40"/>
        <v>57</v>
      </c>
      <c r="Z25" s="89"/>
      <c r="AA25" s="70"/>
      <c r="AB25" s="69">
        <f t="shared" si="14"/>
        <v>0.7</v>
      </c>
      <c r="AC25" s="69">
        <f t="shared" si="15"/>
        <v>0.65</v>
      </c>
      <c r="AD25" s="69">
        <f t="shared" si="16"/>
        <v>0.7333333333</v>
      </c>
      <c r="AE25" s="69">
        <f t="shared" si="17"/>
        <v>0.8142857143</v>
      </c>
      <c r="AF25" s="69"/>
      <c r="AH25" s="7">
        <f t="shared" ref="AH25:AK25" si="41">IF((AB25)&gt;=50%, 2, (IF((AB25)&lt;25%, 0, 1)))</f>
        <v>2</v>
      </c>
      <c r="AI25" s="7">
        <f t="shared" si="41"/>
        <v>2</v>
      </c>
      <c r="AJ25" s="7">
        <f t="shared" si="41"/>
        <v>2</v>
      </c>
      <c r="AK25" s="7">
        <f t="shared" si="41"/>
        <v>2</v>
      </c>
      <c r="AL25" s="7"/>
      <c r="AN25" s="7" t="str">
        <f t="shared" ref="AN25:AQ25" si="42">IF(AH25=2,"Att", (IF(AH25=0,"Not","Weak")))</f>
        <v>Att</v>
      </c>
      <c r="AO25" s="7" t="str">
        <f t="shared" si="42"/>
        <v>Att</v>
      </c>
      <c r="AP25" s="7" t="str">
        <f t="shared" si="42"/>
        <v>Att</v>
      </c>
      <c r="AQ25" s="7" t="str">
        <f t="shared" si="42"/>
        <v>Att</v>
      </c>
      <c r="AR25" s="9"/>
      <c r="AS25" s="90">
        <f t="shared" si="8"/>
        <v>2</v>
      </c>
      <c r="AT25" s="91">
        <f t="shared" si="9"/>
        <v>6</v>
      </c>
      <c r="AU25" s="91">
        <f t="shared" si="10"/>
        <v>6</v>
      </c>
      <c r="AV25" s="91">
        <f t="shared" si="11"/>
        <v>2</v>
      </c>
      <c r="AW25" s="91">
        <f t="shared" si="12"/>
        <v>2</v>
      </c>
    </row>
    <row r="26">
      <c r="A26" s="83" t="s">
        <v>75</v>
      </c>
      <c r="B26" s="83" t="s">
        <v>76</v>
      </c>
      <c r="C26" s="84">
        <v>10.0</v>
      </c>
      <c r="D26" s="84">
        <v>10.0</v>
      </c>
      <c r="E26" s="84">
        <v>10.0</v>
      </c>
      <c r="F26" s="84">
        <v>10.0</v>
      </c>
      <c r="G26" s="84">
        <v>10.0</v>
      </c>
      <c r="H26" s="84">
        <v>10.0</v>
      </c>
      <c r="I26" s="84">
        <v>10.0</v>
      </c>
      <c r="J26" s="84">
        <v>10.0</v>
      </c>
      <c r="K26" s="93"/>
      <c r="L26" s="86">
        <f t="shared" si="3"/>
        <v>80</v>
      </c>
      <c r="M26" s="87">
        <v>9.0</v>
      </c>
      <c r="N26" s="7">
        <v>17.0</v>
      </c>
      <c r="O26" s="88">
        <f t="shared" si="36"/>
        <v>26</v>
      </c>
      <c r="P26" s="7">
        <v>11.0</v>
      </c>
      <c r="Q26" s="7">
        <v>9.0</v>
      </c>
      <c r="R26" s="7">
        <v>5.0</v>
      </c>
      <c r="S26" s="7">
        <v>5.0</v>
      </c>
      <c r="T26" s="74">
        <f t="shared" si="4"/>
        <v>30</v>
      </c>
      <c r="V26" s="89">
        <f t="shared" ref="V26:Y26" si="43">MIN(SUMIF($C$15:$S$15,V$14,$C26:$S26), 100)</f>
        <v>30</v>
      </c>
      <c r="W26" s="89">
        <f t="shared" si="43"/>
        <v>20</v>
      </c>
      <c r="X26" s="89">
        <f t="shared" si="43"/>
        <v>30</v>
      </c>
      <c r="Y26" s="89">
        <f t="shared" si="43"/>
        <v>56</v>
      </c>
      <c r="Z26" s="89"/>
      <c r="AA26" s="70"/>
      <c r="AB26" s="69">
        <f t="shared" si="14"/>
        <v>1</v>
      </c>
      <c r="AC26" s="69">
        <f t="shared" si="15"/>
        <v>1</v>
      </c>
      <c r="AD26" s="69">
        <f t="shared" si="16"/>
        <v>1</v>
      </c>
      <c r="AE26" s="69">
        <f t="shared" si="17"/>
        <v>0.8</v>
      </c>
      <c r="AF26" s="69"/>
      <c r="AH26" s="7">
        <f t="shared" ref="AH26:AK26" si="44">IF((AB26)&gt;=50%, 2, (IF((AB26)&lt;25%, 0, 1)))</f>
        <v>2</v>
      </c>
      <c r="AI26" s="7">
        <f t="shared" si="44"/>
        <v>2</v>
      </c>
      <c r="AJ26" s="7">
        <f t="shared" si="44"/>
        <v>2</v>
      </c>
      <c r="AK26" s="7">
        <f t="shared" si="44"/>
        <v>2</v>
      </c>
      <c r="AL26" s="7"/>
      <c r="AN26" s="7" t="str">
        <f t="shared" ref="AN26:AQ26" si="45">IF(AH26=2,"Att", (IF(AH26=0,"Not","Weak")))</f>
        <v>Att</v>
      </c>
      <c r="AO26" s="7" t="str">
        <f t="shared" si="45"/>
        <v>Att</v>
      </c>
      <c r="AP26" s="7" t="str">
        <f t="shared" si="45"/>
        <v>Att</v>
      </c>
      <c r="AQ26" s="7" t="str">
        <f t="shared" si="45"/>
        <v>Att</v>
      </c>
      <c r="AR26" s="9"/>
      <c r="AS26" s="90">
        <f t="shared" si="8"/>
        <v>2</v>
      </c>
      <c r="AT26" s="91">
        <f t="shared" si="9"/>
        <v>6</v>
      </c>
      <c r="AU26" s="91">
        <f t="shared" si="10"/>
        <v>6</v>
      </c>
      <c r="AV26" s="91">
        <f t="shared" si="11"/>
        <v>2</v>
      </c>
      <c r="AW26" s="91">
        <f t="shared" si="12"/>
        <v>2</v>
      </c>
    </row>
    <row r="27">
      <c r="A27" s="83" t="s">
        <v>77</v>
      </c>
      <c r="B27" s="83" t="s">
        <v>78</v>
      </c>
      <c r="C27" s="84" t="s">
        <v>79</v>
      </c>
      <c r="D27" s="84" t="s">
        <v>79</v>
      </c>
      <c r="E27" s="84" t="s">
        <v>79</v>
      </c>
      <c r="F27" s="84" t="s">
        <v>79</v>
      </c>
      <c r="G27" s="84" t="s">
        <v>79</v>
      </c>
      <c r="H27" s="84" t="s">
        <v>79</v>
      </c>
      <c r="I27" s="84" t="s">
        <v>79</v>
      </c>
      <c r="J27" s="84" t="s">
        <v>79</v>
      </c>
      <c r="K27" s="93"/>
      <c r="L27" s="86">
        <f t="shared" si="3"/>
        <v>0</v>
      </c>
      <c r="M27" s="87" t="s">
        <v>79</v>
      </c>
      <c r="N27" s="7" t="s">
        <v>79</v>
      </c>
      <c r="O27" s="88">
        <f t="shared" si="36"/>
        <v>0</v>
      </c>
      <c r="P27" s="7" t="s">
        <v>79</v>
      </c>
      <c r="Q27" s="7" t="s">
        <v>79</v>
      </c>
      <c r="R27" s="7" t="s">
        <v>79</v>
      </c>
      <c r="S27" s="7" t="s">
        <v>79</v>
      </c>
      <c r="T27" s="74">
        <f t="shared" si="4"/>
        <v>0</v>
      </c>
      <c r="V27" s="89">
        <f t="shared" ref="V27:Y27" si="46">MIN(SUMIF($C$15:$S$15,V$14,$C27:$S27), 100)</f>
        <v>0</v>
      </c>
      <c r="W27" s="89">
        <f t="shared" si="46"/>
        <v>0</v>
      </c>
      <c r="X27" s="89">
        <f t="shared" si="46"/>
        <v>0</v>
      </c>
      <c r="Y27" s="89">
        <f t="shared" si="46"/>
        <v>0</v>
      </c>
      <c r="Z27" s="89"/>
      <c r="AA27" s="70"/>
      <c r="AB27" s="69">
        <f t="shared" si="14"/>
        <v>0</v>
      </c>
      <c r="AC27" s="69">
        <f t="shared" si="15"/>
        <v>0</v>
      </c>
      <c r="AD27" s="69">
        <f t="shared" si="16"/>
        <v>0</v>
      </c>
      <c r="AE27" s="69">
        <f t="shared" si="17"/>
        <v>0</v>
      </c>
      <c r="AF27" s="69"/>
      <c r="AH27" s="7">
        <f t="shared" ref="AH27:AK27" si="47">IF((AB27)&gt;=50%, 2, (IF((AB27)&lt;25%, 0, 1)))</f>
        <v>0</v>
      </c>
      <c r="AI27" s="7">
        <f t="shared" si="47"/>
        <v>0</v>
      </c>
      <c r="AJ27" s="7">
        <f t="shared" si="47"/>
        <v>0</v>
      </c>
      <c r="AK27" s="7">
        <f t="shared" si="47"/>
        <v>0</v>
      </c>
      <c r="AL27" s="7"/>
      <c r="AN27" s="7" t="str">
        <f t="shared" ref="AN27:AQ27" si="48">IF(AH27=2,"Att", (IF(AH27=0,"Not","Weak")))</f>
        <v>Not</v>
      </c>
      <c r="AO27" s="7" t="str">
        <f t="shared" si="48"/>
        <v>Not</v>
      </c>
      <c r="AP27" s="7" t="str">
        <f t="shared" si="48"/>
        <v>Not</v>
      </c>
      <c r="AQ27" s="7" t="str">
        <f t="shared" si="48"/>
        <v>Not</v>
      </c>
      <c r="AR27" s="9"/>
      <c r="AS27" s="90">
        <f t="shared" si="8"/>
        <v>0</v>
      </c>
      <c r="AT27" s="91">
        <f t="shared" si="9"/>
        <v>0</v>
      </c>
      <c r="AU27" s="91">
        <f t="shared" si="10"/>
        <v>0</v>
      </c>
      <c r="AV27" s="91">
        <f t="shared" si="11"/>
        <v>0</v>
      </c>
      <c r="AW27" s="91">
        <f t="shared" si="12"/>
        <v>0</v>
      </c>
    </row>
    <row r="28">
      <c r="A28" s="83" t="s">
        <v>80</v>
      </c>
      <c r="B28" s="83" t="s">
        <v>81</v>
      </c>
      <c r="C28" s="84">
        <v>7.0</v>
      </c>
      <c r="D28" s="84">
        <v>5.0</v>
      </c>
      <c r="E28" s="84">
        <v>6.0</v>
      </c>
      <c r="F28" s="84">
        <v>5.0</v>
      </c>
      <c r="G28" s="84">
        <v>5.0</v>
      </c>
      <c r="H28" s="84">
        <v>6.0</v>
      </c>
      <c r="I28" s="84">
        <v>5.0</v>
      </c>
      <c r="J28" s="84">
        <v>5.0</v>
      </c>
      <c r="K28" s="93"/>
      <c r="L28" s="86">
        <f t="shared" si="3"/>
        <v>44</v>
      </c>
      <c r="M28" s="87">
        <v>7.0</v>
      </c>
      <c r="N28" s="87">
        <v>17.0</v>
      </c>
      <c r="O28" s="88">
        <f t="shared" si="36"/>
        <v>24</v>
      </c>
      <c r="P28" s="7">
        <v>10.0</v>
      </c>
      <c r="Q28" s="87">
        <v>6.0</v>
      </c>
      <c r="R28" s="7">
        <v>3.0</v>
      </c>
      <c r="S28" s="7">
        <v>2.0</v>
      </c>
      <c r="T28" s="74">
        <f t="shared" si="4"/>
        <v>21</v>
      </c>
      <c r="V28" s="89">
        <f t="shared" ref="V28:Y28" si="49">MIN(SUMIF($C$15:$S$15,V$14,$C28:$S28), 100)</f>
        <v>18</v>
      </c>
      <c r="W28" s="89">
        <f t="shared" si="49"/>
        <v>10</v>
      </c>
      <c r="X28" s="89">
        <f t="shared" si="49"/>
        <v>16</v>
      </c>
      <c r="Y28" s="89">
        <f t="shared" si="49"/>
        <v>45</v>
      </c>
      <c r="Z28" s="89"/>
      <c r="AA28" s="70"/>
      <c r="AB28" s="69">
        <f t="shared" si="14"/>
        <v>0.6</v>
      </c>
      <c r="AC28" s="69">
        <f t="shared" si="15"/>
        <v>0.5</v>
      </c>
      <c r="AD28" s="69">
        <f t="shared" si="16"/>
        <v>0.5333333333</v>
      </c>
      <c r="AE28" s="69">
        <f t="shared" si="17"/>
        <v>0.6428571429</v>
      </c>
      <c r="AF28" s="69"/>
      <c r="AH28" s="7">
        <f t="shared" ref="AH28:AK28" si="50">IF((AB28)&gt;=50%, 2, (IF((AB28)&lt;25%, 0, 1)))</f>
        <v>2</v>
      </c>
      <c r="AI28" s="7">
        <f t="shared" si="50"/>
        <v>2</v>
      </c>
      <c r="AJ28" s="7">
        <f t="shared" si="50"/>
        <v>2</v>
      </c>
      <c r="AK28" s="7">
        <f t="shared" si="50"/>
        <v>2</v>
      </c>
      <c r="AL28" s="7"/>
      <c r="AN28" s="7" t="str">
        <f t="shared" ref="AN28:AQ28" si="51">IF(AH28=2,"Att", (IF(AH28=0,"Not","Weak")))</f>
        <v>Att</v>
      </c>
      <c r="AO28" s="7" t="str">
        <f t="shared" si="51"/>
        <v>Att</v>
      </c>
      <c r="AP28" s="7" t="str">
        <f t="shared" si="51"/>
        <v>Att</v>
      </c>
      <c r="AQ28" s="7" t="str">
        <f t="shared" si="51"/>
        <v>Att</v>
      </c>
      <c r="AR28" s="9"/>
      <c r="AS28" s="90">
        <f t="shared" si="8"/>
        <v>2</v>
      </c>
      <c r="AT28" s="91">
        <f t="shared" si="9"/>
        <v>6</v>
      </c>
      <c r="AU28" s="91">
        <f t="shared" si="10"/>
        <v>6</v>
      </c>
      <c r="AV28" s="91">
        <f t="shared" si="11"/>
        <v>2</v>
      </c>
      <c r="AW28" s="91">
        <f t="shared" si="12"/>
        <v>2</v>
      </c>
    </row>
    <row r="29">
      <c r="A29" s="83" t="s">
        <v>82</v>
      </c>
      <c r="B29" s="83" t="s">
        <v>83</v>
      </c>
      <c r="C29" s="84">
        <v>7.0</v>
      </c>
      <c r="D29" s="84">
        <v>6.0</v>
      </c>
      <c r="E29" s="84">
        <v>6.0</v>
      </c>
      <c r="F29" s="84">
        <v>4.0</v>
      </c>
      <c r="G29" s="84">
        <v>3.0</v>
      </c>
      <c r="H29" s="84">
        <v>5.0</v>
      </c>
      <c r="I29" s="84">
        <v>5.0</v>
      </c>
      <c r="J29" s="84">
        <v>4.0</v>
      </c>
      <c r="K29" s="93"/>
      <c r="L29" s="86">
        <f t="shared" si="3"/>
        <v>40</v>
      </c>
      <c r="M29" s="87">
        <v>6.0</v>
      </c>
      <c r="N29" s="7">
        <v>17.0</v>
      </c>
      <c r="O29" s="88">
        <f t="shared" si="36"/>
        <v>23</v>
      </c>
      <c r="P29" s="7">
        <v>11.0</v>
      </c>
      <c r="Q29" s="7">
        <v>6.0</v>
      </c>
      <c r="R29" s="7">
        <v>3.0</v>
      </c>
      <c r="S29" s="7">
        <v>2.0</v>
      </c>
      <c r="T29" s="74">
        <f t="shared" si="4"/>
        <v>22</v>
      </c>
      <c r="V29" s="89">
        <f t="shared" ref="V29:Y29" si="52">MIN(SUMIF($C$15:$S$15,V$14,$C29:$S29), 100)</f>
        <v>19</v>
      </c>
      <c r="W29" s="89">
        <f t="shared" si="52"/>
        <v>7</v>
      </c>
      <c r="X29" s="89">
        <f t="shared" si="52"/>
        <v>14</v>
      </c>
      <c r="Y29" s="89">
        <f t="shared" si="52"/>
        <v>45</v>
      </c>
      <c r="Z29" s="89"/>
      <c r="AA29" s="70"/>
      <c r="AB29" s="69">
        <f t="shared" si="14"/>
        <v>0.6333333333</v>
      </c>
      <c r="AC29" s="69">
        <f t="shared" si="15"/>
        <v>0.35</v>
      </c>
      <c r="AD29" s="69">
        <f t="shared" si="16"/>
        <v>0.4666666667</v>
      </c>
      <c r="AE29" s="69">
        <f t="shared" si="17"/>
        <v>0.6428571429</v>
      </c>
      <c r="AF29" s="69"/>
      <c r="AH29" s="7">
        <f t="shared" ref="AH29:AK29" si="53">IF((AB29)&gt;=50%, 2, (IF((AB29)&lt;25%, 0, 1)))</f>
        <v>2</v>
      </c>
      <c r="AI29" s="7">
        <f t="shared" si="53"/>
        <v>1</v>
      </c>
      <c r="AJ29" s="7">
        <f t="shared" si="53"/>
        <v>1</v>
      </c>
      <c r="AK29" s="7">
        <f t="shared" si="53"/>
        <v>2</v>
      </c>
      <c r="AL29" s="7"/>
      <c r="AN29" s="7" t="str">
        <f t="shared" ref="AN29:AQ29" si="54">IF(AH29=2,"Att", (IF(AH29=0,"Not","Weak")))</f>
        <v>Att</v>
      </c>
      <c r="AO29" s="7" t="str">
        <f t="shared" si="54"/>
        <v>Weak</v>
      </c>
      <c r="AP29" s="7" t="str">
        <f t="shared" si="54"/>
        <v>Weak</v>
      </c>
      <c r="AQ29" s="7" t="str">
        <f t="shared" si="54"/>
        <v>Att</v>
      </c>
      <c r="AR29" s="9"/>
      <c r="AS29" s="90">
        <f t="shared" si="8"/>
        <v>2</v>
      </c>
      <c r="AT29" s="91">
        <f t="shared" si="9"/>
        <v>4</v>
      </c>
      <c r="AU29" s="91">
        <f t="shared" si="10"/>
        <v>4</v>
      </c>
      <c r="AV29" s="91">
        <f t="shared" si="11"/>
        <v>2</v>
      </c>
      <c r="AW29" s="91">
        <f t="shared" si="12"/>
        <v>2</v>
      </c>
    </row>
    <row r="30">
      <c r="A30" s="83" t="s">
        <v>84</v>
      </c>
      <c r="B30" s="83" t="s">
        <v>85</v>
      </c>
      <c r="C30" s="84">
        <v>8.0</v>
      </c>
      <c r="D30" s="84">
        <v>9.0</v>
      </c>
      <c r="E30" s="84">
        <v>7.0</v>
      </c>
      <c r="F30" s="84">
        <v>7.0</v>
      </c>
      <c r="G30" s="84">
        <v>7.0</v>
      </c>
      <c r="H30" s="84">
        <v>7.0</v>
      </c>
      <c r="I30" s="84">
        <v>7.0</v>
      </c>
      <c r="J30" s="84">
        <v>8.0</v>
      </c>
      <c r="K30" s="93"/>
      <c r="L30" s="86">
        <f t="shared" si="3"/>
        <v>60</v>
      </c>
      <c r="M30" s="87">
        <v>9.0</v>
      </c>
      <c r="N30" s="7">
        <v>17.0</v>
      </c>
      <c r="O30" s="88">
        <f t="shared" si="36"/>
        <v>26</v>
      </c>
      <c r="P30" s="7">
        <v>12.0</v>
      </c>
      <c r="Q30" s="87">
        <v>9.0</v>
      </c>
      <c r="R30" s="7">
        <v>5.0</v>
      </c>
      <c r="S30" s="7">
        <v>4.0</v>
      </c>
      <c r="T30" s="74">
        <f t="shared" si="4"/>
        <v>30</v>
      </c>
      <c r="V30" s="89">
        <f t="shared" ref="V30:Y30" si="55">MIN(SUMIF($C$15:$S$15,V$14,$C30:$S30), 100)</f>
        <v>24</v>
      </c>
      <c r="W30" s="89">
        <f t="shared" si="55"/>
        <v>14</v>
      </c>
      <c r="X30" s="89">
        <f t="shared" si="55"/>
        <v>22</v>
      </c>
      <c r="Y30" s="89">
        <f t="shared" si="55"/>
        <v>56</v>
      </c>
      <c r="Z30" s="89"/>
      <c r="AA30" s="70"/>
      <c r="AB30" s="69">
        <f t="shared" si="14"/>
        <v>0.8</v>
      </c>
      <c r="AC30" s="69">
        <f t="shared" si="15"/>
        <v>0.7</v>
      </c>
      <c r="AD30" s="69">
        <f t="shared" si="16"/>
        <v>0.7333333333</v>
      </c>
      <c r="AE30" s="69">
        <f t="shared" si="17"/>
        <v>0.8</v>
      </c>
      <c r="AF30" s="69"/>
      <c r="AH30" s="7">
        <f t="shared" ref="AH30:AK30" si="56">IF((AB30)&gt;=50%, 2, (IF((AB30)&lt;25%, 0, 1)))</f>
        <v>2</v>
      </c>
      <c r="AI30" s="7">
        <f t="shared" si="56"/>
        <v>2</v>
      </c>
      <c r="AJ30" s="7">
        <f t="shared" si="56"/>
        <v>2</v>
      </c>
      <c r="AK30" s="7">
        <f t="shared" si="56"/>
        <v>2</v>
      </c>
      <c r="AL30" s="7"/>
      <c r="AN30" s="7" t="str">
        <f t="shared" ref="AN30:AQ30" si="57">IF(AH30=2,"Att", (IF(AH30=0,"Not","Weak")))</f>
        <v>Att</v>
      </c>
      <c r="AO30" s="7" t="str">
        <f t="shared" si="57"/>
        <v>Att</v>
      </c>
      <c r="AP30" s="7" t="str">
        <f t="shared" si="57"/>
        <v>Att</v>
      </c>
      <c r="AQ30" s="7" t="str">
        <f t="shared" si="57"/>
        <v>Att</v>
      </c>
      <c r="AR30" s="9"/>
      <c r="AS30" s="90">
        <f t="shared" si="8"/>
        <v>2</v>
      </c>
      <c r="AT30" s="91">
        <f t="shared" si="9"/>
        <v>6</v>
      </c>
      <c r="AU30" s="91">
        <f t="shared" si="10"/>
        <v>6</v>
      </c>
      <c r="AV30" s="91">
        <f t="shared" si="11"/>
        <v>2</v>
      </c>
      <c r="AW30" s="91">
        <f t="shared" si="12"/>
        <v>2</v>
      </c>
    </row>
    <row r="31">
      <c r="A31" s="83" t="s">
        <v>86</v>
      </c>
      <c r="B31" s="83" t="s">
        <v>87</v>
      </c>
      <c r="C31" s="84">
        <v>6.0</v>
      </c>
      <c r="D31" s="84">
        <v>6.0</v>
      </c>
      <c r="E31" s="84">
        <v>6.0</v>
      </c>
      <c r="F31" s="84">
        <v>6.0</v>
      </c>
      <c r="G31" s="84">
        <v>5.0</v>
      </c>
      <c r="H31" s="84">
        <v>5.0</v>
      </c>
      <c r="I31" s="84">
        <v>5.0</v>
      </c>
      <c r="J31" s="84">
        <v>5.0</v>
      </c>
      <c r="K31" s="93"/>
      <c r="L31" s="86">
        <f t="shared" si="3"/>
        <v>44</v>
      </c>
      <c r="M31" s="87">
        <v>7.0</v>
      </c>
      <c r="N31" s="7">
        <v>16.0</v>
      </c>
      <c r="O31" s="88">
        <v>23.0</v>
      </c>
      <c r="P31" s="7">
        <v>10.0</v>
      </c>
      <c r="Q31" s="87">
        <v>6.0</v>
      </c>
      <c r="R31" s="7">
        <v>4.0</v>
      </c>
      <c r="S31" s="7">
        <v>3.0</v>
      </c>
      <c r="T31" s="74">
        <f t="shared" si="4"/>
        <v>23</v>
      </c>
      <c r="V31" s="89">
        <f t="shared" ref="V31:Y31" si="58">MIN(SUMIF($C$15:$S$15,V$14,$C31:$S31), 100)</f>
        <v>18</v>
      </c>
      <c r="W31" s="89">
        <f t="shared" si="58"/>
        <v>11</v>
      </c>
      <c r="X31" s="89">
        <f t="shared" si="58"/>
        <v>15</v>
      </c>
      <c r="Y31" s="89">
        <f t="shared" si="58"/>
        <v>46</v>
      </c>
      <c r="Z31" s="89"/>
      <c r="AA31" s="70"/>
      <c r="AB31" s="69">
        <f t="shared" si="14"/>
        <v>0.6</v>
      </c>
      <c r="AC31" s="69">
        <f t="shared" si="15"/>
        <v>0.55</v>
      </c>
      <c r="AD31" s="69">
        <f t="shared" si="16"/>
        <v>0.5</v>
      </c>
      <c r="AE31" s="69">
        <f t="shared" si="17"/>
        <v>0.6571428571</v>
      </c>
      <c r="AF31" s="69"/>
      <c r="AH31" s="7">
        <f t="shared" ref="AH31:AK31" si="59">IF((AB31)&gt;=50%, 2, (IF((AB31)&lt;25%, 0, 1)))</f>
        <v>2</v>
      </c>
      <c r="AI31" s="7">
        <f t="shared" si="59"/>
        <v>2</v>
      </c>
      <c r="AJ31" s="7">
        <f t="shared" si="59"/>
        <v>2</v>
      </c>
      <c r="AK31" s="7">
        <f t="shared" si="59"/>
        <v>2</v>
      </c>
      <c r="AL31" s="7"/>
      <c r="AN31" s="7" t="str">
        <f t="shared" ref="AN31:AQ31" si="60">IF(AH31=2,"Att", (IF(AH31=0,"Not","Weak")))</f>
        <v>Att</v>
      </c>
      <c r="AO31" s="7" t="str">
        <f t="shared" si="60"/>
        <v>Att</v>
      </c>
      <c r="AP31" s="7" t="str">
        <f t="shared" si="60"/>
        <v>Att</v>
      </c>
      <c r="AQ31" s="7" t="str">
        <f t="shared" si="60"/>
        <v>Att</v>
      </c>
      <c r="AR31" s="9"/>
      <c r="AS31" s="90">
        <f t="shared" si="8"/>
        <v>2</v>
      </c>
      <c r="AT31" s="91">
        <f t="shared" si="9"/>
        <v>6</v>
      </c>
      <c r="AU31" s="91">
        <f t="shared" si="10"/>
        <v>6</v>
      </c>
      <c r="AV31" s="91">
        <f t="shared" si="11"/>
        <v>2</v>
      </c>
      <c r="AW31" s="91">
        <f t="shared" si="12"/>
        <v>2</v>
      </c>
    </row>
    <row r="32">
      <c r="A32" s="83" t="s">
        <v>88</v>
      </c>
      <c r="B32" s="83" t="s">
        <v>89</v>
      </c>
      <c r="C32" s="84">
        <v>8.0</v>
      </c>
      <c r="D32" s="84">
        <v>9.0</v>
      </c>
      <c r="E32" s="84">
        <v>7.0</v>
      </c>
      <c r="F32" s="84">
        <v>7.0</v>
      </c>
      <c r="G32" s="84">
        <v>7.0</v>
      </c>
      <c r="H32" s="84">
        <v>6.0</v>
      </c>
      <c r="I32" s="84">
        <v>4.0</v>
      </c>
      <c r="J32" s="84">
        <v>4.0</v>
      </c>
      <c r="K32" s="93"/>
      <c r="L32" s="86">
        <f t="shared" si="3"/>
        <v>52</v>
      </c>
      <c r="M32" s="87">
        <v>8.0</v>
      </c>
      <c r="N32" s="7">
        <v>16.0</v>
      </c>
      <c r="O32" s="88">
        <f t="shared" ref="O32:O46" si="64">SUM(M32:N32)</f>
        <v>24</v>
      </c>
      <c r="P32" s="7">
        <v>10.0</v>
      </c>
      <c r="Q32" s="7">
        <v>10.0</v>
      </c>
      <c r="R32" s="7">
        <v>4.0</v>
      </c>
      <c r="S32" s="7">
        <v>4.0</v>
      </c>
      <c r="T32" s="74">
        <f t="shared" si="4"/>
        <v>28</v>
      </c>
      <c r="V32" s="89">
        <f t="shared" ref="V32:Y32" si="61">MIN(SUMIF($C$15:$S$15,V$14,$C32:$S32), 100)</f>
        <v>24</v>
      </c>
      <c r="W32" s="89">
        <f t="shared" si="61"/>
        <v>14</v>
      </c>
      <c r="X32" s="89">
        <f t="shared" si="61"/>
        <v>14</v>
      </c>
      <c r="Y32" s="89">
        <f t="shared" si="61"/>
        <v>52</v>
      </c>
      <c r="Z32" s="89"/>
      <c r="AA32" s="70"/>
      <c r="AB32" s="69">
        <f t="shared" si="14"/>
        <v>0.8</v>
      </c>
      <c r="AC32" s="69">
        <f t="shared" si="15"/>
        <v>0.7</v>
      </c>
      <c r="AD32" s="69">
        <f t="shared" si="16"/>
        <v>0.4666666667</v>
      </c>
      <c r="AE32" s="69">
        <f t="shared" si="17"/>
        <v>0.7428571429</v>
      </c>
      <c r="AF32" s="69"/>
      <c r="AH32" s="7">
        <f t="shared" ref="AH32:AK32" si="62">IF((AB32)&gt;=50%, 2, (IF((AB32)&lt;25%, 0, 1)))</f>
        <v>2</v>
      </c>
      <c r="AI32" s="7">
        <f t="shared" si="62"/>
        <v>2</v>
      </c>
      <c r="AJ32" s="7">
        <f t="shared" si="62"/>
        <v>1</v>
      </c>
      <c r="AK32" s="7">
        <f t="shared" si="62"/>
        <v>2</v>
      </c>
      <c r="AL32" s="7"/>
      <c r="AN32" s="7" t="str">
        <f t="shared" ref="AN32:AQ32" si="63">IF(AH32=2,"Att", (IF(AH32=0,"Not","Weak")))</f>
        <v>Att</v>
      </c>
      <c r="AO32" s="7" t="str">
        <f t="shared" si="63"/>
        <v>Att</v>
      </c>
      <c r="AP32" s="7" t="str">
        <f t="shared" si="63"/>
        <v>Weak</v>
      </c>
      <c r="AQ32" s="7" t="str">
        <f t="shared" si="63"/>
        <v>Att</v>
      </c>
      <c r="AR32" s="9"/>
      <c r="AS32" s="90">
        <f t="shared" si="8"/>
        <v>2</v>
      </c>
      <c r="AT32" s="91">
        <f t="shared" si="9"/>
        <v>5</v>
      </c>
      <c r="AU32" s="91">
        <f t="shared" si="10"/>
        <v>5</v>
      </c>
      <c r="AV32" s="91">
        <f t="shared" si="11"/>
        <v>2</v>
      </c>
      <c r="AW32" s="91">
        <f t="shared" si="12"/>
        <v>2</v>
      </c>
    </row>
    <row r="33">
      <c r="A33" s="83" t="s">
        <v>90</v>
      </c>
      <c r="B33" s="83" t="s">
        <v>91</v>
      </c>
      <c r="C33" s="84">
        <v>10.0</v>
      </c>
      <c r="D33" s="84">
        <v>10.0</v>
      </c>
      <c r="E33" s="84">
        <v>10.0</v>
      </c>
      <c r="F33" s="84">
        <v>10.0</v>
      </c>
      <c r="G33" s="84">
        <v>10.0</v>
      </c>
      <c r="H33" s="84">
        <v>10.0</v>
      </c>
      <c r="I33" s="84">
        <v>10.0</v>
      </c>
      <c r="J33" s="84">
        <v>10.0</v>
      </c>
      <c r="K33" s="92"/>
      <c r="L33" s="86">
        <f t="shared" si="3"/>
        <v>80</v>
      </c>
      <c r="M33" s="7">
        <v>10.0</v>
      </c>
      <c r="N33" s="7">
        <v>19.0</v>
      </c>
      <c r="O33" s="88">
        <f t="shared" si="64"/>
        <v>29</v>
      </c>
      <c r="P33" s="7">
        <v>16.0</v>
      </c>
      <c r="Q33" s="7">
        <v>10.0</v>
      </c>
      <c r="R33" s="7">
        <v>5.0</v>
      </c>
      <c r="S33" s="7">
        <v>4.0</v>
      </c>
      <c r="T33" s="74">
        <f t="shared" si="4"/>
        <v>35</v>
      </c>
      <c r="V33" s="89">
        <f t="shared" ref="V33:Y33" si="65">MIN(SUMIF($C$15:$S$15,V$14,$C33:$S33), 100)</f>
        <v>30</v>
      </c>
      <c r="W33" s="89">
        <f t="shared" si="65"/>
        <v>20</v>
      </c>
      <c r="X33" s="89">
        <f t="shared" si="65"/>
        <v>30</v>
      </c>
      <c r="Y33" s="89">
        <f t="shared" si="65"/>
        <v>64</v>
      </c>
      <c r="Z33" s="89"/>
      <c r="AA33" s="70"/>
      <c r="AB33" s="69">
        <f t="shared" si="14"/>
        <v>1</v>
      </c>
      <c r="AC33" s="69">
        <f t="shared" si="15"/>
        <v>1</v>
      </c>
      <c r="AD33" s="69">
        <f t="shared" si="16"/>
        <v>1</v>
      </c>
      <c r="AE33" s="69">
        <f t="shared" si="17"/>
        <v>0.9142857143</v>
      </c>
      <c r="AF33" s="69"/>
      <c r="AH33" s="7">
        <f t="shared" ref="AH33:AK33" si="66">IF((AB33)&gt;=50%, 2, (IF((AB33)&lt;25%, 0, 1)))</f>
        <v>2</v>
      </c>
      <c r="AI33" s="7">
        <f t="shared" si="66"/>
        <v>2</v>
      </c>
      <c r="AJ33" s="7">
        <f t="shared" si="66"/>
        <v>2</v>
      </c>
      <c r="AK33" s="7">
        <f t="shared" si="66"/>
        <v>2</v>
      </c>
      <c r="AL33" s="7"/>
      <c r="AN33" s="7" t="str">
        <f t="shared" ref="AN33:AQ33" si="67">IF(AH33=2,"Att", (IF(AH33=0,"Not","Weak")))</f>
        <v>Att</v>
      </c>
      <c r="AO33" s="7" t="str">
        <f t="shared" si="67"/>
        <v>Att</v>
      </c>
      <c r="AP33" s="7" t="str">
        <f t="shared" si="67"/>
        <v>Att</v>
      </c>
      <c r="AQ33" s="7" t="str">
        <f t="shared" si="67"/>
        <v>Att</v>
      </c>
      <c r="AR33" s="9"/>
      <c r="AS33" s="90">
        <f t="shared" si="8"/>
        <v>2</v>
      </c>
      <c r="AT33" s="91">
        <f t="shared" si="9"/>
        <v>6</v>
      </c>
      <c r="AU33" s="91">
        <f t="shared" si="10"/>
        <v>6</v>
      </c>
      <c r="AV33" s="91">
        <f t="shared" si="11"/>
        <v>2</v>
      </c>
      <c r="AW33" s="91">
        <f t="shared" si="12"/>
        <v>2</v>
      </c>
    </row>
    <row r="34">
      <c r="A34" s="83" t="s">
        <v>92</v>
      </c>
      <c r="B34" s="83" t="s">
        <v>93</v>
      </c>
      <c r="C34" s="84">
        <v>10.0</v>
      </c>
      <c r="D34" s="84">
        <v>10.0</v>
      </c>
      <c r="E34" s="84">
        <v>10.0</v>
      </c>
      <c r="F34" s="84">
        <v>10.0</v>
      </c>
      <c r="G34" s="84">
        <v>10.0</v>
      </c>
      <c r="H34" s="84">
        <v>10.0</v>
      </c>
      <c r="I34" s="84">
        <v>10.0</v>
      </c>
      <c r="J34" s="84">
        <v>10.0</v>
      </c>
      <c r="K34" s="92"/>
      <c r="L34" s="86">
        <f t="shared" si="3"/>
        <v>80</v>
      </c>
      <c r="M34" s="87">
        <v>10.0</v>
      </c>
      <c r="N34" s="87">
        <v>18.0</v>
      </c>
      <c r="O34" s="88">
        <f t="shared" si="64"/>
        <v>28</v>
      </c>
      <c r="P34" s="7">
        <v>16.0</v>
      </c>
      <c r="Q34" s="7">
        <v>10.0</v>
      </c>
      <c r="R34" s="7">
        <v>5.0</v>
      </c>
      <c r="S34" s="7">
        <v>5.0</v>
      </c>
      <c r="T34" s="74">
        <f t="shared" si="4"/>
        <v>36</v>
      </c>
      <c r="V34" s="89">
        <f t="shared" ref="V34:Y34" si="68">MIN(SUMIF($C$15:$S$15,V$14,$C34:$S34), 100)</f>
        <v>30</v>
      </c>
      <c r="W34" s="89">
        <f t="shared" si="68"/>
        <v>20</v>
      </c>
      <c r="X34" s="89">
        <f t="shared" si="68"/>
        <v>30</v>
      </c>
      <c r="Y34" s="89">
        <f t="shared" si="68"/>
        <v>64</v>
      </c>
      <c r="Z34" s="89"/>
      <c r="AA34" s="70"/>
      <c r="AB34" s="69">
        <f t="shared" si="14"/>
        <v>1</v>
      </c>
      <c r="AC34" s="69">
        <f t="shared" si="15"/>
        <v>1</v>
      </c>
      <c r="AD34" s="69">
        <f t="shared" si="16"/>
        <v>1</v>
      </c>
      <c r="AE34" s="69">
        <f t="shared" si="17"/>
        <v>0.9142857143</v>
      </c>
      <c r="AF34" s="69"/>
      <c r="AH34" s="7">
        <f t="shared" ref="AH34:AK34" si="69">IF((AB34)&gt;=50%, 2, (IF((AB34)&lt;25%, 0, 1)))</f>
        <v>2</v>
      </c>
      <c r="AI34" s="7">
        <f t="shared" si="69"/>
        <v>2</v>
      </c>
      <c r="AJ34" s="7">
        <f t="shared" si="69"/>
        <v>2</v>
      </c>
      <c r="AK34" s="7">
        <f t="shared" si="69"/>
        <v>2</v>
      </c>
      <c r="AL34" s="7"/>
      <c r="AN34" s="7" t="str">
        <f t="shared" ref="AN34:AQ34" si="70">IF(AH34=2,"Att", (IF(AH34=0,"Not","Weak")))</f>
        <v>Att</v>
      </c>
      <c r="AO34" s="7" t="str">
        <f t="shared" si="70"/>
        <v>Att</v>
      </c>
      <c r="AP34" s="7" t="str">
        <f t="shared" si="70"/>
        <v>Att</v>
      </c>
      <c r="AQ34" s="7" t="str">
        <f t="shared" si="70"/>
        <v>Att</v>
      </c>
      <c r="AR34" s="9"/>
      <c r="AS34" s="90">
        <f t="shared" si="8"/>
        <v>2</v>
      </c>
      <c r="AT34" s="91">
        <f t="shared" si="9"/>
        <v>6</v>
      </c>
      <c r="AU34" s="91">
        <f t="shared" si="10"/>
        <v>6</v>
      </c>
      <c r="AV34" s="91">
        <f t="shared" si="11"/>
        <v>2</v>
      </c>
      <c r="AW34" s="91">
        <f t="shared" si="12"/>
        <v>2</v>
      </c>
    </row>
    <row r="35">
      <c r="A35" s="83" t="s">
        <v>94</v>
      </c>
      <c r="B35" s="83" t="s">
        <v>95</v>
      </c>
      <c r="C35" s="84">
        <v>10.0</v>
      </c>
      <c r="D35" s="84">
        <v>10.0</v>
      </c>
      <c r="E35" s="84">
        <v>9.0</v>
      </c>
      <c r="F35" s="84">
        <v>9.0</v>
      </c>
      <c r="G35" s="84">
        <v>10.0</v>
      </c>
      <c r="H35" s="84">
        <v>8.0</v>
      </c>
      <c r="I35" s="84">
        <v>10.0</v>
      </c>
      <c r="J35" s="84">
        <v>10.0</v>
      </c>
      <c r="K35" s="93"/>
      <c r="L35" s="86">
        <f t="shared" si="3"/>
        <v>76</v>
      </c>
      <c r="M35" s="87">
        <v>9.0</v>
      </c>
      <c r="N35" s="7">
        <v>19.0</v>
      </c>
      <c r="O35" s="88">
        <f t="shared" si="64"/>
        <v>28</v>
      </c>
      <c r="P35" s="7">
        <v>15.0</v>
      </c>
      <c r="Q35" s="7">
        <v>10.0</v>
      </c>
      <c r="R35" s="7">
        <v>5.0</v>
      </c>
      <c r="S35" s="7">
        <v>5.0</v>
      </c>
      <c r="T35" s="74">
        <f t="shared" si="4"/>
        <v>35</v>
      </c>
      <c r="V35" s="89">
        <f t="shared" ref="V35:Y35" si="71">MIN(SUMIF($C$15:$S$15,V$14,$C35:$S35), 100)</f>
        <v>29</v>
      </c>
      <c r="W35" s="89">
        <f t="shared" si="71"/>
        <v>19</v>
      </c>
      <c r="X35" s="89">
        <f t="shared" si="71"/>
        <v>28</v>
      </c>
      <c r="Y35" s="89">
        <f t="shared" si="71"/>
        <v>63</v>
      </c>
      <c r="Z35" s="89"/>
      <c r="AA35" s="70"/>
      <c r="AB35" s="69">
        <f t="shared" si="14"/>
        <v>0.9666666667</v>
      </c>
      <c r="AC35" s="69">
        <f t="shared" si="15"/>
        <v>0.95</v>
      </c>
      <c r="AD35" s="69">
        <f t="shared" si="16"/>
        <v>0.9333333333</v>
      </c>
      <c r="AE35" s="69">
        <f t="shared" si="17"/>
        <v>0.9</v>
      </c>
      <c r="AF35" s="69"/>
      <c r="AH35" s="7">
        <f t="shared" ref="AH35:AK35" si="72">IF((AB35)&gt;=50%, 2, (IF((AB35)&lt;25%, 0, 1)))</f>
        <v>2</v>
      </c>
      <c r="AI35" s="7">
        <f t="shared" si="72"/>
        <v>2</v>
      </c>
      <c r="AJ35" s="7">
        <f t="shared" si="72"/>
        <v>2</v>
      </c>
      <c r="AK35" s="7">
        <f t="shared" si="72"/>
        <v>2</v>
      </c>
      <c r="AL35" s="7"/>
      <c r="AN35" s="7" t="str">
        <f t="shared" ref="AN35:AQ35" si="73">IF(AH35=2,"Att", (IF(AH35=0,"Not","Weak")))</f>
        <v>Att</v>
      </c>
      <c r="AO35" s="7" t="str">
        <f t="shared" si="73"/>
        <v>Att</v>
      </c>
      <c r="AP35" s="7" t="str">
        <f t="shared" si="73"/>
        <v>Att</v>
      </c>
      <c r="AQ35" s="7" t="str">
        <f t="shared" si="73"/>
        <v>Att</v>
      </c>
      <c r="AR35" s="9"/>
      <c r="AS35" s="90">
        <f t="shared" si="8"/>
        <v>2</v>
      </c>
      <c r="AT35" s="91">
        <f t="shared" si="9"/>
        <v>6</v>
      </c>
      <c r="AU35" s="91">
        <f t="shared" si="10"/>
        <v>6</v>
      </c>
      <c r="AV35" s="91">
        <f t="shared" si="11"/>
        <v>2</v>
      </c>
      <c r="AW35" s="91">
        <f t="shared" si="12"/>
        <v>2</v>
      </c>
    </row>
    <row r="36">
      <c r="A36" s="83" t="s">
        <v>96</v>
      </c>
      <c r="B36" s="83" t="s">
        <v>97</v>
      </c>
      <c r="C36" s="84">
        <v>8.0</v>
      </c>
      <c r="D36" s="84">
        <v>8.0</v>
      </c>
      <c r="E36" s="84">
        <v>8.0</v>
      </c>
      <c r="F36" s="84">
        <v>8.0</v>
      </c>
      <c r="G36" s="84">
        <v>9.0</v>
      </c>
      <c r="H36" s="84">
        <v>9.0</v>
      </c>
      <c r="I36" s="84">
        <v>9.0</v>
      </c>
      <c r="J36" s="84">
        <v>9.0</v>
      </c>
      <c r="K36" s="92"/>
      <c r="L36" s="86">
        <f t="shared" si="3"/>
        <v>68</v>
      </c>
      <c r="M36" s="87">
        <v>9.0</v>
      </c>
      <c r="N36" s="87">
        <v>18.0</v>
      </c>
      <c r="O36" s="88">
        <f t="shared" si="64"/>
        <v>27</v>
      </c>
      <c r="P36" s="7">
        <v>16.0</v>
      </c>
      <c r="Q36" s="7">
        <v>9.0</v>
      </c>
      <c r="R36" s="7">
        <v>5.0</v>
      </c>
      <c r="S36" s="7">
        <v>5.0</v>
      </c>
      <c r="T36" s="74">
        <f t="shared" si="4"/>
        <v>35</v>
      </c>
      <c r="V36" s="89">
        <f t="shared" ref="V36:Y36" si="74">MIN(SUMIF($C$15:$S$15,V$14,$C36:$S36), 100)</f>
        <v>24</v>
      </c>
      <c r="W36" s="89">
        <f t="shared" si="74"/>
        <v>17</v>
      </c>
      <c r="X36" s="89">
        <f t="shared" si="74"/>
        <v>27</v>
      </c>
      <c r="Y36" s="89">
        <f t="shared" si="74"/>
        <v>62</v>
      </c>
      <c r="Z36" s="89"/>
      <c r="AA36" s="70"/>
      <c r="AB36" s="69">
        <f t="shared" si="14"/>
        <v>0.8</v>
      </c>
      <c r="AC36" s="69">
        <f t="shared" si="15"/>
        <v>0.85</v>
      </c>
      <c r="AD36" s="69">
        <f t="shared" si="16"/>
        <v>0.9</v>
      </c>
      <c r="AE36" s="69">
        <f t="shared" si="17"/>
        <v>0.8857142857</v>
      </c>
      <c r="AF36" s="69"/>
      <c r="AH36" s="7">
        <f t="shared" ref="AH36:AK36" si="75">IF((AB36)&gt;=50%, 2, (IF((AB36)&lt;25%, 0, 1)))</f>
        <v>2</v>
      </c>
      <c r="AI36" s="7">
        <f t="shared" si="75"/>
        <v>2</v>
      </c>
      <c r="AJ36" s="7">
        <f t="shared" si="75"/>
        <v>2</v>
      </c>
      <c r="AK36" s="7">
        <f t="shared" si="75"/>
        <v>2</v>
      </c>
      <c r="AL36" s="7"/>
      <c r="AN36" s="7" t="str">
        <f t="shared" ref="AN36:AQ36" si="76">IF(AH36=2,"Att", (IF(AH36=0,"Not","Weak")))</f>
        <v>Att</v>
      </c>
      <c r="AO36" s="7" t="str">
        <f t="shared" si="76"/>
        <v>Att</v>
      </c>
      <c r="AP36" s="7" t="str">
        <f t="shared" si="76"/>
        <v>Att</v>
      </c>
      <c r="AQ36" s="7" t="str">
        <f t="shared" si="76"/>
        <v>Att</v>
      </c>
      <c r="AR36" s="9"/>
      <c r="AS36" s="90">
        <f t="shared" si="8"/>
        <v>2</v>
      </c>
      <c r="AT36" s="91">
        <f t="shared" si="9"/>
        <v>6</v>
      </c>
      <c r="AU36" s="91">
        <f t="shared" si="10"/>
        <v>6</v>
      </c>
      <c r="AV36" s="91">
        <f t="shared" si="11"/>
        <v>2</v>
      </c>
      <c r="AW36" s="91">
        <f t="shared" si="12"/>
        <v>2</v>
      </c>
    </row>
    <row r="37">
      <c r="A37" s="83" t="s">
        <v>98</v>
      </c>
      <c r="B37" s="83" t="s">
        <v>99</v>
      </c>
      <c r="C37" s="84">
        <v>9.0</v>
      </c>
      <c r="D37" s="84">
        <v>8.0</v>
      </c>
      <c r="E37" s="84">
        <v>8.0</v>
      </c>
      <c r="F37" s="84">
        <v>8.0</v>
      </c>
      <c r="G37" s="84">
        <v>7.0</v>
      </c>
      <c r="H37" s="84">
        <v>6.0</v>
      </c>
      <c r="I37" s="84">
        <v>7.0</v>
      </c>
      <c r="J37" s="84">
        <v>7.0</v>
      </c>
      <c r="K37" s="93"/>
      <c r="L37" s="86">
        <f t="shared" si="3"/>
        <v>60</v>
      </c>
      <c r="M37" s="7">
        <v>9.0</v>
      </c>
      <c r="N37" s="7">
        <v>17.0</v>
      </c>
      <c r="O37" s="88">
        <f t="shared" si="64"/>
        <v>26</v>
      </c>
      <c r="P37" s="7">
        <v>16.0</v>
      </c>
      <c r="Q37" s="7">
        <v>9.0</v>
      </c>
      <c r="R37" s="7">
        <v>5.0</v>
      </c>
      <c r="S37" s="7">
        <v>4.0</v>
      </c>
      <c r="T37" s="74">
        <f t="shared" si="4"/>
        <v>34</v>
      </c>
      <c r="V37" s="89">
        <f t="shared" ref="V37:Y37" si="77">MIN(SUMIF($C$15:$S$15,V$14,$C37:$S37), 100)</f>
        <v>25</v>
      </c>
      <c r="W37" s="89">
        <f t="shared" si="77"/>
        <v>15</v>
      </c>
      <c r="X37" s="89">
        <f t="shared" si="77"/>
        <v>20</v>
      </c>
      <c r="Y37" s="89">
        <f t="shared" si="77"/>
        <v>60</v>
      </c>
      <c r="Z37" s="89"/>
      <c r="AA37" s="70"/>
      <c r="AB37" s="69">
        <f t="shared" si="14"/>
        <v>0.8333333333</v>
      </c>
      <c r="AC37" s="69">
        <f t="shared" si="15"/>
        <v>0.75</v>
      </c>
      <c r="AD37" s="69">
        <f t="shared" si="16"/>
        <v>0.6666666667</v>
      </c>
      <c r="AE37" s="69">
        <f t="shared" si="17"/>
        <v>0.8571428571</v>
      </c>
      <c r="AF37" s="69"/>
      <c r="AH37" s="7">
        <f t="shared" ref="AH37:AK37" si="78">IF((AB37)&gt;=50%, 2, (IF((AB37)&lt;25%, 0, 1)))</f>
        <v>2</v>
      </c>
      <c r="AI37" s="7">
        <f t="shared" si="78"/>
        <v>2</v>
      </c>
      <c r="AJ37" s="7">
        <f t="shared" si="78"/>
        <v>2</v>
      </c>
      <c r="AK37" s="7">
        <f t="shared" si="78"/>
        <v>2</v>
      </c>
      <c r="AL37" s="7"/>
      <c r="AN37" s="7" t="str">
        <f t="shared" ref="AN37:AQ37" si="79">IF(AH37=2,"Att", (IF(AH37=0,"Not","Weak")))</f>
        <v>Att</v>
      </c>
      <c r="AO37" s="7" t="str">
        <f t="shared" si="79"/>
        <v>Att</v>
      </c>
      <c r="AP37" s="7" t="str">
        <f t="shared" si="79"/>
        <v>Att</v>
      </c>
      <c r="AQ37" s="7" t="str">
        <f t="shared" si="79"/>
        <v>Att</v>
      </c>
      <c r="AR37" s="9"/>
      <c r="AS37" s="90">
        <f t="shared" si="8"/>
        <v>2</v>
      </c>
      <c r="AT37" s="91">
        <f t="shared" si="9"/>
        <v>6</v>
      </c>
      <c r="AU37" s="91">
        <f t="shared" si="10"/>
        <v>6</v>
      </c>
      <c r="AV37" s="91">
        <f t="shared" si="11"/>
        <v>2</v>
      </c>
      <c r="AW37" s="91">
        <f t="shared" si="12"/>
        <v>2</v>
      </c>
    </row>
    <row r="38">
      <c r="A38" s="83" t="s">
        <v>100</v>
      </c>
      <c r="B38" s="83" t="s">
        <v>101</v>
      </c>
      <c r="C38" s="84">
        <v>9.0</v>
      </c>
      <c r="D38" s="84">
        <v>9.0</v>
      </c>
      <c r="E38" s="84">
        <v>9.0</v>
      </c>
      <c r="F38" s="84">
        <v>9.0</v>
      </c>
      <c r="G38" s="84">
        <v>9.0</v>
      </c>
      <c r="H38" s="84">
        <v>9.0</v>
      </c>
      <c r="I38" s="84">
        <v>9.0</v>
      </c>
      <c r="J38" s="84">
        <v>9.0</v>
      </c>
      <c r="K38" s="93"/>
      <c r="L38" s="86">
        <f t="shared" si="3"/>
        <v>72</v>
      </c>
      <c r="M38" s="87">
        <v>7.0</v>
      </c>
      <c r="N38" s="87">
        <v>17.0</v>
      </c>
      <c r="O38" s="88">
        <f t="shared" si="64"/>
        <v>24</v>
      </c>
      <c r="P38" s="7">
        <v>11.0</v>
      </c>
      <c r="Q38" s="87">
        <v>9.0</v>
      </c>
      <c r="R38" s="7">
        <v>5.0</v>
      </c>
      <c r="S38" s="7">
        <v>5.0</v>
      </c>
      <c r="T38" s="74">
        <f t="shared" si="4"/>
        <v>30</v>
      </c>
      <c r="V38" s="89">
        <f t="shared" ref="V38:Y38" si="80">MIN(SUMIF($C$15:$S$15,V$14,$C38:$S38), 100)</f>
        <v>27</v>
      </c>
      <c r="W38" s="89">
        <f t="shared" si="80"/>
        <v>18</v>
      </c>
      <c r="X38" s="89">
        <f t="shared" si="80"/>
        <v>27</v>
      </c>
      <c r="Y38" s="89">
        <f t="shared" si="80"/>
        <v>54</v>
      </c>
      <c r="Z38" s="89"/>
      <c r="AA38" s="70"/>
      <c r="AB38" s="69">
        <f t="shared" si="14"/>
        <v>0.9</v>
      </c>
      <c r="AC38" s="69">
        <f t="shared" si="15"/>
        <v>0.9</v>
      </c>
      <c r="AD38" s="69">
        <f t="shared" si="16"/>
        <v>0.9</v>
      </c>
      <c r="AE38" s="69">
        <f t="shared" si="17"/>
        <v>0.7714285714</v>
      </c>
      <c r="AF38" s="69"/>
      <c r="AH38" s="7">
        <f t="shared" ref="AH38:AK38" si="81">IF((AB38)&gt;=50%, 2, (IF((AB38)&lt;25%, 0, 1)))</f>
        <v>2</v>
      </c>
      <c r="AI38" s="7">
        <f t="shared" si="81"/>
        <v>2</v>
      </c>
      <c r="AJ38" s="7">
        <f t="shared" si="81"/>
        <v>2</v>
      </c>
      <c r="AK38" s="7">
        <f t="shared" si="81"/>
        <v>2</v>
      </c>
      <c r="AL38" s="7"/>
      <c r="AN38" s="7" t="str">
        <f t="shared" ref="AN38:AQ38" si="82">IF(AH38=2,"Att", (IF(AH38=0,"Not","Weak")))</f>
        <v>Att</v>
      </c>
      <c r="AO38" s="7" t="str">
        <f t="shared" si="82"/>
        <v>Att</v>
      </c>
      <c r="AP38" s="7" t="str">
        <f t="shared" si="82"/>
        <v>Att</v>
      </c>
      <c r="AQ38" s="7" t="str">
        <f t="shared" si="82"/>
        <v>Att</v>
      </c>
      <c r="AR38" s="9"/>
      <c r="AS38" s="90">
        <f t="shared" si="8"/>
        <v>2</v>
      </c>
      <c r="AT38" s="91">
        <f t="shared" si="9"/>
        <v>6</v>
      </c>
      <c r="AU38" s="91">
        <f t="shared" si="10"/>
        <v>6</v>
      </c>
      <c r="AV38" s="91">
        <f t="shared" si="11"/>
        <v>2</v>
      </c>
      <c r="AW38" s="91">
        <f t="shared" si="12"/>
        <v>2</v>
      </c>
    </row>
    <row r="39">
      <c r="A39" s="83" t="s">
        <v>102</v>
      </c>
      <c r="B39" s="83" t="s">
        <v>103</v>
      </c>
      <c r="C39" s="84">
        <v>7.0</v>
      </c>
      <c r="D39" s="84">
        <v>7.0</v>
      </c>
      <c r="E39" s="84">
        <v>9.0</v>
      </c>
      <c r="F39" s="84">
        <v>6.0</v>
      </c>
      <c r="G39" s="84">
        <v>6.0</v>
      </c>
      <c r="H39" s="84">
        <v>8.0</v>
      </c>
      <c r="I39" s="84">
        <v>7.0</v>
      </c>
      <c r="J39" s="84">
        <v>6.0</v>
      </c>
      <c r="K39" s="92"/>
      <c r="L39" s="86">
        <f t="shared" si="3"/>
        <v>56</v>
      </c>
      <c r="M39" s="87">
        <v>7.0</v>
      </c>
      <c r="N39" s="7">
        <v>17.0</v>
      </c>
      <c r="O39" s="88">
        <f t="shared" si="64"/>
        <v>24</v>
      </c>
      <c r="P39" s="7">
        <v>9.0</v>
      </c>
      <c r="Q39" s="87">
        <v>9.0</v>
      </c>
      <c r="R39" s="7">
        <v>5.0</v>
      </c>
      <c r="S39" s="7">
        <v>4.0</v>
      </c>
      <c r="T39" s="74">
        <f t="shared" si="4"/>
        <v>27</v>
      </c>
      <c r="V39" s="89">
        <f t="shared" ref="V39:Y39" si="83">MIN(SUMIF($C$15:$S$15,V$14,$C39:$S39), 100)</f>
        <v>23</v>
      </c>
      <c r="W39" s="89">
        <f t="shared" si="83"/>
        <v>12</v>
      </c>
      <c r="X39" s="89">
        <f t="shared" si="83"/>
        <v>21</v>
      </c>
      <c r="Y39" s="89">
        <f t="shared" si="83"/>
        <v>51</v>
      </c>
      <c r="Z39" s="89"/>
      <c r="AA39" s="70"/>
      <c r="AB39" s="69">
        <f t="shared" si="14"/>
        <v>0.7666666667</v>
      </c>
      <c r="AC39" s="69">
        <f t="shared" si="15"/>
        <v>0.6</v>
      </c>
      <c r="AD39" s="69">
        <f t="shared" si="16"/>
        <v>0.7</v>
      </c>
      <c r="AE39" s="69">
        <f t="shared" si="17"/>
        <v>0.7285714286</v>
      </c>
      <c r="AF39" s="69"/>
      <c r="AH39" s="7">
        <f t="shared" ref="AH39:AK39" si="84">IF((AB39)&gt;=50%, 2, (IF((AB39)&lt;25%, 0, 1)))</f>
        <v>2</v>
      </c>
      <c r="AI39" s="7">
        <f t="shared" si="84"/>
        <v>2</v>
      </c>
      <c r="AJ39" s="7">
        <f t="shared" si="84"/>
        <v>2</v>
      </c>
      <c r="AK39" s="7">
        <f t="shared" si="84"/>
        <v>2</v>
      </c>
      <c r="AL39" s="7"/>
      <c r="AN39" s="7" t="str">
        <f t="shared" ref="AN39:AQ39" si="85">IF(AH39=2,"Att", (IF(AH39=0,"Not","Weak")))</f>
        <v>Att</v>
      </c>
      <c r="AO39" s="7" t="str">
        <f t="shared" si="85"/>
        <v>Att</v>
      </c>
      <c r="AP39" s="7" t="str">
        <f t="shared" si="85"/>
        <v>Att</v>
      </c>
      <c r="AQ39" s="7" t="str">
        <f t="shared" si="85"/>
        <v>Att</v>
      </c>
      <c r="AR39" s="9"/>
      <c r="AS39" s="90">
        <f t="shared" si="8"/>
        <v>2</v>
      </c>
      <c r="AT39" s="91">
        <f t="shared" si="9"/>
        <v>6</v>
      </c>
      <c r="AU39" s="91">
        <f t="shared" si="10"/>
        <v>6</v>
      </c>
      <c r="AV39" s="91">
        <f t="shared" si="11"/>
        <v>2</v>
      </c>
      <c r="AW39" s="91">
        <f t="shared" si="12"/>
        <v>2</v>
      </c>
    </row>
    <row r="40">
      <c r="A40" s="83" t="s">
        <v>104</v>
      </c>
      <c r="B40" s="83" t="s">
        <v>105</v>
      </c>
      <c r="C40" s="84">
        <v>8.0</v>
      </c>
      <c r="D40" s="84">
        <v>8.0</v>
      </c>
      <c r="E40" s="84">
        <v>7.0</v>
      </c>
      <c r="F40" s="84">
        <v>9.0</v>
      </c>
      <c r="G40" s="84">
        <v>6.0</v>
      </c>
      <c r="H40" s="84">
        <v>7.0</v>
      </c>
      <c r="I40" s="84">
        <v>6.0</v>
      </c>
      <c r="J40" s="84">
        <v>9.0</v>
      </c>
      <c r="K40" s="93"/>
      <c r="L40" s="86">
        <f t="shared" si="3"/>
        <v>60</v>
      </c>
      <c r="M40" s="7">
        <v>8.0</v>
      </c>
      <c r="N40" s="7">
        <v>18.0</v>
      </c>
      <c r="O40" s="88">
        <f t="shared" si="64"/>
        <v>26</v>
      </c>
      <c r="P40" s="7">
        <v>11.0</v>
      </c>
      <c r="Q40" s="7">
        <v>9.0</v>
      </c>
      <c r="R40" s="7">
        <v>5.0</v>
      </c>
      <c r="S40" s="7">
        <v>4.0</v>
      </c>
      <c r="T40" s="74">
        <f t="shared" si="4"/>
        <v>29</v>
      </c>
      <c r="V40" s="89">
        <f t="shared" ref="V40:Y40" si="86">MIN(SUMIF($C$15:$S$15,V$14,$C40:$S40), 100)</f>
        <v>23</v>
      </c>
      <c r="W40" s="89">
        <f t="shared" si="86"/>
        <v>15</v>
      </c>
      <c r="X40" s="89">
        <f t="shared" si="86"/>
        <v>22</v>
      </c>
      <c r="Y40" s="89">
        <f t="shared" si="86"/>
        <v>55</v>
      </c>
      <c r="Z40" s="89"/>
      <c r="AA40" s="70"/>
      <c r="AB40" s="69">
        <f t="shared" si="14"/>
        <v>0.7666666667</v>
      </c>
      <c r="AC40" s="69">
        <f t="shared" si="15"/>
        <v>0.75</v>
      </c>
      <c r="AD40" s="69">
        <f t="shared" si="16"/>
        <v>0.7333333333</v>
      </c>
      <c r="AE40" s="69">
        <f t="shared" si="17"/>
        <v>0.7857142857</v>
      </c>
      <c r="AF40" s="69"/>
      <c r="AH40" s="7">
        <f t="shared" ref="AH40:AK40" si="87">IF((AB40)&gt;=50%, 2, (IF((AB40)&lt;25%, 0, 1)))</f>
        <v>2</v>
      </c>
      <c r="AI40" s="7">
        <f t="shared" si="87"/>
        <v>2</v>
      </c>
      <c r="AJ40" s="7">
        <f t="shared" si="87"/>
        <v>2</v>
      </c>
      <c r="AK40" s="7">
        <f t="shared" si="87"/>
        <v>2</v>
      </c>
      <c r="AL40" s="7"/>
      <c r="AN40" s="7" t="str">
        <f t="shared" ref="AN40:AQ40" si="88">IF(AH40=2,"Att", (IF(AH40=0,"Not","Weak")))</f>
        <v>Att</v>
      </c>
      <c r="AO40" s="7" t="str">
        <f t="shared" si="88"/>
        <v>Att</v>
      </c>
      <c r="AP40" s="7" t="str">
        <f t="shared" si="88"/>
        <v>Att</v>
      </c>
      <c r="AQ40" s="7" t="str">
        <f t="shared" si="88"/>
        <v>Att</v>
      </c>
      <c r="AR40" s="9"/>
      <c r="AS40" s="90">
        <f t="shared" si="8"/>
        <v>2</v>
      </c>
      <c r="AT40" s="91">
        <f t="shared" si="9"/>
        <v>6</v>
      </c>
      <c r="AU40" s="91">
        <f t="shared" si="10"/>
        <v>6</v>
      </c>
      <c r="AV40" s="91">
        <f t="shared" si="11"/>
        <v>2</v>
      </c>
      <c r="AW40" s="91">
        <f t="shared" si="12"/>
        <v>2</v>
      </c>
    </row>
    <row r="41">
      <c r="A41" s="83" t="s">
        <v>106</v>
      </c>
      <c r="B41" s="83" t="s">
        <v>107</v>
      </c>
      <c r="C41" s="84">
        <v>9.0</v>
      </c>
      <c r="D41" s="84">
        <v>8.0</v>
      </c>
      <c r="E41" s="84">
        <v>10.0</v>
      </c>
      <c r="F41" s="84">
        <v>8.0</v>
      </c>
      <c r="G41" s="84">
        <v>7.0</v>
      </c>
      <c r="H41" s="84">
        <v>7.0</v>
      </c>
      <c r="I41" s="84">
        <v>6.0</v>
      </c>
      <c r="J41" s="84">
        <v>9.0</v>
      </c>
      <c r="K41" s="93"/>
      <c r="L41" s="86">
        <f t="shared" si="3"/>
        <v>64</v>
      </c>
      <c r="M41" s="87">
        <v>9.0</v>
      </c>
      <c r="N41" s="87">
        <v>19.0</v>
      </c>
      <c r="O41" s="88">
        <f t="shared" si="64"/>
        <v>28</v>
      </c>
      <c r="P41" s="7">
        <v>17.0</v>
      </c>
      <c r="Q41" s="7">
        <v>10.0</v>
      </c>
      <c r="R41" s="7">
        <v>5.0</v>
      </c>
      <c r="S41" s="7">
        <v>5.0</v>
      </c>
      <c r="T41" s="74">
        <f t="shared" si="4"/>
        <v>37</v>
      </c>
      <c r="V41" s="89">
        <f t="shared" ref="V41:Y41" si="89">MIN(SUMIF($C$15:$S$15,V$14,$C41:$S41), 100)</f>
        <v>27</v>
      </c>
      <c r="W41" s="89">
        <f t="shared" si="89"/>
        <v>15</v>
      </c>
      <c r="X41" s="89">
        <f t="shared" si="89"/>
        <v>22</v>
      </c>
      <c r="Y41" s="89">
        <f t="shared" si="89"/>
        <v>65</v>
      </c>
      <c r="Z41" s="89"/>
      <c r="AA41" s="70"/>
      <c r="AB41" s="69">
        <f t="shared" si="14"/>
        <v>0.9</v>
      </c>
      <c r="AC41" s="69">
        <f t="shared" si="15"/>
        <v>0.75</v>
      </c>
      <c r="AD41" s="69">
        <f t="shared" si="16"/>
        <v>0.7333333333</v>
      </c>
      <c r="AE41" s="69">
        <f t="shared" si="17"/>
        <v>0.9285714286</v>
      </c>
      <c r="AF41" s="69"/>
      <c r="AH41" s="7">
        <f t="shared" ref="AH41:AK41" si="90">IF((AB41)&gt;=50%, 2, (IF((AB41)&lt;25%, 0, 1)))</f>
        <v>2</v>
      </c>
      <c r="AI41" s="7">
        <f t="shared" si="90"/>
        <v>2</v>
      </c>
      <c r="AJ41" s="7">
        <f t="shared" si="90"/>
        <v>2</v>
      </c>
      <c r="AK41" s="7">
        <f t="shared" si="90"/>
        <v>2</v>
      </c>
      <c r="AL41" s="7"/>
      <c r="AN41" s="7" t="str">
        <f t="shared" ref="AN41:AQ41" si="91">IF(AH41=2,"Att", (IF(AH41=0,"Not","Weak")))</f>
        <v>Att</v>
      </c>
      <c r="AO41" s="7" t="str">
        <f t="shared" si="91"/>
        <v>Att</v>
      </c>
      <c r="AP41" s="7" t="str">
        <f t="shared" si="91"/>
        <v>Att</v>
      </c>
      <c r="AQ41" s="7" t="str">
        <f t="shared" si="91"/>
        <v>Att</v>
      </c>
      <c r="AR41" s="9"/>
      <c r="AS41" s="90">
        <f t="shared" si="8"/>
        <v>2</v>
      </c>
      <c r="AT41" s="91">
        <f t="shared" si="9"/>
        <v>6</v>
      </c>
      <c r="AU41" s="91">
        <f t="shared" si="10"/>
        <v>6</v>
      </c>
      <c r="AV41" s="91">
        <f t="shared" si="11"/>
        <v>2</v>
      </c>
      <c r="AW41" s="91">
        <f t="shared" si="12"/>
        <v>2</v>
      </c>
    </row>
    <row r="42">
      <c r="A42" s="83" t="s">
        <v>108</v>
      </c>
      <c r="B42" s="83" t="s">
        <v>109</v>
      </c>
      <c r="C42" s="84">
        <v>7.0</v>
      </c>
      <c r="D42" s="84">
        <v>5.0</v>
      </c>
      <c r="E42" s="84">
        <v>5.0</v>
      </c>
      <c r="F42" s="84">
        <v>5.0</v>
      </c>
      <c r="G42" s="84">
        <v>5.0</v>
      </c>
      <c r="H42" s="84">
        <v>4.0</v>
      </c>
      <c r="I42" s="84">
        <v>5.0</v>
      </c>
      <c r="J42" s="84">
        <v>4.0</v>
      </c>
      <c r="K42" s="85"/>
      <c r="L42" s="86">
        <f t="shared" si="3"/>
        <v>40</v>
      </c>
      <c r="M42" s="87">
        <v>9.0</v>
      </c>
      <c r="N42" s="87">
        <v>18.0</v>
      </c>
      <c r="O42" s="88">
        <f t="shared" si="64"/>
        <v>27</v>
      </c>
      <c r="P42" s="7">
        <v>12.0</v>
      </c>
      <c r="Q42" s="7">
        <v>8.0</v>
      </c>
      <c r="R42" s="7">
        <v>4.0</v>
      </c>
      <c r="S42" s="7">
        <v>3.0</v>
      </c>
      <c r="T42" s="74">
        <f t="shared" si="4"/>
        <v>27</v>
      </c>
      <c r="V42" s="89">
        <f t="shared" ref="V42:Y42" si="92">MIN(SUMIF($C$15:$S$15,V$14,$C42:$S42), 100)</f>
        <v>17</v>
      </c>
      <c r="W42" s="89">
        <f t="shared" si="92"/>
        <v>10</v>
      </c>
      <c r="X42" s="89">
        <f t="shared" si="92"/>
        <v>13</v>
      </c>
      <c r="Y42" s="89">
        <f t="shared" si="92"/>
        <v>54</v>
      </c>
      <c r="Z42" s="89"/>
      <c r="AA42" s="70"/>
      <c r="AB42" s="69">
        <f t="shared" si="14"/>
        <v>0.5666666667</v>
      </c>
      <c r="AC42" s="69">
        <f t="shared" si="15"/>
        <v>0.5</v>
      </c>
      <c r="AD42" s="69">
        <f t="shared" si="16"/>
        <v>0.4333333333</v>
      </c>
      <c r="AE42" s="69">
        <f t="shared" si="17"/>
        <v>0.7714285714</v>
      </c>
      <c r="AF42" s="69"/>
      <c r="AH42" s="7">
        <f t="shared" ref="AH42:AK42" si="93">IF((AB42)&gt;=50%, 2, (IF((AB42)&lt;25%, 0, 1)))</f>
        <v>2</v>
      </c>
      <c r="AI42" s="7">
        <f t="shared" si="93"/>
        <v>2</v>
      </c>
      <c r="AJ42" s="7">
        <f t="shared" si="93"/>
        <v>1</v>
      </c>
      <c r="AK42" s="7">
        <f t="shared" si="93"/>
        <v>2</v>
      </c>
      <c r="AL42" s="7"/>
      <c r="AN42" s="7" t="str">
        <f t="shared" ref="AN42:AQ42" si="94">IF(AH42=2,"Att", (IF(AH42=0,"Not","Weak")))</f>
        <v>Att</v>
      </c>
      <c r="AO42" s="7" t="str">
        <f t="shared" si="94"/>
        <v>Att</v>
      </c>
      <c r="AP42" s="7" t="str">
        <f t="shared" si="94"/>
        <v>Weak</v>
      </c>
      <c r="AQ42" s="7" t="str">
        <f t="shared" si="94"/>
        <v>Att</v>
      </c>
      <c r="AR42" s="9"/>
      <c r="AS42" s="90">
        <f t="shared" si="8"/>
        <v>2</v>
      </c>
      <c r="AT42" s="91">
        <f t="shared" si="9"/>
        <v>5</v>
      </c>
      <c r="AU42" s="91">
        <f t="shared" si="10"/>
        <v>5</v>
      </c>
      <c r="AV42" s="91">
        <f t="shared" si="11"/>
        <v>2</v>
      </c>
      <c r="AW42" s="91">
        <f t="shared" si="12"/>
        <v>2</v>
      </c>
    </row>
    <row r="43" ht="15.0" customHeight="1">
      <c r="A43" s="83" t="s">
        <v>110</v>
      </c>
      <c r="B43" s="83" t="s">
        <v>111</v>
      </c>
      <c r="C43" s="84">
        <v>6.0</v>
      </c>
      <c r="D43" s="84">
        <v>6.0</v>
      </c>
      <c r="E43" s="84">
        <v>6.0</v>
      </c>
      <c r="F43" s="84">
        <v>4.0</v>
      </c>
      <c r="G43" s="84">
        <v>6.0</v>
      </c>
      <c r="H43" s="84">
        <v>4.0</v>
      </c>
      <c r="I43" s="84">
        <v>4.0</v>
      </c>
      <c r="J43" s="84">
        <v>4.0</v>
      </c>
      <c r="K43" s="85"/>
      <c r="L43" s="86">
        <f t="shared" si="3"/>
        <v>40</v>
      </c>
      <c r="M43" s="87">
        <v>7.0</v>
      </c>
      <c r="N43" s="87">
        <v>14.0</v>
      </c>
      <c r="O43" s="88">
        <f t="shared" si="64"/>
        <v>21</v>
      </c>
      <c r="P43" s="7">
        <v>12.0</v>
      </c>
      <c r="Q43" s="87">
        <v>8.0</v>
      </c>
      <c r="R43" s="7">
        <v>3.0</v>
      </c>
      <c r="S43" s="7">
        <v>3.0</v>
      </c>
      <c r="T43" s="74">
        <f t="shared" si="4"/>
        <v>26</v>
      </c>
      <c r="V43" s="89">
        <f t="shared" ref="V43:Y43" si="95">MIN(SUMIF($C$15:$S$15,V$14,$C43:$S43), 100)</f>
        <v>18</v>
      </c>
      <c r="W43" s="89">
        <f t="shared" si="95"/>
        <v>10</v>
      </c>
      <c r="X43" s="89">
        <f t="shared" si="95"/>
        <v>12</v>
      </c>
      <c r="Y43" s="89">
        <f t="shared" si="95"/>
        <v>47</v>
      </c>
      <c r="Z43" s="89"/>
      <c r="AA43" s="70"/>
      <c r="AB43" s="69">
        <f t="shared" si="14"/>
        <v>0.6</v>
      </c>
      <c r="AC43" s="69">
        <f t="shared" si="15"/>
        <v>0.5</v>
      </c>
      <c r="AD43" s="69">
        <f t="shared" si="16"/>
        <v>0.4</v>
      </c>
      <c r="AE43" s="69">
        <f t="shared" si="17"/>
        <v>0.6714285714</v>
      </c>
      <c r="AF43" s="69"/>
      <c r="AH43" s="7">
        <f t="shared" ref="AH43:AK43" si="96">IF((AB43)&gt;=50%, 2, (IF((AB43)&lt;25%, 0, 1)))</f>
        <v>2</v>
      </c>
      <c r="AI43" s="7">
        <f t="shared" si="96"/>
        <v>2</v>
      </c>
      <c r="AJ43" s="7">
        <f t="shared" si="96"/>
        <v>1</v>
      </c>
      <c r="AK43" s="7">
        <f t="shared" si="96"/>
        <v>2</v>
      </c>
      <c r="AL43" s="7"/>
      <c r="AN43" s="7" t="str">
        <f t="shared" ref="AN43:AQ43" si="97">IF(AH43=2,"Att", (IF(AH43=0,"Not","Weak")))</f>
        <v>Att</v>
      </c>
      <c r="AO43" s="7" t="str">
        <f t="shared" si="97"/>
        <v>Att</v>
      </c>
      <c r="AP43" s="7" t="str">
        <f t="shared" si="97"/>
        <v>Weak</v>
      </c>
      <c r="AQ43" s="7" t="str">
        <f t="shared" si="97"/>
        <v>Att</v>
      </c>
      <c r="AR43" s="9"/>
      <c r="AS43" s="90">
        <f t="shared" si="8"/>
        <v>2</v>
      </c>
      <c r="AT43" s="91">
        <f t="shared" si="9"/>
        <v>5</v>
      </c>
      <c r="AU43" s="91">
        <f t="shared" si="10"/>
        <v>5</v>
      </c>
      <c r="AV43" s="91">
        <f t="shared" si="11"/>
        <v>2</v>
      </c>
      <c r="AW43" s="91">
        <f t="shared" si="12"/>
        <v>2</v>
      </c>
    </row>
    <row r="44" ht="15.0" customHeight="1">
      <c r="A44" s="83" t="s">
        <v>112</v>
      </c>
      <c r="B44" s="83" t="s">
        <v>113</v>
      </c>
      <c r="C44" s="84">
        <v>7.0</v>
      </c>
      <c r="D44" s="84">
        <v>4.0</v>
      </c>
      <c r="E44" s="84">
        <v>5.0</v>
      </c>
      <c r="F44" s="84">
        <v>5.0</v>
      </c>
      <c r="G44" s="84">
        <v>5.0</v>
      </c>
      <c r="H44" s="84">
        <v>5.0</v>
      </c>
      <c r="I44" s="84">
        <v>5.0</v>
      </c>
      <c r="J44" s="84">
        <v>4.0</v>
      </c>
      <c r="K44" s="85"/>
      <c r="L44" s="86">
        <f t="shared" si="3"/>
        <v>40</v>
      </c>
      <c r="M44" s="7">
        <v>8.0</v>
      </c>
      <c r="N44" s="7">
        <v>16.0</v>
      </c>
      <c r="O44" s="88">
        <f t="shared" si="64"/>
        <v>24</v>
      </c>
      <c r="P44" s="7">
        <v>10.0</v>
      </c>
      <c r="Q44" s="7">
        <v>7.0</v>
      </c>
      <c r="R44" s="7">
        <v>3.0</v>
      </c>
      <c r="S44" s="7">
        <v>3.0</v>
      </c>
      <c r="T44" s="74">
        <f t="shared" si="4"/>
        <v>23</v>
      </c>
      <c r="V44" s="89">
        <f t="shared" ref="V44:Y44" si="98">MIN(SUMIF($C$15:$S$15,V$14,$C44:$S44), 100)</f>
        <v>16</v>
      </c>
      <c r="W44" s="89">
        <f t="shared" si="98"/>
        <v>10</v>
      </c>
      <c r="X44" s="89">
        <f t="shared" si="98"/>
        <v>14</v>
      </c>
      <c r="Y44" s="89">
        <f t="shared" si="98"/>
        <v>47</v>
      </c>
      <c r="Z44" s="89"/>
      <c r="AA44" s="70"/>
      <c r="AB44" s="69">
        <f t="shared" si="14"/>
        <v>0.5333333333</v>
      </c>
      <c r="AC44" s="69">
        <f t="shared" si="15"/>
        <v>0.5</v>
      </c>
      <c r="AD44" s="69">
        <f t="shared" si="16"/>
        <v>0.4666666667</v>
      </c>
      <c r="AE44" s="69">
        <f t="shared" si="17"/>
        <v>0.6714285714</v>
      </c>
      <c r="AF44" s="69"/>
      <c r="AH44" s="7">
        <f t="shared" ref="AH44:AK44" si="99">IF((AB44)&gt;=50%, 2, (IF((AB44)&lt;25%, 0, 1)))</f>
        <v>2</v>
      </c>
      <c r="AI44" s="7">
        <f t="shared" si="99"/>
        <v>2</v>
      </c>
      <c r="AJ44" s="7">
        <f t="shared" si="99"/>
        <v>1</v>
      </c>
      <c r="AK44" s="7">
        <f t="shared" si="99"/>
        <v>2</v>
      </c>
      <c r="AL44" s="7"/>
      <c r="AN44" s="7" t="str">
        <f t="shared" ref="AN44:AQ44" si="100">IF(AH44=2,"Att", (IF(AH44=0,"Not","Weak")))</f>
        <v>Att</v>
      </c>
      <c r="AO44" s="7" t="str">
        <f t="shared" si="100"/>
        <v>Att</v>
      </c>
      <c r="AP44" s="7" t="str">
        <f t="shared" si="100"/>
        <v>Weak</v>
      </c>
      <c r="AQ44" s="7" t="str">
        <f t="shared" si="100"/>
        <v>Att</v>
      </c>
      <c r="AR44" s="9"/>
      <c r="AS44" s="90">
        <f t="shared" si="8"/>
        <v>2</v>
      </c>
      <c r="AT44" s="91">
        <f t="shared" si="9"/>
        <v>5</v>
      </c>
      <c r="AU44" s="91">
        <f t="shared" si="10"/>
        <v>5</v>
      </c>
      <c r="AV44" s="91">
        <f t="shared" si="11"/>
        <v>2</v>
      </c>
      <c r="AW44" s="91">
        <f t="shared" si="12"/>
        <v>2</v>
      </c>
    </row>
    <row r="45">
      <c r="A45" s="83" t="s">
        <v>114</v>
      </c>
      <c r="B45" s="83" t="s">
        <v>115</v>
      </c>
      <c r="C45" s="84">
        <v>8.0</v>
      </c>
      <c r="D45" s="84">
        <v>6.0</v>
      </c>
      <c r="E45" s="84">
        <v>6.0</v>
      </c>
      <c r="F45" s="84">
        <v>5.0</v>
      </c>
      <c r="G45" s="84">
        <v>5.0</v>
      </c>
      <c r="H45" s="84">
        <v>4.0</v>
      </c>
      <c r="I45" s="84">
        <v>4.0</v>
      </c>
      <c r="J45" s="84">
        <v>6.0</v>
      </c>
      <c r="K45" s="85"/>
      <c r="L45" s="86">
        <f t="shared" si="3"/>
        <v>44</v>
      </c>
      <c r="M45" s="7">
        <v>9.0</v>
      </c>
      <c r="N45" s="7">
        <v>17.0</v>
      </c>
      <c r="O45" s="88">
        <f t="shared" si="64"/>
        <v>26</v>
      </c>
      <c r="P45" s="7">
        <v>12.0</v>
      </c>
      <c r="Q45" s="87">
        <v>7.0</v>
      </c>
      <c r="R45" s="7">
        <v>4.0</v>
      </c>
      <c r="S45" s="7">
        <v>3.0</v>
      </c>
      <c r="T45" s="74">
        <f t="shared" si="4"/>
        <v>26</v>
      </c>
      <c r="V45" s="89">
        <f t="shared" ref="V45:Y45" si="101">MIN(SUMIF($C$15:$S$15,V$14,$C45:$S45), 100)</f>
        <v>20</v>
      </c>
      <c r="W45" s="89">
        <f t="shared" si="101"/>
        <v>10</v>
      </c>
      <c r="X45" s="89">
        <f t="shared" si="101"/>
        <v>14</v>
      </c>
      <c r="Y45" s="89">
        <f t="shared" si="101"/>
        <v>52</v>
      </c>
      <c r="Z45" s="89"/>
      <c r="AA45" s="70"/>
      <c r="AB45" s="69">
        <f t="shared" si="14"/>
        <v>0.6666666667</v>
      </c>
      <c r="AC45" s="69">
        <f t="shared" si="15"/>
        <v>0.5</v>
      </c>
      <c r="AD45" s="69">
        <f t="shared" si="16"/>
        <v>0.4666666667</v>
      </c>
      <c r="AE45" s="69">
        <f t="shared" si="17"/>
        <v>0.7428571429</v>
      </c>
      <c r="AF45" s="69"/>
      <c r="AH45" s="7">
        <f t="shared" ref="AH45:AK45" si="102">IF((AB45)&gt;=50%, 2, (IF((AB45)&lt;25%, 0, 1)))</f>
        <v>2</v>
      </c>
      <c r="AI45" s="7">
        <f t="shared" si="102"/>
        <v>2</v>
      </c>
      <c r="AJ45" s="7">
        <f t="shared" si="102"/>
        <v>1</v>
      </c>
      <c r="AK45" s="7">
        <f t="shared" si="102"/>
        <v>2</v>
      </c>
      <c r="AL45" s="7"/>
      <c r="AN45" s="7" t="str">
        <f t="shared" ref="AN45:AQ45" si="103">IF(AH45=2,"Att", (IF(AH45=0,"Not","Weak")))</f>
        <v>Att</v>
      </c>
      <c r="AO45" s="7" t="str">
        <f t="shared" si="103"/>
        <v>Att</v>
      </c>
      <c r="AP45" s="7" t="str">
        <f t="shared" si="103"/>
        <v>Weak</v>
      </c>
      <c r="AQ45" s="7" t="str">
        <f t="shared" si="103"/>
        <v>Att</v>
      </c>
      <c r="AR45" s="9"/>
      <c r="AS45" s="90">
        <f t="shared" si="8"/>
        <v>2</v>
      </c>
      <c r="AT45" s="91">
        <f t="shared" si="9"/>
        <v>5</v>
      </c>
      <c r="AU45" s="91">
        <f t="shared" si="10"/>
        <v>5</v>
      </c>
      <c r="AV45" s="91">
        <f t="shared" si="11"/>
        <v>2</v>
      </c>
      <c r="AW45" s="91">
        <f t="shared" si="12"/>
        <v>2</v>
      </c>
    </row>
    <row r="46">
      <c r="A46" s="83" t="s">
        <v>116</v>
      </c>
      <c r="B46" s="83" t="s">
        <v>117</v>
      </c>
      <c r="C46" s="84">
        <v>8.0</v>
      </c>
      <c r="D46" s="84">
        <v>8.0</v>
      </c>
      <c r="E46" s="84">
        <v>6.0</v>
      </c>
      <c r="F46" s="84">
        <v>6.0</v>
      </c>
      <c r="G46" s="84">
        <v>7.0</v>
      </c>
      <c r="H46" s="84">
        <v>7.0</v>
      </c>
      <c r="I46" s="84">
        <v>6.0</v>
      </c>
      <c r="J46" s="84">
        <v>8.0</v>
      </c>
      <c r="K46" s="85"/>
      <c r="L46" s="86">
        <f t="shared" si="3"/>
        <v>56</v>
      </c>
      <c r="M46" s="87">
        <v>8.0</v>
      </c>
      <c r="N46" s="87">
        <v>13.0</v>
      </c>
      <c r="O46" s="88">
        <f t="shared" si="64"/>
        <v>21</v>
      </c>
      <c r="P46" s="7">
        <v>9.0</v>
      </c>
      <c r="Q46" s="7">
        <v>9.0</v>
      </c>
      <c r="R46" s="7">
        <v>5.0</v>
      </c>
      <c r="S46" s="7">
        <v>4.0</v>
      </c>
      <c r="T46" s="74">
        <f t="shared" si="4"/>
        <v>27</v>
      </c>
      <c r="V46" s="89">
        <f t="shared" ref="V46:Y46" si="104">MIN(SUMIF($C$15:$S$15,V$14,$C46:$S46), 100)</f>
        <v>22</v>
      </c>
      <c r="W46" s="89">
        <f t="shared" si="104"/>
        <v>13</v>
      </c>
      <c r="X46" s="89">
        <f t="shared" si="104"/>
        <v>21</v>
      </c>
      <c r="Y46" s="89">
        <f t="shared" si="104"/>
        <v>48</v>
      </c>
      <c r="Z46" s="89"/>
      <c r="AA46" s="70"/>
      <c r="AB46" s="69">
        <f t="shared" si="14"/>
        <v>0.7333333333</v>
      </c>
      <c r="AC46" s="69">
        <f t="shared" si="15"/>
        <v>0.65</v>
      </c>
      <c r="AD46" s="69">
        <f t="shared" si="16"/>
        <v>0.7</v>
      </c>
      <c r="AE46" s="69">
        <f t="shared" si="17"/>
        <v>0.6857142857</v>
      </c>
      <c r="AF46" s="69"/>
      <c r="AH46" s="7">
        <f t="shared" ref="AH46:AK46" si="105">IF((AB46)&gt;=50%, 2, (IF((AB46)&lt;25%, 0, 1)))</f>
        <v>2</v>
      </c>
      <c r="AI46" s="7">
        <f t="shared" si="105"/>
        <v>2</v>
      </c>
      <c r="AJ46" s="7">
        <f t="shared" si="105"/>
        <v>2</v>
      </c>
      <c r="AK46" s="7">
        <f t="shared" si="105"/>
        <v>2</v>
      </c>
      <c r="AL46" s="7"/>
      <c r="AN46" s="7" t="str">
        <f t="shared" ref="AN46:AQ46" si="106">IF(AH46=2,"Att", (IF(AH46=0,"Not","Weak")))</f>
        <v>Att</v>
      </c>
      <c r="AO46" s="7" t="str">
        <f t="shared" si="106"/>
        <v>Att</v>
      </c>
      <c r="AP46" s="7" t="str">
        <f t="shared" si="106"/>
        <v>Att</v>
      </c>
      <c r="AQ46" s="7" t="str">
        <f t="shared" si="106"/>
        <v>Att</v>
      </c>
      <c r="AR46" s="9"/>
      <c r="AS46" s="90">
        <f t="shared" si="8"/>
        <v>2</v>
      </c>
      <c r="AT46" s="91">
        <f t="shared" si="9"/>
        <v>6</v>
      </c>
      <c r="AU46" s="91">
        <f t="shared" si="10"/>
        <v>6</v>
      </c>
      <c r="AV46" s="91">
        <f t="shared" si="11"/>
        <v>2</v>
      </c>
      <c r="AW46" s="91">
        <f t="shared" si="12"/>
        <v>2</v>
      </c>
    </row>
    <row r="47">
      <c r="A47" s="84"/>
      <c r="B47" s="84"/>
      <c r="C47" s="84"/>
      <c r="D47" s="84"/>
      <c r="E47" s="84"/>
      <c r="F47" s="84"/>
      <c r="G47" s="84"/>
      <c r="H47" s="84"/>
      <c r="I47" s="84"/>
      <c r="J47" s="84"/>
      <c r="K47" s="94"/>
      <c r="L47" s="86"/>
      <c r="M47" s="87"/>
      <c r="N47" s="7"/>
      <c r="O47" s="88"/>
      <c r="P47" s="95"/>
      <c r="Q47" s="87"/>
      <c r="R47" s="7"/>
      <c r="S47" s="7"/>
      <c r="T47" s="74"/>
      <c r="V47" s="89"/>
      <c r="W47" s="89"/>
      <c r="X47" s="89"/>
      <c r="Y47" s="89"/>
      <c r="Z47" s="89"/>
      <c r="AA47" s="70"/>
      <c r="AB47" s="69"/>
      <c r="AC47" s="69"/>
      <c r="AD47" s="69"/>
      <c r="AE47" s="69"/>
      <c r="AF47" s="69"/>
      <c r="AH47" s="7"/>
      <c r="AI47" s="7"/>
      <c r="AJ47" s="7"/>
      <c r="AK47" s="7"/>
      <c r="AL47" s="7"/>
      <c r="AN47" s="7"/>
      <c r="AO47" s="7"/>
      <c r="AP47" s="7"/>
      <c r="AQ47" s="7"/>
      <c r="AR47" s="9"/>
      <c r="AS47" s="96"/>
      <c r="AT47" s="96"/>
      <c r="AU47" s="96"/>
      <c r="AV47" s="96"/>
      <c r="AW47" s="96"/>
    </row>
    <row r="48" ht="15.75" customHeight="1">
      <c r="A48" s="84"/>
      <c r="B48" s="84"/>
      <c r="C48" s="84"/>
      <c r="D48" s="84"/>
      <c r="E48" s="84"/>
      <c r="F48" s="84"/>
      <c r="G48" s="84"/>
      <c r="H48" s="84"/>
      <c r="I48" s="84"/>
      <c r="J48" s="84"/>
      <c r="K48" s="97"/>
      <c r="L48" s="86"/>
      <c r="M48" s="87"/>
      <c r="N48" s="7"/>
      <c r="O48" s="88"/>
      <c r="P48" s="7"/>
      <c r="Q48" s="7"/>
      <c r="R48" s="7"/>
      <c r="S48" s="7"/>
      <c r="T48" s="74"/>
      <c r="V48" s="89"/>
      <c r="W48" s="89"/>
      <c r="X48" s="89"/>
      <c r="Y48" s="89"/>
      <c r="Z48" s="89"/>
      <c r="AA48" s="70"/>
      <c r="AB48" s="69"/>
      <c r="AC48" s="69"/>
      <c r="AD48" s="69"/>
      <c r="AE48" s="69"/>
      <c r="AF48" s="69"/>
      <c r="AH48" s="7"/>
      <c r="AI48" s="7"/>
      <c r="AJ48" s="7"/>
      <c r="AK48" s="7"/>
      <c r="AL48" s="7"/>
      <c r="AN48" s="7"/>
      <c r="AO48" s="7"/>
      <c r="AP48" s="7"/>
      <c r="AQ48" s="7"/>
      <c r="AR48" s="9"/>
      <c r="AS48" s="96"/>
      <c r="AT48" s="96"/>
      <c r="AU48" s="96"/>
      <c r="AV48" s="96"/>
      <c r="AW48" s="96"/>
    </row>
    <row r="49" ht="15.75" customHeight="1">
      <c r="A49" s="84"/>
      <c r="B49" s="84"/>
      <c r="C49" s="84"/>
      <c r="D49" s="84"/>
      <c r="E49" s="84"/>
      <c r="F49" s="84"/>
      <c r="G49" s="84"/>
      <c r="H49" s="84"/>
      <c r="I49" s="84"/>
      <c r="J49" s="84"/>
      <c r="K49" s="97"/>
      <c r="L49" s="86"/>
      <c r="M49" s="7"/>
      <c r="N49" s="7"/>
      <c r="O49" s="88"/>
      <c r="P49" s="7"/>
      <c r="Q49" s="7"/>
      <c r="R49" s="7"/>
      <c r="S49" s="7"/>
      <c r="T49" s="74"/>
      <c r="V49" s="89"/>
      <c r="W49" s="89"/>
      <c r="X49" s="89"/>
      <c r="Y49" s="89"/>
      <c r="Z49" s="89"/>
      <c r="AA49" s="70"/>
      <c r="AB49" s="69"/>
      <c r="AC49" s="69"/>
      <c r="AD49" s="69"/>
      <c r="AE49" s="69"/>
      <c r="AF49" s="69"/>
      <c r="AH49" s="7"/>
      <c r="AI49" s="7"/>
      <c r="AJ49" s="7"/>
      <c r="AK49" s="7"/>
      <c r="AL49" s="7"/>
      <c r="AN49" s="7"/>
      <c r="AO49" s="7"/>
      <c r="AP49" s="7"/>
      <c r="AQ49" s="7"/>
      <c r="AR49" s="9"/>
      <c r="AS49" s="96"/>
      <c r="AT49" s="96"/>
      <c r="AU49" s="96"/>
      <c r="AV49" s="96"/>
      <c r="AW49" s="96"/>
    </row>
    <row r="50" ht="15.75" customHeight="1">
      <c r="A50" s="84"/>
      <c r="B50" s="84"/>
      <c r="C50" s="84"/>
      <c r="D50" s="84"/>
      <c r="E50" s="84"/>
      <c r="F50" s="84"/>
      <c r="G50" s="84"/>
      <c r="H50" s="84"/>
      <c r="I50" s="84"/>
      <c r="J50" s="84"/>
      <c r="K50" s="97"/>
      <c r="L50" s="86"/>
      <c r="M50" s="7"/>
      <c r="N50" s="7"/>
      <c r="O50" s="88"/>
      <c r="P50" s="7"/>
      <c r="Q50" s="7"/>
      <c r="R50" s="7"/>
      <c r="S50" s="7"/>
      <c r="T50" s="74"/>
      <c r="V50" s="89"/>
      <c r="W50" s="89"/>
      <c r="X50" s="89"/>
      <c r="Y50" s="89"/>
      <c r="Z50" s="89"/>
      <c r="AA50" s="70"/>
      <c r="AB50" s="69"/>
      <c r="AC50" s="69"/>
      <c r="AD50" s="69"/>
      <c r="AE50" s="69"/>
      <c r="AF50" s="69"/>
      <c r="AH50" s="7"/>
      <c r="AI50" s="7"/>
      <c r="AJ50" s="7"/>
      <c r="AK50" s="7"/>
      <c r="AL50" s="7"/>
      <c r="AN50" s="7"/>
      <c r="AO50" s="7"/>
      <c r="AP50" s="7"/>
      <c r="AQ50" s="7"/>
      <c r="AR50" s="9"/>
      <c r="AS50" s="96"/>
      <c r="AT50" s="96"/>
      <c r="AU50" s="96"/>
      <c r="AV50" s="96"/>
      <c r="AW50" s="96"/>
    </row>
    <row r="51" ht="15.75" customHeight="1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97"/>
      <c r="L51" s="86"/>
      <c r="M51" s="7"/>
      <c r="N51" s="7"/>
      <c r="O51" s="88"/>
      <c r="P51" s="7"/>
      <c r="Q51" s="7"/>
      <c r="R51" s="7"/>
      <c r="S51" s="7"/>
      <c r="T51" s="74"/>
      <c r="V51" s="89"/>
      <c r="W51" s="89"/>
      <c r="X51" s="89"/>
      <c r="Y51" s="89"/>
      <c r="Z51" s="89"/>
      <c r="AA51" s="70"/>
      <c r="AB51" s="69"/>
      <c r="AC51" s="69"/>
      <c r="AD51" s="69"/>
      <c r="AE51" s="69"/>
      <c r="AF51" s="69"/>
      <c r="AH51" s="7"/>
      <c r="AI51" s="7"/>
      <c r="AJ51" s="7"/>
      <c r="AK51" s="7"/>
      <c r="AL51" s="7"/>
      <c r="AN51" s="7"/>
      <c r="AO51" s="7"/>
      <c r="AP51" s="7"/>
      <c r="AQ51" s="7"/>
      <c r="AR51" s="9"/>
      <c r="AS51" s="96"/>
      <c r="AT51" s="96"/>
      <c r="AU51" s="96"/>
      <c r="AV51" s="96"/>
      <c r="AW51" s="96"/>
    </row>
    <row r="53" ht="15.75" customHeight="1">
      <c r="V53" s="98" t="s">
        <v>118</v>
      </c>
      <c r="W53" s="5"/>
      <c r="X53" s="5"/>
      <c r="Y53" s="5"/>
      <c r="Z53" s="5"/>
      <c r="AA53" s="6"/>
      <c r="AB53" s="7">
        <f t="shared" ref="AB53:AE53" si="107">COUNT(AB17:AB51)</f>
        <v>30</v>
      </c>
      <c r="AC53" s="7">
        <f t="shared" si="107"/>
        <v>30</v>
      </c>
      <c r="AD53" s="7">
        <f t="shared" si="107"/>
        <v>30</v>
      </c>
      <c r="AE53" s="7">
        <f t="shared" si="107"/>
        <v>30</v>
      </c>
      <c r="AF53" s="7"/>
    </row>
    <row r="54" ht="15.75" customHeight="1">
      <c r="V54" s="98" t="s">
        <v>119</v>
      </c>
      <c r="W54" s="5"/>
      <c r="X54" s="5"/>
      <c r="Y54" s="5"/>
      <c r="Z54" s="5"/>
      <c r="AA54" s="6"/>
      <c r="AB54" s="7">
        <f t="shared" ref="AB54:AE54" si="108">COUNTIF(AB17:AB51,"&gt;=50%")</f>
        <v>29</v>
      </c>
      <c r="AC54" s="7">
        <f t="shared" si="108"/>
        <v>28</v>
      </c>
      <c r="AD54" s="7">
        <f t="shared" si="108"/>
        <v>22</v>
      </c>
      <c r="AE54" s="7">
        <f t="shared" si="108"/>
        <v>28</v>
      </c>
      <c r="AF54" s="7"/>
    </row>
    <row r="55" ht="15.75" customHeight="1">
      <c r="V55" s="98" t="s">
        <v>120</v>
      </c>
      <c r="W55" s="5"/>
      <c r="X55" s="5"/>
      <c r="Y55" s="5"/>
      <c r="Z55" s="5"/>
      <c r="AA55" s="6"/>
      <c r="AB55" s="12">
        <f t="shared" ref="AB55:AE55" si="109">AB54/AB53</f>
        <v>0.9666666667</v>
      </c>
      <c r="AC55" s="12">
        <f t="shared" si="109"/>
        <v>0.9333333333</v>
      </c>
      <c r="AD55" s="12">
        <f t="shared" si="109"/>
        <v>0.7333333333</v>
      </c>
      <c r="AE55" s="12">
        <f t="shared" si="109"/>
        <v>0.9333333333</v>
      </c>
      <c r="AF55" s="12"/>
    </row>
  </sheetData>
  <mergeCells count="20">
    <mergeCell ref="M12:N12"/>
    <mergeCell ref="Q12:S12"/>
    <mergeCell ref="AH12:AL13"/>
    <mergeCell ref="AN12:AR13"/>
    <mergeCell ref="Q13:S13"/>
    <mergeCell ref="T12:T15"/>
    <mergeCell ref="V12:Z13"/>
    <mergeCell ref="V53:AA53"/>
    <mergeCell ref="V54:AA54"/>
    <mergeCell ref="V55:AA55"/>
    <mergeCell ref="B12:B14"/>
    <mergeCell ref="A15:B15"/>
    <mergeCell ref="A16:B16"/>
    <mergeCell ref="I1:O1"/>
    <mergeCell ref="V1:AH1"/>
    <mergeCell ref="A12:A14"/>
    <mergeCell ref="C12:K12"/>
    <mergeCell ref="L12:L15"/>
    <mergeCell ref="O12:O15"/>
    <mergeCell ref="AB12:AF13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30.0"/>
    <col customWidth="1" min="3" max="3" width="5.38"/>
    <col customWidth="1" min="4" max="4" width="5.5"/>
    <col customWidth="1" min="5" max="5" width="4.5"/>
    <col customWidth="1" min="6" max="7" width="5.13"/>
    <col customWidth="1" min="8" max="8" width="6.0"/>
    <col customWidth="1" min="9" max="9" width="5.13"/>
    <col customWidth="1" min="10" max="11" width="4.63"/>
    <col customWidth="1" min="12" max="12" width="7.13"/>
    <col customWidth="1" min="13" max="14" width="6.63"/>
    <col customWidth="1" min="15" max="15" width="7.88"/>
    <col customWidth="1" min="16" max="16" width="7.38"/>
    <col customWidth="1" min="17" max="19" width="4.63"/>
    <col customWidth="1" min="20" max="20" width="6.38"/>
    <col customWidth="1" min="21" max="21" width="12.5"/>
    <col customWidth="1" min="22" max="22" width="6.5"/>
    <col customWidth="1" min="23" max="23" width="6.38"/>
    <col customWidth="1" min="24" max="24" width="6.5"/>
    <col customWidth="1" min="25" max="25" width="5.88"/>
    <col customWidth="1" min="26" max="27" width="4.5"/>
    <col customWidth="1" min="28" max="28" width="6.5"/>
    <col customWidth="1" min="29" max="29" width="6.63"/>
    <col customWidth="1" min="30" max="30" width="6.88"/>
    <col customWidth="1" min="31" max="32" width="7.38"/>
    <col customWidth="1" min="33" max="33" width="5.5"/>
    <col customWidth="1" min="34" max="35" width="6.38"/>
    <col customWidth="1" min="36" max="36" width="6.88"/>
    <col customWidth="1" min="37" max="37" width="6.13"/>
    <col customWidth="1" min="38" max="38" width="5.5"/>
    <col customWidth="1" min="39" max="39" width="5.13"/>
    <col customWidth="1" min="40" max="40" width="6.5"/>
    <col customWidth="1" min="41" max="41" width="6.63"/>
    <col customWidth="1" min="42" max="42" width="7.0"/>
    <col customWidth="1" min="43" max="43" width="6.38"/>
    <col customWidth="1" min="44" max="50" width="5.5"/>
  </cols>
  <sheetData>
    <row r="1" ht="15.75" customHeight="1">
      <c r="A1" s="1" t="s">
        <v>0</v>
      </c>
      <c r="B1" s="1" t="s">
        <v>1</v>
      </c>
      <c r="C1" s="2"/>
      <c r="D1" s="2"/>
      <c r="E1" s="3"/>
      <c r="F1" s="3"/>
      <c r="G1" s="3"/>
      <c r="H1" s="3"/>
      <c r="I1" s="4" t="s">
        <v>2</v>
      </c>
      <c r="J1" s="5"/>
      <c r="K1" s="5"/>
      <c r="L1" s="5"/>
      <c r="M1" s="5"/>
      <c r="N1" s="5"/>
      <c r="O1" s="6"/>
      <c r="V1" s="4" t="s">
        <v>3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6"/>
    </row>
    <row r="2" ht="27.75" customHeight="1">
      <c r="A2" s="1" t="s">
        <v>4</v>
      </c>
      <c r="B2" s="1" t="s">
        <v>5</v>
      </c>
      <c r="C2" s="2"/>
      <c r="D2" s="2"/>
      <c r="E2" s="2"/>
      <c r="F2" s="2"/>
      <c r="G2" s="2"/>
      <c r="H2" s="2"/>
      <c r="I2" s="7"/>
      <c r="J2" s="7" t="s">
        <v>6</v>
      </c>
      <c r="K2" s="8" t="s">
        <v>7</v>
      </c>
      <c r="L2" s="8" t="s">
        <v>8</v>
      </c>
      <c r="M2" s="7" t="s">
        <v>9</v>
      </c>
      <c r="N2" s="7" t="s">
        <v>10</v>
      </c>
      <c r="O2" s="7" t="s">
        <v>11</v>
      </c>
      <c r="V2" s="9"/>
      <c r="W2" s="10" t="s">
        <v>12</v>
      </c>
      <c r="X2" s="10" t="s">
        <v>13</v>
      </c>
      <c r="Y2" s="10" t="s">
        <v>14</v>
      </c>
      <c r="Z2" s="10" t="s">
        <v>15</v>
      </c>
      <c r="AA2" s="11" t="s">
        <v>16</v>
      </c>
      <c r="AB2" s="11" t="s">
        <v>17</v>
      </c>
      <c r="AC2" s="11" t="s">
        <v>18</v>
      </c>
      <c r="AD2" s="10" t="s">
        <v>19</v>
      </c>
      <c r="AE2" s="10" t="s">
        <v>20</v>
      </c>
      <c r="AF2" s="10" t="s">
        <v>21</v>
      </c>
      <c r="AG2" s="10" t="s">
        <v>22</v>
      </c>
      <c r="AH2" s="10" t="s">
        <v>23</v>
      </c>
    </row>
    <row r="3" ht="15.75" customHeight="1">
      <c r="A3" s="1" t="s">
        <v>24</v>
      </c>
      <c r="B3" s="1" t="s">
        <v>121</v>
      </c>
      <c r="C3" s="2"/>
      <c r="D3" s="2"/>
      <c r="E3" s="3"/>
      <c r="F3" s="3"/>
      <c r="G3" s="3"/>
      <c r="H3" s="3"/>
      <c r="I3" s="7" t="s">
        <v>26</v>
      </c>
      <c r="J3" s="7">
        <v>30.0</v>
      </c>
      <c r="K3" s="7"/>
      <c r="L3" s="7"/>
      <c r="M3" s="7"/>
      <c r="N3" s="7">
        <f t="shared" ref="N3:N6" si="1">SUM(J3:M3)</f>
        <v>30</v>
      </c>
      <c r="O3" s="12">
        <f>N3/N9</f>
        <v>0.2</v>
      </c>
      <c r="V3" s="7" t="s">
        <v>26</v>
      </c>
      <c r="W3" s="7"/>
      <c r="X3" s="7" t="s">
        <v>27</v>
      </c>
      <c r="Y3" s="7"/>
      <c r="Z3" s="7"/>
      <c r="AA3" s="7"/>
      <c r="AB3" s="7"/>
      <c r="AC3" s="7"/>
      <c r="AD3" s="7"/>
      <c r="AE3" s="7"/>
      <c r="AF3" s="7"/>
      <c r="AG3" s="7"/>
      <c r="AH3" s="7"/>
    </row>
    <row r="4" ht="15.75" customHeight="1">
      <c r="A4" s="1" t="s">
        <v>28</v>
      </c>
      <c r="B4" s="1" t="s">
        <v>29</v>
      </c>
      <c r="C4" s="2"/>
      <c r="D4" s="2"/>
      <c r="E4" s="3"/>
      <c r="F4" s="3"/>
      <c r="G4" s="3"/>
      <c r="H4" s="3"/>
      <c r="I4" s="7" t="s">
        <v>30</v>
      </c>
      <c r="J4" s="7">
        <v>20.0</v>
      </c>
      <c r="K4" s="7"/>
      <c r="L4" s="7"/>
      <c r="M4" s="7"/>
      <c r="N4" s="7">
        <f t="shared" si="1"/>
        <v>20</v>
      </c>
      <c r="O4" s="12">
        <f>N4/N9</f>
        <v>0.1333333333</v>
      </c>
      <c r="V4" s="7" t="s">
        <v>30</v>
      </c>
      <c r="W4" s="7"/>
      <c r="X4" s="7"/>
      <c r="Y4" s="7" t="s">
        <v>27</v>
      </c>
      <c r="Z4" s="7"/>
      <c r="AA4" s="7"/>
      <c r="AB4" s="7"/>
      <c r="AC4" s="7"/>
      <c r="AD4" s="7"/>
      <c r="AE4" s="7"/>
      <c r="AF4" s="7"/>
      <c r="AG4" s="7"/>
      <c r="AH4" s="7"/>
    </row>
    <row r="5" ht="15.75" customHeight="1">
      <c r="A5" s="1" t="s">
        <v>31</v>
      </c>
      <c r="B5" s="21">
        <v>38.0</v>
      </c>
      <c r="C5" s="2"/>
      <c r="D5" s="2"/>
      <c r="E5" s="3"/>
      <c r="F5" s="3"/>
      <c r="G5" s="3"/>
      <c r="H5" s="3"/>
      <c r="I5" s="7" t="s">
        <v>32</v>
      </c>
      <c r="J5" s="7">
        <v>30.0</v>
      </c>
      <c r="K5" s="7"/>
      <c r="L5" s="7"/>
      <c r="M5" s="7"/>
      <c r="N5" s="7">
        <f t="shared" si="1"/>
        <v>30</v>
      </c>
      <c r="O5" s="12">
        <f>N5/N9</f>
        <v>0.2</v>
      </c>
      <c r="V5" s="7" t="s">
        <v>32</v>
      </c>
      <c r="W5" s="7"/>
      <c r="X5" s="7"/>
      <c r="Y5" s="7" t="s">
        <v>27</v>
      </c>
      <c r="Z5" s="7"/>
      <c r="AA5" s="7"/>
      <c r="AB5" s="7"/>
      <c r="AC5" s="7"/>
      <c r="AD5" s="7"/>
      <c r="AE5" s="7"/>
      <c r="AF5" s="7"/>
      <c r="AG5" s="7"/>
      <c r="AH5" s="7"/>
    </row>
    <row r="6" ht="15.75" customHeight="1">
      <c r="A6" s="1"/>
      <c r="B6" s="21"/>
      <c r="C6" s="2"/>
      <c r="D6" s="2"/>
      <c r="E6" s="3"/>
      <c r="F6" s="3"/>
      <c r="G6" s="3"/>
      <c r="H6" s="3"/>
      <c r="I6" s="7" t="s">
        <v>33</v>
      </c>
      <c r="J6" s="7"/>
      <c r="K6" s="7">
        <v>30.0</v>
      </c>
      <c r="L6" s="7">
        <v>20.0</v>
      </c>
      <c r="M6" s="7">
        <v>20.0</v>
      </c>
      <c r="N6" s="7">
        <f t="shared" si="1"/>
        <v>70</v>
      </c>
      <c r="O6" s="12">
        <f>N6/N9</f>
        <v>0.4666666667</v>
      </c>
      <c r="V6" s="7" t="s">
        <v>33</v>
      </c>
      <c r="W6" s="7"/>
      <c r="X6" s="7"/>
      <c r="Y6" s="7"/>
      <c r="Z6" s="7"/>
      <c r="AA6" s="7"/>
      <c r="AB6" s="7"/>
      <c r="AC6" s="7"/>
      <c r="AD6" s="7"/>
      <c r="AE6" s="7" t="s">
        <v>27</v>
      </c>
      <c r="AF6" s="7"/>
      <c r="AG6" s="7"/>
      <c r="AH6" s="7"/>
    </row>
    <row r="7" ht="15.75" customHeight="1">
      <c r="A7" s="1"/>
      <c r="B7" s="21"/>
      <c r="C7" s="2"/>
      <c r="D7" s="2"/>
      <c r="E7" s="3"/>
      <c r="F7" s="3"/>
      <c r="G7" s="3"/>
      <c r="H7" s="3"/>
      <c r="I7" s="7"/>
      <c r="J7" s="7"/>
      <c r="K7" s="7"/>
      <c r="L7" s="7"/>
      <c r="M7" s="7"/>
      <c r="N7" s="7"/>
      <c r="O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ht="15.75" customHeight="1">
      <c r="A8" s="1"/>
      <c r="B8" s="21"/>
      <c r="C8" s="2"/>
      <c r="D8" s="2"/>
      <c r="E8" s="3"/>
      <c r="F8" s="3"/>
      <c r="G8" s="3"/>
      <c r="H8" s="3"/>
      <c r="I8" s="7"/>
      <c r="J8" s="7"/>
      <c r="K8" s="7"/>
      <c r="L8" s="7"/>
      <c r="M8" s="7"/>
      <c r="N8" s="7"/>
      <c r="O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ht="15.75" customHeight="1">
      <c r="A9" s="1"/>
      <c r="B9" s="22"/>
      <c r="C9" s="2"/>
      <c r="D9" s="2"/>
      <c r="E9" s="2"/>
      <c r="F9" s="2"/>
      <c r="G9" s="2"/>
      <c r="H9" s="2"/>
      <c r="I9" s="7"/>
      <c r="J9" s="7"/>
      <c r="K9" s="7"/>
      <c r="L9" s="7"/>
      <c r="M9" s="7"/>
      <c r="N9" s="7">
        <f t="shared" ref="N9:O9" si="2">SUM(N3:N6)</f>
        <v>150</v>
      </c>
      <c r="O9" s="12">
        <f t="shared" si="2"/>
        <v>1</v>
      </c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3"/>
      <c r="B11" s="23"/>
      <c r="C11" s="2"/>
      <c r="D11" s="2"/>
      <c r="E11" s="2"/>
      <c r="F11" s="2"/>
      <c r="G11" s="2"/>
      <c r="H11" s="2"/>
      <c r="I11" s="2"/>
      <c r="J11" s="2"/>
      <c r="K11" s="2"/>
      <c r="L11" s="23"/>
      <c r="M11" s="2"/>
    </row>
    <row r="12">
      <c r="A12" s="24" t="s">
        <v>34</v>
      </c>
      <c r="B12" s="24" t="s">
        <v>35</v>
      </c>
      <c r="C12" s="25" t="s">
        <v>36</v>
      </c>
      <c r="D12" s="5"/>
      <c r="E12" s="5"/>
      <c r="F12" s="5"/>
      <c r="G12" s="5"/>
      <c r="H12" s="5"/>
      <c r="I12" s="5"/>
      <c r="J12" s="5"/>
      <c r="K12" s="26"/>
      <c r="L12" s="27" t="s">
        <v>37</v>
      </c>
      <c r="M12" s="28" t="s">
        <v>38</v>
      </c>
      <c r="N12" s="6"/>
      <c r="O12" s="29" t="s">
        <v>39</v>
      </c>
      <c r="P12" s="30" t="s">
        <v>40</v>
      </c>
      <c r="Q12" s="28" t="s">
        <v>9</v>
      </c>
      <c r="R12" s="5"/>
      <c r="S12" s="6"/>
      <c r="T12" s="27" t="s">
        <v>37</v>
      </c>
      <c r="V12" s="31" t="s">
        <v>41</v>
      </c>
      <c r="W12" s="32"/>
      <c r="X12" s="32"/>
      <c r="Y12" s="32"/>
      <c r="Z12" s="33"/>
      <c r="AA12" s="34"/>
      <c r="AB12" s="35" t="s">
        <v>41</v>
      </c>
      <c r="AC12" s="36"/>
      <c r="AD12" s="36"/>
      <c r="AE12" s="36"/>
      <c r="AF12" s="37"/>
      <c r="AH12" s="31" t="s">
        <v>41</v>
      </c>
      <c r="AI12" s="32"/>
      <c r="AJ12" s="32"/>
      <c r="AK12" s="32"/>
      <c r="AL12" s="33"/>
      <c r="AN12" s="31" t="s">
        <v>41</v>
      </c>
      <c r="AO12" s="32"/>
      <c r="AP12" s="32"/>
      <c r="AQ12" s="32"/>
      <c r="AR12" s="33"/>
      <c r="AS12" s="99"/>
      <c r="AT12" s="99"/>
      <c r="AU12" s="99"/>
      <c r="AV12" s="99"/>
      <c r="AW12" s="99"/>
      <c r="AX12" s="99"/>
    </row>
    <row r="13" ht="114.0" customHeight="1">
      <c r="A13" s="40"/>
      <c r="B13" s="40"/>
      <c r="C13" s="41" t="s">
        <v>42</v>
      </c>
      <c r="D13" s="41" t="s">
        <v>43</v>
      </c>
      <c r="E13" s="41" t="s">
        <v>44</v>
      </c>
      <c r="F13" s="41" t="s">
        <v>45</v>
      </c>
      <c r="G13" s="41" t="s">
        <v>46</v>
      </c>
      <c r="H13" s="41" t="s">
        <v>47</v>
      </c>
      <c r="I13" s="41" t="s">
        <v>48</v>
      </c>
      <c r="J13" s="41" t="s">
        <v>49</v>
      </c>
      <c r="K13" s="41"/>
      <c r="L13" s="40"/>
      <c r="M13" s="42"/>
      <c r="N13" s="42"/>
      <c r="O13" s="40"/>
      <c r="P13" s="43"/>
      <c r="Q13" s="44"/>
      <c r="R13" s="5"/>
      <c r="S13" s="6"/>
      <c r="T13" s="40"/>
      <c r="V13" s="45"/>
      <c r="W13" s="46"/>
      <c r="X13" s="46"/>
      <c r="Y13" s="46"/>
      <c r="Z13" s="47"/>
      <c r="AA13" s="34"/>
      <c r="AB13" s="48"/>
      <c r="AC13" s="49"/>
      <c r="AD13" s="49"/>
      <c r="AE13" s="49"/>
      <c r="AF13" s="50"/>
      <c r="AH13" s="45"/>
      <c r="AI13" s="46"/>
      <c r="AJ13" s="46"/>
      <c r="AK13" s="46"/>
      <c r="AL13" s="47"/>
      <c r="AN13" s="45"/>
      <c r="AO13" s="46"/>
      <c r="AP13" s="46"/>
      <c r="AQ13" s="46"/>
      <c r="AR13" s="47"/>
      <c r="AS13" s="99"/>
      <c r="AT13" s="99"/>
      <c r="AU13" s="99"/>
      <c r="AV13" s="99"/>
      <c r="AW13" s="99"/>
      <c r="AX13" s="99"/>
    </row>
    <row r="14" ht="115.5" customHeight="1">
      <c r="A14" s="40"/>
      <c r="B14" s="40"/>
      <c r="C14" s="53" t="s">
        <v>50</v>
      </c>
      <c r="D14" s="53" t="s">
        <v>50</v>
      </c>
      <c r="E14" s="53" t="s">
        <v>50</v>
      </c>
      <c r="F14" s="53" t="s">
        <v>50</v>
      </c>
      <c r="G14" s="53" t="s">
        <v>50</v>
      </c>
      <c r="H14" s="53" t="s">
        <v>50</v>
      </c>
      <c r="I14" s="53" t="s">
        <v>50</v>
      </c>
      <c r="J14" s="53" t="s">
        <v>50</v>
      </c>
      <c r="K14" s="53"/>
      <c r="L14" s="40"/>
      <c r="M14" s="54" t="s">
        <v>51</v>
      </c>
      <c r="N14" s="54" t="s">
        <v>52</v>
      </c>
      <c r="O14" s="40"/>
      <c r="P14" s="55"/>
      <c r="Q14" s="53" t="s">
        <v>53</v>
      </c>
      <c r="R14" s="56" t="s">
        <v>54</v>
      </c>
      <c r="S14" s="53" t="s">
        <v>55</v>
      </c>
      <c r="T14" s="40"/>
      <c r="V14" s="57" t="s">
        <v>26</v>
      </c>
      <c r="W14" s="57" t="s">
        <v>30</v>
      </c>
      <c r="X14" s="57" t="s">
        <v>32</v>
      </c>
      <c r="Y14" s="58" t="s">
        <v>33</v>
      </c>
      <c r="Z14" s="58"/>
      <c r="AA14" s="59"/>
      <c r="AB14" s="58" t="s">
        <v>26</v>
      </c>
      <c r="AC14" s="58" t="s">
        <v>30</v>
      </c>
      <c r="AD14" s="58" t="s">
        <v>32</v>
      </c>
      <c r="AE14" s="58" t="s">
        <v>33</v>
      </c>
      <c r="AF14" s="58" t="s">
        <v>56</v>
      </c>
      <c r="AH14" s="57" t="s">
        <v>26</v>
      </c>
      <c r="AI14" s="57" t="s">
        <v>30</v>
      </c>
      <c r="AJ14" s="57" t="s">
        <v>32</v>
      </c>
      <c r="AK14" s="58" t="s">
        <v>33</v>
      </c>
      <c r="AL14" s="58" t="s">
        <v>56</v>
      </c>
      <c r="AN14" s="58" t="s">
        <v>26</v>
      </c>
      <c r="AO14" s="58" t="s">
        <v>30</v>
      </c>
      <c r="AP14" s="58" t="s">
        <v>32</v>
      </c>
      <c r="AQ14" s="58" t="s">
        <v>33</v>
      </c>
      <c r="AR14" s="58" t="s">
        <v>56</v>
      </c>
      <c r="AS14" s="59"/>
      <c r="AT14" s="100" t="s">
        <v>12</v>
      </c>
      <c r="AU14" s="101" t="s">
        <v>14</v>
      </c>
      <c r="AV14" s="101" t="s">
        <v>16</v>
      </c>
      <c r="AW14" s="101" t="s">
        <v>20</v>
      </c>
      <c r="AX14" s="101" t="s">
        <v>21</v>
      </c>
    </row>
    <row r="15" ht="29.25" customHeight="1">
      <c r="A15" s="62"/>
      <c r="B15" s="6"/>
      <c r="C15" s="42" t="s">
        <v>26</v>
      </c>
      <c r="D15" s="42" t="s">
        <v>26</v>
      </c>
      <c r="E15" s="42" t="s">
        <v>26</v>
      </c>
      <c r="F15" s="63" t="s">
        <v>30</v>
      </c>
      <c r="G15" s="63" t="s">
        <v>30</v>
      </c>
      <c r="H15" s="63" t="s">
        <v>32</v>
      </c>
      <c r="I15" s="63" t="s">
        <v>32</v>
      </c>
      <c r="J15" s="63" t="s">
        <v>32</v>
      </c>
      <c r="K15" s="63"/>
      <c r="L15" s="64"/>
      <c r="M15" s="65" t="s">
        <v>33</v>
      </c>
      <c r="N15" s="65" t="s">
        <v>33</v>
      </c>
      <c r="O15" s="66"/>
      <c r="P15" s="67" t="s">
        <v>33</v>
      </c>
      <c r="Q15" s="68" t="s">
        <v>33</v>
      </c>
      <c r="R15" s="68" t="s">
        <v>33</v>
      </c>
      <c r="S15" s="68" t="s">
        <v>33</v>
      </c>
      <c r="T15" s="64"/>
      <c r="V15" s="69"/>
      <c r="W15" s="69"/>
      <c r="X15" s="69"/>
      <c r="Y15" s="69"/>
      <c r="Z15" s="69"/>
      <c r="AA15" s="70"/>
      <c r="AB15" s="70"/>
      <c r="AC15" s="70"/>
      <c r="AD15" s="70"/>
      <c r="AE15" s="70"/>
      <c r="AF15" s="70"/>
      <c r="AH15" s="70"/>
      <c r="AI15" s="70"/>
      <c r="AJ15" s="70"/>
      <c r="AK15" s="70"/>
      <c r="AL15" s="70"/>
      <c r="AN15" s="70"/>
      <c r="AO15" s="70"/>
      <c r="AP15" s="70"/>
      <c r="AT15" s="102"/>
      <c r="AU15" s="102"/>
      <c r="AV15" s="102"/>
      <c r="AW15" s="102"/>
      <c r="AX15" s="102"/>
    </row>
    <row r="16" ht="18.0" customHeight="1">
      <c r="A16" s="73"/>
      <c r="B16" s="6"/>
      <c r="C16" s="74">
        <v>10.0</v>
      </c>
      <c r="D16" s="75">
        <v>10.0</v>
      </c>
      <c r="E16" s="74">
        <v>10.0</v>
      </c>
      <c r="F16" s="74">
        <v>10.0</v>
      </c>
      <c r="G16" s="74">
        <v>10.0</v>
      </c>
      <c r="H16" s="74">
        <v>10.0</v>
      </c>
      <c r="I16" s="74">
        <v>10.0</v>
      </c>
      <c r="J16" s="74">
        <v>10.0</v>
      </c>
      <c r="K16" s="74"/>
      <c r="L16" s="74">
        <f t="shared" ref="L16:L54" si="3">SUM(C16:K16)</f>
        <v>80</v>
      </c>
      <c r="M16" s="76">
        <v>10.0</v>
      </c>
      <c r="N16" s="77">
        <v>20.0</v>
      </c>
      <c r="O16" s="77">
        <v>30.0</v>
      </c>
      <c r="P16" s="77">
        <v>20.0</v>
      </c>
      <c r="Q16" s="77">
        <v>10.0</v>
      </c>
      <c r="R16" s="77">
        <v>5.0</v>
      </c>
      <c r="S16" s="77">
        <v>5.0</v>
      </c>
      <c r="T16" s="74">
        <f t="shared" ref="T16:T54" si="4">SUM(P16:S16)</f>
        <v>40</v>
      </c>
      <c r="V16" s="78">
        <f>SUMIF($C$15:$S$15,I$3,$C16:$S16)</f>
        <v>30</v>
      </c>
      <c r="W16" s="78">
        <f>SUMIF($C$15:$S$15,I$4,$C16:$S16)</f>
        <v>20</v>
      </c>
      <c r="X16" s="78">
        <f>SUMIF($C$15:$S$15,I$5,$C16:$S16)</f>
        <v>30</v>
      </c>
      <c r="Y16" s="78">
        <f>SUMIF($C$15:$S$15,I$6,$C16:$S16)</f>
        <v>70</v>
      </c>
      <c r="Z16" s="78"/>
      <c r="AA16" s="79"/>
      <c r="AB16" s="78">
        <f>SUMIF($C$15:$S$15,I$3,$C16:$S16)</f>
        <v>30</v>
      </c>
      <c r="AC16" s="78">
        <f>SUMIF($C$15:$S$15,I$4,$C16:$S16)</f>
        <v>20</v>
      </c>
      <c r="AD16" s="78">
        <f>SUMIF($C$15:$S$15,I$5,$C16:$S16)</f>
        <v>30</v>
      </c>
      <c r="AE16" s="78">
        <f>SUMIF($C$15:$S$15,I$6,$C16:$S16)</f>
        <v>70</v>
      </c>
      <c r="AF16" s="78"/>
      <c r="AH16" s="80">
        <v>2.0</v>
      </c>
      <c r="AI16" s="80">
        <v>2.0</v>
      </c>
      <c r="AJ16" s="80">
        <v>2.0</v>
      </c>
      <c r="AK16" s="80">
        <v>2.0</v>
      </c>
      <c r="AL16" s="78"/>
      <c r="AN16" s="78"/>
      <c r="AO16" s="78"/>
      <c r="AP16" s="78"/>
      <c r="AQ16" s="78"/>
      <c r="AR16" s="9"/>
      <c r="AS16" s="96"/>
      <c r="AT16" s="103">
        <f t="shared" ref="AT16:AT54" si="8">AH16</f>
        <v>2</v>
      </c>
      <c r="AU16" s="103">
        <f t="shared" ref="AU16:AU54" si="9">sum(AI16,AJ16,AK16)</f>
        <v>6</v>
      </c>
      <c r="AV16" s="103">
        <f t="shared" ref="AV16:AV54" si="10">sum(AI16,AK16,AJ16)</f>
        <v>6</v>
      </c>
      <c r="AW16" s="103">
        <f t="shared" ref="AW16:AW54" si="11">AK16</f>
        <v>2</v>
      </c>
      <c r="AX16" s="103">
        <f t="shared" ref="AX16:AX54" si="12">AK16</f>
        <v>2</v>
      </c>
    </row>
    <row r="17" ht="15.75" customHeight="1">
      <c r="A17" s="104" t="s">
        <v>122</v>
      </c>
      <c r="B17" s="104" t="s">
        <v>123</v>
      </c>
      <c r="C17" s="84">
        <v>7.0</v>
      </c>
      <c r="D17" s="84">
        <v>8.0</v>
      </c>
      <c r="E17" s="84">
        <v>5.0</v>
      </c>
      <c r="F17" s="84">
        <v>6.0</v>
      </c>
      <c r="G17" s="84">
        <v>7.0</v>
      </c>
      <c r="H17" s="84">
        <v>5.0</v>
      </c>
      <c r="I17" s="84">
        <v>5.0</v>
      </c>
      <c r="J17" s="84">
        <v>5.0</v>
      </c>
      <c r="K17" s="85"/>
      <c r="L17" s="86">
        <f t="shared" si="3"/>
        <v>48</v>
      </c>
      <c r="M17" s="87">
        <v>7.0</v>
      </c>
      <c r="N17" s="7">
        <v>14.0</v>
      </c>
      <c r="O17" s="88">
        <f t="shared" ref="O17:O23" si="13">SUM(M17:N17)</f>
        <v>21</v>
      </c>
      <c r="P17" s="7">
        <v>10.0</v>
      </c>
      <c r="Q17" s="7">
        <v>9.0</v>
      </c>
      <c r="R17" s="7">
        <v>5.0</v>
      </c>
      <c r="S17" s="7">
        <v>4.0</v>
      </c>
      <c r="T17" s="74">
        <f t="shared" si="4"/>
        <v>28</v>
      </c>
      <c r="V17" s="89">
        <f t="shared" ref="V17:Y17" si="5">MIN(SUMIF($C$15:$S$15,V$14,$C17:$S17), 100)</f>
        <v>20</v>
      </c>
      <c r="W17" s="89">
        <f t="shared" si="5"/>
        <v>13</v>
      </c>
      <c r="X17" s="89">
        <f t="shared" si="5"/>
        <v>15</v>
      </c>
      <c r="Y17" s="89">
        <f t="shared" si="5"/>
        <v>49</v>
      </c>
      <c r="Z17" s="89"/>
      <c r="AA17" s="70"/>
      <c r="AB17" s="69">
        <f t="shared" ref="AB17:AB54" si="15">MIN(SUMIF($C$15:$S$15,I$3,$C17:$S17)/N$3, 100%)</f>
        <v>0.6666666667</v>
      </c>
      <c r="AC17" s="69">
        <f t="shared" ref="AC17:AC54" si="16">MIN(SUMIF($C$15:$S$15,I$4,$C17:$S17)/N$4, 100%)</f>
        <v>0.65</v>
      </c>
      <c r="AD17" s="69">
        <f t="shared" ref="AD17:AD54" si="17">MIN(SUMIF($C$15:$S$15,I$5,$C17:$S17)/N$5, 100%)</f>
        <v>0.5</v>
      </c>
      <c r="AE17" s="69">
        <f t="shared" ref="AE17:AE54" si="18">MIN(SUMIF($C$15:$S$15,I$6,$C17:$S17)/N$6, 100%)</f>
        <v>0.7</v>
      </c>
      <c r="AF17" s="69"/>
      <c r="AH17" s="7">
        <f t="shared" ref="AH17:AK17" si="6">IF((AB17)&gt;=50%, 2, (IF((AB17)&lt;25%, 0, 1)))</f>
        <v>2</v>
      </c>
      <c r="AI17" s="7">
        <f t="shared" si="6"/>
        <v>2</v>
      </c>
      <c r="AJ17" s="7">
        <f t="shared" si="6"/>
        <v>2</v>
      </c>
      <c r="AK17" s="7">
        <f t="shared" si="6"/>
        <v>2</v>
      </c>
      <c r="AL17" s="7"/>
      <c r="AN17" s="7" t="str">
        <f t="shared" ref="AN17:AQ17" si="7">IF(AH17=2,"Att", (IF(AH17=0,"Not","Weak")))</f>
        <v>Att</v>
      </c>
      <c r="AO17" s="7" t="str">
        <f t="shared" si="7"/>
        <v>Att</v>
      </c>
      <c r="AP17" s="7" t="str">
        <f t="shared" si="7"/>
        <v>Att</v>
      </c>
      <c r="AQ17" s="7" t="str">
        <f t="shared" si="7"/>
        <v>Att</v>
      </c>
      <c r="AR17" s="9"/>
      <c r="AS17" s="96"/>
      <c r="AT17" s="105">
        <f t="shared" si="8"/>
        <v>2</v>
      </c>
      <c r="AU17" s="106">
        <f t="shared" si="9"/>
        <v>6</v>
      </c>
      <c r="AV17" s="106">
        <f t="shared" si="10"/>
        <v>6</v>
      </c>
      <c r="AW17" s="106">
        <f t="shared" si="11"/>
        <v>2</v>
      </c>
      <c r="AX17" s="106">
        <f t="shared" si="12"/>
        <v>2</v>
      </c>
    </row>
    <row r="18" ht="15.75" customHeight="1">
      <c r="A18" s="104" t="s">
        <v>124</v>
      </c>
      <c r="B18" s="104" t="s">
        <v>125</v>
      </c>
      <c r="C18" s="84">
        <v>7.0</v>
      </c>
      <c r="D18" s="84">
        <v>5.0</v>
      </c>
      <c r="E18" s="84">
        <v>5.0</v>
      </c>
      <c r="F18" s="84">
        <v>6.0</v>
      </c>
      <c r="G18" s="84">
        <v>6.0</v>
      </c>
      <c r="H18" s="84">
        <v>5.0</v>
      </c>
      <c r="I18" s="84">
        <v>5.0</v>
      </c>
      <c r="J18" s="84">
        <v>5.0</v>
      </c>
      <c r="K18" s="92"/>
      <c r="L18" s="86">
        <f t="shared" si="3"/>
        <v>44</v>
      </c>
      <c r="M18" s="87">
        <v>6.0</v>
      </c>
      <c r="N18" s="7">
        <v>15.0</v>
      </c>
      <c r="O18" s="88">
        <f t="shared" si="13"/>
        <v>21</v>
      </c>
      <c r="P18" s="7">
        <v>7.0</v>
      </c>
      <c r="Q18" s="7">
        <v>6.0</v>
      </c>
      <c r="R18" s="7">
        <v>3.0</v>
      </c>
      <c r="S18" s="7">
        <v>3.0</v>
      </c>
      <c r="T18" s="74">
        <f t="shared" si="4"/>
        <v>19</v>
      </c>
      <c r="V18" s="89">
        <f t="shared" ref="V18:Y18" si="14">MIN(SUMIF($C$15:$S$15,V$14,$C18:$S18), 100)</f>
        <v>17</v>
      </c>
      <c r="W18" s="89">
        <f t="shared" si="14"/>
        <v>12</v>
      </c>
      <c r="X18" s="89">
        <f t="shared" si="14"/>
        <v>15</v>
      </c>
      <c r="Y18" s="89">
        <f t="shared" si="14"/>
        <v>40</v>
      </c>
      <c r="Z18" s="89"/>
      <c r="AA18" s="70"/>
      <c r="AB18" s="69">
        <f t="shared" si="15"/>
        <v>0.5666666667</v>
      </c>
      <c r="AC18" s="69">
        <f t="shared" si="16"/>
        <v>0.6</v>
      </c>
      <c r="AD18" s="69">
        <f t="shared" si="17"/>
        <v>0.5</v>
      </c>
      <c r="AE18" s="69">
        <f t="shared" si="18"/>
        <v>0.5714285714</v>
      </c>
      <c r="AF18" s="69"/>
      <c r="AH18" s="7">
        <f t="shared" ref="AH18:AK18" si="19">IF((AB18)&gt;=50%, 2, (IF((AB18)&lt;25%, 0, 1)))</f>
        <v>2</v>
      </c>
      <c r="AI18" s="7">
        <f t="shared" si="19"/>
        <v>2</v>
      </c>
      <c r="AJ18" s="7">
        <f t="shared" si="19"/>
        <v>2</v>
      </c>
      <c r="AK18" s="7">
        <f t="shared" si="19"/>
        <v>2</v>
      </c>
      <c r="AL18" s="7"/>
      <c r="AN18" s="7" t="str">
        <f t="shared" ref="AN18:AQ18" si="20">IF(AH18=2,"Att", (IF(AH18=0,"Not","Weak")))</f>
        <v>Att</v>
      </c>
      <c r="AO18" s="7" t="str">
        <f t="shared" si="20"/>
        <v>Att</v>
      </c>
      <c r="AP18" s="7" t="str">
        <f t="shared" si="20"/>
        <v>Att</v>
      </c>
      <c r="AQ18" s="7" t="str">
        <f t="shared" si="20"/>
        <v>Att</v>
      </c>
      <c r="AR18" s="9"/>
      <c r="AS18" s="96"/>
      <c r="AT18" s="105">
        <f t="shared" si="8"/>
        <v>2</v>
      </c>
      <c r="AU18" s="106">
        <f t="shared" si="9"/>
        <v>6</v>
      </c>
      <c r="AV18" s="106">
        <f t="shared" si="10"/>
        <v>6</v>
      </c>
      <c r="AW18" s="106">
        <f t="shared" si="11"/>
        <v>2</v>
      </c>
      <c r="AX18" s="106">
        <f t="shared" si="12"/>
        <v>2</v>
      </c>
    </row>
    <row r="19" ht="15.75" customHeight="1">
      <c r="A19" s="104" t="s">
        <v>126</v>
      </c>
      <c r="B19" s="104" t="s">
        <v>127</v>
      </c>
      <c r="C19" s="84">
        <v>7.0</v>
      </c>
      <c r="D19" s="84">
        <v>7.0</v>
      </c>
      <c r="E19" s="84">
        <v>5.0</v>
      </c>
      <c r="F19" s="84">
        <v>8.0</v>
      </c>
      <c r="G19" s="84">
        <v>6.0</v>
      </c>
      <c r="H19" s="84">
        <v>6.0</v>
      </c>
      <c r="I19" s="84">
        <v>6.0</v>
      </c>
      <c r="J19" s="84">
        <v>7.0</v>
      </c>
      <c r="K19" s="92"/>
      <c r="L19" s="86">
        <f t="shared" si="3"/>
        <v>52</v>
      </c>
      <c r="M19" s="87">
        <v>6.0</v>
      </c>
      <c r="N19" s="7">
        <v>15.0</v>
      </c>
      <c r="O19" s="88">
        <f t="shared" si="13"/>
        <v>21</v>
      </c>
      <c r="P19" s="7">
        <v>9.0</v>
      </c>
      <c r="Q19" s="7">
        <v>9.0</v>
      </c>
      <c r="R19" s="7">
        <v>5.0</v>
      </c>
      <c r="S19" s="7">
        <v>4.0</v>
      </c>
      <c r="T19" s="74">
        <f t="shared" si="4"/>
        <v>27</v>
      </c>
      <c r="V19" s="89">
        <f t="shared" ref="V19:Y19" si="21">MIN(SUMIF($C$15:$S$15,V$14,$C19:$S19), 100)</f>
        <v>19</v>
      </c>
      <c r="W19" s="89">
        <f t="shared" si="21"/>
        <v>14</v>
      </c>
      <c r="X19" s="89">
        <f t="shared" si="21"/>
        <v>19</v>
      </c>
      <c r="Y19" s="89">
        <f t="shared" si="21"/>
        <v>48</v>
      </c>
      <c r="Z19" s="89"/>
      <c r="AA19" s="70"/>
      <c r="AB19" s="69">
        <f t="shared" si="15"/>
        <v>0.6333333333</v>
      </c>
      <c r="AC19" s="69">
        <f t="shared" si="16"/>
        <v>0.7</v>
      </c>
      <c r="AD19" s="69">
        <f t="shared" si="17"/>
        <v>0.6333333333</v>
      </c>
      <c r="AE19" s="69">
        <f t="shared" si="18"/>
        <v>0.6857142857</v>
      </c>
      <c r="AF19" s="69"/>
      <c r="AH19" s="7">
        <f t="shared" ref="AH19:AK19" si="22">IF((AB19)&gt;=50%, 2, (IF((AB19)&lt;25%, 0, 1)))</f>
        <v>2</v>
      </c>
      <c r="AI19" s="7">
        <f t="shared" si="22"/>
        <v>2</v>
      </c>
      <c r="AJ19" s="7">
        <f t="shared" si="22"/>
        <v>2</v>
      </c>
      <c r="AK19" s="7">
        <f t="shared" si="22"/>
        <v>2</v>
      </c>
      <c r="AL19" s="7"/>
      <c r="AN19" s="7" t="str">
        <f t="shared" ref="AN19:AQ19" si="23">IF(AH19=2,"Att", (IF(AH19=0,"Not","Weak")))</f>
        <v>Att</v>
      </c>
      <c r="AO19" s="7" t="str">
        <f t="shared" si="23"/>
        <v>Att</v>
      </c>
      <c r="AP19" s="7" t="str">
        <f t="shared" si="23"/>
        <v>Att</v>
      </c>
      <c r="AQ19" s="7" t="str">
        <f t="shared" si="23"/>
        <v>Att</v>
      </c>
      <c r="AR19" s="9"/>
      <c r="AS19" s="96"/>
      <c r="AT19" s="105">
        <f t="shared" si="8"/>
        <v>2</v>
      </c>
      <c r="AU19" s="106">
        <f t="shared" si="9"/>
        <v>6</v>
      </c>
      <c r="AV19" s="106">
        <f t="shared" si="10"/>
        <v>6</v>
      </c>
      <c r="AW19" s="106">
        <f t="shared" si="11"/>
        <v>2</v>
      </c>
      <c r="AX19" s="106">
        <f t="shared" si="12"/>
        <v>2</v>
      </c>
    </row>
    <row r="20" ht="15.75" customHeight="1">
      <c r="A20" s="104" t="s">
        <v>128</v>
      </c>
      <c r="B20" s="104" t="s">
        <v>129</v>
      </c>
      <c r="C20" s="84">
        <v>8.0</v>
      </c>
      <c r="D20" s="84">
        <v>7.0</v>
      </c>
      <c r="E20" s="84">
        <v>7.0</v>
      </c>
      <c r="F20" s="84">
        <v>6.0</v>
      </c>
      <c r="G20" s="84">
        <v>5.0</v>
      </c>
      <c r="H20" s="84">
        <v>8.0</v>
      </c>
      <c r="I20" s="84">
        <v>8.0</v>
      </c>
      <c r="J20" s="84">
        <v>7.0</v>
      </c>
      <c r="K20" s="93"/>
      <c r="L20" s="86">
        <f t="shared" si="3"/>
        <v>56</v>
      </c>
      <c r="M20" s="87">
        <v>7.0</v>
      </c>
      <c r="N20" s="87">
        <v>15.0</v>
      </c>
      <c r="O20" s="88">
        <f t="shared" si="13"/>
        <v>22</v>
      </c>
      <c r="P20" s="7">
        <v>10.0</v>
      </c>
      <c r="Q20" s="7">
        <v>8.0</v>
      </c>
      <c r="R20" s="7">
        <v>4.0</v>
      </c>
      <c r="S20" s="7">
        <v>3.0</v>
      </c>
      <c r="T20" s="74">
        <f t="shared" si="4"/>
        <v>25</v>
      </c>
      <c r="V20" s="89">
        <f t="shared" ref="V20:Y20" si="24">MIN(SUMIF($C$15:$S$15,V$14,$C20:$S20), 100)</f>
        <v>22</v>
      </c>
      <c r="W20" s="89">
        <f t="shared" si="24"/>
        <v>11</v>
      </c>
      <c r="X20" s="89">
        <f t="shared" si="24"/>
        <v>23</v>
      </c>
      <c r="Y20" s="89">
        <f t="shared" si="24"/>
        <v>47</v>
      </c>
      <c r="Z20" s="89"/>
      <c r="AA20" s="70"/>
      <c r="AB20" s="69">
        <f t="shared" si="15"/>
        <v>0.7333333333</v>
      </c>
      <c r="AC20" s="69">
        <f t="shared" si="16"/>
        <v>0.55</v>
      </c>
      <c r="AD20" s="69">
        <f t="shared" si="17"/>
        <v>0.7666666667</v>
      </c>
      <c r="AE20" s="69">
        <f t="shared" si="18"/>
        <v>0.6714285714</v>
      </c>
      <c r="AF20" s="69"/>
      <c r="AH20" s="7">
        <f t="shared" ref="AH20:AK20" si="25">IF((AB20)&gt;=50%, 2, (IF((AB20)&lt;25%, 0, 1)))</f>
        <v>2</v>
      </c>
      <c r="AI20" s="7">
        <f t="shared" si="25"/>
        <v>2</v>
      </c>
      <c r="AJ20" s="7">
        <f t="shared" si="25"/>
        <v>2</v>
      </c>
      <c r="AK20" s="7">
        <f t="shared" si="25"/>
        <v>2</v>
      </c>
      <c r="AL20" s="7"/>
      <c r="AN20" s="7" t="str">
        <f t="shared" ref="AN20:AQ20" si="26">IF(AH20=2,"Att", (IF(AH20=0,"Not","Weak")))</f>
        <v>Att</v>
      </c>
      <c r="AO20" s="7" t="str">
        <f t="shared" si="26"/>
        <v>Att</v>
      </c>
      <c r="AP20" s="7" t="str">
        <f t="shared" si="26"/>
        <v>Att</v>
      </c>
      <c r="AQ20" s="7" t="str">
        <f t="shared" si="26"/>
        <v>Att</v>
      </c>
      <c r="AR20" s="9"/>
      <c r="AS20" s="96"/>
      <c r="AT20" s="105">
        <f t="shared" si="8"/>
        <v>2</v>
      </c>
      <c r="AU20" s="106">
        <f t="shared" si="9"/>
        <v>6</v>
      </c>
      <c r="AV20" s="106">
        <f t="shared" si="10"/>
        <v>6</v>
      </c>
      <c r="AW20" s="106">
        <f t="shared" si="11"/>
        <v>2</v>
      </c>
      <c r="AX20" s="106">
        <f t="shared" si="12"/>
        <v>2</v>
      </c>
    </row>
    <row r="21" ht="15.75" customHeight="1">
      <c r="A21" s="104" t="s">
        <v>130</v>
      </c>
      <c r="B21" s="104" t="s">
        <v>131</v>
      </c>
      <c r="C21" s="84">
        <v>5.0</v>
      </c>
      <c r="D21" s="84">
        <v>3.0</v>
      </c>
      <c r="E21" s="84">
        <v>4.0</v>
      </c>
      <c r="F21" s="84">
        <v>6.0</v>
      </c>
      <c r="G21" s="84">
        <v>6.0</v>
      </c>
      <c r="H21" s="84">
        <v>3.0</v>
      </c>
      <c r="I21" s="84">
        <v>4.0</v>
      </c>
      <c r="J21" s="84">
        <v>5.0</v>
      </c>
      <c r="K21" s="93"/>
      <c r="L21" s="86">
        <f t="shared" si="3"/>
        <v>36</v>
      </c>
      <c r="M21" s="87">
        <v>6.0</v>
      </c>
      <c r="N21" s="87">
        <v>13.0</v>
      </c>
      <c r="O21" s="88">
        <f t="shared" si="13"/>
        <v>19</v>
      </c>
      <c r="P21" s="7">
        <v>9.0</v>
      </c>
      <c r="Q21" s="7">
        <v>7.0</v>
      </c>
      <c r="R21" s="7">
        <v>4.0</v>
      </c>
      <c r="S21" s="7">
        <v>3.0</v>
      </c>
      <c r="T21" s="74">
        <f t="shared" si="4"/>
        <v>23</v>
      </c>
      <c r="V21" s="89">
        <f t="shared" ref="V21:Y21" si="27">MIN(SUMIF($C$15:$S$15,V$14,$C21:$S21), 100)</f>
        <v>12</v>
      </c>
      <c r="W21" s="89">
        <f t="shared" si="27"/>
        <v>12</v>
      </c>
      <c r="X21" s="89">
        <f t="shared" si="27"/>
        <v>12</v>
      </c>
      <c r="Y21" s="89">
        <f t="shared" si="27"/>
        <v>42</v>
      </c>
      <c r="Z21" s="89"/>
      <c r="AA21" s="70"/>
      <c r="AB21" s="69">
        <f t="shared" si="15"/>
        <v>0.4</v>
      </c>
      <c r="AC21" s="69">
        <f t="shared" si="16"/>
        <v>0.6</v>
      </c>
      <c r="AD21" s="69">
        <f t="shared" si="17"/>
        <v>0.4</v>
      </c>
      <c r="AE21" s="69">
        <f t="shared" si="18"/>
        <v>0.6</v>
      </c>
      <c r="AF21" s="69"/>
      <c r="AH21" s="7">
        <f t="shared" ref="AH21:AK21" si="28">IF((AB21)&gt;=50%, 2, (IF((AB21)&lt;25%, 0, 1)))</f>
        <v>1</v>
      </c>
      <c r="AI21" s="7">
        <f t="shared" si="28"/>
        <v>2</v>
      </c>
      <c r="AJ21" s="7">
        <f t="shared" si="28"/>
        <v>1</v>
      </c>
      <c r="AK21" s="7">
        <f t="shared" si="28"/>
        <v>2</v>
      </c>
      <c r="AL21" s="7"/>
      <c r="AN21" s="7" t="str">
        <f t="shared" ref="AN21:AQ21" si="29">IF(AH21=2,"Att", (IF(AH21=0,"Not","Weak")))</f>
        <v>Weak</v>
      </c>
      <c r="AO21" s="7" t="str">
        <f t="shared" si="29"/>
        <v>Att</v>
      </c>
      <c r="AP21" s="7" t="str">
        <f t="shared" si="29"/>
        <v>Weak</v>
      </c>
      <c r="AQ21" s="7" t="str">
        <f t="shared" si="29"/>
        <v>Att</v>
      </c>
      <c r="AR21" s="9"/>
      <c r="AS21" s="96"/>
      <c r="AT21" s="105">
        <f t="shared" si="8"/>
        <v>1</v>
      </c>
      <c r="AU21" s="106">
        <f t="shared" si="9"/>
        <v>5</v>
      </c>
      <c r="AV21" s="106">
        <f t="shared" si="10"/>
        <v>5</v>
      </c>
      <c r="AW21" s="106">
        <f t="shared" si="11"/>
        <v>2</v>
      </c>
      <c r="AX21" s="106">
        <f t="shared" si="12"/>
        <v>2</v>
      </c>
    </row>
    <row r="22" ht="15.75" customHeight="1">
      <c r="A22" s="104" t="s">
        <v>132</v>
      </c>
      <c r="B22" s="104" t="s">
        <v>133</v>
      </c>
      <c r="C22" s="84">
        <v>8.0</v>
      </c>
      <c r="D22" s="84">
        <v>6.0</v>
      </c>
      <c r="E22" s="84">
        <v>5.0</v>
      </c>
      <c r="F22" s="84">
        <v>8.0</v>
      </c>
      <c r="G22" s="84">
        <v>7.0</v>
      </c>
      <c r="H22" s="84">
        <v>8.0</v>
      </c>
      <c r="I22" s="84">
        <v>6.0</v>
      </c>
      <c r="J22" s="84">
        <v>8.0</v>
      </c>
      <c r="K22" s="93"/>
      <c r="L22" s="86">
        <f t="shared" si="3"/>
        <v>56</v>
      </c>
      <c r="M22" s="87">
        <v>6.0</v>
      </c>
      <c r="N22" s="87">
        <v>15.0</v>
      </c>
      <c r="O22" s="88">
        <f t="shared" si="13"/>
        <v>21</v>
      </c>
      <c r="P22" s="7">
        <v>9.0</v>
      </c>
      <c r="Q22" s="87">
        <v>9.0</v>
      </c>
      <c r="R22" s="7">
        <v>4.0</v>
      </c>
      <c r="S22" s="7">
        <v>4.0</v>
      </c>
      <c r="T22" s="74">
        <f t="shared" si="4"/>
        <v>26</v>
      </c>
      <c r="V22" s="89">
        <f t="shared" ref="V22:Y22" si="30">MIN(SUMIF($C$15:$S$15,V$14,$C22:$S22), 100)</f>
        <v>19</v>
      </c>
      <c r="W22" s="89">
        <f t="shared" si="30"/>
        <v>15</v>
      </c>
      <c r="X22" s="89">
        <f t="shared" si="30"/>
        <v>22</v>
      </c>
      <c r="Y22" s="89">
        <f t="shared" si="30"/>
        <v>47</v>
      </c>
      <c r="Z22" s="89"/>
      <c r="AA22" s="70"/>
      <c r="AB22" s="69">
        <f t="shared" si="15"/>
        <v>0.6333333333</v>
      </c>
      <c r="AC22" s="69">
        <f t="shared" si="16"/>
        <v>0.75</v>
      </c>
      <c r="AD22" s="69">
        <f t="shared" si="17"/>
        <v>0.7333333333</v>
      </c>
      <c r="AE22" s="69">
        <f t="shared" si="18"/>
        <v>0.6714285714</v>
      </c>
      <c r="AF22" s="69"/>
      <c r="AH22" s="7">
        <f t="shared" ref="AH22:AK22" si="31">IF((AB22)&gt;=50%, 2, (IF((AB22)&lt;25%, 0, 1)))</f>
        <v>2</v>
      </c>
      <c r="AI22" s="7">
        <f t="shared" si="31"/>
        <v>2</v>
      </c>
      <c r="AJ22" s="7">
        <f t="shared" si="31"/>
        <v>2</v>
      </c>
      <c r="AK22" s="7">
        <f t="shared" si="31"/>
        <v>2</v>
      </c>
      <c r="AL22" s="7"/>
      <c r="AN22" s="7" t="str">
        <f t="shared" ref="AN22:AQ22" si="32">IF(AH22=2,"Att", (IF(AH22=0,"Not","Weak")))</f>
        <v>Att</v>
      </c>
      <c r="AO22" s="7" t="str">
        <f t="shared" si="32"/>
        <v>Att</v>
      </c>
      <c r="AP22" s="7" t="str">
        <f t="shared" si="32"/>
        <v>Att</v>
      </c>
      <c r="AQ22" s="7" t="str">
        <f t="shared" si="32"/>
        <v>Att</v>
      </c>
      <c r="AR22" s="9"/>
      <c r="AS22" s="96"/>
      <c r="AT22" s="105">
        <f t="shared" si="8"/>
        <v>2</v>
      </c>
      <c r="AU22" s="106">
        <f t="shared" si="9"/>
        <v>6</v>
      </c>
      <c r="AV22" s="106">
        <f t="shared" si="10"/>
        <v>6</v>
      </c>
      <c r="AW22" s="106">
        <f t="shared" si="11"/>
        <v>2</v>
      </c>
      <c r="AX22" s="106">
        <f t="shared" si="12"/>
        <v>2</v>
      </c>
    </row>
    <row r="23" ht="15.75" customHeight="1">
      <c r="A23" s="104" t="s">
        <v>134</v>
      </c>
      <c r="B23" s="104" t="s">
        <v>135</v>
      </c>
      <c r="C23" s="84">
        <v>6.0</v>
      </c>
      <c r="D23" s="84">
        <v>10.0</v>
      </c>
      <c r="E23" s="84">
        <v>8.0</v>
      </c>
      <c r="F23" s="84">
        <v>5.0</v>
      </c>
      <c r="G23" s="84">
        <v>10.0</v>
      </c>
      <c r="H23" s="84">
        <v>7.0</v>
      </c>
      <c r="I23" s="84">
        <v>8.0</v>
      </c>
      <c r="J23" s="84">
        <v>10.0</v>
      </c>
      <c r="K23" s="93"/>
      <c r="L23" s="86">
        <f t="shared" si="3"/>
        <v>64</v>
      </c>
      <c r="M23" s="87">
        <v>7.0</v>
      </c>
      <c r="N23" s="87">
        <v>15.0</v>
      </c>
      <c r="O23" s="88">
        <f t="shared" si="13"/>
        <v>22</v>
      </c>
      <c r="P23" s="7">
        <v>8.0</v>
      </c>
      <c r="Q23" s="87">
        <v>10.0</v>
      </c>
      <c r="R23" s="7">
        <v>5.0</v>
      </c>
      <c r="S23" s="7">
        <v>4.0</v>
      </c>
      <c r="T23" s="74">
        <f t="shared" si="4"/>
        <v>27</v>
      </c>
      <c r="V23" s="89">
        <f t="shared" ref="V23:Y23" si="33">MIN(SUMIF($C$15:$S$15,V$14,$C23:$S23), 100)</f>
        <v>24</v>
      </c>
      <c r="W23" s="89">
        <f t="shared" si="33"/>
        <v>15</v>
      </c>
      <c r="X23" s="89">
        <f t="shared" si="33"/>
        <v>25</v>
      </c>
      <c r="Y23" s="89">
        <f t="shared" si="33"/>
        <v>49</v>
      </c>
      <c r="Z23" s="89"/>
      <c r="AA23" s="70"/>
      <c r="AB23" s="69">
        <f t="shared" si="15"/>
        <v>0.8</v>
      </c>
      <c r="AC23" s="69">
        <f t="shared" si="16"/>
        <v>0.75</v>
      </c>
      <c r="AD23" s="69">
        <f t="shared" si="17"/>
        <v>0.8333333333</v>
      </c>
      <c r="AE23" s="69">
        <f t="shared" si="18"/>
        <v>0.7</v>
      </c>
      <c r="AF23" s="69"/>
      <c r="AH23" s="7">
        <f t="shared" ref="AH23:AK23" si="34">IF((AB23)&gt;=50%, 2, (IF((AB23)&lt;25%, 0, 1)))</f>
        <v>2</v>
      </c>
      <c r="AI23" s="7">
        <f t="shared" si="34"/>
        <v>2</v>
      </c>
      <c r="AJ23" s="7">
        <f t="shared" si="34"/>
        <v>2</v>
      </c>
      <c r="AK23" s="7">
        <f t="shared" si="34"/>
        <v>2</v>
      </c>
      <c r="AL23" s="7"/>
      <c r="AN23" s="7" t="str">
        <f t="shared" ref="AN23:AQ23" si="35">IF(AH23=2,"Att", (IF(AH23=0,"Not","Weak")))</f>
        <v>Att</v>
      </c>
      <c r="AO23" s="7" t="str">
        <f t="shared" si="35"/>
        <v>Att</v>
      </c>
      <c r="AP23" s="7" t="str">
        <f t="shared" si="35"/>
        <v>Att</v>
      </c>
      <c r="AQ23" s="7" t="str">
        <f t="shared" si="35"/>
        <v>Att</v>
      </c>
      <c r="AR23" s="9"/>
      <c r="AS23" s="96"/>
      <c r="AT23" s="105">
        <f t="shared" si="8"/>
        <v>2</v>
      </c>
      <c r="AU23" s="106">
        <f t="shared" si="9"/>
        <v>6</v>
      </c>
      <c r="AV23" s="106">
        <f t="shared" si="10"/>
        <v>6</v>
      </c>
      <c r="AW23" s="106">
        <f t="shared" si="11"/>
        <v>2</v>
      </c>
      <c r="AX23" s="106">
        <f t="shared" si="12"/>
        <v>2</v>
      </c>
    </row>
    <row r="24" ht="15.75" customHeight="1">
      <c r="A24" s="104" t="s">
        <v>136</v>
      </c>
      <c r="B24" s="104" t="s">
        <v>137</v>
      </c>
      <c r="C24" s="84">
        <v>6.0</v>
      </c>
      <c r="D24" s="84">
        <v>6.0</v>
      </c>
      <c r="E24" s="84">
        <v>5.0</v>
      </c>
      <c r="F24" s="84">
        <v>4.0</v>
      </c>
      <c r="G24" s="84">
        <v>6.0</v>
      </c>
      <c r="H24" s="84">
        <v>4.0</v>
      </c>
      <c r="I24" s="84">
        <v>6.0</v>
      </c>
      <c r="J24" s="84">
        <v>7.0</v>
      </c>
      <c r="K24" s="93"/>
      <c r="L24" s="86">
        <f t="shared" si="3"/>
        <v>44</v>
      </c>
      <c r="M24" s="87">
        <v>7.0</v>
      </c>
      <c r="N24" s="7">
        <v>13.0</v>
      </c>
      <c r="O24" s="88">
        <v>20.0</v>
      </c>
      <c r="P24" s="7">
        <v>10.0</v>
      </c>
      <c r="Q24" s="87">
        <v>5.0</v>
      </c>
      <c r="R24" s="7">
        <v>3.0</v>
      </c>
      <c r="S24" s="7">
        <v>2.0</v>
      </c>
      <c r="T24" s="74">
        <f t="shared" si="4"/>
        <v>20</v>
      </c>
      <c r="V24" s="89">
        <f t="shared" ref="V24:Y24" si="36">MIN(SUMIF($C$15:$S$15,V$14,$C24:$S24), 100)</f>
        <v>17</v>
      </c>
      <c r="W24" s="89">
        <f t="shared" si="36"/>
        <v>10</v>
      </c>
      <c r="X24" s="89">
        <f t="shared" si="36"/>
        <v>17</v>
      </c>
      <c r="Y24" s="89">
        <f t="shared" si="36"/>
        <v>40</v>
      </c>
      <c r="Z24" s="89"/>
      <c r="AA24" s="70"/>
      <c r="AB24" s="69">
        <f t="shared" si="15"/>
        <v>0.5666666667</v>
      </c>
      <c r="AC24" s="69">
        <f t="shared" si="16"/>
        <v>0.5</v>
      </c>
      <c r="AD24" s="69">
        <f t="shared" si="17"/>
        <v>0.5666666667</v>
      </c>
      <c r="AE24" s="69">
        <f t="shared" si="18"/>
        <v>0.5714285714</v>
      </c>
      <c r="AF24" s="69"/>
      <c r="AH24" s="7">
        <f t="shared" ref="AH24:AK24" si="37">IF((AB24)&gt;=50%, 2, (IF((AB24)&lt;25%, 0, 1)))</f>
        <v>2</v>
      </c>
      <c r="AI24" s="7">
        <f t="shared" si="37"/>
        <v>2</v>
      </c>
      <c r="AJ24" s="7">
        <f t="shared" si="37"/>
        <v>2</v>
      </c>
      <c r="AK24" s="7">
        <f t="shared" si="37"/>
        <v>2</v>
      </c>
      <c r="AL24" s="7"/>
      <c r="AN24" s="7" t="str">
        <f t="shared" ref="AN24:AQ24" si="38">IF(AH24=2,"Att", (IF(AH24=0,"Not","Weak")))</f>
        <v>Att</v>
      </c>
      <c r="AO24" s="7" t="str">
        <f t="shared" si="38"/>
        <v>Att</v>
      </c>
      <c r="AP24" s="7" t="str">
        <f t="shared" si="38"/>
        <v>Att</v>
      </c>
      <c r="AQ24" s="7" t="str">
        <f t="shared" si="38"/>
        <v>Att</v>
      </c>
      <c r="AR24" s="9"/>
      <c r="AS24" s="96"/>
      <c r="AT24" s="105">
        <f t="shared" si="8"/>
        <v>2</v>
      </c>
      <c r="AU24" s="106">
        <f t="shared" si="9"/>
        <v>6</v>
      </c>
      <c r="AV24" s="106">
        <f t="shared" si="10"/>
        <v>6</v>
      </c>
      <c r="AW24" s="106">
        <f t="shared" si="11"/>
        <v>2</v>
      </c>
      <c r="AX24" s="106">
        <f t="shared" si="12"/>
        <v>2</v>
      </c>
    </row>
    <row r="25">
      <c r="A25" s="104" t="s">
        <v>138</v>
      </c>
      <c r="B25" s="104" t="s">
        <v>139</v>
      </c>
      <c r="C25" s="84">
        <v>8.0</v>
      </c>
      <c r="D25" s="84">
        <v>5.0</v>
      </c>
      <c r="E25" s="84">
        <v>7.0</v>
      </c>
      <c r="F25" s="84">
        <v>5.0</v>
      </c>
      <c r="G25" s="84">
        <v>8.0</v>
      </c>
      <c r="H25" s="84">
        <v>5.0</v>
      </c>
      <c r="I25" s="84">
        <v>5.0</v>
      </c>
      <c r="J25" s="84">
        <v>5.0</v>
      </c>
      <c r="K25" s="93"/>
      <c r="L25" s="86">
        <f t="shared" si="3"/>
        <v>48</v>
      </c>
      <c r="M25" s="87">
        <v>9.0</v>
      </c>
      <c r="N25" s="87">
        <v>11.0</v>
      </c>
      <c r="O25" s="88">
        <f t="shared" ref="O25:O54" si="42">SUM(M25:N25)</f>
        <v>20</v>
      </c>
      <c r="P25" s="7">
        <v>10.0</v>
      </c>
      <c r="Q25" s="87">
        <v>7.0</v>
      </c>
      <c r="R25" s="7">
        <v>3.0</v>
      </c>
      <c r="S25" s="7">
        <v>2.0</v>
      </c>
      <c r="T25" s="74">
        <f t="shared" si="4"/>
        <v>22</v>
      </c>
      <c r="V25" s="89">
        <f t="shared" ref="V25:Y25" si="39">MIN(SUMIF($C$15:$S$15,V$14,$C25:$S25), 100)</f>
        <v>20</v>
      </c>
      <c r="W25" s="89">
        <f t="shared" si="39"/>
        <v>13</v>
      </c>
      <c r="X25" s="89">
        <f t="shared" si="39"/>
        <v>15</v>
      </c>
      <c r="Y25" s="89">
        <f t="shared" si="39"/>
        <v>42</v>
      </c>
      <c r="Z25" s="89"/>
      <c r="AA25" s="70"/>
      <c r="AB25" s="69">
        <f t="shared" si="15"/>
        <v>0.6666666667</v>
      </c>
      <c r="AC25" s="69">
        <f t="shared" si="16"/>
        <v>0.65</v>
      </c>
      <c r="AD25" s="69">
        <f t="shared" si="17"/>
        <v>0.5</v>
      </c>
      <c r="AE25" s="69">
        <f t="shared" si="18"/>
        <v>0.6</v>
      </c>
      <c r="AF25" s="69"/>
      <c r="AH25" s="7">
        <f t="shared" ref="AH25:AK25" si="40">IF((AB25)&gt;=50%, 2, (IF((AB25)&lt;25%, 0, 1)))</f>
        <v>2</v>
      </c>
      <c r="AI25" s="7">
        <f t="shared" si="40"/>
        <v>2</v>
      </c>
      <c r="AJ25" s="7">
        <f t="shared" si="40"/>
        <v>2</v>
      </c>
      <c r="AK25" s="7">
        <f t="shared" si="40"/>
        <v>2</v>
      </c>
      <c r="AL25" s="7"/>
      <c r="AN25" s="7" t="str">
        <f t="shared" ref="AN25:AQ25" si="41">IF(AH25=2,"Att", (IF(AH25=0,"Not","Weak")))</f>
        <v>Att</v>
      </c>
      <c r="AO25" s="7" t="str">
        <f t="shared" si="41"/>
        <v>Att</v>
      </c>
      <c r="AP25" s="7" t="str">
        <f t="shared" si="41"/>
        <v>Att</v>
      </c>
      <c r="AQ25" s="7" t="str">
        <f t="shared" si="41"/>
        <v>Att</v>
      </c>
      <c r="AR25" s="9"/>
      <c r="AS25" s="96"/>
      <c r="AT25" s="105">
        <f t="shared" si="8"/>
        <v>2</v>
      </c>
      <c r="AU25" s="106">
        <f t="shared" si="9"/>
        <v>6</v>
      </c>
      <c r="AV25" s="106">
        <f t="shared" si="10"/>
        <v>6</v>
      </c>
      <c r="AW25" s="106">
        <f t="shared" si="11"/>
        <v>2</v>
      </c>
      <c r="AX25" s="106">
        <f t="shared" si="12"/>
        <v>2</v>
      </c>
    </row>
    <row r="26">
      <c r="A26" s="104" t="s">
        <v>140</v>
      </c>
      <c r="B26" s="104" t="s">
        <v>141</v>
      </c>
      <c r="C26" s="84">
        <v>10.0</v>
      </c>
      <c r="D26" s="84">
        <v>10.0</v>
      </c>
      <c r="E26" s="84">
        <v>10.0</v>
      </c>
      <c r="F26" s="84">
        <v>10.0</v>
      </c>
      <c r="G26" s="84">
        <v>10.0</v>
      </c>
      <c r="H26" s="84">
        <v>10.0</v>
      </c>
      <c r="I26" s="84">
        <v>10.0</v>
      </c>
      <c r="J26" s="84">
        <v>10.0</v>
      </c>
      <c r="K26" s="93"/>
      <c r="L26" s="86">
        <f t="shared" si="3"/>
        <v>80</v>
      </c>
      <c r="M26" s="87">
        <v>10.0</v>
      </c>
      <c r="N26" s="7">
        <v>19.0</v>
      </c>
      <c r="O26" s="88">
        <f t="shared" si="42"/>
        <v>29</v>
      </c>
      <c r="P26" s="7">
        <v>16.0</v>
      </c>
      <c r="Q26" s="7">
        <v>10.0</v>
      </c>
      <c r="R26" s="7">
        <v>5.0</v>
      </c>
      <c r="S26" s="7">
        <v>5.0</v>
      </c>
      <c r="T26" s="74">
        <f t="shared" si="4"/>
        <v>36</v>
      </c>
      <c r="V26" s="89">
        <f t="shared" ref="V26:Y26" si="43">MIN(SUMIF($C$15:$S$15,V$14,$C26:$S26), 100)</f>
        <v>30</v>
      </c>
      <c r="W26" s="89">
        <f t="shared" si="43"/>
        <v>20</v>
      </c>
      <c r="X26" s="89">
        <f t="shared" si="43"/>
        <v>30</v>
      </c>
      <c r="Y26" s="89">
        <f t="shared" si="43"/>
        <v>65</v>
      </c>
      <c r="Z26" s="89"/>
      <c r="AA26" s="70"/>
      <c r="AB26" s="69">
        <f t="shared" si="15"/>
        <v>1</v>
      </c>
      <c r="AC26" s="69">
        <f t="shared" si="16"/>
        <v>1</v>
      </c>
      <c r="AD26" s="69">
        <f t="shared" si="17"/>
        <v>1</v>
      </c>
      <c r="AE26" s="69">
        <f t="shared" si="18"/>
        <v>0.9285714286</v>
      </c>
      <c r="AF26" s="69"/>
      <c r="AH26" s="7">
        <f t="shared" ref="AH26:AK26" si="44">IF((AB26)&gt;=50%, 2, (IF((AB26)&lt;25%, 0, 1)))</f>
        <v>2</v>
      </c>
      <c r="AI26" s="7">
        <f t="shared" si="44"/>
        <v>2</v>
      </c>
      <c r="AJ26" s="7">
        <f t="shared" si="44"/>
        <v>2</v>
      </c>
      <c r="AK26" s="7">
        <f t="shared" si="44"/>
        <v>2</v>
      </c>
      <c r="AL26" s="7"/>
      <c r="AN26" s="7" t="str">
        <f t="shared" ref="AN26:AQ26" si="45">IF(AH26=2,"Att", (IF(AH26=0,"Not","Weak")))</f>
        <v>Att</v>
      </c>
      <c r="AO26" s="7" t="str">
        <f t="shared" si="45"/>
        <v>Att</v>
      </c>
      <c r="AP26" s="7" t="str">
        <f t="shared" si="45"/>
        <v>Att</v>
      </c>
      <c r="AQ26" s="7" t="str">
        <f t="shared" si="45"/>
        <v>Att</v>
      </c>
      <c r="AR26" s="9"/>
      <c r="AS26" s="96"/>
      <c r="AT26" s="105">
        <f t="shared" si="8"/>
        <v>2</v>
      </c>
      <c r="AU26" s="106">
        <f t="shared" si="9"/>
        <v>6</v>
      </c>
      <c r="AV26" s="106">
        <f t="shared" si="10"/>
        <v>6</v>
      </c>
      <c r="AW26" s="106">
        <f t="shared" si="11"/>
        <v>2</v>
      </c>
      <c r="AX26" s="106">
        <f t="shared" si="12"/>
        <v>2</v>
      </c>
    </row>
    <row r="27">
      <c r="A27" s="104" t="s">
        <v>142</v>
      </c>
      <c r="B27" s="104" t="s">
        <v>143</v>
      </c>
      <c r="C27" s="84">
        <v>9.0</v>
      </c>
      <c r="D27" s="84">
        <v>8.0</v>
      </c>
      <c r="E27" s="84">
        <v>6.0</v>
      </c>
      <c r="F27" s="84">
        <v>4.0</v>
      </c>
      <c r="G27" s="84">
        <v>10.0</v>
      </c>
      <c r="H27" s="84">
        <v>10.0</v>
      </c>
      <c r="I27" s="84">
        <v>9.0</v>
      </c>
      <c r="J27" s="84">
        <v>8.0</v>
      </c>
      <c r="K27" s="93"/>
      <c r="L27" s="86">
        <f t="shared" si="3"/>
        <v>64</v>
      </c>
      <c r="M27" s="87">
        <v>9.0</v>
      </c>
      <c r="N27" s="7">
        <v>19.0</v>
      </c>
      <c r="O27" s="88">
        <f t="shared" si="42"/>
        <v>28</v>
      </c>
      <c r="P27" s="7">
        <v>13.0</v>
      </c>
      <c r="Q27" s="7">
        <v>7.0</v>
      </c>
      <c r="R27" s="7">
        <v>3.0</v>
      </c>
      <c r="S27" s="7">
        <v>3.0</v>
      </c>
      <c r="T27" s="74">
        <f t="shared" si="4"/>
        <v>26</v>
      </c>
      <c r="V27" s="89">
        <f t="shared" ref="V27:Y27" si="46">MIN(SUMIF($C$15:$S$15,V$14,$C27:$S27), 100)</f>
        <v>23</v>
      </c>
      <c r="W27" s="89">
        <f t="shared" si="46"/>
        <v>14</v>
      </c>
      <c r="X27" s="89">
        <f t="shared" si="46"/>
        <v>27</v>
      </c>
      <c r="Y27" s="89">
        <f t="shared" si="46"/>
        <v>54</v>
      </c>
      <c r="Z27" s="89"/>
      <c r="AA27" s="70"/>
      <c r="AB27" s="69">
        <f t="shared" si="15"/>
        <v>0.7666666667</v>
      </c>
      <c r="AC27" s="69">
        <f t="shared" si="16"/>
        <v>0.7</v>
      </c>
      <c r="AD27" s="69">
        <f t="shared" si="17"/>
        <v>0.9</v>
      </c>
      <c r="AE27" s="69">
        <f t="shared" si="18"/>
        <v>0.7714285714</v>
      </c>
      <c r="AF27" s="69"/>
      <c r="AH27" s="7">
        <f t="shared" ref="AH27:AK27" si="47">IF((AB27)&gt;=50%, 2, (IF((AB27)&lt;25%, 0, 1)))</f>
        <v>2</v>
      </c>
      <c r="AI27" s="7">
        <f t="shared" si="47"/>
        <v>2</v>
      </c>
      <c r="AJ27" s="7">
        <f t="shared" si="47"/>
        <v>2</v>
      </c>
      <c r="AK27" s="7">
        <f t="shared" si="47"/>
        <v>2</v>
      </c>
      <c r="AL27" s="7"/>
      <c r="AN27" s="7" t="str">
        <f t="shared" ref="AN27:AQ27" si="48">IF(AH27=2,"Att", (IF(AH27=0,"Not","Weak")))</f>
        <v>Att</v>
      </c>
      <c r="AO27" s="7" t="str">
        <f t="shared" si="48"/>
        <v>Att</v>
      </c>
      <c r="AP27" s="7" t="str">
        <f t="shared" si="48"/>
        <v>Att</v>
      </c>
      <c r="AQ27" s="7" t="str">
        <f t="shared" si="48"/>
        <v>Att</v>
      </c>
      <c r="AR27" s="9"/>
      <c r="AS27" s="96"/>
      <c r="AT27" s="105">
        <f t="shared" si="8"/>
        <v>2</v>
      </c>
      <c r="AU27" s="106">
        <f t="shared" si="9"/>
        <v>6</v>
      </c>
      <c r="AV27" s="106">
        <f t="shared" si="10"/>
        <v>6</v>
      </c>
      <c r="AW27" s="106">
        <f t="shared" si="11"/>
        <v>2</v>
      </c>
      <c r="AX27" s="106">
        <f t="shared" si="12"/>
        <v>2</v>
      </c>
    </row>
    <row r="28">
      <c r="A28" s="104" t="s">
        <v>144</v>
      </c>
      <c r="B28" s="104" t="s">
        <v>145</v>
      </c>
      <c r="C28" s="84">
        <v>10.0</v>
      </c>
      <c r="D28" s="84">
        <v>10.0</v>
      </c>
      <c r="E28" s="84">
        <v>9.0</v>
      </c>
      <c r="F28" s="84">
        <v>10.0</v>
      </c>
      <c r="G28" s="84">
        <v>10.0</v>
      </c>
      <c r="H28" s="84">
        <v>9.0</v>
      </c>
      <c r="I28" s="84">
        <v>9.0</v>
      </c>
      <c r="J28" s="84">
        <v>9.0</v>
      </c>
      <c r="K28" s="93"/>
      <c r="L28" s="86">
        <f t="shared" si="3"/>
        <v>76</v>
      </c>
      <c r="M28" s="87">
        <v>9.0</v>
      </c>
      <c r="N28" s="87">
        <v>19.0</v>
      </c>
      <c r="O28" s="88">
        <f t="shared" si="42"/>
        <v>28</v>
      </c>
      <c r="P28" s="7">
        <v>14.0</v>
      </c>
      <c r="Q28" s="87">
        <v>10.0</v>
      </c>
      <c r="R28" s="7">
        <v>5.0</v>
      </c>
      <c r="S28" s="7">
        <v>5.0</v>
      </c>
      <c r="T28" s="74">
        <f t="shared" si="4"/>
        <v>34</v>
      </c>
      <c r="V28" s="89">
        <f t="shared" ref="V28:Y28" si="49">MIN(SUMIF($C$15:$S$15,V$14,$C28:$S28), 100)</f>
        <v>29</v>
      </c>
      <c r="W28" s="89">
        <f t="shared" si="49"/>
        <v>20</v>
      </c>
      <c r="X28" s="89">
        <f t="shared" si="49"/>
        <v>27</v>
      </c>
      <c r="Y28" s="89">
        <f t="shared" si="49"/>
        <v>62</v>
      </c>
      <c r="Z28" s="89"/>
      <c r="AA28" s="70"/>
      <c r="AB28" s="69">
        <f t="shared" si="15"/>
        <v>0.9666666667</v>
      </c>
      <c r="AC28" s="69">
        <f t="shared" si="16"/>
        <v>1</v>
      </c>
      <c r="AD28" s="69">
        <f t="shared" si="17"/>
        <v>0.9</v>
      </c>
      <c r="AE28" s="69">
        <f t="shared" si="18"/>
        <v>0.8857142857</v>
      </c>
      <c r="AF28" s="69"/>
      <c r="AH28" s="7">
        <f t="shared" ref="AH28:AK28" si="50">IF((AB28)&gt;=50%, 2, (IF((AB28)&lt;25%, 0, 1)))</f>
        <v>2</v>
      </c>
      <c r="AI28" s="7">
        <f t="shared" si="50"/>
        <v>2</v>
      </c>
      <c r="AJ28" s="7">
        <f t="shared" si="50"/>
        <v>2</v>
      </c>
      <c r="AK28" s="7">
        <f t="shared" si="50"/>
        <v>2</v>
      </c>
      <c r="AL28" s="7"/>
      <c r="AN28" s="7" t="str">
        <f t="shared" ref="AN28:AQ28" si="51">IF(AH28=2,"Att", (IF(AH28=0,"Not","Weak")))</f>
        <v>Att</v>
      </c>
      <c r="AO28" s="7" t="str">
        <f t="shared" si="51"/>
        <v>Att</v>
      </c>
      <c r="AP28" s="7" t="str">
        <f t="shared" si="51"/>
        <v>Att</v>
      </c>
      <c r="AQ28" s="7" t="str">
        <f t="shared" si="51"/>
        <v>Att</v>
      </c>
      <c r="AR28" s="9"/>
      <c r="AS28" s="96"/>
      <c r="AT28" s="105">
        <f t="shared" si="8"/>
        <v>2</v>
      </c>
      <c r="AU28" s="106">
        <f t="shared" si="9"/>
        <v>6</v>
      </c>
      <c r="AV28" s="106">
        <f t="shared" si="10"/>
        <v>6</v>
      </c>
      <c r="AW28" s="106">
        <f t="shared" si="11"/>
        <v>2</v>
      </c>
      <c r="AX28" s="106">
        <f t="shared" si="12"/>
        <v>2</v>
      </c>
    </row>
    <row r="29">
      <c r="A29" s="104" t="s">
        <v>146</v>
      </c>
      <c r="B29" s="104" t="s">
        <v>147</v>
      </c>
      <c r="C29" s="84">
        <v>10.0</v>
      </c>
      <c r="D29" s="84">
        <v>9.0</v>
      </c>
      <c r="E29" s="84">
        <v>9.0</v>
      </c>
      <c r="F29" s="84">
        <v>8.0</v>
      </c>
      <c r="G29" s="84">
        <v>9.0</v>
      </c>
      <c r="H29" s="84">
        <v>7.0</v>
      </c>
      <c r="I29" s="84">
        <v>7.0</v>
      </c>
      <c r="J29" s="84">
        <v>9.0</v>
      </c>
      <c r="K29" s="93"/>
      <c r="L29" s="86">
        <f t="shared" si="3"/>
        <v>68</v>
      </c>
      <c r="M29" s="87">
        <v>9.0</v>
      </c>
      <c r="N29" s="7">
        <v>19.0</v>
      </c>
      <c r="O29" s="88">
        <f t="shared" si="42"/>
        <v>28</v>
      </c>
      <c r="P29" s="7">
        <v>12.0</v>
      </c>
      <c r="Q29" s="7">
        <v>10.0</v>
      </c>
      <c r="R29" s="7">
        <v>4.0</v>
      </c>
      <c r="S29" s="7">
        <v>4.0</v>
      </c>
      <c r="T29" s="74">
        <f t="shared" si="4"/>
        <v>30</v>
      </c>
      <c r="V29" s="89">
        <f t="shared" ref="V29:Y29" si="52">MIN(SUMIF($C$15:$S$15,V$14,$C29:$S29), 100)</f>
        <v>28</v>
      </c>
      <c r="W29" s="89">
        <f t="shared" si="52"/>
        <v>17</v>
      </c>
      <c r="X29" s="89">
        <f t="shared" si="52"/>
        <v>23</v>
      </c>
      <c r="Y29" s="89">
        <f t="shared" si="52"/>
        <v>58</v>
      </c>
      <c r="Z29" s="89"/>
      <c r="AA29" s="70"/>
      <c r="AB29" s="69">
        <f t="shared" si="15"/>
        <v>0.9333333333</v>
      </c>
      <c r="AC29" s="69">
        <f t="shared" si="16"/>
        <v>0.85</v>
      </c>
      <c r="AD29" s="69">
        <f t="shared" si="17"/>
        <v>0.7666666667</v>
      </c>
      <c r="AE29" s="69">
        <f t="shared" si="18"/>
        <v>0.8285714286</v>
      </c>
      <c r="AF29" s="69"/>
      <c r="AH29" s="7">
        <f t="shared" ref="AH29:AK29" si="53">IF((AB29)&gt;=50%, 2, (IF((AB29)&lt;25%, 0, 1)))</f>
        <v>2</v>
      </c>
      <c r="AI29" s="7">
        <f t="shared" si="53"/>
        <v>2</v>
      </c>
      <c r="AJ29" s="7">
        <f t="shared" si="53"/>
        <v>2</v>
      </c>
      <c r="AK29" s="7">
        <f t="shared" si="53"/>
        <v>2</v>
      </c>
      <c r="AL29" s="7"/>
      <c r="AN29" s="7" t="str">
        <f t="shared" ref="AN29:AQ29" si="54">IF(AH29=2,"Att", (IF(AH29=0,"Not","Weak")))</f>
        <v>Att</v>
      </c>
      <c r="AO29" s="7" t="str">
        <f t="shared" si="54"/>
        <v>Att</v>
      </c>
      <c r="AP29" s="7" t="str">
        <f t="shared" si="54"/>
        <v>Att</v>
      </c>
      <c r="AQ29" s="7" t="str">
        <f t="shared" si="54"/>
        <v>Att</v>
      </c>
      <c r="AR29" s="9"/>
      <c r="AS29" s="96"/>
      <c r="AT29" s="105">
        <f t="shared" si="8"/>
        <v>2</v>
      </c>
      <c r="AU29" s="106">
        <f t="shared" si="9"/>
        <v>6</v>
      </c>
      <c r="AV29" s="106">
        <f t="shared" si="10"/>
        <v>6</v>
      </c>
      <c r="AW29" s="106">
        <f t="shared" si="11"/>
        <v>2</v>
      </c>
      <c r="AX29" s="106">
        <f t="shared" si="12"/>
        <v>2</v>
      </c>
    </row>
    <row r="30">
      <c r="A30" s="104" t="s">
        <v>148</v>
      </c>
      <c r="B30" s="104" t="s">
        <v>149</v>
      </c>
      <c r="C30" s="84">
        <v>10.0</v>
      </c>
      <c r="D30" s="84">
        <v>10.0</v>
      </c>
      <c r="E30" s="84">
        <v>10.0</v>
      </c>
      <c r="F30" s="84">
        <v>10.0</v>
      </c>
      <c r="G30" s="84">
        <v>10.0</v>
      </c>
      <c r="H30" s="84">
        <v>10.0</v>
      </c>
      <c r="I30" s="84">
        <v>10.0</v>
      </c>
      <c r="J30" s="84">
        <v>10.0</v>
      </c>
      <c r="K30" s="93"/>
      <c r="L30" s="86">
        <f t="shared" si="3"/>
        <v>80</v>
      </c>
      <c r="M30" s="87">
        <v>10.0</v>
      </c>
      <c r="N30" s="7">
        <v>20.0</v>
      </c>
      <c r="O30" s="88">
        <f t="shared" si="42"/>
        <v>30</v>
      </c>
      <c r="P30" s="7">
        <v>17.0</v>
      </c>
      <c r="Q30" s="87">
        <v>10.0</v>
      </c>
      <c r="R30" s="7">
        <v>5.0</v>
      </c>
      <c r="S30" s="7">
        <v>5.0</v>
      </c>
      <c r="T30" s="74">
        <f t="shared" si="4"/>
        <v>37</v>
      </c>
      <c r="V30" s="89">
        <f t="shared" ref="V30:Y30" si="55">MIN(SUMIF($C$15:$S$15,V$14,$C30:$S30), 100)</f>
        <v>30</v>
      </c>
      <c r="W30" s="89">
        <f t="shared" si="55"/>
        <v>20</v>
      </c>
      <c r="X30" s="89">
        <f t="shared" si="55"/>
        <v>30</v>
      </c>
      <c r="Y30" s="89">
        <f t="shared" si="55"/>
        <v>67</v>
      </c>
      <c r="Z30" s="89"/>
      <c r="AA30" s="70"/>
      <c r="AB30" s="69">
        <f t="shared" si="15"/>
        <v>1</v>
      </c>
      <c r="AC30" s="69">
        <f t="shared" si="16"/>
        <v>1</v>
      </c>
      <c r="AD30" s="69">
        <f t="shared" si="17"/>
        <v>1</v>
      </c>
      <c r="AE30" s="69">
        <f t="shared" si="18"/>
        <v>0.9571428571</v>
      </c>
      <c r="AF30" s="69"/>
      <c r="AH30" s="7">
        <f t="shared" ref="AH30:AK30" si="56">IF((AB30)&gt;=50%, 2, (IF((AB30)&lt;25%, 0, 1)))</f>
        <v>2</v>
      </c>
      <c r="AI30" s="7">
        <f t="shared" si="56"/>
        <v>2</v>
      </c>
      <c r="AJ30" s="7">
        <f t="shared" si="56"/>
        <v>2</v>
      </c>
      <c r="AK30" s="7">
        <f t="shared" si="56"/>
        <v>2</v>
      </c>
      <c r="AL30" s="7"/>
      <c r="AN30" s="7" t="str">
        <f t="shared" ref="AN30:AQ30" si="57">IF(AH30=2,"Att", (IF(AH30=0,"Not","Weak")))</f>
        <v>Att</v>
      </c>
      <c r="AO30" s="7" t="str">
        <f t="shared" si="57"/>
        <v>Att</v>
      </c>
      <c r="AP30" s="7" t="str">
        <f t="shared" si="57"/>
        <v>Att</v>
      </c>
      <c r="AQ30" s="7" t="str">
        <f t="shared" si="57"/>
        <v>Att</v>
      </c>
      <c r="AR30" s="9"/>
      <c r="AS30" s="96"/>
      <c r="AT30" s="105">
        <f t="shared" si="8"/>
        <v>2</v>
      </c>
      <c r="AU30" s="106">
        <f t="shared" si="9"/>
        <v>6</v>
      </c>
      <c r="AV30" s="106">
        <f t="shared" si="10"/>
        <v>6</v>
      </c>
      <c r="AW30" s="106">
        <f t="shared" si="11"/>
        <v>2</v>
      </c>
      <c r="AX30" s="106">
        <f t="shared" si="12"/>
        <v>2</v>
      </c>
    </row>
    <row r="31">
      <c r="A31" s="104" t="s">
        <v>150</v>
      </c>
      <c r="B31" s="104" t="s">
        <v>151</v>
      </c>
      <c r="C31" s="84">
        <v>9.0</v>
      </c>
      <c r="D31" s="84">
        <v>9.0</v>
      </c>
      <c r="E31" s="84">
        <v>9.0</v>
      </c>
      <c r="F31" s="84">
        <v>9.0</v>
      </c>
      <c r="G31" s="84">
        <v>10.0</v>
      </c>
      <c r="H31" s="84">
        <v>9.0</v>
      </c>
      <c r="I31" s="84">
        <v>10.0</v>
      </c>
      <c r="J31" s="84">
        <v>7.0</v>
      </c>
      <c r="K31" s="93"/>
      <c r="L31" s="86">
        <f t="shared" si="3"/>
        <v>72</v>
      </c>
      <c r="M31" s="87">
        <v>9.0</v>
      </c>
      <c r="N31" s="7">
        <v>18.0</v>
      </c>
      <c r="O31" s="88">
        <f t="shared" si="42"/>
        <v>27</v>
      </c>
      <c r="P31" s="7">
        <v>14.0</v>
      </c>
      <c r="Q31" s="87">
        <v>10.0</v>
      </c>
      <c r="R31" s="7">
        <v>5.0</v>
      </c>
      <c r="S31" s="7">
        <v>5.0</v>
      </c>
      <c r="T31" s="74">
        <f t="shared" si="4"/>
        <v>34</v>
      </c>
      <c r="V31" s="89">
        <f t="shared" ref="V31:Y31" si="58">MIN(SUMIF($C$15:$S$15,V$14,$C31:$S31), 100)</f>
        <v>27</v>
      </c>
      <c r="W31" s="89">
        <f t="shared" si="58"/>
        <v>19</v>
      </c>
      <c r="X31" s="89">
        <f t="shared" si="58"/>
        <v>26</v>
      </c>
      <c r="Y31" s="89">
        <f t="shared" si="58"/>
        <v>61</v>
      </c>
      <c r="Z31" s="89"/>
      <c r="AA31" s="70"/>
      <c r="AB31" s="69">
        <f t="shared" si="15"/>
        <v>0.9</v>
      </c>
      <c r="AC31" s="69">
        <f t="shared" si="16"/>
        <v>0.95</v>
      </c>
      <c r="AD31" s="69">
        <f t="shared" si="17"/>
        <v>0.8666666667</v>
      </c>
      <c r="AE31" s="69">
        <f t="shared" si="18"/>
        <v>0.8714285714</v>
      </c>
      <c r="AF31" s="69"/>
      <c r="AH31" s="7">
        <f t="shared" ref="AH31:AK31" si="59">IF((AB31)&gt;=50%, 2, (IF((AB31)&lt;25%, 0, 1)))</f>
        <v>2</v>
      </c>
      <c r="AI31" s="7">
        <f t="shared" si="59"/>
        <v>2</v>
      </c>
      <c r="AJ31" s="7">
        <f t="shared" si="59"/>
        <v>2</v>
      </c>
      <c r="AK31" s="7">
        <f t="shared" si="59"/>
        <v>2</v>
      </c>
      <c r="AL31" s="7"/>
      <c r="AN31" s="7" t="str">
        <f t="shared" ref="AN31:AQ31" si="60">IF(AH31=2,"Att", (IF(AH31=0,"Not","Weak")))</f>
        <v>Att</v>
      </c>
      <c r="AO31" s="7" t="str">
        <f t="shared" si="60"/>
        <v>Att</v>
      </c>
      <c r="AP31" s="7" t="str">
        <f t="shared" si="60"/>
        <v>Att</v>
      </c>
      <c r="AQ31" s="7" t="str">
        <f t="shared" si="60"/>
        <v>Att</v>
      </c>
      <c r="AR31" s="9"/>
      <c r="AS31" s="96"/>
      <c r="AT31" s="105">
        <f t="shared" si="8"/>
        <v>2</v>
      </c>
      <c r="AU31" s="106">
        <f t="shared" si="9"/>
        <v>6</v>
      </c>
      <c r="AV31" s="106">
        <f t="shared" si="10"/>
        <v>6</v>
      </c>
      <c r="AW31" s="106">
        <f t="shared" si="11"/>
        <v>2</v>
      </c>
      <c r="AX31" s="106">
        <f t="shared" si="12"/>
        <v>2</v>
      </c>
    </row>
    <row r="32">
      <c r="A32" s="104" t="s">
        <v>152</v>
      </c>
      <c r="B32" s="104" t="s">
        <v>153</v>
      </c>
      <c r="C32" s="84">
        <v>10.0</v>
      </c>
      <c r="D32" s="84">
        <v>10.0</v>
      </c>
      <c r="E32" s="84">
        <v>10.0</v>
      </c>
      <c r="F32" s="84">
        <v>10.0</v>
      </c>
      <c r="G32" s="84">
        <v>10.0</v>
      </c>
      <c r="H32" s="84">
        <v>10.0</v>
      </c>
      <c r="I32" s="84">
        <v>10.0</v>
      </c>
      <c r="J32" s="84">
        <v>10.0</v>
      </c>
      <c r="K32" s="93"/>
      <c r="L32" s="86">
        <f t="shared" si="3"/>
        <v>80</v>
      </c>
      <c r="M32" s="87">
        <v>9.0</v>
      </c>
      <c r="N32" s="7">
        <v>17.0</v>
      </c>
      <c r="O32" s="88">
        <f t="shared" si="42"/>
        <v>26</v>
      </c>
      <c r="P32" s="7">
        <v>16.0</v>
      </c>
      <c r="Q32" s="7">
        <v>10.0</v>
      </c>
      <c r="R32" s="7">
        <v>5.0</v>
      </c>
      <c r="S32" s="7">
        <v>5.0</v>
      </c>
      <c r="T32" s="74">
        <f t="shared" si="4"/>
        <v>36</v>
      </c>
      <c r="V32" s="89">
        <f t="shared" ref="V32:Y32" si="61">MIN(SUMIF($C$15:$S$15,V$14,$C32:$S32), 100)</f>
        <v>30</v>
      </c>
      <c r="W32" s="89">
        <f t="shared" si="61"/>
        <v>20</v>
      </c>
      <c r="X32" s="89">
        <f t="shared" si="61"/>
        <v>30</v>
      </c>
      <c r="Y32" s="89">
        <f t="shared" si="61"/>
        <v>62</v>
      </c>
      <c r="Z32" s="89"/>
      <c r="AA32" s="70"/>
      <c r="AB32" s="69">
        <f t="shared" si="15"/>
        <v>1</v>
      </c>
      <c r="AC32" s="69">
        <f t="shared" si="16"/>
        <v>1</v>
      </c>
      <c r="AD32" s="69">
        <f t="shared" si="17"/>
        <v>1</v>
      </c>
      <c r="AE32" s="69">
        <f t="shared" si="18"/>
        <v>0.8857142857</v>
      </c>
      <c r="AF32" s="69"/>
      <c r="AH32" s="7">
        <f t="shared" ref="AH32:AK32" si="62">IF((AB32)&gt;=50%, 2, (IF((AB32)&lt;25%, 0, 1)))</f>
        <v>2</v>
      </c>
      <c r="AI32" s="7">
        <f t="shared" si="62"/>
        <v>2</v>
      </c>
      <c r="AJ32" s="7">
        <f t="shared" si="62"/>
        <v>2</v>
      </c>
      <c r="AK32" s="7">
        <f t="shared" si="62"/>
        <v>2</v>
      </c>
      <c r="AL32" s="7"/>
      <c r="AN32" s="7" t="str">
        <f t="shared" ref="AN32:AQ32" si="63">IF(AH32=2,"Att", (IF(AH32=0,"Not","Weak")))</f>
        <v>Att</v>
      </c>
      <c r="AO32" s="7" t="str">
        <f t="shared" si="63"/>
        <v>Att</v>
      </c>
      <c r="AP32" s="7" t="str">
        <f t="shared" si="63"/>
        <v>Att</v>
      </c>
      <c r="AQ32" s="7" t="str">
        <f t="shared" si="63"/>
        <v>Att</v>
      </c>
      <c r="AR32" s="9"/>
      <c r="AS32" s="96"/>
      <c r="AT32" s="105">
        <f t="shared" si="8"/>
        <v>2</v>
      </c>
      <c r="AU32" s="106">
        <f t="shared" si="9"/>
        <v>6</v>
      </c>
      <c r="AV32" s="106">
        <f t="shared" si="10"/>
        <v>6</v>
      </c>
      <c r="AW32" s="106">
        <f t="shared" si="11"/>
        <v>2</v>
      </c>
      <c r="AX32" s="106">
        <f t="shared" si="12"/>
        <v>2</v>
      </c>
    </row>
    <row r="33">
      <c r="A33" s="104" t="s">
        <v>154</v>
      </c>
      <c r="B33" s="104" t="s">
        <v>155</v>
      </c>
      <c r="C33" s="84">
        <v>9.0</v>
      </c>
      <c r="D33" s="84">
        <v>9.0</v>
      </c>
      <c r="E33" s="84">
        <v>8.0</v>
      </c>
      <c r="F33" s="84">
        <v>9.0</v>
      </c>
      <c r="G33" s="84">
        <v>9.0</v>
      </c>
      <c r="H33" s="84">
        <v>7.0</v>
      </c>
      <c r="I33" s="84">
        <v>6.0</v>
      </c>
      <c r="J33" s="84">
        <v>7.0</v>
      </c>
      <c r="K33" s="92"/>
      <c r="L33" s="86">
        <f t="shared" si="3"/>
        <v>64</v>
      </c>
      <c r="M33" s="7">
        <v>9.0</v>
      </c>
      <c r="N33" s="7">
        <v>17.0</v>
      </c>
      <c r="O33" s="88">
        <f t="shared" si="42"/>
        <v>26</v>
      </c>
      <c r="P33" s="7">
        <v>15.0</v>
      </c>
      <c r="Q33" s="7">
        <v>10.0</v>
      </c>
      <c r="R33" s="7">
        <v>5.0</v>
      </c>
      <c r="S33" s="7">
        <v>4.0</v>
      </c>
      <c r="T33" s="74">
        <f t="shared" si="4"/>
        <v>34</v>
      </c>
      <c r="V33" s="89">
        <f t="shared" ref="V33:Y33" si="64">MIN(SUMIF($C$15:$S$15,V$14,$C33:$S33), 100)</f>
        <v>26</v>
      </c>
      <c r="W33" s="89">
        <f t="shared" si="64"/>
        <v>18</v>
      </c>
      <c r="X33" s="89">
        <f t="shared" si="64"/>
        <v>20</v>
      </c>
      <c r="Y33" s="89">
        <f t="shared" si="64"/>
        <v>60</v>
      </c>
      <c r="Z33" s="89"/>
      <c r="AA33" s="70"/>
      <c r="AB33" s="69">
        <f t="shared" si="15"/>
        <v>0.8666666667</v>
      </c>
      <c r="AC33" s="69">
        <f t="shared" si="16"/>
        <v>0.9</v>
      </c>
      <c r="AD33" s="69">
        <f t="shared" si="17"/>
        <v>0.6666666667</v>
      </c>
      <c r="AE33" s="69">
        <f t="shared" si="18"/>
        <v>0.8571428571</v>
      </c>
      <c r="AF33" s="69"/>
      <c r="AH33" s="7">
        <f t="shared" ref="AH33:AK33" si="65">IF((AB33)&gt;=50%, 2, (IF((AB33)&lt;25%, 0, 1)))</f>
        <v>2</v>
      </c>
      <c r="AI33" s="7">
        <f t="shared" si="65"/>
        <v>2</v>
      </c>
      <c r="AJ33" s="7">
        <f t="shared" si="65"/>
        <v>2</v>
      </c>
      <c r="AK33" s="7">
        <f t="shared" si="65"/>
        <v>2</v>
      </c>
      <c r="AL33" s="7"/>
      <c r="AN33" s="7" t="str">
        <f t="shared" ref="AN33:AQ33" si="66">IF(AH33=2,"Att", (IF(AH33=0,"Not","Weak")))</f>
        <v>Att</v>
      </c>
      <c r="AO33" s="7" t="str">
        <f t="shared" si="66"/>
        <v>Att</v>
      </c>
      <c r="AP33" s="7" t="str">
        <f t="shared" si="66"/>
        <v>Att</v>
      </c>
      <c r="AQ33" s="7" t="str">
        <f t="shared" si="66"/>
        <v>Att</v>
      </c>
      <c r="AR33" s="9"/>
      <c r="AS33" s="96"/>
      <c r="AT33" s="105">
        <f t="shared" si="8"/>
        <v>2</v>
      </c>
      <c r="AU33" s="106">
        <f t="shared" si="9"/>
        <v>6</v>
      </c>
      <c r="AV33" s="106">
        <f t="shared" si="10"/>
        <v>6</v>
      </c>
      <c r="AW33" s="106">
        <f t="shared" si="11"/>
        <v>2</v>
      </c>
      <c r="AX33" s="106">
        <f t="shared" si="12"/>
        <v>2</v>
      </c>
    </row>
    <row r="34">
      <c r="A34" s="104" t="s">
        <v>156</v>
      </c>
      <c r="B34" s="104" t="s">
        <v>157</v>
      </c>
      <c r="C34" s="84">
        <v>10.0</v>
      </c>
      <c r="D34" s="84">
        <v>10.0</v>
      </c>
      <c r="E34" s="84">
        <v>10.0</v>
      </c>
      <c r="F34" s="84">
        <v>10.0</v>
      </c>
      <c r="G34" s="84">
        <v>10.0</v>
      </c>
      <c r="H34" s="84">
        <v>10.0</v>
      </c>
      <c r="I34" s="84">
        <v>10.0</v>
      </c>
      <c r="J34" s="84">
        <v>10.0</v>
      </c>
      <c r="K34" s="92"/>
      <c r="L34" s="86">
        <f t="shared" si="3"/>
        <v>80</v>
      </c>
      <c r="M34" s="87">
        <v>9.0</v>
      </c>
      <c r="N34" s="87">
        <v>19.0</v>
      </c>
      <c r="O34" s="88">
        <f t="shared" si="42"/>
        <v>28</v>
      </c>
      <c r="P34" s="7">
        <v>15.0</v>
      </c>
      <c r="Q34" s="7">
        <v>10.0</v>
      </c>
      <c r="R34" s="7">
        <v>5.0</v>
      </c>
      <c r="S34" s="7">
        <v>4.0</v>
      </c>
      <c r="T34" s="74">
        <f t="shared" si="4"/>
        <v>34</v>
      </c>
      <c r="V34" s="89">
        <f t="shared" ref="V34:Y34" si="67">MIN(SUMIF($C$15:$S$15,V$14,$C34:$S34), 100)</f>
        <v>30</v>
      </c>
      <c r="W34" s="89">
        <f t="shared" si="67"/>
        <v>20</v>
      </c>
      <c r="X34" s="89">
        <f t="shared" si="67"/>
        <v>30</v>
      </c>
      <c r="Y34" s="89">
        <f t="shared" si="67"/>
        <v>62</v>
      </c>
      <c r="Z34" s="89"/>
      <c r="AA34" s="70"/>
      <c r="AB34" s="69">
        <f t="shared" si="15"/>
        <v>1</v>
      </c>
      <c r="AC34" s="69">
        <f t="shared" si="16"/>
        <v>1</v>
      </c>
      <c r="AD34" s="69">
        <f t="shared" si="17"/>
        <v>1</v>
      </c>
      <c r="AE34" s="69">
        <f t="shared" si="18"/>
        <v>0.8857142857</v>
      </c>
      <c r="AF34" s="69"/>
      <c r="AH34" s="7">
        <f t="shared" ref="AH34:AK34" si="68">IF((AB34)&gt;=50%, 2, (IF((AB34)&lt;25%, 0, 1)))</f>
        <v>2</v>
      </c>
      <c r="AI34" s="7">
        <f t="shared" si="68"/>
        <v>2</v>
      </c>
      <c r="AJ34" s="7">
        <f t="shared" si="68"/>
        <v>2</v>
      </c>
      <c r="AK34" s="7">
        <f t="shared" si="68"/>
        <v>2</v>
      </c>
      <c r="AL34" s="7"/>
      <c r="AN34" s="7" t="str">
        <f t="shared" ref="AN34:AQ34" si="69">IF(AH34=2,"Att", (IF(AH34=0,"Not","Weak")))</f>
        <v>Att</v>
      </c>
      <c r="AO34" s="7" t="str">
        <f t="shared" si="69"/>
        <v>Att</v>
      </c>
      <c r="AP34" s="7" t="str">
        <f t="shared" si="69"/>
        <v>Att</v>
      </c>
      <c r="AQ34" s="7" t="str">
        <f t="shared" si="69"/>
        <v>Att</v>
      </c>
      <c r="AR34" s="9"/>
      <c r="AS34" s="96"/>
      <c r="AT34" s="105">
        <f t="shared" si="8"/>
        <v>2</v>
      </c>
      <c r="AU34" s="106">
        <f t="shared" si="9"/>
        <v>6</v>
      </c>
      <c r="AV34" s="106">
        <f t="shared" si="10"/>
        <v>6</v>
      </c>
      <c r="AW34" s="106">
        <f t="shared" si="11"/>
        <v>2</v>
      </c>
      <c r="AX34" s="106">
        <f t="shared" si="12"/>
        <v>2</v>
      </c>
    </row>
    <row r="35">
      <c r="A35" s="104" t="s">
        <v>158</v>
      </c>
      <c r="B35" s="104" t="s">
        <v>159</v>
      </c>
      <c r="C35" s="84">
        <v>10.0</v>
      </c>
      <c r="D35" s="84">
        <v>10.0</v>
      </c>
      <c r="E35" s="84">
        <v>9.0</v>
      </c>
      <c r="F35" s="84">
        <v>9.0</v>
      </c>
      <c r="G35" s="84">
        <v>8.0</v>
      </c>
      <c r="H35" s="84">
        <v>10.0</v>
      </c>
      <c r="I35" s="84">
        <v>10.0</v>
      </c>
      <c r="J35" s="84">
        <v>10.0</v>
      </c>
      <c r="K35" s="93"/>
      <c r="L35" s="86">
        <f t="shared" si="3"/>
        <v>76</v>
      </c>
      <c r="M35" s="87">
        <v>9.0</v>
      </c>
      <c r="N35" s="7">
        <v>17.0</v>
      </c>
      <c r="O35" s="88">
        <f t="shared" si="42"/>
        <v>26</v>
      </c>
      <c r="P35" s="7">
        <v>14.0</v>
      </c>
      <c r="Q35" s="7">
        <v>10.0</v>
      </c>
      <c r="R35" s="7">
        <v>5.0</v>
      </c>
      <c r="S35" s="7">
        <v>4.0</v>
      </c>
      <c r="T35" s="74">
        <f t="shared" si="4"/>
        <v>33</v>
      </c>
      <c r="V35" s="89">
        <f t="shared" ref="V35:Y35" si="70">MIN(SUMIF($C$15:$S$15,V$14,$C35:$S35), 100)</f>
        <v>29</v>
      </c>
      <c r="W35" s="89">
        <f t="shared" si="70"/>
        <v>17</v>
      </c>
      <c r="X35" s="89">
        <f t="shared" si="70"/>
        <v>30</v>
      </c>
      <c r="Y35" s="89">
        <f t="shared" si="70"/>
        <v>59</v>
      </c>
      <c r="Z35" s="89"/>
      <c r="AA35" s="70"/>
      <c r="AB35" s="69">
        <f t="shared" si="15"/>
        <v>0.9666666667</v>
      </c>
      <c r="AC35" s="69">
        <f t="shared" si="16"/>
        <v>0.85</v>
      </c>
      <c r="AD35" s="69">
        <f t="shared" si="17"/>
        <v>1</v>
      </c>
      <c r="AE35" s="69">
        <f t="shared" si="18"/>
        <v>0.8428571429</v>
      </c>
      <c r="AF35" s="69"/>
      <c r="AH35" s="7">
        <f t="shared" ref="AH35:AK35" si="71">IF((AB35)&gt;=50%, 2, (IF((AB35)&lt;25%, 0, 1)))</f>
        <v>2</v>
      </c>
      <c r="AI35" s="7">
        <f t="shared" si="71"/>
        <v>2</v>
      </c>
      <c r="AJ35" s="7">
        <f t="shared" si="71"/>
        <v>2</v>
      </c>
      <c r="AK35" s="7">
        <f t="shared" si="71"/>
        <v>2</v>
      </c>
      <c r="AL35" s="7"/>
      <c r="AN35" s="7" t="str">
        <f t="shared" ref="AN35:AQ35" si="72">IF(AH35=2,"Att", (IF(AH35=0,"Not","Weak")))</f>
        <v>Att</v>
      </c>
      <c r="AO35" s="7" t="str">
        <f t="shared" si="72"/>
        <v>Att</v>
      </c>
      <c r="AP35" s="7" t="str">
        <f t="shared" si="72"/>
        <v>Att</v>
      </c>
      <c r="AQ35" s="7" t="str">
        <f t="shared" si="72"/>
        <v>Att</v>
      </c>
      <c r="AR35" s="9"/>
      <c r="AS35" s="96"/>
      <c r="AT35" s="105">
        <f t="shared" si="8"/>
        <v>2</v>
      </c>
      <c r="AU35" s="106">
        <f t="shared" si="9"/>
        <v>6</v>
      </c>
      <c r="AV35" s="106">
        <f t="shared" si="10"/>
        <v>6</v>
      </c>
      <c r="AW35" s="106">
        <f t="shared" si="11"/>
        <v>2</v>
      </c>
      <c r="AX35" s="106">
        <f t="shared" si="12"/>
        <v>2</v>
      </c>
    </row>
    <row r="36">
      <c r="A36" s="104" t="s">
        <v>160</v>
      </c>
      <c r="B36" s="104" t="s">
        <v>161</v>
      </c>
      <c r="C36" s="84">
        <v>9.0</v>
      </c>
      <c r="D36" s="84">
        <v>8.0</v>
      </c>
      <c r="E36" s="84">
        <v>7.0</v>
      </c>
      <c r="F36" s="84">
        <v>8.0</v>
      </c>
      <c r="G36" s="84">
        <v>8.0</v>
      </c>
      <c r="H36" s="84">
        <v>8.0</v>
      </c>
      <c r="I36" s="84">
        <v>7.0</v>
      </c>
      <c r="J36" s="84">
        <v>9.0</v>
      </c>
      <c r="K36" s="92"/>
      <c r="L36" s="86">
        <f t="shared" si="3"/>
        <v>64</v>
      </c>
      <c r="M36" s="87">
        <v>9.0</v>
      </c>
      <c r="N36" s="87">
        <v>18.0</v>
      </c>
      <c r="O36" s="88">
        <f t="shared" si="42"/>
        <v>27</v>
      </c>
      <c r="P36" s="7">
        <v>14.0</v>
      </c>
      <c r="Q36" s="7">
        <v>10.0</v>
      </c>
      <c r="R36" s="7">
        <v>5.0</v>
      </c>
      <c r="S36" s="7">
        <v>5.0</v>
      </c>
      <c r="T36" s="74">
        <f t="shared" si="4"/>
        <v>34</v>
      </c>
      <c r="V36" s="89">
        <f t="shared" ref="V36:Y36" si="73">MIN(SUMIF($C$15:$S$15,V$14,$C36:$S36), 100)</f>
        <v>24</v>
      </c>
      <c r="W36" s="89">
        <f t="shared" si="73"/>
        <v>16</v>
      </c>
      <c r="X36" s="89">
        <f t="shared" si="73"/>
        <v>24</v>
      </c>
      <c r="Y36" s="89">
        <f t="shared" si="73"/>
        <v>61</v>
      </c>
      <c r="Z36" s="89"/>
      <c r="AA36" s="70"/>
      <c r="AB36" s="69">
        <f t="shared" si="15"/>
        <v>0.8</v>
      </c>
      <c r="AC36" s="69">
        <f t="shared" si="16"/>
        <v>0.8</v>
      </c>
      <c r="AD36" s="69">
        <f t="shared" si="17"/>
        <v>0.8</v>
      </c>
      <c r="AE36" s="69">
        <f t="shared" si="18"/>
        <v>0.8714285714</v>
      </c>
      <c r="AF36" s="69"/>
      <c r="AH36" s="7">
        <f t="shared" ref="AH36:AK36" si="74">IF((AB36)&gt;=50%, 2, (IF((AB36)&lt;25%, 0, 1)))</f>
        <v>2</v>
      </c>
      <c r="AI36" s="7">
        <f t="shared" si="74"/>
        <v>2</v>
      </c>
      <c r="AJ36" s="7">
        <f t="shared" si="74"/>
        <v>2</v>
      </c>
      <c r="AK36" s="7">
        <f t="shared" si="74"/>
        <v>2</v>
      </c>
      <c r="AL36" s="7"/>
      <c r="AN36" s="7" t="str">
        <f t="shared" ref="AN36:AQ36" si="75">IF(AH36=2,"Att", (IF(AH36=0,"Not","Weak")))</f>
        <v>Att</v>
      </c>
      <c r="AO36" s="7" t="str">
        <f t="shared" si="75"/>
        <v>Att</v>
      </c>
      <c r="AP36" s="7" t="str">
        <f t="shared" si="75"/>
        <v>Att</v>
      </c>
      <c r="AQ36" s="7" t="str">
        <f t="shared" si="75"/>
        <v>Att</v>
      </c>
      <c r="AR36" s="9"/>
      <c r="AS36" s="96"/>
      <c r="AT36" s="105">
        <f t="shared" si="8"/>
        <v>2</v>
      </c>
      <c r="AU36" s="106">
        <f t="shared" si="9"/>
        <v>6</v>
      </c>
      <c r="AV36" s="106">
        <f t="shared" si="10"/>
        <v>6</v>
      </c>
      <c r="AW36" s="106">
        <f t="shared" si="11"/>
        <v>2</v>
      </c>
      <c r="AX36" s="106">
        <f t="shared" si="12"/>
        <v>2</v>
      </c>
    </row>
    <row r="37">
      <c r="A37" s="104" t="s">
        <v>162</v>
      </c>
      <c r="B37" s="104" t="s">
        <v>163</v>
      </c>
      <c r="C37" s="84">
        <v>10.0</v>
      </c>
      <c r="D37" s="84">
        <v>9.0</v>
      </c>
      <c r="E37" s="84">
        <v>9.0</v>
      </c>
      <c r="F37" s="84">
        <v>10.0</v>
      </c>
      <c r="G37" s="84">
        <v>10.0</v>
      </c>
      <c r="H37" s="84">
        <v>9.0</v>
      </c>
      <c r="I37" s="84">
        <v>9.0</v>
      </c>
      <c r="J37" s="84">
        <v>10.0</v>
      </c>
      <c r="K37" s="93"/>
      <c r="L37" s="86">
        <f t="shared" si="3"/>
        <v>76</v>
      </c>
      <c r="M37" s="7">
        <v>9.0</v>
      </c>
      <c r="N37" s="7">
        <v>17.0</v>
      </c>
      <c r="O37" s="88">
        <f t="shared" si="42"/>
        <v>26</v>
      </c>
      <c r="P37" s="7">
        <v>14.0</v>
      </c>
      <c r="Q37" s="7">
        <v>9.0</v>
      </c>
      <c r="R37" s="7">
        <v>5.0</v>
      </c>
      <c r="S37" s="7">
        <v>4.0</v>
      </c>
      <c r="T37" s="74">
        <f t="shared" si="4"/>
        <v>32</v>
      </c>
      <c r="V37" s="89">
        <f t="shared" ref="V37:Y37" si="76">MIN(SUMIF($C$15:$S$15,V$14,$C37:$S37), 100)</f>
        <v>28</v>
      </c>
      <c r="W37" s="89">
        <f t="shared" si="76"/>
        <v>20</v>
      </c>
      <c r="X37" s="89">
        <f t="shared" si="76"/>
        <v>28</v>
      </c>
      <c r="Y37" s="89">
        <f t="shared" si="76"/>
        <v>58</v>
      </c>
      <c r="Z37" s="89"/>
      <c r="AA37" s="70"/>
      <c r="AB37" s="69">
        <f t="shared" si="15"/>
        <v>0.9333333333</v>
      </c>
      <c r="AC37" s="69">
        <f t="shared" si="16"/>
        <v>1</v>
      </c>
      <c r="AD37" s="69">
        <f t="shared" si="17"/>
        <v>0.9333333333</v>
      </c>
      <c r="AE37" s="69">
        <f t="shared" si="18"/>
        <v>0.8285714286</v>
      </c>
      <c r="AF37" s="69"/>
      <c r="AH37" s="7">
        <f t="shared" ref="AH37:AK37" si="77">IF((AB37)&gt;=50%, 2, (IF((AB37)&lt;25%, 0, 1)))</f>
        <v>2</v>
      </c>
      <c r="AI37" s="7">
        <f t="shared" si="77"/>
        <v>2</v>
      </c>
      <c r="AJ37" s="7">
        <f t="shared" si="77"/>
        <v>2</v>
      </c>
      <c r="AK37" s="7">
        <f t="shared" si="77"/>
        <v>2</v>
      </c>
      <c r="AL37" s="7"/>
      <c r="AN37" s="7" t="str">
        <f t="shared" ref="AN37:AQ37" si="78">IF(AH37=2,"Att", (IF(AH37=0,"Not","Weak")))</f>
        <v>Att</v>
      </c>
      <c r="AO37" s="7" t="str">
        <f t="shared" si="78"/>
        <v>Att</v>
      </c>
      <c r="AP37" s="7" t="str">
        <f t="shared" si="78"/>
        <v>Att</v>
      </c>
      <c r="AQ37" s="7" t="str">
        <f t="shared" si="78"/>
        <v>Att</v>
      </c>
      <c r="AR37" s="9"/>
      <c r="AS37" s="96"/>
      <c r="AT37" s="105">
        <f t="shared" si="8"/>
        <v>2</v>
      </c>
      <c r="AU37" s="106">
        <f t="shared" si="9"/>
        <v>6</v>
      </c>
      <c r="AV37" s="106">
        <f t="shared" si="10"/>
        <v>6</v>
      </c>
      <c r="AW37" s="106">
        <f t="shared" si="11"/>
        <v>2</v>
      </c>
      <c r="AX37" s="106">
        <f t="shared" si="12"/>
        <v>2</v>
      </c>
    </row>
    <row r="38">
      <c r="A38" s="104" t="s">
        <v>164</v>
      </c>
      <c r="B38" s="104" t="s">
        <v>165</v>
      </c>
      <c r="C38" s="84">
        <v>10.0</v>
      </c>
      <c r="D38" s="84">
        <v>9.0</v>
      </c>
      <c r="E38" s="84">
        <v>8.0</v>
      </c>
      <c r="F38" s="84">
        <v>9.0</v>
      </c>
      <c r="G38" s="84">
        <v>9.0</v>
      </c>
      <c r="H38" s="84">
        <v>9.0</v>
      </c>
      <c r="I38" s="84">
        <v>9.0</v>
      </c>
      <c r="J38" s="84">
        <v>9.0</v>
      </c>
      <c r="K38" s="93"/>
      <c r="L38" s="86">
        <f t="shared" si="3"/>
        <v>72</v>
      </c>
      <c r="M38" s="87">
        <v>9.0</v>
      </c>
      <c r="N38" s="87">
        <v>18.0</v>
      </c>
      <c r="O38" s="88">
        <f t="shared" si="42"/>
        <v>27</v>
      </c>
      <c r="P38" s="7">
        <v>13.0</v>
      </c>
      <c r="Q38" s="87">
        <v>9.0</v>
      </c>
      <c r="R38" s="7">
        <v>5.0</v>
      </c>
      <c r="S38" s="7">
        <v>5.0</v>
      </c>
      <c r="T38" s="74">
        <f t="shared" si="4"/>
        <v>32</v>
      </c>
      <c r="V38" s="89">
        <f t="shared" ref="V38:Y38" si="79">MIN(SUMIF($C$15:$S$15,V$14,$C38:$S38), 100)</f>
        <v>27</v>
      </c>
      <c r="W38" s="89">
        <f t="shared" si="79"/>
        <v>18</v>
      </c>
      <c r="X38" s="89">
        <f t="shared" si="79"/>
        <v>27</v>
      </c>
      <c r="Y38" s="89">
        <f t="shared" si="79"/>
        <v>59</v>
      </c>
      <c r="Z38" s="89"/>
      <c r="AA38" s="70"/>
      <c r="AB38" s="69">
        <f t="shared" si="15"/>
        <v>0.9</v>
      </c>
      <c r="AC38" s="69">
        <f t="shared" si="16"/>
        <v>0.9</v>
      </c>
      <c r="AD38" s="69">
        <f t="shared" si="17"/>
        <v>0.9</v>
      </c>
      <c r="AE38" s="69">
        <f t="shared" si="18"/>
        <v>0.8428571429</v>
      </c>
      <c r="AF38" s="69"/>
      <c r="AH38" s="7">
        <f t="shared" ref="AH38:AK38" si="80">IF((AB38)&gt;=50%, 2, (IF((AB38)&lt;25%, 0, 1)))</f>
        <v>2</v>
      </c>
      <c r="AI38" s="7">
        <f t="shared" si="80"/>
        <v>2</v>
      </c>
      <c r="AJ38" s="7">
        <f t="shared" si="80"/>
        <v>2</v>
      </c>
      <c r="AK38" s="7">
        <f t="shared" si="80"/>
        <v>2</v>
      </c>
      <c r="AL38" s="7"/>
      <c r="AN38" s="7" t="str">
        <f t="shared" ref="AN38:AQ38" si="81">IF(AH38=2,"Att", (IF(AH38=0,"Not","Weak")))</f>
        <v>Att</v>
      </c>
      <c r="AO38" s="7" t="str">
        <f t="shared" si="81"/>
        <v>Att</v>
      </c>
      <c r="AP38" s="7" t="str">
        <f t="shared" si="81"/>
        <v>Att</v>
      </c>
      <c r="AQ38" s="7" t="str">
        <f t="shared" si="81"/>
        <v>Att</v>
      </c>
      <c r="AR38" s="9"/>
      <c r="AS38" s="96"/>
      <c r="AT38" s="105">
        <f t="shared" si="8"/>
        <v>2</v>
      </c>
      <c r="AU38" s="106">
        <f t="shared" si="9"/>
        <v>6</v>
      </c>
      <c r="AV38" s="106">
        <f t="shared" si="10"/>
        <v>6</v>
      </c>
      <c r="AW38" s="106">
        <f t="shared" si="11"/>
        <v>2</v>
      </c>
      <c r="AX38" s="106">
        <f t="shared" si="12"/>
        <v>2</v>
      </c>
    </row>
    <row r="39">
      <c r="A39" s="104" t="s">
        <v>166</v>
      </c>
      <c r="B39" s="104" t="s">
        <v>167</v>
      </c>
      <c r="C39" s="84">
        <v>8.0</v>
      </c>
      <c r="D39" s="84">
        <v>8.0</v>
      </c>
      <c r="E39" s="84">
        <v>7.0</v>
      </c>
      <c r="F39" s="84">
        <v>6.0</v>
      </c>
      <c r="G39" s="84">
        <v>6.0</v>
      </c>
      <c r="H39" s="84">
        <v>6.0</v>
      </c>
      <c r="I39" s="84">
        <v>8.0</v>
      </c>
      <c r="J39" s="84">
        <v>7.0</v>
      </c>
      <c r="K39" s="92"/>
      <c r="L39" s="86">
        <f t="shared" si="3"/>
        <v>56</v>
      </c>
      <c r="M39" s="87">
        <v>9.0</v>
      </c>
      <c r="N39" s="7">
        <v>17.0</v>
      </c>
      <c r="O39" s="88">
        <f t="shared" si="42"/>
        <v>26</v>
      </c>
      <c r="P39" s="7">
        <v>14.0</v>
      </c>
      <c r="Q39" s="87">
        <v>9.0</v>
      </c>
      <c r="R39" s="7">
        <v>5.0</v>
      </c>
      <c r="S39" s="7">
        <v>4.0</v>
      </c>
      <c r="T39" s="74">
        <f t="shared" si="4"/>
        <v>32</v>
      </c>
      <c r="V39" s="89">
        <f t="shared" ref="V39:Y39" si="82">MIN(SUMIF($C$15:$S$15,V$14,$C39:$S39), 100)</f>
        <v>23</v>
      </c>
      <c r="W39" s="89">
        <f t="shared" si="82"/>
        <v>12</v>
      </c>
      <c r="X39" s="89">
        <f t="shared" si="82"/>
        <v>21</v>
      </c>
      <c r="Y39" s="89">
        <f t="shared" si="82"/>
        <v>58</v>
      </c>
      <c r="Z39" s="89"/>
      <c r="AA39" s="70"/>
      <c r="AB39" s="69">
        <f t="shared" si="15"/>
        <v>0.7666666667</v>
      </c>
      <c r="AC39" s="69">
        <f t="shared" si="16"/>
        <v>0.6</v>
      </c>
      <c r="AD39" s="69">
        <f t="shared" si="17"/>
        <v>0.7</v>
      </c>
      <c r="AE39" s="69">
        <f t="shared" si="18"/>
        <v>0.8285714286</v>
      </c>
      <c r="AF39" s="69"/>
      <c r="AH39" s="7">
        <f t="shared" ref="AH39:AK39" si="83">IF((AB39)&gt;=50%, 2, (IF((AB39)&lt;25%, 0, 1)))</f>
        <v>2</v>
      </c>
      <c r="AI39" s="7">
        <f t="shared" si="83"/>
        <v>2</v>
      </c>
      <c r="AJ39" s="7">
        <f t="shared" si="83"/>
        <v>2</v>
      </c>
      <c r="AK39" s="7">
        <f t="shared" si="83"/>
        <v>2</v>
      </c>
      <c r="AL39" s="7"/>
      <c r="AN39" s="7" t="str">
        <f t="shared" ref="AN39:AQ39" si="84">IF(AH39=2,"Att", (IF(AH39=0,"Not","Weak")))</f>
        <v>Att</v>
      </c>
      <c r="AO39" s="7" t="str">
        <f t="shared" si="84"/>
        <v>Att</v>
      </c>
      <c r="AP39" s="7" t="str">
        <f t="shared" si="84"/>
        <v>Att</v>
      </c>
      <c r="AQ39" s="7" t="str">
        <f t="shared" si="84"/>
        <v>Att</v>
      </c>
      <c r="AR39" s="9"/>
      <c r="AS39" s="96"/>
      <c r="AT39" s="105">
        <f t="shared" si="8"/>
        <v>2</v>
      </c>
      <c r="AU39" s="106">
        <f t="shared" si="9"/>
        <v>6</v>
      </c>
      <c r="AV39" s="106">
        <f t="shared" si="10"/>
        <v>6</v>
      </c>
      <c r="AW39" s="106">
        <f t="shared" si="11"/>
        <v>2</v>
      </c>
      <c r="AX39" s="106">
        <f t="shared" si="12"/>
        <v>2</v>
      </c>
    </row>
    <row r="40">
      <c r="A40" s="104" t="s">
        <v>168</v>
      </c>
      <c r="B40" s="104" t="s">
        <v>169</v>
      </c>
      <c r="C40" s="84">
        <v>10.0</v>
      </c>
      <c r="D40" s="84">
        <v>9.0</v>
      </c>
      <c r="E40" s="84">
        <v>10.0</v>
      </c>
      <c r="F40" s="84">
        <v>10.0</v>
      </c>
      <c r="G40" s="84">
        <v>9.0</v>
      </c>
      <c r="H40" s="84">
        <v>8.0</v>
      </c>
      <c r="I40" s="84">
        <v>10.0</v>
      </c>
      <c r="J40" s="84">
        <v>10.0</v>
      </c>
      <c r="K40" s="93"/>
      <c r="L40" s="86">
        <f t="shared" si="3"/>
        <v>76</v>
      </c>
      <c r="M40" s="7">
        <v>9.0</v>
      </c>
      <c r="N40" s="7">
        <v>19.0</v>
      </c>
      <c r="O40" s="88">
        <f t="shared" si="42"/>
        <v>28</v>
      </c>
      <c r="P40" s="7">
        <v>14.0</v>
      </c>
      <c r="Q40" s="7">
        <v>10.0</v>
      </c>
      <c r="R40" s="7">
        <v>5.0</v>
      </c>
      <c r="S40" s="7">
        <v>4.0</v>
      </c>
      <c r="T40" s="74">
        <f t="shared" si="4"/>
        <v>33</v>
      </c>
      <c r="V40" s="89">
        <f t="shared" ref="V40:Y40" si="85">MIN(SUMIF($C$15:$S$15,V$14,$C40:$S40), 100)</f>
        <v>29</v>
      </c>
      <c r="W40" s="89">
        <f t="shared" si="85"/>
        <v>19</v>
      </c>
      <c r="X40" s="89">
        <f t="shared" si="85"/>
        <v>28</v>
      </c>
      <c r="Y40" s="89">
        <f t="shared" si="85"/>
        <v>61</v>
      </c>
      <c r="Z40" s="89"/>
      <c r="AA40" s="70"/>
      <c r="AB40" s="69">
        <f t="shared" si="15"/>
        <v>0.9666666667</v>
      </c>
      <c r="AC40" s="69">
        <f t="shared" si="16"/>
        <v>0.95</v>
      </c>
      <c r="AD40" s="69">
        <f t="shared" si="17"/>
        <v>0.9333333333</v>
      </c>
      <c r="AE40" s="69">
        <f t="shared" si="18"/>
        <v>0.8714285714</v>
      </c>
      <c r="AF40" s="69"/>
      <c r="AH40" s="7">
        <f t="shared" ref="AH40:AK40" si="86">IF((AB40)&gt;=50%, 2, (IF((AB40)&lt;25%, 0, 1)))</f>
        <v>2</v>
      </c>
      <c r="AI40" s="7">
        <f t="shared" si="86"/>
        <v>2</v>
      </c>
      <c r="AJ40" s="7">
        <f t="shared" si="86"/>
        <v>2</v>
      </c>
      <c r="AK40" s="7">
        <f t="shared" si="86"/>
        <v>2</v>
      </c>
      <c r="AL40" s="7"/>
      <c r="AN40" s="7" t="str">
        <f t="shared" ref="AN40:AQ40" si="87">IF(AH40=2,"Att", (IF(AH40=0,"Not","Weak")))</f>
        <v>Att</v>
      </c>
      <c r="AO40" s="7" t="str">
        <f t="shared" si="87"/>
        <v>Att</v>
      </c>
      <c r="AP40" s="7" t="str">
        <f t="shared" si="87"/>
        <v>Att</v>
      </c>
      <c r="AQ40" s="7" t="str">
        <f t="shared" si="87"/>
        <v>Att</v>
      </c>
      <c r="AR40" s="9"/>
      <c r="AS40" s="96"/>
      <c r="AT40" s="105">
        <f t="shared" si="8"/>
        <v>2</v>
      </c>
      <c r="AU40" s="106">
        <f t="shared" si="9"/>
        <v>6</v>
      </c>
      <c r="AV40" s="106">
        <f t="shared" si="10"/>
        <v>6</v>
      </c>
      <c r="AW40" s="106">
        <f t="shared" si="11"/>
        <v>2</v>
      </c>
      <c r="AX40" s="106">
        <f t="shared" si="12"/>
        <v>2</v>
      </c>
    </row>
    <row r="41">
      <c r="A41" s="104" t="s">
        <v>170</v>
      </c>
      <c r="B41" s="104" t="s">
        <v>171</v>
      </c>
      <c r="C41" s="84">
        <v>10.0</v>
      </c>
      <c r="D41" s="84">
        <v>10.0</v>
      </c>
      <c r="E41" s="84">
        <v>10.0</v>
      </c>
      <c r="F41" s="84">
        <v>10.0</v>
      </c>
      <c r="G41" s="84">
        <v>10.0</v>
      </c>
      <c r="H41" s="84">
        <v>10.0</v>
      </c>
      <c r="I41" s="84">
        <v>10.0</v>
      </c>
      <c r="J41" s="84">
        <v>10.0</v>
      </c>
      <c r="K41" s="93"/>
      <c r="L41" s="86">
        <f t="shared" si="3"/>
        <v>80</v>
      </c>
      <c r="M41" s="87">
        <v>9.0</v>
      </c>
      <c r="N41" s="87">
        <v>17.0</v>
      </c>
      <c r="O41" s="88">
        <f t="shared" si="42"/>
        <v>26</v>
      </c>
      <c r="P41" s="7">
        <v>17.0</v>
      </c>
      <c r="Q41" s="7">
        <v>10.0</v>
      </c>
      <c r="R41" s="7">
        <v>5.0</v>
      </c>
      <c r="S41" s="7">
        <v>4.0</v>
      </c>
      <c r="T41" s="74">
        <f t="shared" si="4"/>
        <v>36</v>
      </c>
      <c r="V41" s="89">
        <f t="shared" ref="V41:Y41" si="88">MIN(SUMIF($C$15:$S$15,V$14,$C41:$S41), 100)</f>
        <v>30</v>
      </c>
      <c r="W41" s="89">
        <f t="shared" si="88"/>
        <v>20</v>
      </c>
      <c r="X41" s="89">
        <f t="shared" si="88"/>
        <v>30</v>
      </c>
      <c r="Y41" s="89">
        <f t="shared" si="88"/>
        <v>62</v>
      </c>
      <c r="Z41" s="89"/>
      <c r="AA41" s="70"/>
      <c r="AB41" s="69">
        <f t="shared" si="15"/>
        <v>1</v>
      </c>
      <c r="AC41" s="69">
        <f t="shared" si="16"/>
        <v>1</v>
      </c>
      <c r="AD41" s="69">
        <f t="shared" si="17"/>
        <v>1</v>
      </c>
      <c r="AE41" s="69">
        <f t="shared" si="18"/>
        <v>0.8857142857</v>
      </c>
      <c r="AF41" s="69"/>
      <c r="AH41" s="7">
        <f t="shared" ref="AH41:AK41" si="89">IF((AB41)&gt;=50%, 2, (IF((AB41)&lt;25%, 0, 1)))</f>
        <v>2</v>
      </c>
      <c r="AI41" s="7">
        <f t="shared" si="89"/>
        <v>2</v>
      </c>
      <c r="AJ41" s="7">
        <f t="shared" si="89"/>
        <v>2</v>
      </c>
      <c r="AK41" s="7">
        <f t="shared" si="89"/>
        <v>2</v>
      </c>
      <c r="AL41" s="7"/>
      <c r="AN41" s="7" t="str">
        <f t="shared" ref="AN41:AQ41" si="90">IF(AH41=2,"Att", (IF(AH41=0,"Not","Weak")))</f>
        <v>Att</v>
      </c>
      <c r="AO41" s="7" t="str">
        <f t="shared" si="90"/>
        <v>Att</v>
      </c>
      <c r="AP41" s="7" t="str">
        <f t="shared" si="90"/>
        <v>Att</v>
      </c>
      <c r="AQ41" s="7" t="str">
        <f t="shared" si="90"/>
        <v>Att</v>
      </c>
      <c r="AR41" s="9"/>
      <c r="AS41" s="96"/>
      <c r="AT41" s="105">
        <f t="shared" si="8"/>
        <v>2</v>
      </c>
      <c r="AU41" s="106">
        <f t="shared" si="9"/>
        <v>6</v>
      </c>
      <c r="AV41" s="106">
        <f t="shared" si="10"/>
        <v>6</v>
      </c>
      <c r="AW41" s="106">
        <f t="shared" si="11"/>
        <v>2</v>
      </c>
      <c r="AX41" s="106">
        <f t="shared" si="12"/>
        <v>2</v>
      </c>
    </row>
    <row r="42">
      <c r="A42" s="104" t="s">
        <v>172</v>
      </c>
      <c r="B42" s="104" t="s">
        <v>173</v>
      </c>
      <c r="C42" s="84">
        <v>10.0</v>
      </c>
      <c r="D42" s="84">
        <v>10.0</v>
      </c>
      <c r="E42" s="84">
        <v>10.0</v>
      </c>
      <c r="F42" s="84">
        <v>10.0</v>
      </c>
      <c r="G42" s="84">
        <v>10.0</v>
      </c>
      <c r="H42" s="84">
        <v>10.0</v>
      </c>
      <c r="I42" s="84">
        <v>10.0</v>
      </c>
      <c r="J42" s="84">
        <v>10.0</v>
      </c>
      <c r="K42" s="85"/>
      <c r="L42" s="86">
        <f t="shared" si="3"/>
        <v>80</v>
      </c>
      <c r="M42" s="87">
        <v>10.0</v>
      </c>
      <c r="N42" s="87">
        <v>19.0</v>
      </c>
      <c r="O42" s="88">
        <f t="shared" si="42"/>
        <v>29</v>
      </c>
      <c r="P42" s="7">
        <v>16.0</v>
      </c>
      <c r="Q42" s="7">
        <v>9.0</v>
      </c>
      <c r="R42" s="7">
        <v>4.0</v>
      </c>
      <c r="S42" s="7">
        <v>4.0</v>
      </c>
      <c r="T42" s="74">
        <f t="shared" si="4"/>
        <v>33</v>
      </c>
      <c r="V42" s="89">
        <f t="shared" ref="V42:Y42" si="91">MIN(SUMIF($C$15:$S$15,V$14,$C42:$S42), 100)</f>
        <v>30</v>
      </c>
      <c r="W42" s="89">
        <f t="shared" si="91"/>
        <v>20</v>
      </c>
      <c r="X42" s="89">
        <f t="shared" si="91"/>
        <v>30</v>
      </c>
      <c r="Y42" s="89">
        <f t="shared" si="91"/>
        <v>62</v>
      </c>
      <c r="Z42" s="89"/>
      <c r="AA42" s="70"/>
      <c r="AB42" s="69">
        <f t="shared" si="15"/>
        <v>1</v>
      </c>
      <c r="AC42" s="69">
        <f t="shared" si="16"/>
        <v>1</v>
      </c>
      <c r="AD42" s="69">
        <f t="shared" si="17"/>
        <v>1</v>
      </c>
      <c r="AE42" s="69">
        <f t="shared" si="18"/>
        <v>0.8857142857</v>
      </c>
      <c r="AF42" s="69"/>
      <c r="AH42" s="7">
        <f t="shared" ref="AH42:AK42" si="92">IF((AB42)&gt;=50%, 2, (IF((AB42)&lt;25%, 0, 1)))</f>
        <v>2</v>
      </c>
      <c r="AI42" s="7">
        <f t="shared" si="92"/>
        <v>2</v>
      </c>
      <c r="AJ42" s="7">
        <f t="shared" si="92"/>
        <v>2</v>
      </c>
      <c r="AK42" s="7">
        <f t="shared" si="92"/>
        <v>2</v>
      </c>
      <c r="AL42" s="7"/>
      <c r="AN42" s="7" t="str">
        <f t="shared" ref="AN42:AQ42" si="93">IF(AH42=2,"Att", (IF(AH42=0,"Not","Weak")))</f>
        <v>Att</v>
      </c>
      <c r="AO42" s="7" t="str">
        <f t="shared" si="93"/>
        <v>Att</v>
      </c>
      <c r="AP42" s="7" t="str">
        <f t="shared" si="93"/>
        <v>Att</v>
      </c>
      <c r="AQ42" s="7" t="str">
        <f t="shared" si="93"/>
        <v>Att</v>
      </c>
      <c r="AR42" s="9"/>
      <c r="AS42" s="96"/>
      <c r="AT42" s="105">
        <f t="shared" si="8"/>
        <v>2</v>
      </c>
      <c r="AU42" s="106">
        <f t="shared" si="9"/>
        <v>6</v>
      </c>
      <c r="AV42" s="106">
        <f t="shared" si="10"/>
        <v>6</v>
      </c>
      <c r="AW42" s="106">
        <f t="shared" si="11"/>
        <v>2</v>
      </c>
      <c r="AX42" s="106">
        <f t="shared" si="12"/>
        <v>2</v>
      </c>
    </row>
    <row r="43" ht="15.0" customHeight="1">
      <c r="A43" s="104" t="s">
        <v>174</v>
      </c>
      <c r="B43" s="104" t="s">
        <v>175</v>
      </c>
      <c r="C43" s="84">
        <v>9.0</v>
      </c>
      <c r="D43" s="84">
        <v>9.0</v>
      </c>
      <c r="E43" s="84">
        <v>10.0</v>
      </c>
      <c r="F43" s="84">
        <v>10.0</v>
      </c>
      <c r="G43" s="84">
        <v>9.0</v>
      </c>
      <c r="H43" s="84">
        <v>7.0</v>
      </c>
      <c r="I43" s="84">
        <v>8.0</v>
      </c>
      <c r="J43" s="84">
        <v>6.0</v>
      </c>
      <c r="K43" s="85"/>
      <c r="L43" s="86">
        <f t="shared" si="3"/>
        <v>68</v>
      </c>
      <c r="M43" s="87">
        <v>9.0</v>
      </c>
      <c r="N43" s="87">
        <v>18.0</v>
      </c>
      <c r="O43" s="88">
        <f t="shared" si="42"/>
        <v>27</v>
      </c>
      <c r="P43" s="7">
        <v>16.0</v>
      </c>
      <c r="Q43" s="87">
        <v>10.0</v>
      </c>
      <c r="R43" s="7">
        <v>5.0</v>
      </c>
      <c r="S43" s="7">
        <v>4.0</v>
      </c>
      <c r="T43" s="74">
        <f t="shared" si="4"/>
        <v>35</v>
      </c>
      <c r="V43" s="89">
        <f t="shared" ref="V43:Y43" si="94">MIN(SUMIF($C$15:$S$15,V$14,$C43:$S43), 100)</f>
        <v>28</v>
      </c>
      <c r="W43" s="89">
        <f t="shared" si="94"/>
        <v>19</v>
      </c>
      <c r="X43" s="89">
        <f t="shared" si="94"/>
        <v>21</v>
      </c>
      <c r="Y43" s="89">
        <f t="shared" si="94"/>
        <v>62</v>
      </c>
      <c r="Z43" s="89"/>
      <c r="AA43" s="70"/>
      <c r="AB43" s="69">
        <f t="shared" si="15"/>
        <v>0.9333333333</v>
      </c>
      <c r="AC43" s="69">
        <f t="shared" si="16"/>
        <v>0.95</v>
      </c>
      <c r="AD43" s="69">
        <f t="shared" si="17"/>
        <v>0.7</v>
      </c>
      <c r="AE43" s="69">
        <f t="shared" si="18"/>
        <v>0.8857142857</v>
      </c>
      <c r="AF43" s="69"/>
      <c r="AH43" s="7">
        <f t="shared" ref="AH43:AK43" si="95">IF((AB43)&gt;=50%, 2, (IF((AB43)&lt;25%, 0, 1)))</f>
        <v>2</v>
      </c>
      <c r="AI43" s="7">
        <f t="shared" si="95"/>
        <v>2</v>
      </c>
      <c r="AJ43" s="7">
        <f t="shared" si="95"/>
        <v>2</v>
      </c>
      <c r="AK43" s="7">
        <f t="shared" si="95"/>
        <v>2</v>
      </c>
      <c r="AL43" s="7"/>
      <c r="AN43" s="7" t="str">
        <f t="shared" ref="AN43:AQ43" si="96">IF(AH43=2,"Att", (IF(AH43=0,"Not","Weak")))</f>
        <v>Att</v>
      </c>
      <c r="AO43" s="7" t="str">
        <f t="shared" si="96"/>
        <v>Att</v>
      </c>
      <c r="AP43" s="7" t="str">
        <f t="shared" si="96"/>
        <v>Att</v>
      </c>
      <c r="AQ43" s="7" t="str">
        <f t="shared" si="96"/>
        <v>Att</v>
      </c>
      <c r="AR43" s="9"/>
      <c r="AS43" s="96"/>
      <c r="AT43" s="105">
        <f t="shared" si="8"/>
        <v>2</v>
      </c>
      <c r="AU43" s="106">
        <f t="shared" si="9"/>
        <v>6</v>
      </c>
      <c r="AV43" s="106">
        <f t="shared" si="10"/>
        <v>6</v>
      </c>
      <c r="AW43" s="106">
        <f t="shared" si="11"/>
        <v>2</v>
      </c>
      <c r="AX43" s="106">
        <f t="shared" si="12"/>
        <v>2</v>
      </c>
    </row>
    <row r="44" ht="15.0" customHeight="1">
      <c r="A44" s="104" t="s">
        <v>176</v>
      </c>
      <c r="B44" s="104" t="s">
        <v>177</v>
      </c>
      <c r="C44" s="84">
        <v>9.0</v>
      </c>
      <c r="D44" s="84">
        <v>8.0</v>
      </c>
      <c r="E44" s="84">
        <v>7.0</v>
      </c>
      <c r="F44" s="84">
        <v>8.0</v>
      </c>
      <c r="G44" s="84">
        <v>9.0</v>
      </c>
      <c r="H44" s="84">
        <v>8.0</v>
      </c>
      <c r="I44" s="84">
        <v>10.0</v>
      </c>
      <c r="J44" s="84">
        <v>9.0</v>
      </c>
      <c r="K44" s="85"/>
      <c r="L44" s="86">
        <f t="shared" si="3"/>
        <v>68</v>
      </c>
      <c r="M44" s="7">
        <v>8.0</v>
      </c>
      <c r="N44" s="7">
        <v>18.0</v>
      </c>
      <c r="O44" s="88">
        <f t="shared" si="42"/>
        <v>26</v>
      </c>
      <c r="P44" s="7">
        <v>16.0</v>
      </c>
      <c r="Q44" s="7">
        <v>8.0</v>
      </c>
      <c r="R44" s="7">
        <v>4.0</v>
      </c>
      <c r="S44" s="7">
        <v>4.0</v>
      </c>
      <c r="T44" s="74">
        <f t="shared" si="4"/>
        <v>32</v>
      </c>
      <c r="V44" s="89">
        <f t="shared" ref="V44:Y44" si="97">MIN(SUMIF($C$15:$S$15,V$14,$C44:$S44), 100)</f>
        <v>24</v>
      </c>
      <c r="W44" s="89">
        <f t="shared" si="97"/>
        <v>17</v>
      </c>
      <c r="X44" s="89">
        <f t="shared" si="97"/>
        <v>27</v>
      </c>
      <c r="Y44" s="89">
        <f t="shared" si="97"/>
        <v>58</v>
      </c>
      <c r="Z44" s="89"/>
      <c r="AA44" s="70"/>
      <c r="AB44" s="69">
        <f t="shared" si="15"/>
        <v>0.8</v>
      </c>
      <c r="AC44" s="69">
        <f t="shared" si="16"/>
        <v>0.85</v>
      </c>
      <c r="AD44" s="69">
        <f t="shared" si="17"/>
        <v>0.9</v>
      </c>
      <c r="AE44" s="69">
        <f t="shared" si="18"/>
        <v>0.8285714286</v>
      </c>
      <c r="AF44" s="69"/>
      <c r="AH44" s="7">
        <f t="shared" ref="AH44:AK44" si="98">IF((AB44)&gt;=50%, 2, (IF((AB44)&lt;25%, 0, 1)))</f>
        <v>2</v>
      </c>
      <c r="AI44" s="7">
        <f t="shared" si="98"/>
        <v>2</v>
      </c>
      <c r="AJ44" s="7">
        <f t="shared" si="98"/>
        <v>2</v>
      </c>
      <c r="AK44" s="7">
        <f t="shared" si="98"/>
        <v>2</v>
      </c>
      <c r="AL44" s="7"/>
      <c r="AN44" s="7" t="str">
        <f t="shared" ref="AN44:AQ44" si="99">IF(AH44=2,"Att", (IF(AH44=0,"Not","Weak")))</f>
        <v>Att</v>
      </c>
      <c r="AO44" s="7" t="str">
        <f t="shared" si="99"/>
        <v>Att</v>
      </c>
      <c r="AP44" s="7" t="str">
        <f t="shared" si="99"/>
        <v>Att</v>
      </c>
      <c r="AQ44" s="7" t="str">
        <f t="shared" si="99"/>
        <v>Att</v>
      </c>
      <c r="AR44" s="9"/>
      <c r="AS44" s="96"/>
      <c r="AT44" s="105">
        <f t="shared" si="8"/>
        <v>2</v>
      </c>
      <c r="AU44" s="106">
        <f t="shared" si="9"/>
        <v>6</v>
      </c>
      <c r="AV44" s="106">
        <f t="shared" si="10"/>
        <v>6</v>
      </c>
      <c r="AW44" s="106">
        <f t="shared" si="11"/>
        <v>2</v>
      </c>
      <c r="AX44" s="106">
        <f t="shared" si="12"/>
        <v>2</v>
      </c>
    </row>
    <row r="45">
      <c r="A45" s="104" t="s">
        <v>178</v>
      </c>
      <c r="B45" s="104" t="s">
        <v>179</v>
      </c>
      <c r="C45" s="84">
        <v>9.0</v>
      </c>
      <c r="D45" s="84">
        <v>9.0</v>
      </c>
      <c r="E45" s="84">
        <v>10.0</v>
      </c>
      <c r="F45" s="84">
        <v>9.0</v>
      </c>
      <c r="G45" s="84">
        <v>9.0</v>
      </c>
      <c r="H45" s="84">
        <v>7.0</v>
      </c>
      <c r="I45" s="84">
        <v>6.0</v>
      </c>
      <c r="J45" s="84">
        <v>5.0</v>
      </c>
      <c r="K45" s="85"/>
      <c r="L45" s="86">
        <f t="shared" si="3"/>
        <v>64</v>
      </c>
      <c r="M45" s="7">
        <v>9.0</v>
      </c>
      <c r="N45" s="7">
        <v>17.0</v>
      </c>
      <c r="O45" s="88">
        <f t="shared" si="42"/>
        <v>26</v>
      </c>
      <c r="P45" s="7">
        <v>14.0</v>
      </c>
      <c r="Q45" s="87">
        <v>8.0</v>
      </c>
      <c r="R45" s="7">
        <v>4.0</v>
      </c>
      <c r="S45" s="7">
        <v>4.0</v>
      </c>
      <c r="T45" s="74">
        <f t="shared" si="4"/>
        <v>30</v>
      </c>
      <c r="V45" s="89">
        <f t="shared" ref="V45:Y45" si="100">MIN(SUMIF($C$15:$S$15,V$14,$C45:$S45), 100)</f>
        <v>28</v>
      </c>
      <c r="W45" s="89">
        <f t="shared" si="100"/>
        <v>18</v>
      </c>
      <c r="X45" s="89">
        <f t="shared" si="100"/>
        <v>18</v>
      </c>
      <c r="Y45" s="89">
        <f t="shared" si="100"/>
        <v>56</v>
      </c>
      <c r="Z45" s="89"/>
      <c r="AA45" s="70"/>
      <c r="AB45" s="69">
        <f t="shared" si="15"/>
        <v>0.9333333333</v>
      </c>
      <c r="AC45" s="69">
        <f t="shared" si="16"/>
        <v>0.9</v>
      </c>
      <c r="AD45" s="69">
        <f t="shared" si="17"/>
        <v>0.6</v>
      </c>
      <c r="AE45" s="69">
        <f t="shared" si="18"/>
        <v>0.8</v>
      </c>
      <c r="AF45" s="69"/>
      <c r="AH45" s="7">
        <f t="shared" ref="AH45:AK45" si="101">IF((AB45)&gt;=50%, 2, (IF((AB45)&lt;25%, 0, 1)))</f>
        <v>2</v>
      </c>
      <c r="AI45" s="7">
        <f t="shared" si="101"/>
        <v>2</v>
      </c>
      <c r="AJ45" s="7">
        <f t="shared" si="101"/>
        <v>2</v>
      </c>
      <c r="AK45" s="7">
        <f t="shared" si="101"/>
        <v>2</v>
      </c>
      <c r="AL45" s="7"/>
      <c r="AN45" s="7" t="str">
        <f t="shared" ref="AN45:AQ45" si="102">IF(AH45=2,"Att", (IF(AH45=0,"Not","Weak")))</f>
        <v>Att</v>
      </c>
      <c r="AO45" s="7" t="str">
        <f t="shared" si="102"/>
        <v>Att</v>
      </c>
      <c r="AP45" s="7" t="str">
        <f t="shared" si="102"/>
        <v>Att</v>
      </c>
      <c r="AQ45" s="7" t="str">
        <f t="shared" si="102"/>
        <v>Att</v>
      </c>
      <c r="AR45" s="9"/>
      <c r="AS45" s="96"/>
      <c r="AT45" s="105">
        <f t="shared" si="8"/>
        <v>2</v>
      </c>
      <c r="AU45" s="106">
        <f t="shared" si="9"/>
        <v>6</v>
      </c>
      <c r="AV45" s="106">
        <f t="shared" si="10"/>
        <v>6</v>
      </c>
      <c r="AW45" s="106">
        <f t="shared" si="11"/>
        <v>2</v>
      </c>
      <c r="AX45" s="106">
        <f t="shared" si="12"/>
        <v>2</v>
      </c>
    </row>
    <row r="46">
      <c r="A46" s="104" t="s">
        <v>180</v>
      </c>
      <c r="B46" s="104" t="s">
        <v>181</v>
      </c>
      <c r="C46" s="84">
        <v>9.0</v>
      </c>
      <c r="D46" s="84">
        <v>9.0</v>
      </c>
      <c r="E46" s="84">
        <v>9.0</v>
      </c>
      <c r="F46" s="84">
        <v>9.0</v>
      </c>
      <c r="G46" s="84">
        <v>9.0</v>
      </c>
      <c r="H46" s="84">
        <v>9.0</v>
      </c>
      <c r="I46" s="84">
        <v>9.0</v>
      </c>
      <c r="J46" s="84">
        <v>9.0</v>
      </c>
      <c r="K46" s="85"/>
      <c r="L46" s="86">
        <f t="shared" si="3"/>
        <v>72</v>
      </c>
      <c r="M46" s="87">
        <v>10.0</v>
      </c>
      <c r="N46" s="87">
        <v>19.0</v>
      </c>
      <c r="O46" s="88">
        <f t="shared" si="42"/>
        <v>29</v>
      </c>
      <c r="P46" s="7">
        <v>15.0</v>
      </c>
      <c r="Q46" s="7">
        <v>10.0</v>
      </c>
      <c r="R46" s="7">
        <v>5.0</v>
      </c>
      <c r="S46" s="7">
        <v>4.0</v>
      </c>
      <c r="T46" s="74">
        <f t="shared" si="4"/>
        <v>34</v>
      </c>
      <c r="V46" s="89">
        <f t="shared" ref="V46:Y46" si="103">MIN(SUMIF($C$15:$S$15,V$14,$C46:$S46), 100)</f>
        <v>27</v>
      </c>
      <c r="W46" s="89">
        <f t="shared" si="103"/>
        <v>18</v>
      </c>
      <c r="X46" s="89">
        <f t="shared" si="103"/>
        <v>27</v>
      </c>
      <c r="Y46" s="89">
        <f t="shared" si="103"/>
        <v>63</v>
      </c>
      <c r="Z46" s="89"/>
      <c r="AA46" s="70"/>
      <c r="AB46" s="69">
        <f t="shared" si="15"/>
        <v>0.9</v>
      </c>
      <c r="AC46" s="69">
        <f t="shared" si="16"/>
        <v>0.9</v>
      </c>
      <c r="AD46" s="69">
        <f t="shared" si="17"/>
        <v>0.9</v>
      </c>
      <c r="AE46" s="69">
        <f t="shared" si="18"/>
        <v>0.9</v>
      </c>
      <c r="AF46" s="69"/>
      <c r="AH46" s="7">
        <f t="shared" ref="AH46:AK46" si="104">IF((AB46)&gt;=50%, 2, (IF((AB46)&lt;25%, 0, 1)))</f>
        <v>2</v>
      </c>
      <c r="AI46" s="7">
        <f t="shared" si="104"/>
        <v>2</v>
      </c>
      <c r="AJ46" s="7">
        <f t="shared" si="104"/>
        <v>2</v>
      </c>
      <c r="AK46" s="7">
        <f t="shared" si="104"/>
        <v>2</v>
      </c>
      <c r="AL46" s="7"/>
      <c r="AN46" s="7" t="str">
        <f t="shared" ref="AN46:AQ46" si="105">IF(AH46=2,"Att", (IF(AH46=0,"Not","Weak")))</f>
        <v>Att</v>
      </c>
      <c r="AO46" s="7" t="str">
        <f t="shared" si="105"/>
        <v>Att</v>
      </c>
      <c r="AP46" s="7" t="str">
        <f t="shared" si="105"/>
        <v>Att</v>
      </c>
      <c r="AQ46" s="7" t="str">
        <f t="shared" si="105"/>
        <v>Att</v>
      </c>
      <c r="AR46" s="9"/>
      <c r="AS46" s="96"/>
      <c r="AT46" s="105">
        <f t="shared" si="8"/>
        <v>2</v>
      </c>
      <c r="AU46" s="106">
        <f t="shared" si="9"/>
        <v>6</v>
      </c>
      <c r="AV46" s="106">
        <f t="shared" si="10"/>
        <v>6</v>
      </c>
      <c r="AW46" s="106">
        <f t="shared" si="11"/>
        <v>2</v>
      </c>
      <c r="AX46" s="106">
        <f t="shared" si="12"/>
        <v>2</v>
      </c>
    </row>
    <row r="47">
      <c r="A47" s="104" t="s">
        <v>182</v>
      </c>
      <c r="B47" s="104" t="s">
        <v>183</v>
      </c>
      <c r="C47" s="84">
        <v>10.0</v>
      </c>
      <c r="D47" s="84">
        <v>9.0</v>
      </c>
      <c r="E47" s="84">
        <v>10.0</v>
      </c>
      <c r="F47" s="84">
        <v>8.0</v>
      </c>
      <c r="G47" s="84">
        <v>9.0</v>
      </c>
      <c r="H47" s="84">
        <v>10.0</v>
      </c>
      <c r="I47" s="84">
        <v>10.0</v>
      </c>
      <c r="J47" s="84">
        <v>10.0</v>
      </c>
      <c r="K47" s="94"/>
      <c r="L47" s="86">
        <f t="shared" si="3"/>
        <v>76</v>
      </c>
      <c r="M47" s="87">
        <v>9.0</v>
      </c>
      <c r="N47" s="7">
        <v>19.0</v>
      </c>
      <c r="O47" s="88">
        <f t="shared" si="42"/>
        <v>28</v>
      </c>
      <c r="P47" s="95">
        <v>15.0</v>
      </c>
      <c r="Q47" s="87">
        <v>9.0</v>
      </c>
      <c r="R47" s="7">
        <v>5.0</v>
      </c>
      <c r="S47" s="7">
        <v>4.0</v>
      </c>
      <c r="T47" s="74">
        <f t="shared" si="4"/>
        <v>33</v>
      </c>
      <c r="V47" s="89">
        <f t="shared" ref="V47:Y47" si="106">MIN(SUMIF($C$15:$S$15,V$14,$C47:$S47), 100)</f>
        <v>29</v>
      </c>
      <c r="W47" s="89">
        <f t="shared" si="106"/>
        <v>17</v>
      </c>
      <c r="X47" s="89">
        <f t="shared" si="106"/>
        <v>30</v>
      </c>
      <c r="Y47" s="89">
        <f t="shared" si="106"/>
        <v>61</v>
      </c>
      <c r="Z47" s="89"/>
      <c r="AA47" s="70"/>
      <c r="AB47" s="69">
        <f t="shared" si="15"/>
        <v>0.9666666667</v>
      </c>
      <c r="AC47" s="69">
        <f t="shared" si="16"/>
        <v>0.85</v>
      </c>
      <c r="AD47" s="69">
        <f t="shared" si="17"/>
        <v>1</v>
      </c>
      <c r="AE47" s="69">
        <f t="shared" si="18"/>
        <v>0.8714285714</v>
      </c>
      <c r="AF47" s="69"/>
      <c r="AH47" s="7">
        <f t="shared" ref="AH47:AK47" si="107">IF((AB47)&gt;=50%, 2, (IF((AB47)&lt;25%, 0, 1)))</f>
        <v>2</v>
      </c>
      <c r="AI47" s="7">
        <f t="shared" si="107"/>
        <v>2</v>
      </c>
      <c r="AJ47" s="7">
        <f t="shared" si="107"/>
        <v>2</v>
      </c>
      <c r="AK47" s="7">
        <f t="shared" si="107"/>
        <v>2</v>
      </c>
      <c r="AL47" s="7"/>
      <c r="AN47" s="7" t="str">
        <f t="shared" ref="AN47:AQ47" si="108">IF(AH47=2,"Att", (IF(AH47=0,"Not","Weak")))</f>
        <v>Att</v>
      </c>
      <c r="AO47" s="7" t="str">
        <f t="shared" si="108"/>
        <v>Att</v>
      </c>
      <c r="AP47" s="7" t="str">
        <f t="shared" si="108"/>
        <v>Att</v>
      </c>
      <c r="AQ47" s="7" t="str">
        <f t="shared" si="108"/>
        <v>Att</v>
      </c>
      <c r="AR47" s="9"/>
      <c r="AS47" s="96"/>
      <c r="AT47" s="105">
        <f t="shared" si="8"/>
        <v>2</v>
      </c>
      <c r="AU47" s="106">
        <f t="shared" si="9"/>
        <v>6</v>
      </c>
      <c r="AV47" s="106">
        <f t="shared" si="10"/>
        <v>6</v>
      </c>
      <c r="AW47" s="106">
        <f t="shared" si="11"/>
        <v>2</v>
      </c>
      <c r="AX47" s="106">
        <f t="shared" si="12"/>
        <v>2</v>
      </c>
    </row>
    <row r="48" ht="15.75" customHeight="1">
      <c r="A48" s="104" t="s">
        <v>184</v>
      </c>
      <c r="B48" s="104" t="s">
        <v>185</v>
      </c>
      <c r="C48" s="84">
        <v>7.0</v>
      </c>
      <c r="D48" s="84">
        <v>9.0</v>
      </c>
      <c r="E48" s="84">
        <v>7.0</v>
      </c>
      <c r="F48" s="84">
        <v>6.0</v>
      </c>
      <c r="G48" s="84">
        <v>7.0</v>
      </c>
      <c r="H48" s="84">
        <v>8.0</v>
      </c>
      <c r="I48" s="84">
        <v>6.0</v>
      </c>
      <c r="J48" s="84">
        <v>6.0</v>
      </c>
      <c r="K48" s="97"/>
      <c r="L48" s="86">
        <f t="shared" si="3"/>
        <v>56</v>
      </c>
      <c r="M48" s="87">
        <v>10.0</v>
      </c>
      <c r="N48" s="7">
        <v>19.0</v>
      </c>
      <c r="O48" s="88">
        <f t="shared" si="42"/>
        <v>29</v>
      </c>
      <c r="P48" s="7">
        <v>13.0</v>
      </c>
      <c r="Q48" s="7">
        <v>8.0</v>
      </c>
      <c r="R48" s="7">
        <v>4.0</v>
      </c>
      <c r="S48" s="7">
        <v>4.0</v>
      </c>
      <c r="T48" s="74">
        <f t="shared" si="4"/>
        <v>29</v>
      </c>
      <c r="V48" s="89">
        <f t="shared" ref="V48:Y48" si="109">MIN(SUMIF($C$15:$S$15,V$14,$C48:$S48), 100)</f>
        <v>23</v>
      </c>
      <c r="W48" s="89">
        <f t="shared" si="109"/>
        <v>13</v>
      </c>
      <c r="X48" s="89">
        <f t="shared" si="109"/>
        <v>20</v>
      </c>
      <c r="Y48" s="89">
        <f t="shared" si="109"/>
        <v>58</v>
      </c>
      <c r="Z48" s="89"/>
      <c r="AA48" s="70"/>
      <c r="AB48" s="69">
        <f t="shared" si="15"/>
        <v>0.7666666667</v>
      </c>
      <c r="AC48" s="69">
        <f t="shared" si="16"/>
        <v>0.65</v>
      </c>
      <c r="AD48" s="69">
        <f t="shared" si="17"/>
        <v>0.6666666667</v>
      </c>
      <c r="AE48" s="69">
        <f t="shared" si="18"/>
        <v>0.8285714286</v>
      </c>
      <c r="AF48" s="69"/>
      <c r="AH48" s="7">
        <f t="shared" ref="AH48:AK48" si="110">IF((AB48)&gt;=50%, 2, (IF((AB48)&lt;25%, 0, 1)))</f>
        <v>2</v>
      </c>
      <c r="AI48" s="7">
        <f t="shared" si="110"/>
        <v>2</v>
      </c>
      <c r="AJ48" s="7">
        <f t="shared" si="110"/>
        <v>2</v>
      </c>
      <c r="AK48" s="7">
        <f t="shared" si="110"/>
        <v>2</v>
      </c>
      <c r="AL48" s="7"/>
      <c r="AN48" s="7" t="str">
        <f t="shared" ref="AN48:AQ48" si="111">IF(AH48=2,"Att", (IF(AH48=0,"Not","Weak")))</f>
        <v>Att</v>
      </c>
      <c r="AO48" s="7" t="str">
        <f t="shared" si="111"/>
        <v>Att</v>
      </c>
      <c r="AP48" s="7" t="str">
        <f t="shared" si="111"/>
        <v>Att</v>
      </c>
      <c r="AQ48" s="7" t="str">
        <f t="shared" si="111"/>
        <v>Att</v>
      </c>
      <c r="AR48" s="9"/>
      <c r="AS48" s="96"/>
      <c r="AT48" s="105">
        <f t="shared" si="8"/>
        <v>2</v>
      </c>
      <c r="AU48" s="106">
        <f t="shared" si="9"/>
        <v>6</v>
      </c>
      <c r="AV48" s="106">
        <f t="shared" si="10"/>
        <v>6</v>
      </c>
      <c r="AW48" s="106">
        <f t="shared" si="11"/>
        <v>2</v>
      </c>
      <c r="AX48" s="106">
        <f t="shared" si="12"/>
        <v>2</v>
      </c>
    </row>
    <row r="49" ht="15.75" customHeight="1">
      <c r="A49" s="104" t="s">
        <v>186</v>
      </c>
      <c r="B49" s="104" t="s">
        <v>187</v>
      </c>
      <c r="C49" s="84">
        <v>9.0</v>
      </c>
      <c r="D49" s="84">
        <v>9.0</v>
      </c>
      <c r="E49" s="84">
        <v>10.0</v>
      </c>
      <c r="F49" s="84">
        <v>9.0</v>
      </c>
      <c r="G49" s="84">
        <v>9.0</v>
      </c>
      <c r="H49" s="84">
        <v>8.0</v>
      </c>
      <c r="I49" s="84">
        <v>9.0</v>
      </c>
      <c r="J49" s="84">
        <v>9.0</v>
      </c>
      <c r="K49" s="97"/>
      <c r="L49" s="86">
        <f t="shared" si="3"/>
        <v>72</v>
      </c>
      <c r="M49" s="7">
        <v>9.0</v>
      </c>
      <c r="N49" s="7">
        <v>18.0</v>
      </c>
      <c r="O49" s="88">
        <f t="shared" si="42"/>
        <v>27</v>
      </c>
      <c r="P49" s="7">
        <v>16.0</v>
      </c>
      <c r="Q49" s="7">
        <v>9.0</v>
      </c>
      <c r="R49" s="7">
        <v>5.0</v>
      </c>
      <c r="S49" s="7">
        <v>4.0</v>
      </c>
      <c r="T49" s="74">
        <f t="shared" si="4"/>
        <v>34</v>
      </c>
      <c r="V49" s="89">
        <f t="shared" ref="V49:Y49" si="112">MIN(SUMIF($C$15:$S$15,V$14,$C49:$S49), 100)</f>
        <v>28</v>
      </c>
      <c r="W49" s="89">
        <f t="shared" si="112"/>
        <v>18</v>
      </c>
      <c r="X49" s="89">
        <f t="shared" si="112"/>
        <v>26</v>
      </c>
      <c r="Y49" s="89">
        <f t="shared" si="112"/>
        <v>61</v>
      </c>
      <c r="Z49" s="89"/>
      <c r="AA49" s="70"/>
      <c r="AB49" s="69">
        <f t="shared" si="15"/>
        <v>0.9333333333</v>
      </c>
      <c r="AC49" s="69">
        <f t="shared" si="16"/>
        <v>0.9</v>
      </c>
      <c r="AD49" s="69">
        <f t="shared" si="17"/>
        <v>0.8666666667</v>
      </c>
      <c r="AE49" s="69">
        <f t="shared" si="18"/>
        <v>0.8714285714</v>
      </c>
      <c r="AF49" s="69"/>
      <c r="AH49" s="7">
        <f t="shared" ref="AH49:AK49" si="113">IF((AB49)&gt;=50%, 2, (IF((AB49)&lt;25%, 0, 1)))</f>
        <v>2</v>
      </c>
      <c r="AI49" s="7">
        <f t="shared" si="113"/>
        <v>2</v>
      </c>
      <c r="AJ49" s="7">
        <f t="shared" si="113"/>
        <v>2</v>
      </c>
      <c r="AK49" s="7">
        <f t="shared" si="113"/>
        <v>2</v>
      </c>
      <c r="AL49" s="7"/>
      <c r="AN49" s="7" t="str">
        <f t="shared" ref="AN49:AQ49" si="114">IF(AH49=2,"Att", (IF(AH49=0,"Not","Weak")))</f>
        <v>Att</v>
      </c>
      <c r="AO49" s="7" t="str">
        <f t="shared" si="114"/>
        <v>Att</v>
      </c>
      <c r="AP49" s="7" t="str">
        <f t="shared" si="114"/>
        <v>Att</v>
      </c>
      <c r="AQ49" s="7" t="str">
        <f t="shared" si="114"/>
        <v>Att</v>
      </c>
      <c r="AR49" s="9"/>
      <c r="AS49" s="96"/>
      <c r="AT49" s="105">
        <f t="shared" si="8"/>
        <v>2</v>
      </c>
      <c r="AU49" s="106">
        <f t="shared" si="9"/>
        <v>6</v>
      </c>
      <c r="AV49" s="106">
        <f t="shared" si="10"/>
        <v>6</v>
      </c>
      <c r="AW49" s="106">
        <f t="shared" si="11"/>
        <v>2</v>
      </c>
      <c r="AX49" s="106">
        <f t="shared" si="12"/>
        <v>2</v>
      </c>
    </row>
    <row r="50" ht="15.75" customHeight="1">
      <c r="A50" s="104" t="s">
        <v>188</v>
      </c>
      <c r="B50" s="104" t="s">
        <v>189</v>
      </c>
      <c r="C50" s="84">
        <v>9.0</v>
      </c>
      <c r="D50" s="84">
        <v>7.0</v>
      </c>
      <c r="E50" s="84">
        <v>8.0</v>
      </c>
      <c r="F50" s="84">
        <v>7.0</v>
      </c>
      <c r="G50" s="84">
        <v>8.0</v>
      </c>
      <c r="H50" s="84">
        <v>10.0</v>
      </c>
      <c r="I50" s="84">
        <v>9.0</v>
      </c>
      <c r="J50" s="84">
        <v>10.0</v>
      </c>
      <c r="K50" s="97"/>
      <c r="L50" s="86">
        <f t="shared" si="3"/>
        <v>68</v>
      </c>
      <c r="M50" s="7">
        <v>9.0</v>
      </c>
      <c r="N50" s="7">
        <v>19.0</v>
      </c>
      <c r="O50" s="88">
        <f t="shared" si="42"/>
        <v>28</v>
      </c>
      <c r="P50" s="7">
        <v>15.0</v>
      </c>
      <c r="Q50" s="7">
        <v>8.0</v>
      </c>
      <c r="R50" s="7">
        <v>4.0</v>
      </c>
      <c r="S50" s="7">
        <v>4.0</v>
      </c>
      <c r="T50" s="74">
        <f t="shared" si="4"/>
        <v>31</v>
      </c>
      <c r="V50" s="89">
        <f t="shared" ref="V50:Y50" si="115">MIN(SUMIF($C$15:$S$15,V$14,$C50:$S50), 100)</f>
        <v>24</v>
      </c>
      <c r="W50" s="89">
        <f t="shared" si="115"/>
        <v>15</v>
      </c>
      <c r="X50" s="89">
        <f t="shared" si="115"/>
        <v>29</v>
      </c>
      <c r="Y50" s="89">
        <f t="shared" si="115"/>
        <v>59</v>
      </c>
      <c r="Z50" s="89"/>
      <c r="AA50" s="70"/>
      <c r="AB50" s="69">
        <f t="shared" si="15"/>
        <v>0.8</v>
      </c>
      <c r="AC50" s="69">
        <f t="shared" si="16"/>
        <v>0.75</v>
      </c>
      <c r="AD50" s="69">
        <f t="shared" si="17"/>
        <v>0.9666666667</v>
      </c>
      <c r="AE50" s="69">
        <f t="shared" si="18"/>
        <v>0.8428571429</v>
      </c>
      <c r="AF50" s="69"/>
      <c r="AH50" s="7">
        <f t="shared" ref="AH50:AK50" si="116">IF((AB50)&gt;=50%, 2, (IF((AB50)&lt;25%, 0, 1)))</f>
        <v>2</v>
      </c>
      <c r="AI50" s="7">
        <f t="shared" si="116"/>
        <v>2</v>
      </c>
      <c r="AJ50" s="7">
        <f t="shared" si="116"/>
        <v>2</v>
      </c>
      <c r="AK50" s="7">
        <f t="shared" si="116"/>
        <v>2</v>
      </c>
      <c r="AL50" s="7"/>
      <c r="AN50" s="7" t="str">
        <f t="shared" ref="AN50:AQ50" si="117">IF(AH50=2,"Att", (IF(AH50=0,"Not","Weak")))</f>
        <v>Att</v>
      </c>
      <c r="AO50" s="7" t="str">
        <f t="shared" si="117"/>
        <v>Att</v>
      </c>
      <c r="AP50" s="7" t="str">
        <f t="shared" si="117"/>
        <v>Att</v>
      </c>
      <c r="AQ50" s="7" t="str">
        <f t="shared" si="117"/>
        <v>Att</v>
      </c>
      <c r="AR50" s="9"/>
      <c r="AS50" s="96"/>
      <c r="AT50" s="105">
        <f t="shared" si="8"/>
        <v>2</v>
      </c>
      <c r="AU50" s="106">
        <f t="shared" si="9"/>
        <v>6</v>
      </c>
      <c r="AV50" s="106">
        <f t="shared" si="10"/>
        <v>6</v>
      </c>
      <c r="AW50" s="106">
        <f t="shared" si="11"/>
        <v>2</v>
      </c>
      <c r="AX50" s="106">
        <f t="shared" si="12"/>
        <v>2</v>
      </c>
    </row>
    <row r="51" ht="15.75" customHeight="1">
      <c r="A51" s="104" t="s">
        <v>190</v>
      </c>
      <c r="B51" s="104" t="s">
        <v>191</v>
      </c>
      <c r="C51" s="84">
        <v>10.0</v>
      </c>
      <c r="D51" s="84">
        <v>8.0</v>
      </c>
      <c r="E51" s="84">
        <v>8.0</v>
      </c>
      <c r="F51" s="84">
        <v>9.0</v>
      </c>
      <c r="G51" s="84">
        <v>8.0</v>
      </c>
      <c r="H51" s="84">
        <v>6.0</v>
      </c>
      <c r="I51" s="84">
        <v>9.0</v>
      </c>
      <c r="J51" s="84">
        <v>10.0</v>
      </c>
      <c r="K51" s="97"/>
      <c r="L51" s="86">
        <f t="shared" si="3"/>
        <v>68</v>
      </c>
      <c r="M51" s="7">
        <v>10.0</v>
      </c>
      <c r="N51" s="7">
        <v>19.0</v>
      </c>
      <c r="O51" s="88">
        <f t="shared" si="42"/>
        <v>29</v>
      </c>
      <c r="P51" s="7">
        <v>14.0</v>
      </c>
      <c r="Q51" s="7">
        <v>8.0</v>
      </c>
      <c r="R51" s="7">
        <v>5.0</v>
      </c>
      <c r="S51" s="7">
        <v>4.0</v>
      </c>
      <c r="T51" s="74">
        <f t="shared" si="4"/>
        <v>31</v>
      </c>
      <c r="V51" s="89">
        <f t="shared" ref="V51:Y51" si="118">MIN(SUMIF($C$15:$S$15,V$14,$C51:$S51), 100)</f>
        <v>26</v>
      </c>
      <c r="W51" s="89">
        <f t="shared" si="118"/>
        <v>17</v>
      </c>
      <c r="X51" s="89">
        <f t="shared" si="118"/>
        <v>25</v>
      </c>
      <c r="Y51" s="89">
        <f t="shared" si="118"/>
        <v>60</v>
      </c>
      <c r="Z51" s="89"/>
      <c r="AA51" s="70"/>
      <c r="AB51" s="69">
        <f t="shared" si="15"/>
        <v>0.8666666667</v>
      </c>
      <c r="AC51" s="69">
        <f t="shared" si="16"/>
        <v>0.85</v>
      </c>
      <c r="AD51" s="69">
        <f t="shared" si="17"/>
        <v>0.8333333333</v>
      </c>
      <c r="AE51" s="69">
        <f t="shared" si="18"/>
        <v>0.8571428571</v>
      </c>
      <c r="AF51" s="69"/>
      <c r="AH51" s="7">
        <f t="shared" ref="AH51:AK51" si="119">IF((AB51)&gt;=50%, 2, (IF((AB51)&lt;25%, 0, 1)))</f>
        <v>2</v>
      </c>
      <c r="AI51" s="7">
        <f t="shared" si="119"/>
        <v>2</v>
      </c>
      <c r="AJ51" s="7">
        <f t="shared" si="119"/>
        <v>2</v>
      </c>
      <c r="AK51" s="7">
        <f t="shared" si="119"/>
        <v>2</v>
      </c>
      <c r="AL51" s="7"/>
      <c r="AN51" s="7" t="str">
        <f t="shared" ref="AN51:AQ51" si="120">IF(AH51=2,"Att", (IF(AH51=0,"Not","Weak")))</f>
        <v>Att</v>
      </c>
      <c r="AO51" s="7" t="str">
        <f t="shared" si="120"/>
        <v>Att</v>
      </c>
      <c r="AP51" s="7" t="str">
        <f t="shared" si="120"/>
        <v>Att</v>
      </c>
      <c r="AQ51" s="7" t="str">
        <f t="shared" si="120"/>
        <v>Att</v>
      </c>
      <c r="AR51" s="9"/>
      <c r="AS51" s="96"/>
      <c r="AT51" s="105">
        <f t="shared" si="8"/>
        <v>2</v>
      </c>
      <c r="AU51" s="106">
        <f t="shared" si="9"/>
        <v>6</v>
      </c>
      <c r="AV51" s="106">
        <f t="shared" si="10"/>
        <v>6</v>
      </c>
      <c r="AW51" s="106">
        <f t="shared" si="11"/>
        <v>2</v>
      </c>
      <c r="AX51" s="106">
        <f t="shared" si="12"/>
        <v>2</v>
      </c>
    </row>
    <row r="52" ht="15.75" customHeight="1">
      <c r="A52" s="104" t="s">
        <v>192</v>
      </c>
      <c r="B52" s="104" t="s">
        <v>193</v>
      </c>
      <c r="C52" s="107">
        <v>10.0</v>
      </c>
      <c r="D52" s="107">
        <v>10.0</v>
      </c>
      <c r="E52" s="107">
        <v>10.0</v>
      </c>
      <c r="F52" s="107">
        <v>9.0</v>
      </c>
      <c r="G52" s="107">
        <v>7.0</v>
      </c>
      <c r="H52" s="107">
        <v>10.0</v>
      </c>
      <c r="I52" s="107">
        <v>10.0</v>
      </c>
      <c r="J52" s="107">
        <v>10.0</v>
      </c>
      <c r="K52" s="108"/>
      <c r="L52" s="86">
        <f t="shared" si="3"/>
        <v>76</v>
      </c>
      <c r="M52" s="109">
        <v>9.0</v>
      </c>
      <c r="N52" s="109">
        <v>20.0</v>
      </c>
      <c r="O52" s="88">
        <f t="shared" si="42"/>
        <v>29</v>
      </c>
      <c r="P52" s="109">
        <v>15.0</v>
      </c>
      <c r="Q52" s="109">
        <v>10.0</v>
      </c>
      <c r="R52" s="109">
        <v>4.0</v>
      </c>
      <c r="S52" s="109">
        <v>4.0</v>
      </c>
      <c r="T52" s="74">
        <f t="shared" si="4"/>
        <v>33</v>
      </c>
      <c r="V52" s="89">
        <f t="shared" ref="V52:Y52" si="121">MIN(SUMIF($C$15:$S$15,V$14,$C52:$S52), 100)</f>
        <v>30</v>
      </c>
      <c r="W52" s="89">
        <f t="shared" si="121"/>
        <v>16</v>
      </c>
      <c r="X52" s="89">
        <f t="shared" si="121"/>
        <v>30</v>
      </c>
      <c r="Y52" s="89">
        <f t="shared" si="121"/>
        <v>62</v>
      </c>
      <c r="Z52" s="110"/>
      <c r="AA52" s="70"/>
      <c r="AB52" s="69">
        <f t="shared" si="15"/>
        <v>1</v>
      </c>
      <c r="AC52" s="69">
        <f t="shared" si="16"/>
        <v>0.8</v>
      </c>
      <c r="AD52" s="69">
        <f t="shared" si="17"/>
        <v>1</v>
      </c>
      <c r="AE52" s="69">
        <f t="shared" si="18"/>
        <v>0.8857142857</v>
      </c>
      <c r="AF52" s="70"/>
      <c r="AH52" s="7">
        <f t="shared" ref="AH52:AK52" si="122">IF((AB52)&gt;=50%, 2, (IF((AB52)&lt;25%, 0, 1)))</f>
        <v>2</v>
      </c>
      <c r="AI52" s="7">
        <f t="shared" si="122"/>
        <v>2</v>
      </c>
      <c r="AJ52" s="7">
        <f t="shared" si="122"/>
        <v>2</v>
      </c>
      <c r="AK52" s="7">
        <f t="shared" si="122"/>
        <v>2</v>
      </c>
      <c r="AL52" s="109"/>
      <c r="AN52" s="7" t="str">
        <f t="shared" ref="AN52:AQ52" si="123">IF(AH52=2,"Att", (IF(AH52=0,"Not","Weak")))</f>
        <v>Att</v>
      </c>
      <c r="AO52" s="7" t="str">
        <f t="shared" si="123"/>
        <v>Att</v>
      </c>
      <c r="AP52" s="7" t="str">
        <f t="shared" si="123"/>
        <v>Att</v>
      </c>
      <c r="AQ52" s="7" t="str">
        <f t="shared" si="123"/>
        <v>Att</v>
      </c>
      <c r="AT52" s="105">
        <f t="shared" si="8"/>
        <v>2</v>
      </c>
      <c r="AU52" s="106">
        <f t="shared" si="9"/>
        <v>6</v>
      </c>
      <c r="AV52" s="106">
        <f t="shared" si="10"/>
        <v>6</v>
      </c>
      <c r="AW52" s="106">
        <f t="shared" si="11"/>
        <v>2</v>
      </c>
      <c r="AX52" s="106">
        <f t="shared" si="12"/>
        <v>2</v>
      </c>
    </row>
    <row r="53" ht="15.75" customHeight="1">
      <c r="A53" s="104" t="s">
        <v>194</v>
      </c>
      <c r="B53" s="104" t="s">
        <v>195</v>
      </c>
      <c r="C53" s="107">
        <v>9.0</v>
      </c>
      <c r="D53" s="107">
        <v>7.0</v>
      </c>
      <c r="E53" s="107">
        <v>8.0</v>
      </c>
      <c r="F53" s="107">
        <v>8.0</v>
      </c>
      <c r="G53" s="107">
        <v>9.0</v>
      </c>
      <c r="H53" s="107">
        <v>7.0</v>
      </c>
      <c r="I53" s="107">
        <v>5.0</v>
      </c>
      <c r="J53" s="107">
        <v>7.0</v>
      </c>
      <c r="K53" s="108"/>
      <c r="L53" s="86">
        <f t="shared" si="3"/>
        <v>60</v>
      </c>
      <c r="M53" s="109">
        <v>7.0</v>
      </c>
      <c r="N53" s="109">
        <v>15.0</v>
      </c>
      <c r="O53" s="88">
        <f t="shared" si="42"/>
        <v>22</v>
      </c>
      <c r="P53" s="109">
        <v>11.0</v>
      </c>
      <c r="Q53" s="109">
        <v>9.0</v>
      </c>
      <c r="R53" s="109">
        <v>4.0</v>
      </c>
      <c r="S53" s="109">
        <v>4.0</v>
      </c>
      <c r="T53" s="74">
        <f t="shared" si="4"/>
        <v>28</v>
      </c>
      <c r="V53" s="89">
        <f t="shared" ref="V53:Y53" si="124">MIN(SUMIF($C$15:$S$15,V$14,$C53:$S53), 100)</f>
        <v>24</v>
      </c>
      <c r="W53" s="89">
        <f t="shared" si="124"/>
        <v>17</v>
      </c>
      <c r="X53" s="89">
        <f t="shared" si="124"/>
        <v>19</v>
      </c>
      <c r="Y53" s="89">
        <f t="shared" si="124"/>
        <v>50</v>
      </c>
      <c r="Z53" s="110"/>
      <c r="AA53" s="70"/>
      <c r="AB53" s="69">
        <f t="shared" si="15"/>
        <v>0.8</v>
      </c>
      <c r="AC53" s="69">
        <f t="shared" si="16"/>
        <v>0.85</v>
      </c>
      <c r="AD53" s="69">
        <f t="shared" si="17"/>
        <v>0.6333333333</v>
      </c>
      <c r="AE53" s="69">
        <f t="shared" si="18"/>
        <v>0.7142857143</v>
      </c>
      <c r="AF53" s="70"/>
      <c r="AH53" s="7">
        <f t="shared" ref="AH53:AK53" si="125">IF((AB53)&gt;=50%, 2, (IF((AB53)&lt;25%, 0, 1)))</f>
        <v>2</v>
      </c>
      <c r="AI53" s="7">
        <f t="shared" si="125"/>
        <v>2</v>
      </c>
      <c r="AJ53" s="7">
        <f t="shared" si="125"/>
        <v>2</v>
      </c>
      <c r="AK53" s="7">
        <f t="shared" si="125"/>
        <v>2</v>
      </c>
      <c r="AL53" s="109"/>
      <c r="AN53" s="7" t="str">
        <f t="shared" ref="AN53:AQ53" si="126">IF(AH53=2,"Att", (IF(AH53=0,"Not","Weak")))</f>
        <v>Att</v>
      </c>
      <c r="AO53" s="7" t="str">
        <f t="shared" si="126"/>
        <v>Att</v>
      </c>
      <c r="AP53" s="7" t="str">
        <f t="shared" si="126"/>
        <v>Att</v>
      </c>
      <c r="AQ53" s="7" t="str">
        <f t="shared" si="126"/>
        <v>Att</v>
      </c>
      <c r="AT53" s="105">
        <f t="shared" si="8"/>
        <v>2</v>
      </c>
      <c r="AU53" s="106">
        <f t="shared" si="9"/>
        <v>6</v>
      </c>
      <c r="AV53" s="106">
        <f t="shared" si="10"/>
        <v>6</v>
      </c>
      <c r="AW53" s="106">
        <f t="shared" si="11"/>
        <v>2</v>
      </c>
      <c r="AX53" s="106">
        <f t="shared" si="12"/>
        <v>2</v>
      </c>
    </row>
    <row r="54" ht="15.75" customHeight="1">
      <c r="A54" s="104" t="s">
        <v>196</v>
      </c>
      <c r="B54" s="104" t="s">
        <v>197</v>
      </c>
      <c r="C54" s="107">
        <v>9.0</v>
      </c>
      <c r="D54" s="107">
        <v>7.0</v>
      </c>
      <c r="E54" s="107">
        <v>7.0</v>
      </c>
      <c r="F54" s="107">
        <v>10.0</v>
      </c>
      <c r="G54" s="107">
        <v>9.0</v>
      </c>
      <c r="H54" s="107">
        <v>6.0</v>
      </c>
      <c r="I54" s="107">
        <v>8.0</v>
      </c>
      <c r="J54" s="107">
        <v>8.0</v>
      </c>
      <c r="K54" s="108"/>
      <c r="L54" s="86">
        <f t="shared" si="3"/>
        <v>64</v>
      </c>
      <c r="M54" s="109">
        <v>8.0</v>
      </c>
      <c r="N54" s="109">
        <v>18.0</v>
      </c>
      <c r="O54" s="88">
        <f t="shared" si="42"/>
        <v>26</v>
      </c>
      <c r="P54" s="109">
        <v>14.0</v>
      </c>
      <c r="Q54" s="109">
        <v>10.0</v>
      </c>
      <c r="R54" s="109">
        <v>4.0</v>
      </c>
      <c r="S54" s="109">
        <v>4.0</v>
      </c>
      <c r="T54" s="74">
        <f t="shared" si="4"/>
        <v>32</v>
      </c>
      <c r="V54" s="89">
        <f t="shared" ref="V54:Y54" si="127">MIN(SUMIF($C$15:$S$15,V$14,$C54:$S54), 100)</f>
        <v>23</v>
      </c>
      <c r="W54" s="89">
        <f t="shared" si="127"/>
        <v>19</v>
      </c>
      <c r="X54" s="89">
        <f t="shared" si="127"/>
        <v>22</v>
      </c>
      <c r="Y54" s="89">
        <f t="shared" si="127"/>
        <v>58</v>
      </c>
      <c r="Z54" s="110"/>
      <c r="AA54" s="70"/>
      <c r="AB54" s="69">
        <f t="shared" si="15"/>
        <v>0.7666666667</v>
      </c>
      <c r="AC54" s="69">
        <f t="shared" si="16"/>
        <v>0.95</v>
      </c>
      <c r="AD54" s="69">
        <f t="shared" si="17"/>
        <v>0.7333333333</v>
      </c>
      <c r="AE54" s="69">
        <f t="shared" si="18"/>
        <v>0.8285714286</v>
      </c>
      <c r="AF54" s="70"/>
      <c r="AH54" s="7">
        <f t="shared" ref="AH54:AK54" si="128">IF((AB54)&gt;=50%, 2, (IF((AB54)&lt;25%, 0, 1)))</f>
        <v>2</v>
      </c>
      <c r="AI54" s="7">
        <f t="shared" si="128"/>
        <v>2</v>
      </c>
      <c r="AJ54" s="7">
        <f t="shared" si="128"/>
        <v>2</v>
      </c>
      <c r="AK54" s="7">
        <f t="shared" si="128"/>
        <v>2</v>
      </c>
      <c r="AL54" s="109"/>
      <c r="AN54" s="7" t="str">
        <f t="shared" ref="AN54:AQ54" si="129">IF(AH54=2,"Att", (IF(AH54=0,"Not","Weak")))</f>
        <v>Att</v>
      </c>
      <c r="AO54" s="7" t="str">
        <f t="shared" si="129"/>
        <v>Att</v>
      </c>
      <c r="AP54" s="7" t="str">
        <f t="shared" si="129"/>
        <v>Att</v>
      </c>
      <c r="AQ54" s="7" t="str">
        <f t="shared" si="129"/>
        <v>Att</v>
      </c>
      <c r="AT54" s="105">
        <f t="shared" si="8"/>
        <v>2</v>
      </c>
      <c r="AU54" s="106">
        <f t="shared" si="9"/>
        <v>6</v>
      </c>
      <c r="AV54" s="106">
        <f t="shared" si="10"/>
        <v>6</v>
      </c>
      <c r="AW54" s="106">
        <f t="shared" si="11"/>
        <v>2</v>
      </c>
      <c r="AX54" s="106">
        <f t="shared" si="12"/>
        <v>2</v>
      </c>
    </row>
    <row r="55" ht="15.75" customHeight="1">
      <c r="A55" s="107"/>
      <c r="B55" s="107"/>
      <c r="C55" s="107"/>
      <c r="D55" s="107"/>
      <c r="E55" s="107"/>
      <c r="F55" s="107"/>
      <c r="G55" s="107"/>
      <c r="H55" s="107"/>
      <c r="I55" s="107"/>
      <c r="J55" s="107"/>
      <c r="K55" s="108"/>
      <c r="L55" s="86"/>
      <c r="M55" s="109"/>
      <c r="N55" s="109"/>
      <c r="O55" s="88"/>
      <c r="P55" s="109"/>
      <c r="Q55" s="109"/>
      <c r="R55" s="109"/>
      <c r="S55" s="109"/>
      <c r="T55" s="74"/>
      <c r="V55" s="89"/>
      <c r="W55" s="89"/>
      <c r="X55" s="89"/>
      <c r="Y55" s="89"/>
      <c r="Z55" s="110"/>
      <c r="AA55" s="70"/>
      <c r="AB55" s="69"/>
      <c r="AC55" s="69"/>
      <c r="AD55" s="69"/>
      <c r="AE55" s="69"/>
      <c r="AF55" s="70"/>
      <c r="AH55" s="7"/>
      <c r="AI55" s="7"/>
      <c r="AJ55" s="7"/>
      <c r="AK55" s="7"/>
      <c r="AL55" s="109"/>
      <c r="AN55" s="7"/>
      <c r="AO55" s="7"/>
      <c r="AP55" s="7"/>
      <c r="AQ55" s="7"/>
    </row>
    <row r="56" ht="15.75" customHeight="1">
      <c r="A56" s="107"/>
      <c r="B56" s="107"/>
      <c r="C56" s="107"/>
      <c r="D56" s="107"/>
      <c r="E56" s="107"/>
      <c r="F56" s="107"/>
      <c r="G56" s="107"/>
      <c r="H56" s="107"/>
      <c r="I56" s="107"/>
      <c r="J56" s="107"/>
      <c r="K56" s="108"/>
      <c r="L56" s="86"/>
      <c r="M56" s="109"/>
      <c r="N56" s="109"/>
      <c r="O56" s="88"/>
      <c r="P56" s="109"/>
      <c r="Q56" s="109"/>
      <c r="R56" s="109"/>
      <c r="S56" s="109"/>
      <c r="T56" s="74"/>
      <c r="V56" s="89"/>
      <c r="W56" s="89"/>
      <c r="X56" s="89"/>
      <c r="Y56" s="89"/>
      <c r="Z56" s="110"/>
      <c r="AA56" s="70"/>
      <c r="AB56" s="69"/>
      <c r="AC56" s="69"/>
      <c r="AD56" s="69"/>
      <c r="AE56" s="69"/>
      <c r="AF56" s="70"/>
      <c r="AH56" s="7"/>
      <c r="AI56" s="7"/>
      <c r="AJ56" s="7"/>
      <c r="AK56" s="7"/>
      <c r="AL56" s="109"/>
      <c r="AN56" s="7"/>
      <c r="AO56" s="7"/>
      <c r="AP56" s="7"/>
      <c r="AQ56" s="7"/>
    </row>
    <row r="57" ht="15.75" customHeight="1">
      <c r="L57" s="86"/>
      <c r="O57" s="88"/>
      <c r="T57" s="74"/>
      <c r="V57" s="89"/>
      <c r="W57" s="89"/>
      <c r="X57" s="89"/>
      <c r="Y57" s="89"/>
      <c r="AB57" s="69"/>
      <c r="AC57" s="69"/>
      <c r="AD57" s="69"/>
      <c r="AE57" s="69"/>
      <c r="AH57" s="7"/>
      <c r="AI57" s="7"/>
      <c r="AJ57" s="7"/>
      <c r="AK57" s="7"/>
      <c r="AN57" s="7"/>
      <c r="AO57" s="7"/>
      <c r="AP57" s="7"/>
      <c r="AQ57" s="7"/>
    </row>
    <row r="58" ht="15.75" customHeight="1">
      <c r="V58" s="98" t="s">
        <v>118</v>
      </c>
      <c r="W58" s="5"/>
      <c r="X58" s="5"/>
      <c r="Y58" s="5"/>
      <c r="Z58" s="5"/>
      <c r="AA58" s="6"/>
      <c r="AB58" s="7">
        <v>38.0</v>
      </c>
      <c r="AC58" s="7">
        <v>38.0</v>
      </c>
      <c r="AD58" s="7">
        <v>38.0</v>
      </c>
      <c r="AE58" s="7">
        <v>38.0</v>
      </c>
      <c r="AF58" s="7"/>
    </row>
    <row r="59" ht="15.75" customHeight="1">
      <c r="V59" s="98" t="s">
        <v>119</v>
      </c>
      <c r="W59" s="5"/>
      <c r="X59" s="5"/>
      <c r="Y59" s="5"/>
      <c r="Z59" s="5"/>
      <c r="AA59" s="6"/>
      <c r="AB59" s="7">
        <v>37.0</v>
      </c>
      <c r="AC59" s="7">
        <v>38.0</v>
      </c>
      <c r="AD59" s="7">
        <v>37.0</v>
      </c>
      <c r="AE59" s="7">
        <v>38.0</v>
      </c>
      <c r="AF59" s="7"/>
    </row>
    <row r="60" ht="15.75" customHeight="1">
      <c r="V60" s="98" t="s">
        <v>120</v>
      </c>
      <c r="W60" s="5"/>
      <c r="X60" s="5"/>
      <c r="Y60" s="5"/>
      <c r="Z60" s="5"/>
      <c r="AA60" s="6"/>
      <c r="AB60" s="12">
        <f t="shared" ref="AB60:AE60" si="130">AB59/AB58</f>
        <v>0.9736842105</v>
      </c>
      <c r="AC60" s="12">
        <f t="shared" si="130"/>
        <v>1</v>
      </c>
      <c r="AD60" s="12">
        <f t="shared" si="130"/>
        <v>0.9736842105</v>
      </c>
      <c r="AE60" s="12">
        <f t="shared" si="130"/>
        <v>1</v>
      </c>
      <c r="AF60" s="12"/>
    </row>
  </sheetData>
  <mergeCells count="20">
    <mergeCell ref="M12:N12"/>
    <mergeCell ref="Q12:S12"/>
    <mergeCell ref="AH12:AL13"/>
    <mergeCell ref="AN12:AR13"/>
    <mergeCell ref="Q13:S13"/>
    <mergeCell ref="T12:T15"/>
    <mergeCell ref="V12:Z13"/>
    <mergeCell ref="V58:AA58"/>
    <mergeCell ref="V59:AA59"/>
    <mergeCell ref="V60:AA60"/>
    <mergeCell ref="B12:B14"/>
    <mergeCell ref="A15:B15"/>
    <mergeCell ref="A16:B16"/>
    <mergeCell ref="I1:O1"/>
    <mergeCell ref="V1:AH1"/>
    <mergeCell ref="A12:A14"/>
    <mergeCell ref="C12:K12"/>
    <mergeCell ref="L12:L15"/>
    <mergeCell ref="O12:O15"/>
    <mergeCell ref="AB12:AF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2022-12-27T13:03:05Z</dcterms:created>
  <dc:creator>Minhaj</dc:creator>
</cp:coreProperties>
</file>