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Chen_Keyu\database\"/>
    </mc:Choice>
  </mc:AlternateContent>
  <xr:revisionPtr revIDLastSave="0" documentId="13_ncr:1_{96CCB0D5-6B25-48FF-A009-4C5412B03F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供给" sheetId="1" r:id="rId1"/>
  </sheets>
  <definedNames>
    <definedName name="_xlnm._FilterDatabase" localSheetId="0" hidden="1">供给!$A$1:$Y$71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Y4" i="1" s="1"/>
  <c r="S5" i="1"/>
  <c r="Y5" i="1" s="1"/>
  <c r="S6" i="1"/>
  <c r="Y6" i="1" s="1"/>
  <c r="S7" i="1"/>
  <c r="Y7" i="1" s="1"/>
  <c r="S8" i="1"/>
  <c r="Y8" i="1" s="1"/>
  <c r="S9" i="1"/>
  <c r="Y9" i="1" s="1"/>
  <c r="S10" i="1"/>
  <c r="Y10" i="1" s="1"/>
  <c r="S11" i="1"/>
  <c r="Y11" i="1" s="1"/>
  <c r="S12" i="1"/>
  <c r="Y12" i="1" s="1"/>
  <c r="S13" i="1"/>
  <c r="Y13" i="1" s="1"/>
  <c r="S14" i="1"/>
  <c r="Y14" i="1" s="1"/>
  <c r="S15" i="1"/>
  <c r="Y15" i="1" s="1"/>
  <c r="S16" i="1"/>
  <c r="Y16" i="1" s="1"/>
  <c r="S17" i="1"/>
  <c r="Y17" i="1" s="1"/>
  <c r="S18" i="1"/>
  <c r="Y18" i="1" s="1"/>
  <c r="S19" i="1"/>
  <c r="Y19" i="1" s="1"/>
  <c r="S20" i="1"/>
  <c r="Y20" i="1" s="1"/>
  <c r="S21" i="1"/>
  <c r="Y21" i="1" s="1"/>
  <c r="S22" i="1"/>
  <c r="Y22" i="1" s="1"/>
  <c r="S23" i="1"/>
  <c r="Y23" i="1" s="1"/>
  <c r="S24" i="1"/>
  <c r="Y24" i="1" s="1"/>
  <c r="S25" i="1"/>
  <c r="Y25" i="1" s="1"/>
  <c r="S26" i="1"/>
  <c r="Y26" i="1" s="1"/>
  <c r="S27" i="1"/>
  <c r="Y27" i="1" s="1"/>
  <c r="S28" i="1"/>
  <c r="Y28" i="1" s="1"/>
  <c r="S29" i="1"/>
  <c r="Y29" i="1" s="1"/>
  <c r="S30" i="1"/>
  <c r="Y30" i="1" s="1"/>
  <c r="S31" i="1"/>
  <c r="Y31" i="1" s="1"/>
  <c r="S32" i="1"/>
  <c r="Y32" i="1" s="1"/>
  <c r="S33" i="1"/>
  <c r="Y33" i="1" s="1"/>
  <c r="S34" i="1"/>
  <c r="Y34" i="1" s="1"/>
  <c r="S35" i="1"/>
  <c r="Y35" i="1" s="1"/>
  <c r="S36" i="1"/>
  <c r="Y36" i="1" s="1"/>
  <c r="S37" i="1"/>
  <c r="Y37" i="1" s="1"/>
  <c r="S38" i="1"/>
  <c r="Y38" i="1" s="1"/>
  <c r="S39" i="1"/>
  <c r="Y39" i="1" s="1"/>
  <c r="S40" i="1"/>
  <c r="Y40" i="1" s="1"/>
  <c r="S41" i="1"/>
  <c r="Y41" i="1" s="1"/>
  <c r="S42" i="1"/>
  <c r="Y42" i="1" s="1"/>
  <c r="S43" i="1"/>
  <c r="Y43" i="1" s="1"/>
  <c r="S44" i="1"/>
  <c r="Y44" i="1" s="1"/>
  <c r="S45" i="1"/>
  <c r="Y45" i="1" s="1"/>
  <c r="S46" i="1"/>
  <c r="Y46" i="1" s="1"/>
  <c r="S47" i="1"/>
  <c r="Y47" i="1" s="1"/>
  <c r="S48" i="1"/>
  <c r="Y48" i="1" s="1"/>
  <c r="S49" i="1"/>
  <c r="Y49" i="1" s="1"/>
  <c r="S50" i="1"/>
  <c r="Y50" i="1" s="1"/>
  <c r="S51" i="1"/>
  <c r="Y51" i="1" s="1"/>
  <c r="S52" i="1"/>
  <c r="Y52" i="1" s="1"/>
  <c r="S53" i="1"/>
  <c r="Y53" i="1" s="1"/>
  <c r="S54" i="1"/>
  <c r="Y54" i="1" s="1"/>
  <c r="S55" i="1"/>
  <c r="Y55" i="1" s="1"/>
  <c r="S56" i="1"/>
  <c r="Y56" i="1" s="1"/>
  <c r="S57" i="1"/>
  <c r="Y57" i="1" s="1"/>
  <c r="S58" i="1"/>
  <c r="Y58" i="1" s="1"/>
  <c r="S59" i="1"/>
  <c r="Y59" i="1" s="1"/>
  <c r="S60" i="1"/>
  <c r="Y60" i="1" s="1"/>
  <c r="S61" i="1"/>
  <c r="Y61" i="1" s="1"/>
  <c r="S3" i="1"/>
  <c r="Y3" i="1" s="1"/>
  <c r="R10" i="1"/>
  <c r="X10" i="1" s="1"/>
  <c r="R11" i="1"/>
  <c r="X11" i="1" s="1"/>
  <c r="R12" i="1"/>
  <c r="X12" i="1" s="1"/>
  <c r="R13" i="1"/>
  <c r="X13" i="1" s="1"/>
  <c r="R14" i="1"/>
  <c r="X14" i="1" s="1"/>
  <c r="R15" i="1"/>
  <c r="X15" i="1" s="1"/>
  <c r="R16" i="1"/>
  <c r="X16" i="1" s="1"/>
  <c r="R17" i="1"/>
  <c r="X17" i="1" s="1"/>
  <c r="R18" i="1"/>
  <c r="X18" i="1" s="1"/>
  <c r="R19" i="1"/>
  <c r="X19" i="1" s="1"/>
  <c r="R20" i="1"/>
  <c r="X20" i="1" s="1"/>
  <c r="R21" i="1"/>
  <c r="X21" i="1" s="1"/>
  <c r="R22" i="1"/>
  <c r="X22" i="1" s="1"/>
  <c r="R23" i="1"/>
  <c r="X23" i="1" s="1"/>
  <c r="R24" i="1"/>
  <c r="X24" i="1" s="1"/>
  <c r="R25" i="1"/>
  <c r="X25" i="1" s="1"/>
  <c r="R26" i="1"/>
  <c r="X26" i="1" s="1"/>
  <c r="R27" i="1"/>
  <c r="X27" i="1" s="1"/>
  <c r="R28" i="1"/>
  <c r="X28" i="1" s="1"/>
  <c r="R29" i="1"/>
  <c r="X29" i="1" s="1"/>
  <c r="R30" i="1"/>
  <c r="X30" i="1" s="1"/>
  <c r="R31" i="1"/>
  <c r="X31" i="1" s="1"/>
  <c r="R32" i="1"/>
  <c r="X32" i="1" s="1"/>
  <c r="R33" i="1"/>
  <c r="X33" i="1" s="1"/>
  <c r="R34" i="1"/>
  <c r="X34" i="1" s="1"/>
  <c r="R35" i="1"/>
  <c r="X35" i="1" s="1"/>
  <c r="R36" i="1"/>
  <c r="X36" i="1" s="1"/>
  <c r="R37" i="1"/>
  <c r="X37" i="1" s="1"/>
  <c r="R38" i="1"/>
  <c r="X38" i="1" s="1"/>
  <c r="R39" i="1"/>
  <c r="X39" i="1" s="1"/>
  <c r="R40" i="1"/>
  <c r="X40" i="1" s="1"/>
  <c r="R41" i="1"/>
  <c r="X41" i="1" s="1"/>
  <c r="R42" i="1"/>
  <c r="X42" i="1" s="1"/>
  <c r="R43" i="1"/>
  <c r="X43" i="1" s="1"/>
  <c r="R44" i="1"/>
  <c r="X44" i="1" s="1"/>
  <c r="R45" i="1"/>
  <c r="X45" i="1" s="1"/>
  <c r="R46" i="1"/>
  <c r="X46" i="1" s="1"/>
  <c r="R47" i="1"/>
  <c r="X47" i="1" s="1"/>
  <c r="R48" i="1"/>
  <c r="X48" i="1" s="1"/>
  <c r="R49" i="1"/>
  <c r="X49" i="1" s="1"/>
  <c r="R50" i="1"/>
  <c r="X50" i="1" s="1"/>
  <c r="R51" i="1"/>
  <c r="X51" i="1" s="1"/>
  <c r="R52" i="1"/>
  <c r="X52" i="1" s="1"/>
  <c r="R53" i="1"/>
  <c r="X53" i="1" s="1"/>
  <c r="R54" i="1"/>
  <c r="X54" i="1" s="1"/>
  <c r="R55" i="1"/>
  <c r="X55" i="1" s="1"/>
  <c r="R56" i="1"/>
  <c r="X56" i="1" s="1"/>
  <c r="R57" i="1"/>
  <c r="X57" i="1" s="1"/>
  <c r="R58" i="1"/>
  <c r="X58" i="1" s="1"/>
  <c r="R59" i="1"/>
  <c r="X59" i="1" s="1"/>
  <c r="R60" i="1"/>
  <c r="X60" i="1" s="1"/>
  <c r="R61" i="1"/>
  <c r="X61" i="1" s="1"/>
  <c r="R9" i="1"/>
  <c r="X9" i="1" s="1"/>
  <c r="R5" i="1"/>
  <c r="X5" i="1" s="1"/>
  <c r="R6" i="1"/>
  <c r="X6" i="1" s="1"/>
  <c r="R7" i="1"/>
  <c r="X7" i="1" s="1"/>
  <c r="R8" i="1"/>
  <c r="X8" i="1" s="1"/>
  <c r="R4" i="1"/>
  <c r="X4" i="1" s="1"/>
  <c r="R3" i="1"/>
  <c r="X3" i="1" s="1"/>
  <c r="Q10" i="1"/>
  <c r="W10" i="1" s="1"/>
  <c r="Q11" i="1"/>
  <c r="W11" i="1" s="1"/>
  <c r="Q12" i="1"/>
  <c r="W12" i="1" s="1"/>
  <c r="Q13" i="1"/>
  <c r="W13" i="1" s="1"/>
  <c r="Q14" i="1"/>
  <c r="W14" i="1" s="1"/>
  <c r="Q15" i="1"/>
  <c r="W15" i="1" s="1"/>
  <c r="Q16" i="1"/>
  <c r="W16" i="1" s="1"/>
  <c r="Q17" i="1"/>
  <c r="W17" i="1" s="1"/>
  <c r="Q18" i="1"/>
  <c r="W18" i="1" s="1"/>
  <c r="Q19" i="1"/>
  <c r="W19" i="1" s="1"/>
  <c r="Q20" i="1"/>
  <c r="W20" i="1" s="1"/>
  <c r="Q21" i="1"/>
  <c r="W21" i="1" s="1"/>
  <c r="Q22" i="1"/>
  <c r="W22" i="1" s="1"/>
  <c r="Q23" i="1"/>
  <c r="W23" i="1" s="1"/>
  <c r="Q24" i="1"/>
  <c r="W24" i="1" s="1"/>
  <c r="Q25" i="1"/>
  <c r="W25" i="1" s="1"/>
  <c r="Q26" i="1"/>
  <c r="W26" i="1" s="1"/>
  <c r="Q27" i="1"/>
  <c r="W27" i="1" s="1"/>
  <c r="Q28" i="1"/>
  <c r="W28" i="1" s="1"/>
  <c r="Q29" i="1"/>
  <c r="W29" i="1" s="1"/>
  <c r="Q30" i="1"/>
  <c r="W30" i="1" s="1"/>
  <c r="Q31" i="1"/>
  <c r="W31" i="1" s="1"/>
  <c r="Q32" i="1"/>
  <c r="W32" i="1" s="1"/>
  <c r="Q33" i="1"/>
  <c r="W33" i="1" s="1"/>
  <c r="Q34" i="1"/>
  <c r="W34" i="1" s="1"/>
  <c r="Q35" i="1"/>
  <c r="W35" i="1" s="1"/>
  <c r="Q36" i="1"/>
  <c r="W36" i="1" s="1"/>
  <c r="Q37" i="1"/>
  <c r="W37" i="1" s="1"/>
  <c r="Q38" i="1"/>
  <c r="W38" i="1" s="1"/>
  <c r="Q39" i="1"/>
  <c r="W39" i="1" s="1"/>
  <c r="Q40" i="1"/>
  <c r="W40" i="1" s="1"/>
  <c r="Q41" i="1"/>
  <c r="W41" i="1" s="1"/>
  <c r="Q42" i="1"/>
  <c r="W42" i="1" s="1"/>
  <c r="Q43" i="1"/>
  <c r="W43" i="1" s="1"/>
  <c r="Q44" i="1"/>
  <c r="W44" i="1" s="1"/>
  <c r="Q45" i="1"/>
  <c r="W45" i="1" s="1"/>
  <c r="Q46" i="1"/>
  <c r="W46" i="1" s="1"/>
  <c r="Q47" i="1"/>
  <c r="W47" i="1" s="1"/>
  <c r="Q48" i="1"/>
  <c r="W48" i="1" s="1"/>
  <c r="Q49" i="1"/>
  <c r="W49" i="1" s="1"/>
  <c r="Q50" i="1"/>
  <c r="W50" i="1" s="1"/>
  <c r="Q51" i="1"/>
  <c r="W51" i="1" s="1"/>
  <c r="Q52" i="1"/>
  <c r="W52" i="1" s="1"/>
  <c r="Q53" i="1"/>
  <c r="W53" i="1" s="1"/>
  <c r="Q54" i="1"/>
  <c r="W54" i="1" s="1"/>
  <c r="Q55" i="1"/>
  <c r="W55" i="1" s="1"/>
  <c r="Q56" i="1"/>
  <c r="W56" i="1" s="1"/>
  <c r="Q57" i="1"/>
  <c r="W57" i="1" s="1"/>
  <c r="Q58" i="1"/>
  <c r="W58" i="1" s="1"/>
  <c r="Q59" i="1"/>
  <c r="W59" i="1" s="1"/>
  <c r="Q60" i="1"/>
  <c r="W60" i="1" s="1"/>
  <c r="Q61" i="1"/>
  <c r="W61" i="1" s="1"/>
  <c r="Q9" i="1"/>
  <c r="W9" i="1" s="1"/>
  <c r="P5" i="1"/>
  <c r="V5" i="1" s="1"/>
  <c r="P6" i="1"/>
  <c r="V6" i="1" s="1"/>
  <c r="P7" i="1"/>
  <c r="V7" i="1" s="1"/>
  <c r="P8" i="1"/>
  <c r="V8" i="1" s="1"/>
  <c r="P9" i="1"/>
  <c r="V9" i="1" s="1"/>
  <c r="P10" i="1"/>
  <c r="V10" i="1" s="1"/>
  <c r="P11" i="1"/>
  <c r="V11" i="1" s="1"/>
  <c r="P12" i="1"/>
  <c r="V12" i="1" s="1"/>
  <c r="P13" i="1"/>
  <c r="V13" i="1" s="1"/>
  <c r="P14" i="1"/>
  <c r="V14" i="1" s="1"/>
  <c r="P15" i="1"/>
  <c r="V15" i="1" s="1"/>
  <c r="P16" i="1"/>
  <c r="V16" i="1" s="1"/>
  <c r="P17" i="1"/>
  <c r="V17" i="1" s="1"/>
  <c r="P18" i="1"/>
  <c r="V18" i="1" s="1"/>
  <c r="P19" i="1"/>
  <c r="V19" i="1" s="1"/>
  <c r="P20" i="1"/>
  <c r="V20" i="1" s="1"/>
  <c r="P21" i="1"/>
  <c r="V21" i="1" s="1"/>
  <c r="P22" i="1"/>
  <c r="V22" i="1" s="1"/>
  <c r="P23" i="1"/>
  <c r="V23" i="1" s="1"/>
  <c r="P24" i="1"/>
  <c r="V24" i="1" s="1"/>
  <c r="P25" i="1"/>
  <c r="V25" i="1" s="1"/>
  <c r="P26" i="1"/>
  <c r="V26" i="1" s="1"/>
  <c r="P27" i="1"/>
  <c r="V27" i="1" s="1"/>
  <c r="P28" i="1"/>
  <c r="V28" i="1" s="1"/>
  <c r="P29" i="1"/>
  <c r="V29" i="1" s="1"/>
  <c r="P30" i="1"/>
  <c r="V30" i="1" s="1"/>
  <c r="P31" i="1"/>
  <c r="V31" i="1" s="1"/>
  <c r="P32" i="1"/>
  <c r="V32" i="1" s="1"/>
  <c r="P33" i="1"/>
  <c r="V33" i="1" s="1"/>
  <c r="P34" i="1"/>
  <c r="V34" i="1" s="1"/>
  <c r="P35" i="1"/>
  <c r="V35" i="1" s="1"/>
  <c r="P36" i="1"/>
  <c r="V36" i="1" s="1"/>
  <c r="P37" i="1"/>
  <c r="V37" i="1" s="1"/>
  <c r="P38" i="1"/>
  <c r="V38" i="1" s="1"/>
  <c r="P39" i="1"/>
  <c r="V39" i="1" s="1"/>
  <c r="P40" i="1"/>
  <c r="V40" i="1" s="1"/>
  <c r="P41" i="1"/>
  <c r="V41" i="1" s="1"/>
  <c r="P42" i="1"/>
  <c r="V42" i="1" s="1"/>
  <c r="P43" i="1"/>
  <c r="V43" i="1" s="1"/>
  <c r="P44" i="1"/>
  <c r="V44" i="1" s="1"/>
  <c r="P45" i="1"/>
  <c r="V45" i="1" s="1"/>
  <c r="P46" i="1"/>
  <c r="V46" i="1" s="1"/>
  <c r="P47" i="1"/>
  <c r="V47" i="1" s="1"/>
  <c r="P48" i="1"/>
  <c r="V48" i="1" s="1"/>
  <c r="P49" i="1"/>
  <c r="V49" i="1" s="1"/>
  <c r="P50" i="1"/>
  <c r="V50" i="1" s="1"/>
  <c r="P51" i="1"/>
  <c r="V51" i="1" s="1"/>
  <c r="P52" i="1"/>
  <c r="V52" i="1" s="1"/>
  <c r="P53" i="1"/>
  <c r="V53" i="1" s="1"/>
  <c r="P54" i="1"/>
  <c r="V54" i="1" s="1"/>
  <c r="P55" i="1"/>
  <c r="V55" i="1" s="1"/>
  <c r="P56" i="1"/>
  <c r="V56" i="1" s="1"/>
  <c r="P57" i="1"/>
  <c r="V57" i="1" s="1"/>
  <c r="P58" i="1"/>
  <c r="V58" i="1" s="1"/>
  <c r="P59" i="1"/>
  <c r="V59" i="1" s="1"/>
  <c r="P60" i="1"/>
  <c r="V60" i="1" s="1"/>
  <c r="P61" i="1"/>
  <c r="V61" i="1" s="1"/>
  <c r="P4" i="1"/>
  <c r="V4" i="1" s="1"/>
  <c r="P3" i="1"/>
  <c r="V3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2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9" i="1"/>
  <c r="K10" i="1"/>
  <c r="K11" i="1"/>
  <c r="K12" i="1"/>
  <c r="K13" i="1"/>
  <c r="K14" i="1"/>
  <c r="K8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5" i="1"/>
  <c r="J4" i="1"/>
  <c r="J3" i="1"/>
  <c r="J2" i="1"/>
  <c r="Y62" i="1" l="1"/>
  <c r="X62" i="1"/>
  <c r="V62" i="1"/>
  <c r="W62" i="1"/>
</calcChain>
</file>

<file path=xl/sharedStrings.xml><?xml version="1.0" encoding="utf-8"?>
<sst xmlns="http://schemas.openxmlformats.org/spreadsheetml/2006/main" count="23" uniqueCount="12">
  <si>
    <t>时间</t>
    <phoneticPr fontId="1" type="noConversion"/>
  </si>
  <si>
    <t>能繁</t>
    <phoneticPr fontId="1" type="noConversion"/>
  </si>
  <si>
    <t>新生健仔数</t>
    <phoneticPr fontId="1" type="noConversion"/>
  </si>
  <si>
    <t>出栏</t>
    <phoneticPr fontId="1" type="noConversion"/>
  </si>
  <si>
    <t>屠宰</t>
    <phoneticPr fontId="1" type="noConversion"/>
  </si>
  <si>
    <t>能繁_10</t>
    <phoneticPr fontId="1" type="noConversion"/>
  </si>
  <si>
    <t>新生_6</t>
    <phoneticPr fontId="1" type="noConversion"/>
  </si>
  <si>
    <t>归一化</t>
    <phoneticPr fontId="1" type="noConversion"/>
  </si>
  <si>
    <t>新生健仔数_6</t>
    <phoneticPr fontId="1" type="noConversion"/>
  </si>
  <si>
    <t>1阶</t>
    <phoneticPr fontId="1" type="noConversion"/>
  </si>
  <si>
    <t>环比</t>
    <phoneticPr fontId="1" type="noConversion"/>
  </si>
  <si>
    <t>标准差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</si>
</sst>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2" fillId="0" borderId="0" xfId="0" applyNumberFormat="1" applyFont="1" applyAlignment="1">
      <alignment horizontal="center" vertical="top"/>
    </xf>
    <xf numFmtId="177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供给折线图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供给!$J$1</c:f>
              <c:strCache>
                <c:ptCount val="1"/>
                <c:pt idx="0">
                  <c:v>能繁_10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供给!$A$2:$A$61</c:f>
              <c:numCache>
                <c:formatCode>yyyy"年"m"月";@</c:formatCode>
                <c:ptCount val="12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</c:numCache>
            </c:numRef>
          </c:cat>
          <c:val>
            <c:numRef>
              <c:f>供给!$J$2:$J$61</c:f>
              <c:numCache>
                <c:formatCode>General</c:formatCode>
                <c:ptCount val="12"/>
                <c:pt idx="0">
                  <c:v>0.48436609152288079</c:v>
                </c:pt>
                <c:pt idx="1">
                  <c:v>0.54417854463615911</c:v>
                </c:pt>
                <c:pt idx="2">
                  <c:v>0.59316954238559638</c:v>
                </c:pt>
                <c:pt idx="3">
                  <c:v>0.64928732183045756</c:v>
                </c:pt>
                <c:pt idx="4">
                  <c:v>0.70367591897974491</c:v>
                </c:pt>
                <c:pt idx="5">
                  <c:v>0.7531882970742686</c:v>
                </c:pt>
                <c:pt idx="6">
                  <c:v>0.72168042010502631</c:v>
                </c:pt>
                <c:pt idx="7">
                  <c:v>0.76969242310577646</c:v>
                </c:pt>
                <c:pt idx="8">
                  <c:v>0.80232558139534882</c:v>
                </c:pt>
                <c:pt idx="9">
                  <c:v>0.84883720930232553</c:v>
                </c:pt>
                <c:pt idx="10">
                  <c:v>0.86609152288072022</c:v>
                </c:pt>
                <c:pt idx="11">
                  <c:v>0.88184546136534137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3-4BD9-9FD8-7543E36E7141}"/>
            </c:ext>
          </c:extLst>
        </c:ser>
        <c:ser>
          <c:idx val="1"/>
          <c:order val="1"/>
          <c:tx>
            <c:strRef>
              <c:f>供给!$K$1</c:f>
              <c:strCache>
                <c:ptCount val="1"/>
                <c:pt idx="0">
                  <c:v>新生健仔数_6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供给!$A$2:$A$61</c:f>
              <c:numCache>
                <c:formatCode>yyyy"年"m"月";@</c:formatCode>
                <c:ptCount val="12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</c:numCache>
            </c:numRef>
          </c:cat>
          <c:val>
            <c:numRef>
              <c:f>供给!$K$2:$K$61</c:f>
              <c:numCache>
                <c:formatCode>General</c:formatCode>
                <c:ptCount val="12"/>
                <c:pt idx="0">
                  <c:v>0.37658877669586482</c:v>
                </c:pt>
                <c:pt idx="1">
                  <c:v>0.45209345700965231</c:v>
                </c:pt>
                <c:pt idx="2">
                  <c:v>0.49792088759920544</c:v>
                </c:pt>
                <c:pt idx="3">
                  <c:v>0.56727005318118229</c:v>
                </c:pt>
                <c:pt idx="4">
                  <c:v>0.54226318899484349</c:v>
                </c:pt>
                <c:pt idx="5">
                  <c:v>0.60662152622530008</c:v>
                </c:pt>
                <c:pt idx="6">
                  <c:v>0.61159044395708528</c:v>
                </c:pt>
                <c:pt idx="7">
                  <c:v>0.60820730732862305</c:v>
                </c:pt>
                <c:pt idx="8">
                  <c:v>0.72910736819906341</c:v>
                </c:pt>
                <c:pt idx="9">
                  <c:v>0.7170887085675316</c:v>
                </c:pt>
                <c:pt idx="10">
                  <c:v>0.60300421984841956</c:v>
                </c:pt>
                <c:pt idx="11">
                  <c:v>0.62770981301340179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3-4BD9-9FD8-7543E36E7141}"/>
            </c:ext>
          </c:extLst>
        </c:ser>
        <c:ser>
          <c:idx val="2"/>
          <c:order val="2"/>
          <c:tx>
            <c:strRef>
              <c:f>供给!$L$1</c:f>
              <c:strCache>
                <c:ptCount val="1"/>
                <c:pt idx="0">
                  <c:v>出栏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供给!$A$2:$A$61</c:f>
              <c:numCache>
                <c:formatCode>yyyy"年"m"月";@</c:formatCode>
                <c:ptCount val="12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</c:numCache>
            </c:numRef>
          </c:cat>
          <c:val>
            <c:numRef>
              <c:f>供给!$L$2:$L$61</c:f>
              <c:numCache>
                <c:formatCode>General</c:formatCode>
                <c:ptCount val="12"/>
                <c:pt idx="0">
                  <c:v>0.31861178681011726</c:v>
                </c:pt>
                <c:pt idx="1">
                  <c:v>0.24206360262468879</c:v>
                </c:pt>
                <c:pt idx="2">
                  <c:v>0.28584461185110571</c:v>
                </c:pt>
                <c:pt idx="3">
                  <c:v>0.36986180020503151</c:v>
                </c:pt>
                <c:pt idx="4">
                  <c:v>0.44228363641559237</c:v>
                </c:pt>
                <c:pt idx="5">
                  <c:v>0.59725957914965511</c:v>
                </c:pt>
                <c:pt idx="6">
                  <c:v>0.63558903688780777</c:v>
                </c:pt>
                <c:pt idx="7">
                  <c:v>0.70852309461810203</c:v>
                </c:pt>
                <c:pt idx="8">
                  <c:v>0.76037248577460115</c:v>
                </c:pt>
                <c:pt idx="9">
                  <c:v>0.83699925345678083</c:v>
                </c:pt>
                <c:pt idx="10">
                  <c:v>0.77843240211889686</c:v>
                </c:pt>
                <c:pt idx="11">
                  <c:v>0.92493632950774585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E3-4BD9-9FD8-7543E36E7141}"/>
            </c:ext>
          </c:extLst>
        </c:ser>
        <c:ser>
          <c:idx val="3"/>
          <c:order val="3"/>
          <c:tx>
            <c:strRef>
              <c:f>供给!$M$1</c:f>
              <c:strCache>
                <c:ptCount val="1"/>
                <c:pt idx="0">
                  <c:v>屠宰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供给!$A$2:$A$61</c:f>
              <c:numCache>
                <c:formatCode>yyyy"年"m"月";@</c:formatCode>
                <c:ptCount val="12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</c:numCache>
            </c:numRef>
          </c:cat>
          <c:val>
            <c:numRef>
              <c:f>供给!$M$2:$M$61</c:f>
              <c:numCache>
                <c:formatCode>General</c:formatCode>
                <c:ptCount val="12"/>
                <c:pt idx="0">
                  <c:v>0.49586564566346752</c:v>
                </c:pt>
                <c:pt idx="1">
                  <c:v>0.26214950994503766</c:v>
                </c:pt>
                <c:pt idx="2">
                  <c:v>0.29966207687640345</c:v>
                </c:pt>
                <c:pt idx="3">
                  <c:v>0.43068147091779568</c:v>
                </c:pt>
                <c:pt idx="4">
                  <c:v>0.51532612017308044</c:v>
                </c:pt>
                <c:pt idx="5">
                  <c:v>0.60588331687268304</c:v>
                </c:pt>
                <c:pt idx="6">
                  <c:v>0.6034075760327029</c:v>
                </c:pt>
                <c:pt idx="7">
                  <c:v>0.66276778082385923</c:v>
                </c:pt>
                <c:pt idx="8">
                  <c:v>0.74250523714408456</c:v>
                </c:pt>
                <c:pt idx="9">
                  <c:v>0.97052584026821254</c:v>
                </c:pt>
                <c:pt idx="10">
                  <c:v>0.80468663498545112</c:v>
                </c:pt>
                <c:pt idx="11">
                  <c:v>0.91410640813849975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E3-4BD9-9FD8-7543E36E7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734079"/>
        <c:axId val="821737439"/>
      </c:lineChart>
      <c:dateAx>
        <c:axId val="821734079"/>
        <c:scaling>
          <c:orientation val="minMax"/>
          <c:min val="44197"/>
        </c:scaling>
        <c:delete val="0"/>
        <c:axPos val="b"/>
        <c:numFmt formatCode="yyyy&quot;年&quot;m&quot;月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737439"/>
        <c:crosses val="autoZero"/>
        <c:auto val="1"/>
        <c:lblOffset val="100"/>
        <c:baseTimeUnit val="months"/>
      </c:dateAx>
      <c:valAx>
        <c:axId val="82173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73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71</xdr:row>
      <xdr:rowOff>114300</xdr:rowOff>
    </xdr:from>
    <xdr:to>
      <xdr:col>7</xdr:col>
      <xdr:colOff>123825</xdr:colOff>
      <xdr:row>93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2DBB78-8B34-880B-1DA3-D3CEBE452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71"/>
  <sheetViews>
    <sheetView tabSelected="1" workbookViewId="0">
      <selection activeCell="A44" sqref="A44:XFD44"/>
    </sheetView>
  </sheetViews>
  <sheetFormatPr defaultRowHeight="14.25" x14ac:dyDescent="0.2"/>
  <cols>
    <col min="1" max="1" width="14" customWidth="1"/>
    <col min="3" max="3" width="9.75" customWidth="1"/>
    <col min="4" max="4" width="14.25" customWidth="1"/>
    <col min="11" max="11" width="13.625" customWidth="1"/>
    <col min="16" max="16" width="9.125" style="2" bestFit="1" customWidth="1"/>
    <col min="17" max="18" width="11" style="2" bestFit="1" customWidth="1"/>
    <col min="19" max="19" width="9.125" style="2" bestFit="1" customWidth="1"/>
    <col min="22" max="25" width="9" style="3"/>
  </cols>
  <sheetData>
    <row r="1" spans="1:25" x14ac:dyDescent="0.2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3</v>
      </c>
      <c r="G1" t="s">
        <v>4</v>
      </c>
      <c r="I1" t="s">
        <v>7</v>
      </c>
      <c r="J1" t="s">
        <v>5</v>
      </c>
      <c r="K1" t="s">
        <v>8</v>
      </c>
      <c r="L1" t="s">
        <v>3</v>
      </c>
      <c r="M1" t="s">
        <v>4</v>
      </c>
      <c r="O1" t="s">
        <v>9</v>
      </c>
      <c r="P1" s="2" t="s">
        <v>5</v>
      </c>
      <c r="Q1" s="2" t="s">
        <v>6</v>
      </c>
      <c r="R1" s="2" t="s">
        <v>3</v>
      </c>
      <c r="S1" s="2" t="s">
        <v>4</v>
      </c>
      <c r="U1" s="2" t="s">
        <v>10</v>
      </c>
      <c r="V1" s="3" t="s">
        <v>5</v>
      </c>
      <c r="W1" s="3" t="s">
        <v>6</v>
      </c>
      <c r="X1" s="3" t="s">
        <v>3</v>
      </c>
      <c r="Y1" s="3" t="s">
        <v>4</v>
      </c>
    </row>
    <row r="2" spans="1:25" hidden="1" x14ac:dyDescent="0.2">
      <c r="A2" s="1">
        <v>43131</v>
      </c>
      <c r="B2">
        <v>3416</v>
      </c>
      <c r="C2">
        <v>3633.98</v>
      </c>
      <c r="D2">
        <v>1876163</v>
      </c>
      <c r="F2">
        <v>2253988</v>
      </c>
      <c r="G2">
        <v>2289.21</v>
      </c>
      <c r="J2">
        <f>(C2-MIN($C$2:$C$61))/(MAX($C$2:$C$61)-MIN($C$2:$C$61))</f>
        <v>0.65115528882220552</v>
      </c>
      <c r="L2">
        <f>(F2-MIN($F$2:$F$61))/(MAX($F$2:$F$61)-MIN($F$2:$F$61))</f>
        <v>0.90102051386462922</v>
      </c>
      <c r="M2">
        <f>(G2-MIN($G$2:$G$61))/(MAX($G$2:$G$61)-MIN($G$2:$G$61))</f>
        <v>0.64534015970521408</v>
      </c>
    </row>
    <row r="3" spans="1:25" hidden="1" x14ac:dyDescent="0.2">
      <c r="A3" s="1">
        <v>43159</v>
      </c>
      <c r="B3">
        <v>3399</v>
      </c>
      <c r="C3">
        <v>3633.98</v>
      </c>
      <c r="D3">
        <v>1763010</v>
      </c>
      <c r="F3">
        <v>1827261</v>
      </c>
      <c r="G3">
        <v>1748.39</v>
      </c>
      <c r="J3">
        <f>(C3-MIN($C$2:$C$61))/(MAX($C$2:$C$61)-MIN($C$2:$C$61))</f>
        <v>0.65115528882220552</v>
      </c>
      <c r="L3">
        <f t="shared" ref="L3:L61" si="0">(F3-MIN($F$2:$F$61))/(MAX($F$2:$F$61)-MIN($F$2:$F$61))</f>
        <v>0.59616869733566225</v>
      </c>
      <c r="M3">
        <f t="shared" ref="M3:M61" si="1">(G3-MIN($G$2:$G$61))/(MAX($G$2:$G$61)-MIN($G$2:$G$61))</f>
        <v>0.40581776953022936</v>
      </c>
      <c r="P3" s="2">
        <f>C3-C2</f>
        <v>0</v>
      </c>
      <c r="R3" s="2">
        <f>F3-F2</f>
        <v>-426727</v>
      </c>
      <c r="S3" s="2">
        <f>G3-G2</f>
        <v>-540.81999999999994</v>
      </c>
      <c r="V3" s="3">
        <f>P3/C2</f>
        <v>0</v>
      </c>
      <c r="X3" s="3">
        <f>R3/F2</f>
        <v>-0.18932088369592029</v>
      </c>
      <c r="Y3" s="3">
        <f>S3/G2</f>
        <v>-0.23624743907286791</v>
      </c>
    </row>
    <row r="4" spans="1:25" hidden="1" x14ac:dyDescent="0.2">
      <c r="A4" s="1">
        <v>43190</v>
      </c>
      <c r="B4">
        <v>3402</v>
      </c>
      <c r="C4">
        <v>3604.91</v>
      </c>
      <c r="D4">
        <v>1910890</v>
      </c>
      <c r="F4">
        <v>1960280</v>
      </c>
      <c r="G4">
        <v>1917</v>
      </c>
      <c r="J4">
        <f>(C4-MIN($C$2:$C$61))/(MAX($C$2:$C$61)-MIN($C$2:$C$61))</f>
        <v>0.64025131282820702</v>
      </c>
      <c r="L4">
        <f t="shared" si="0"/>
        <v>0.69119686237529332</v>
      </c>
      <c r="M4">
        <f t="shared" si="1"/>
        <v>0.48049302230824076</v>
      </c>
      <c r="P4" s="2">
        <f>C4-C3</f>
        <v>-29.070000000000164</v>
      </c>
      <c r="R4" s="2">
        <f>F4-F3</f>
        <v>133019</v>
      </c>
      <c r="S4" s="2">
        <f t="shared" ref="S4:S61" si="2">G4-G3</f>
        <v>168.6099999999999</v>
      </c>
      <c r="V4" s="3">
        <f t="shared" ref="V4:V61" si="3">P4/C3</f>
        <v>-7.9994936680994836E-3</v>
      </c>
      <c r="X4" s="3">
        <f t="shared" ref="X4:X61" si="4">R4/F3</f>
        <v>7.2796934865900387E-2</v>
      </c>
      <c r="Y4" s="3">
        <f t="shared" ref="Y4:Y61" si="5">S4/G3</f>
        <v>9.6437293738811075E-2</v>
      </c>
    </row>
    <row r="5" spans="1:25" hidden="1" x14ac:dyDescent="0.2">
      <c r="A5" s="1">
        <v>43220</v>
      </c>
      <c r="B5">
        <v>3348</v>
      </c>
      <c r="C5">
        <v>3586.89</v>
      </c>
      <c r="D5">
        <v>1945724</v>
      </c>
      <c r="F5">
        <v>2075270</v>
      </c>
      <c r="G5">
        <v>2116.09</v>
      </c>
      <c r="J5">
        <f>(C5-MIN($C$2:$C$61))/(MAX($C$2:$C$61)-MIN($C$2:$C$61))</f>
        <v>0.63349212303075764</v>
      </c>
      <c r="L5">
        <f t="shared" si="0"/>
        <v>0.77334519229738852</v>
      </c>
      <c r="M5">
        <f t="shared" si="1"/>
        <v>0.56866748453215588</v>
      </c>
      <c r="P5" s="2">
        <f t="shared" ref="P5:P61" si="6">C5-C4</f>
        <v>-18.019999999999982</v>
      </c>
      <c r="R5" s="2">
        <f t="shared" ref="R5:R8" si="7">F5-F4</f>
        <v>114990</v>
      </c>
      <c r="S5" s="2">
        <f t="shared" si="2"/>
        <v>199.09000000000015</v>
      </c>
      <c r="V5" s="3">
        <f t="shared" si="3"/>
        <v>-4.9987378325672439E-3</v>
      </c>
      <c r="X5" s="3">
        <f t="shared" si="4"/>
        <v>5.8659987348746098E-2</v>
      </c>
      <c r="Y5" s="3">
        <f t="shared" si="5"/>
        <v>0.10385498174230576</v>
      </c>
    </row>
    <row r="6" spans="1:25" hidden="1" x14ac:dyDescent="0.2">
      <c r="A6" s="1">
        <v>43251</v>
      </c>
      <c r="B6">
        <v>3264</v>
      </c>
      <c r="C6">
        <v>3554.61</v>
      </c>
      <c r="D6">
        <v>1976969</v>
      </c>
      <c r="F6">
        <v>2107935</v>
      </c>
      <c r="G6">
        <v>2136.1999999999998</v>
      </c>
      <c r="J6">
        <f t="shared" ref="J6:J61" si="8">(C6-MIN($C$2:$C$61))/(MAX($C$2:$C$61)-MIN($C$2:$C$61))</f>
        <v>0.62138409602400602</v>
      </c>
      <c r="L6">
        <f t="shared" si="0"/>
        <v>0.7966809188553956</v>
      </c>
      <c r="M6">
        <f t="shared" si="1"/>
        <v>0.57757395113179877</v>
      </c>
      <c r="P6" s="2">
        <f t="shared" si="6"/>
        <v>-32.279999999999745</v>
      </c>
      <c r="R6" s="2">
        <f t="shared" si="7"/>
        <v>32665</v>
      </c>
      <c r="S6" s="2">
        <f t="shared" si="2"/>
        <v>20.109999999999673</v>
      </c>
      <c r="V6" s="3">
        <f t="shared" si="3"/>
        <v>-8.9994396259711739E-3</v>
      </c>
      <c r="X6" s="3">
        <f t="shared" si="4"/>
        <v>1.5740120562625585E-2</v>
      </c>
      <c r="Y6" s="3">
        <f t="shared" si="5"/>
        <v>9.5033765104507225E-3</v>
      </c>
    </row>
    <row r="7" spans="1:25" hidden="1" x14ac:dyDescent="0.2">
      <c r="A7" s="1">
        <v>43281</v>
      </c>
      <c r="B7">
        <v>3221</v>
      </c>
      <c r="C7">
        <v>3522.61</v>
      </c>
      <c r="D7">
        <v>1994763</v>
      </c>
      <c r="F7">
        <v>2179458</v>
      </c>
      <c r="G7">
        <v>1957.83</v>
      </c>
      <c r="J7">
        <f t="shared" si="8"/>
        <v>0.60938109527381845</v>
      </c>
      <c r="L7">
        <f t="shared" si="0"/>
        <v>0.8477766228385073</v>
      </c>
      <c r="M7">
        <f t="shared" si="1"/>
        <v>0.4985761168514245</v>
      </c>
      <c r="P7" s="2">
        <f t="shared" si="6"/>
        <v>-32</v>
      </c>
      <c r="R7" s="2">
        <f t="shared" si="7"/>
        <v>71523</v>
      </c>
      <c r="S7" s="2">
        <f t="shared" si="2"/>
        <v>-178.36999999999989</v>
      </c>
      <c r="V7" s="3">
        <f t="shared" si="3"/>
        <v>-9.0023940741740995E-3</v>
      </c>
      <c r="X7" s="3">
        <f t="shared" si="4"/>
        <v>3.3930363127895311E-2</v>
      </c>
      <c r="Y7" s="3">
        <f t="shared" si="5"/>
        <v>-8.3498736073401317E-2</v>
      </c>
    </row>
    <row r="8" spans="1:25" hidden="1" x14ac:dyDescent="0.2">
      <c r="A8" s="1">
        <v>43312</v>
      </c>
      <c r="B8">
        <v>3160</v>
      </c>
      <c r="C8">
        <v>3497.96</v>
      </c>
      <c r="D8">
        <v>2033657</v>
      </c>
      <c r="E8">
        <v>1876163</v>
      </c>
      <c r="F8">
        <v>1986700</v>
      </c>
      <c r="G8">
        <v>1951.34</v>
      </c>
      <c r="J8">
        <f t="shared" si="8"/>
        <v>0.60013503375843957</v>
      </c>
      <c r="K8">
        <f>(E8-MIN($E$8:$E$61))/(MAX($E$8:$E$61)-MIN($E$8:$E$61))</f>
        <v>0.29284775748230546</v>
      </c>
      <c r="L8">
        <f t="shared" si="0"/>
        <v>0.71007118950410242</v>
      </c>
      <c r="M8">
        <f t="shared" si="1"/>
        <v>0.49570177730733295</v>
      </c>
      <c r="P8" s="2">
        <f t="shared" si="6"/>
        <v>-24.650000000000091</v>
      </c>
      <c r="R8" s="2">
        <f t="shared" si="7"/>
        <v>-192758</v>
      </c>
      <c r="S8" s="2">
        <f t="shared" si="2"/>
        <v>-6.4900000000000091</v>
      </c>
      <c r="V8" s="3">
        <f t="shared" si="3"/>
        <v>-6.9976523089414072E-3</v>
      </c>
      <c r="X8" s="3">
        <f t="shared" si="4"/>
        <v>-8.8443089979251724E-2</v>
      </c>
      <c r="Y8" s="3">
        <f t="shared" si="5"/>
        <v>-3.3148945516209322E-3</v>
      </c>
    </row>
    <row r="9" spans="1:25" hidden="1" x14ac:dyDescent="0.2">
      <c r="A9" s="1">
        <v>43343</v>
      </c>
      <c r="B9">
        <v>3126</v>
      </c>
      <c r="C9">
        <v>3487</v>
      </c>
      <c r="D9">
        <v>2214360</v>
      </c>
      <c r="E9">
        <v>1763010</v>
      </c>
      <c r="F9">
        <v>1873270</v>
      </c>
      <c r="G9">
        <v>1966.86</v>
      </c>
      <c r="J9">
        <f t="shared" si="8"/>
        <v>0.59602400600150041</v>
      </c>
      <c r="K9">
        <f t="shared" ref="K9:K61" si="9">(E9-MIN($E$8:$E$61))/(MAX($E$8:$E$61)-MIN($E$8:$E$61))</f>
        <v>0.21537112139236511</v>
      </c>
      <c r="L9">
        <f t="shared" si="0"/>
        <v>0.62903731644502547</v>
      </c>
      <c r="M9">
        <f t="shared" si="1"/>
        <v>0.50257539051600819</v>
      </c>
      <c r="P9" s="2">
        <f t="shared" si="6"/>
        <v>-10.960000000000036</v>
      </c>
      <c r="Q9" s="2">
        <f>E9-E8</f>
        <v>-113153</v>
      </c>
      <c r="R9" s="2">
        <f>F9-F8</f>
        <v>-113430</v>
      </c>
      <c r="S9" s="2">
        <f t="shared" si="2"/>
        <v>15.519999999999982</v>
      </c>
      <c r="V9" s="3">
        <f t="shared" si="3"/>
        <v>-3.1332548113757836E-3</v>
      </c>
      <c r="W9" s="3">
        <f>Q9/E8</f>
        <v>-6.0310857851903057E-2</v>
      </c>
      <c r="X9" s="3">
        <f t="shared" si="4"/>
        <v>-5.7094679619469471E-2</v>
      </c>
      <c r="Y9" s="3">
        <f t="shared" si="5"/>
        <v>7.9535088708272174E-3</v>
      </c>
    </row>
    <row r="10" spans="1:25" hidden="1" x14ac:dyDescent="0.2">
      <c r="A10" s="1">
        <v>43373</v>
      </c>
      <c r="B10">
        <v>3116</v>
      </c>
      <c r="C10">
        <v>3466</v>
      </c>
      <c r="D10">
        <v>2113905</v>
      </c>
      <c r="E10">
        <v>1910890</v>
      </c>
      <c r="F10">
        <v>2008227</v>
      </c>
      <c r="G10">
        <v>1923</v>
      </c>
      <c r="J10">
        <f t="shared" si="8"/>
        <v>0.58814703675918978</v>
      </c>
      <c r="K10">
        <f t="shared" si="9"/>
        <v>0.3166255728428824</v>
      </c>
      <c r="L10">
        <f t="shared" si="0"/>
        <v>0.72544997981832926</v>
      </c>
      <c r="M10">
        <f t="shared" si="1"/>
        <v>0.48315034700231629</v>
      </c>
      <c r="P10" s="2">
        <f t="shared" si="6"/>
        <v>-21</v>
      </c>
      <c r="Q10" s="2">
        <f t="shared" ref="Q10:Q61" si="10">E10-E9</f>
        <v>147880</v>
      </c>
      <c r="R10" s="2">
        <f t="shared" ref="R10:R61" si="11">F10-F9</f>
        <v>134957</v>
      </c>
      <c r="S10" s="2">
        <f t="shared" si="2"/>
        <v>-43.8599999999999</v>
      </c>
      <c r="V10" s="3">
        <f t="shared" si="3"/>
        <v>-6.0223687983940351E-3</v>
      </c>
      <c r="W10" s="3">
        <f t="shared" ref="W10:W61" si="12">Q10/E9</f>
        <v>8.3879274649604943E-2</v>
      </c>
      <c r="X10" s="3">
        <f t="shared" si="4"/>
        <v>7.2043538838501661E-2</v>
      </c>
      <c r="Y10" s="3">
        <f t="shared" si="5"/>
        <v>-2.2299502760745504E-2</v>
      </c>
    </row>
    <row r="11" spans="1:25" hidden="1" x14ac:dyDescent="0.2">
      <c r="A11" s="1">
        <v>43404</v>
      </c>
      <c r="B11">
        <v>3079</v>
      </c>
      <c r="C11">
        <v>3424</v>
      </c>
      <c r="D11">
        <v>2057663</v>
      </c>
      <c r="E11">
        <v>1945724</v>
      </c>
      <c r="F11">
        <v>2017907</v>
      </c>
      <c r="G11">
        <v>1950.95</v>
      </c>
      <c r="J11">
        <f t="shared" si="8"/>
        <v>0.57239309827456863</v>
      </c>
      <c r="K11">
        <f t="shared" si="9"/>
        <v>0.34047665183819831</v>
      </c>
      <c r="L11">
        <f t="shared" si="0"/>
        <v>0.73236532753244243</v>
      </c>
      <c r="M11">
        <f t="shared" si="1"/>
        <v>0.49552905120221807</v>
      </c>
      <c r="P11" s="2">
        <f t="shared" si="6"/>
        <v>-42</v>
      </c>
      <c r="Q11" s="2">
        <f t="shared" si="10"/>
        <v>34834</v>
      </c>
      <c r="R11" s="2">
        <f t="shared" si="11"/>
        <v>9680</v>
      </c>
      <c r="S11" s="2">
        <f t="shared" si="2"/>
        <v>27.950000000000045</v>
      </c>
      <c r="V11" s="3">
        <f t="shared" si="3"/>
        <v>-1.2117714945181766E-2</v>
      </c>
      <c r="W11" s="3">
        <f t="shared" si="12"/>
        <v>1.8229202099545237E-2</v>
      </c>
      <c r="X11" s="3">
        <f t="shared" si="4"/>
        <v>4.8201722215665856E-3</v>
      </c>
      <c r="Y11" s="3">
        <f t="shared" si="5"/>
        <v>1.4534581383255354E-2</v>
      </c>
    </row>
    <row r="12" spans="1:25" hidden="1" x14ac:dyDescent="0.2">
      <c r="A12" s="1">
        <v>43434</v>
      </c>
      <c r="B12">
        <v>3039</v>
      </c>
      <c r="C12">
        <v>3416</v>
      </c>
      <c r="D12">
        <v>1960981</v>
      </c>
      <c r="E12">
        <v>1976969</v>
      </c>
      <c r="F12">
        <v>2063249</v>
      </c>
      <c r="G12">
        <v>2006.51</v>
      </c>
      <c r="J12">
        <f t="shared" si="8"/>
        <v>0.56939234808702177</v>
      </c>
      <c r="K12">
        <f t="shared" si="9"/>
        <v>0.36187031788885698</v>
      </c>
      <c r="L12">
        <f t="shared" si="0"/>
        <v>0.76475744489332287</v>
      </c>
      <c r="M12">
        <f t="shared" si="1"/>
        <v>0.52013587786935711</v>
      </c>
      <c r="P12" s="2">
        <f t="shared" si="6"/>
        <v>-8</v>
      </c>
      <c r="Q12" s="2">
        <f t="shared" si="10"/>
        <v>31245</v>
      </c>
      <c r="R12" s="2">
        <f t="shared" si="11"/>
        <v>45342</v>
      </c>
      <c r="S12" s="2">
        <f t="shared" si="2"/>
        <v>55.559999999999945</v>
      </c>
      <c r="V12" s="3">
        <f t="shared" si="3"/>
        <v>-2.3364485981308409E-3</v>
      </c>
      <c r="W12" s="3">
        <f t="shared" si="12"/>
        <v>1.6058289870505785E-2</v>
      </c>
      <c r="X12" s="3">
        <f t="shared" si="4"/>
        <v>2.2469816497985289E-2</v>
      </c>
      <c r="Y12" s="3">
        <f t="shared" si="5"/>
        <v>2.8478433583638711E-2</v>
      </c>
    </row>
    <row r="13" spans="1:25" hidden="1" x14ac:dyDescent="0.2">
      <c r="A13" s="1">
        <v>43465</v>
      </c>
      <c r="B13">
        <v>2969</v>
      </c>
      <c r="C13">
        <v>3399</v>
      </c>
      <c r="D13">
        <v>2113309</v>
      </c>
      <c r="E13">
        <v>1994763</v>
      </c>
      <c r="F13">
        <v>1985790</v>
      </c>
      <c r="G13">
        <v>2288.35</v>
      </c>
      <c r="J13">
        <f t="shared" si="8"/>
        <v>0.56301575393848458</v>
      </c>
      <c r="K13">
        <f t="shared" si="9"/>
        <v>0.37405399187526833</v>
      </c>
      <c r="L13">
        <f t="shared" si="0"/>
        <v>0.70942108966734174</v>
      </c>
      <c r="M13">
        <f t="shared" si="1"/>
        <v>0.64495927649906326</v>
      </c>
      <c r="P13" s="2">
        <f t="shared" si="6"/>
        <v>-17</v>
      </c>
      <c r="Q13" s="2">
        <f t="shared" si="10"/>
        <v>17794</v>
      </c>
      <c r="R13" s="2">
        <f t="shared" si="11"/>
        <v>-77459</v>
      </c>
      <c r="S13" s="2">
        <f t="shared" si="2"/>
        <v>281.83999999999992</v>
      </c>
      <c r="V13" s="3">
        <f t="shared" si="3"/>
        <v>-4.9765807962529277E-3</v>
      </c>
      <c r="W13" s="3">
        <f t="shared" si="12"/>
        <v>9.0006469499521735E-3</v>
      </c>
      <c r="X13" s="3">
        <f t="shared" si="4"/>
        <v>-3.7542245264628751E-2</v>
      </c>
      <c r="Y13" s="3">
        <f t="shared" si="5"/>
        <v>0.1404627936068098</v>
      </c>
    </row>
    <row r="14" spans="1:25" hidden="1" x14ac:dyDescent="0.2">
      <c r="A14" s="1">
        <v>43496</v>
      </c>
      <c r="B14">
        <v>2863</v>
      </c>
      <c r="C14">
        <v>3402</v>
      </c>
      <c r="D14">
        <v>1910866</v>
      </c>
      <c r="E14">
        <v>2033657</v>
      </c>
      <c r="F14">
        <v>2048689</v>
      </c>
      <c r="G14">
        <v>2434.0100000000002</v>
      </c>
      <c r="J14">
        <f t="shared" si="8"/>
        <v>0.56414103525881465</v>
      </c>
      <c r="K14">
        <f t="shared" si="9"/>
        <v>0.40068498074946646</v>
      </c>
      <c r="L14">
        <f t="shared" si="0"/>
        <v>0.75435584750515261</v>
      </c>
      <c r="M14">
        <f t="shared" si="1"/>
        <v>0.70947026232223609</v>
      </c>
      <c r="P14" s="2">
        <f t="shared" si="6"/>
        <v>3</v>
      </c>
      <c r="Q14" s="2">
        <f t="shared" si="10"/>
        <v>38894</v>
      </c>
      <c r="R14" s="2">
        <f t="shared" si="11"/>
        <v>62899</v>
      </c>
      <c r="S14" s="2">
        <f t="shared" si="2"/>
        <v>145.66000000000031</v>
      </c>
      <c r="V14" s="3">
        <f t="shared" si="3"/>
        <v>8.8261253309797002E-4</v>
      </c>
      <c r="W14" s="3">
        <f t="shared" si="12"/>
        <v>1.9498055658742418E-2</v>
      </c>
      <c r="X14" s="3">
        <f t="shared" si="4"/>
        <v>3.1674547661132348E-2</v>
      </c>
      <c r="Y14" s="3">
        <f t="shared" si="5"/>
        <v>6.3652850306989889E-2</v>
      </c>
    </row>
    <row r="15" spans="1:25" hidden="1" x14ac:dyDescent="0.2">
      <c r="A15" s="1">
        <v>43524</v>
      </c>
      <c r="B15">
        <v>2720</v>
      </c>
      <c r="C15">
        <v>3348</v>
      </c>
      <c r="D15">
        <v>1810798</v>
      </c>
      <c r="E15">
        <v>2214360</v>
      </c>
      <c r="F15">
        <v>1941030</v>
      </c>
      <c r="G15">
        <v>1292.8800000000001</v>
      </c>
      <c r="J15">
        <f t="shared" si="8"/>
        <v>0.54388597149287321</v>
      </c>
      <c r="K15">
        <f t="shared" si="9"/>
        <v>0.52441356568632624</v>
      </c>
      <c r="L15">
        <f t="shared" si="0"/>
        <v>0.67744475044381813</v>
      </c>
      <c r="M15">
        <f t="shared" si="1"/>
        <v>0.2040781076305079</v>
      </c>
      <c r="P15" s="2">
        <f t="shared" si="6"/>
        <v>-54</v>
      </c>
      <c r="Q15" s="2">
        <f t="shared" si="10"/>
        <v>180703</v>
      </c>
      <c r="R15" s="2">
        <f t="shared" si="11"/>
        <v>-107659</v>
      </c>
      <c r="S15" s="2">
        <f t="shared" si="2"/>
        <v>-1141.1300000000001</v>
      </c>
      <c r="V15" s="3">
        <f t="shared" si="3"/>
        <v>-1.5873015873015872E-2</v>
      </c>
      <c r="W15" s="3">
        <f t="shared" si="12"/>
        <v>8.8856183712395939E-2</v>
      </c>
      <c r="X15" s="3">
        <f t="shared" si="4"/>
        <v>-5.2550191854400546E-2</v>
      </c>
      <c r="Y15" s="3">
        <f t="shared" si="5"/>
        <v>-0.46882716176186623</v>
      </c>
    </row>
    <row r="16" spans="1:25" hidden="1" x14ac:dyDescent="0.2">
      <c r="A16" s="1">
        <v>43555</v>
      </c>
      <c r="B16">
        <v>2657</v>
      </c>
      <c r="C16">
        <v>3264</v>
      </c>
      <c r="D16">
        <v>1770880</v>
      </c>
      <c r="E16">
        <v>2113905</v>
      </c>
      <c r="F16">
        <v>1876700</v>
      </c>
      <c r="G16">
        <v>1855.72</v>
      </c>
      <c r="J16">
        <f t="shared" si="8"/>
        <v>0.51237809452363092</v>
      </c>
      <c r="K16">
        <f t="shared" si="9"/>
        <v>0.45563133738999329</v>
      </c>
      <c r="L16">
        <f t="shared" si="0"/>
        <v>0.63148769275281558</v>
      </c>
      <c r="M16">
        <f t="shared" si="1"/>
        <v>0.45335287943274977</v>
      </c>
      <c r="P16" s="2">
        <f t="shared" si="6"/>
        <v>-84</v>
      </c>
      <c r="Q16" s="2">
        <f t="shared" si="10"/>
        <v>-100455</v>
      </c>
      <c r="R16" s="2">
        <f t="shared" si="11"/>
        <v>-64330</v>
      </c>
      <c r="S16" s="2">
        <f t="shared" si="2"/>
        <v>562.83999999999992</v>
      </c>
      <c r="V16" s="3">
        <f t="shared" si="3"/>
        <v>-2.5089605734767026E-2</v>
      </c>
      <c r="W16" s="3">
        <f t="shared" si="12"/>
        <v>-4.5365252262504742E-2</v>
      </c>
      <c r="X16" s="3">
        <f t="shared" si="4"/>
        <v>-3.3142197699159721E-2</v>
      </c>
      <c r="Y16" s="3">
        <f t="shared" si="5"/>
        <v>0.43533815976734103</v>
      </c>
    </row>
    <row r="17" spans="1:25" hidden="1" x14ac:dyDescent="0.2">
      <c r="A17" s="1">
        <v>43585</v>
      </c>
      <c r="B17">
        <v>2591</v>
      </c>
      <c r="C17">
        <v>3221</v>
      </c>
      <c r="D17">
        <v>1710613</v>
      </c>
      <c r="E17">
        <v>2057663</v>
      </c>
      <c r="F17">
        <v>1876700</v>
      </c>
      <c r="G17">
        <v>1840.63</v>
      </c>
      <c r="J17">
        <f t="shared" si="8"/>
        <v>0.49624906226556637</v>
      </c>
      <c r="K17">
        <f t="shared" si="9"/>
        <v>0.41712205379194084</v>
      </c>
      <c r="L17">
        <f t="shared" si="0"/>
        <v>0.63148769275281558</v>
      </c>
      <c r="M17">
        <f t="shared" si="1"/>
        <v>0.44666970782714993</v>
      </c>
      <c r="P17" s="2">
        <f t="shared" si="6"/>
        <v>-43</v>
      </c>
      <c r="Q17" s="2">
        <f t="shared" si="10"/>
        <v>-56242</v>
      </c>
      <c r="R17" s="2">
        <f t="shared" si="11"/>
        <v>0</v>
      </c>
      <c r="S17" s="2">
        <f t="shared" si="2"/>
        <v>-15.089999999999918</v>
      </c>
      <c r="V17" s="3">
        <f t="shared" si="3"/>
        <v>-1.3174019607843137E-2</v>
      </c>
      <c r="W17" s="3">
        <f t="shared" si="12"/>
        <v>-2.6605736776250589E-2</v>
      </c>
      <c r="X17" s="3">
        <f t="shared" si="4"/>
        <v>0</v>
      </c>
      <c r="Y17" s="3">
        <f t="shared" si="5"/>
        <v>-8.1316146832495842E-3</v>
      </c>
    </row>
    <row r="18" spans="1:25" ht="12.75" hidden="1" customHeight="1" x14ac:dyDescent="0.2">
      <c r="A18" s="1">
        <v>43616</v>
      </c>
      <c r="B18">
        <v>2485</v>
      </c>
      <c r="C18">
        <v>3160</v>
      </c>
      <c r="D18">
        <v>1633589</v>
      </c>
      <c r="E18">
        <v>1960981</v>
      </c>
      <c r="F18">
        <v>2070848</v>
      </c>
      <c r="G18">
        <v>1915.35</v>
      </c>
      <c r="J18">
        <f t="shared" si="8"/>
        <v>0.47336834208552137</v>
      </c>
      <c r="K18">
        <f t="shared" si="9"/>
        <v>0.35092322450374158</v>
      </c>
      <c r="L18">
        <f t="shared" si="0"/>
        <v>0.77018613572798678</v>
      </c>
      <c r="M18">
        <f t="shared" si="1"/>
        <v>0.47976225801736999</v>
      </c>
      <c r="P18" s="2">
        <f t="shared" si="6"/>
        <v>-61</v>
      </c>
      <c r="Q18" s="2">
        <f t="shared" si="10"/>
        <v>-96682</v>
      </c>
      <c r="R18" s="2">
        <f t="shared" si="11"/>
        <v>194148</v>
      </c>
      <c r="S18" s="2">
        <f t="shared" si="2"/>
        <v>74.7199999999998</v>
      </c>
      <c r="V18" s="3">
        <f t="shared" si="3"/>
        <v>-1.893821794473766E-2</v>
      </c>
      <c r="W18" s="3">
        <f t="shared" si="12"/>
        <v>-4.6986314085445478E-2</v>
      </c>
      <c r="X18" s="3">
        <f t="shared" si="4"/>
        <v>0.1034518036979805</v>
      </c>
      <c r="Y18" s="3">
        <f t="shared" si="5"/>
        <v>4.0594796346902849E-2</v>
      </c>
    </row>
    <row r="19" spans="1:25" hidden="1" x14ac:dyDescent="0.2">
      <c r="A19" s="1">
        <v>43646</v>
      </c>
      <c r="B19">
        <v>2361</v>
      </c>
      <c r="C19">
        <v>3126</v>
      </c>
      <c r="D19">
        <v>1589530</v>
      </c>
      <c r="E19">
        <v>2113309</v>
      </c>
      <c r="F19">
        <v>2182610</v>
      </c>
      <c r="G19">
        <v>1758.24</v>
      </c>
      <c r="J19">
        <f t="shared" si="8"/>
        <v>0.46061515378844708</v>
      </c>
      <c r="K19">
        <f t="shared" si="9"/>
        <v>0.45522325209742831</v>
      </c>
      <c r="L19">
        <f t="shared" si="0"/>
        <v>0.85002839721814416</v>
      </c>
      <c r="M19">
        <f t="shared" si="1"/>
        <v>0.41018021090300322</v>
      </c>
      <c r="P19" s="2">
        <f t="shared" si="6"/>
        <v>-34</v>
      </c>
      <c r="Q19" s="2">
        <f t="shared" si="10"/>
        <v>152328</v>
      </c>
      <c r="R19" s="2">
        <f t="shared" si="11"/>
        <v>111762</v>
      </c>
      <c r="S19" s="2">
        <f t="shared" si="2"/>
        <v>-157.1099999999999</v>
      </c>
      <c r="V19" s="3">
        <f t="shared" si="3"/>
        <v>-1.0759493670886076E-2</v>
      </c>
      <c r="W19" s="3">
        <f t="shared" si="12"/>
        <v>7.7679487970561678E-2</v>
      </c>
      <c r="X19" s="3">
        <f t="shared" si="4"/>
        <v>5.3969195228235005E-2</v>
      </c>
      <c r="Y19" s="3">
        <f t="shared" si="5"/>
        <v>-8.2026783616571342E-2</v>
      </c>
    </row>
    <row r="20" spans="1:25" hidden="1" x14ac:dyDescent="0.2">
      <c r="A20" s="1">
        <v>43677</v>
      </c>
      <c r="B20">
        <v>2150</v>
      </c>
      <c r="C20">
        <v>3116</v>
      </c>
      <c r="D20">
        <v>1592827</v>
      </c>
      <c r="E20">
        <v>1910866</v>
      </c>
      <c r="F20">
        <v>2144090</v>
      </c>
      <c r="G20">
        <v>1730.34</v>
      </c>
      <c r="J20">
        <f t="shared" si="8"/>
        <v>0.45686421605401351</v>
      </c>
      <c r="K20">
        <f t="shared" si="9"/>
        <v>0.31660913987808109</v>
      </c>
      <c r="L20">
        <f t="shared" si="0"/>
        <v>0.82250988544669357</v>
      </c>
      <c r="M20">
        <f t="shared" si="1"/>
        <v>0.39782365107555212</v>
      </c>
      <c r="P20" s="2">
        <f t="shared" si="6"/>
        <v>-10</v>
      </c>
      <c r="Q20" s="2">
        <f t="shared" si="10"/>
        <v>-202443</v>
      </c>
      <c r="R20" s="2">
        <f t="shared" si="11"/>
        <v>-38520</v>
      </c>
      <c r="S20" s="2">
        <f t="shared" si="2"/>
        <v>-27.900000000000091</v>
      </c>
      <c r="V20" s="3">
        <f t="shared" si="3"/>
        <v>-3.1989763275751758E-3</v>
      </c>
      <c r="W20" s="3">
        <f t="shared" si="12"/>
        <v>-9.5794320660159027E-2</v>
      </c>
      <c r="X20" s="3">
        <f t="shared" si="4"/>
        <v>-1.76485950307201E-2</v>
      </c>
      <c r="Y20" s="3">
        <f t="shared" si="5"/>
        <v>-1.586814086814092E-2</v>
      </c>
    </row>
    <row r="21" spans="1:25" hidden="1" x14ac:dyDescent="0.2">
      <c r="A21" s="1">
        <v>43708</v>
      </c>
      <c r="B21">
        <v>1955</v>
      </c>
      <c r="C21">
        <v>3079</v>
      </c>
      <c r="D21">
        <v>1522464</v>
      </c>
      <c r="E21">
        <v>1810798</v>
      </c>
      <c r="F21">
        <v>2044998</v>
      </c>
      <c r="G21">
        <v>1463.36</v>
      </c>
      <c r="J21">
        <f t="shared" si="8"/>
        <v>0.44298574643660915</v>
      </c>
      <c r="K21">
        <f t="shared" si="9"/>
        <v>0.24809189313916871</v>
      </c>
      <c r="L21">
        <f t="shared" si="0"/>
        <v>0.75171901399143437</v>
      </c>
      <c r="M21">
        <f t="shared" si="1"/>
        <v>0.27958155993817285</v>
      </c>
      <c r="P21" s="2">
        <f t="shared" si="6"/>
        <v>-37</v>
      </c>
      <c r="Q21" s="2">
        <f t="shared" si="10"/>
        <v>-100068</v>
      </c>
      <c r="R21" s="2">
        <f t="shared" si="11"/>
        <v>-99092</v>
      </c>
      <c r="S21" s="2">
        <f t="shared" si="2"/>
        <v>-266.98</v>
      </c>
      <c r="V21" s="3">
        <f t="shared" si="3"/>
        <v>-1.1874197689345315E-2</v>
      </c>
      <c r="W21" s="3">
        <f t="shared" si="12"/>
        <v>-5.2367879275679194E-2</v>
      </c>
      <c r="X21" s="3">
        <f t="shared" si="4"/>
        <v>-4.6216343530355537E-2</v>
      </c>
      <c r="Y21" s="3">
        <f t="shared" si="5"/>
        <v>-0.15429337586832648</v>
      </c>
    </row>
    <row r="22" spans="1:25" hidden="1" x14ac:dyDescent="0.2">
      <c r="A22" s="1">
        <v>43738</v>
      </c>
      <c r="B22">
        <v>1898</v>
      </c>
      <c r="C22">
        <v>3039</v>
      </c>
      <c r="D22">
        <v>1490516</v>
      </c>
      <c r="E22">
        <v>1770880</v>
      </c>
      <c r="F22">
        <v>1801025</v>
      </c>
      <c r="G22">
        <v>1233.72</v>
      </c>
      <c r="J22">
        <f t="shared" si="8"/>
        <v>0.42798199549887472</v>
      </c>
      <c r="K22">
        <f t="shared" si="9"/>
        <v>0.22075976443344958</v>
      </c>
      <c r="L22">
        <f t="shared" si="0"/>
        <v>0.57742581896505529</v>
      </c>
      <c r="M22">
        <f t="shared" si="1"/>
        <v>0.17787688614692349</v>
      </c>
      <c r="P22" s="2">
        <f t="shared" si="6"/>
        <v>-40</v>
      </c>
      <c r="Q22" s="2">
        <f t="shared" si="10"/>
        <v>-39918</v>
      </c>
      <c r="R22" s="2">
        <f t="shared" si="11"/>
        <v>-243973</v>
      </c>
      <c r="S22" s="2">
        <f t="shared" si="2"/>
        <v>-229.63999999999987</v>
      </c>
      <c r="V22" s="3">
        <f t="shared" si="3"/>
        <v>-1.2991230919129588E-2</v>
      </c>
      <c r="W22" s="3">
        <f t="shared" si="12"/>
        <v>-2.2044424612795023E-2</v>
      </c>
      <c r="X22" s="3">
        <f t="shared" si="4"/>
        <v>-0.11930231716608036</v>
      </c>
      <c r="Y22" s="3">
        <f t="shared" si="5"/>
        <v>-0.15692652525694284</v>
      </c>
    </row>
    <row r="23" spans="1:25" hidden="1" x14ac:dyDescent="0.2">
      <c r="A23" s="1">
        <v>43769</v>
      </c>
      <c r="B23">
        <v>1909</v>
      </c>
      <c r="C23">
        <v>2969</v>
      </c>
      <c r="D23">
        <v>1476362</v>
      </c>
      <c r="E23">
        <v>1710613</v>
      </c>
      <c r="F23">
        <v>1749333</v>
      </c>
      <c r="G23">
        <v>1053.0999999999999</v>
      </c>
      <c r="J23">
        <f t="shared" si="8"/>
        <v>0.40172543135783945</v>
      </c>
      <c r="K23">
        <f t="shared" si="9"/>
        <v>0.17949453569685014</v>
      </c>
      <c r="L23">
        <f t="shared" si="0"/>
        <v>0.54049729065535068</v>
      </c>
      <c r="M23">
        <f t="shared" si="1"/>
        <v>9.7882555106270794E-2</v>
      </c>
      <c r="P23" s="2">
        <f t="shared" si="6"/>
        <v>-70</v>
      </c>
      <c r="Q23" s="2">
        <f t="shared" si="10"/>
        <v>-60267</v>
      </c>
      <c r="R23" s="2">
        <f t="shared" si="11"/>
        <v>-51692</v>
      </c>
      <c r="S23" s="2">
        <f t="shared" si="2"/>
        <v>-180.62000000000012</v>
      </c>
      <c r="V23" s="3">
        <f t="shared" si="3"/>
        <v>-2.303389272787101E-2</v>
      </c>
      <c r="W23" s="3">
        <f t="shared" si="12"/>
        <v>-3.4032232562341884E-2</v>
      </c>
      <c r="X23" s="3">
        <f t="shared" si="4"/>
        <v>-2.8701433905692592E-2</v>
      </c>
      <c r="Y23" s="3">
        <f t="shared" si="5"/>
        <v>-0.1464027494082937</v>
      </c>
    </row>
    <row r="24" spans="1:25" hidden="1" x14ac:dyDescent="0.2">
      <c r="A24" s="1">
        <v>43799</v>
      </c>
      <c r="B24">
        <v>1985</v>
      </c>
      <c r="C24">
        <v>2863</v>
      </c>
      <c r="D24">
        <v>1448465</v>
      </c>
      <c r="E24">
        <v>1633589</v>
      </c>
      <c r="F24">
        <v>1696635</v>
      </c>
      <c r="G24">
        <v>1085.6199999999999</v>
      </c>
      <c r="J24">
        <f t="shared" si="8"/>
        <v>0.36196549137284323</v>
      </c>
      <c r="K24">
        <f t="shared" si="9"/>
        <v>0.12675567399462778</v>
      </c>
      <c r="L24">
        <f t="shared" si="0"/>
        <v>0.50285008054808422</v>
      </c>
      <c r="M24">
        <f t="shared" si="1"/>
        <v>0.11228525494815997</v>
      </c>
      <c r="P24" s="2">
        <f t="shared" si="6"/>
        <v>-106</v>
      </c>
      <c r="Q24" s="2">
        <f t="shared" si="10"/>
        <v>-77024</v>
      </c>
      <c r="R24" s="2">
        <f t="shared" si="11"/>
        <v>-52698</v>
      </c>
      <c r="S24" s="2">
        <f t="shared" si="2"/>
        <v>32.519999999999982</v>
      </c>
      <c r="V24" s="3">
        <f t="shared" si="3"/>
        <v>-3.5702256652071405E-2</v>
      </c>
      <c r="W24" s="3">
        <f t="shared" si="12"/>
        <v>-4.50271335480322E-2</v>
      </c>
      <c r="X24" s="3">
        <f t="shared" si="4"/>
        <v>-3.0124624642649513E-2</v>
      </c>
      <c r="Y24" s="3">
        <f t="shared" si="5"/>
        <v>3.0880258285063134E-2</v>
      </c>
    </row>
    <row r="25" spans="1:25" hidden="1" x14ac:dyDescent="0.2">
      <c r="A25" s="1">
        <v>43830</v>
      </c>
      <c r="B25">
        <v>2028.67</v>
      </c>
      <c r="C25">
        <v>2720</v>
      </c>
      <c r="D25">
        <v>1538757</v>
      </c>
      <c r="E25">
        <v>1589530</v>
      </c>
      <c r="F25">
        <v>1960410</v>
      </c>
      <c r="G25">
        <v>1452.77</v>
      </c>
      <c r="J25">
        <f t="shared" si="8"/>
        <v>0.3083270817704426</v>
      </c>
      <c r="K25">
        <f t="shared" si="9"/>
        <v>9.6588174153822134E-2</v>
      </c>
      <c r="L25">
        <f t="shared" si="0"/>
        <v>0.69128973378054492</v>
      </c>
      <c r="M25">
        <f t="shared" si="1"/>
        <v>0.27489138185312967</v>
      </c>
      <c r="P25" s="2">
        <f t="shared" si="6"/>
        <v>-143</v>
      </c>
      <c r="Q25" s="2">
        <f t="shared" si="10"/>
        <v>-44059</v>
      </c>
      <c r="R25" s="2">
        <f t="shared" si="11"/>
        <v>263775</v>
      </c>
      <c r="S25" s="2">
        <f t="shared" si="2"/>
        <v>367.15000000000009</v>
      </c>
      <c r="V25" s="3">
        <f t="shared" si="3"/>
        <v>-4.994760740482012E-2</v>
      </c>
      <c r="W25" s="3">
        <f t="shared" si="12"/>
        <v>-2.6970676222721871E-2</v>
      </c>
      <c r="X25" s="3">
        <f t="shared" si="4"/>
        <v>0.15546950286891406</v>
      </c>
      <c r="Y25" s="3">
        <f t="shared" si="5"/>
        <v>0.33819384314953677</v>
      </c>
    </row>
    <row r="26" spans="1:25" hidden="1" x14ac:dyDescent="0.2">
      <c r="A26" s="1">
        <v>43861</v>
      </c>
      <c r="B26">
        <v>3050.59</v>
      </c>
      <c r="C26">
        <v>2657</v>
      </c>
      <c r="D26">
        <v>1616505</v>
      </c>
      <c r="E26">
        <v>1592827</v>
      </c>
      <c r="F26">
        <v>1795955</v>
      </c>
      <c r="G26">
        <v>1509.34</v>
      </c>
      <c r="J26">
        <f t="shared" si="8"/>
        <v>0.28469617404351089</v>
      </c>
      <c r="K26">
        <f t="shared" si="9"/>
        <v>9.8845652693397165E-2</v>
      </c>
      <c r="L26">
        <f t="shared" si="0"/>
        <v>0.57380383416024605</v>
      </c>
      <c r="M26">
        <f t="shared" si="1"/>
        <v>0.2999455248437714</v>
      </c>
      <c r="P26" s="2">
        <f t="shared" si="6"/>
        <v>-63</v>
      </c>
      <c r="Q26" s="2">
        <f t="shared" si="10"/>
        <v>3297</v>
      </c>
      <c r="R26" s="2">
        <f t="shared" si="11"/>
        <v>-164455</v>
      </c>
      <c r="S26" s="2">
        <f t="shared" si="2"/>
        <v>56.569999999999936</v>
      </c>
      <c r="V26" s="3">
        <f t="shared" si="3"/>
        <v>-2.3161764705882354E-2</v>
      </c>
      <c r="W26" s="3">
        <f t="shared" si="12"/>
        <v>2.0741980333809367E-3</v>
      </c>
      <c r="X26" s="3">
        <f t="shared" si="4"/>
        <v>-8.3888064231461792E-2</v>
      </c>
      <c r="Y26" s="3">
        <f t="shared" si="5"/>
        <v>3.8939405411730653E-2</v>
      </c>
    </row>
    <row r="27" spans="1:25" hidden="1" x14ac:dyDescent="0.2">
      <c r="A27" s="1">
        <v>43890</v>
      </c>
      <c r="B27">
        <v>3102.45</v>
      </c>
      <c r="C27">
        <v>2591</v>
      </c>
      <c r="D27">
        <v>1695949</v>
      </c>
      <c r="E27">
        <v>1522464</v>
      </c>
      <c r="F27">
        <v>992753</v>
      </c>
      <c r="G27">
        <v>832.09</v>
      </c>
      <c r="J27">
        <f t="shared" si="8"/>
        <v>0.25993998499624904</v>
      </c>
      <c r="K27">
        <f t="shared" si="9"/>
        <v>5.0667623430395096E-2</v>
      </c>
      <c r="L27">
        <f t="shared" si="0"/>
        <v>0</v>
      </c>
      <c r="M27">
        <f t="shared" si="1"/>
        <v>0</v>
      </c>
      <c r="P27" s="2">
        <f t="shared" si="6"/>
        <v>-66</v>
      </c>
      <c r="Q27" s="2">
        <f t="shared" si="10"/>
        <v>-70363</v>
      </c>
      <c r="R27" s="2">
        <f t="shared" si="11"/>
        <v>-803202</v>
      </c>
      <c r="S27" s="2">
        <f t="shared" si="2"/>
        <v>-677.24999999999989</v>
      </c>
      <c r="V27" s="3">
        <f t="shared" si="3"/>
        <v>-2.4840045163718478E-2</v>
      </c>
      <c r="W27" s="3">
        <f t="shared" si="12"/>
        <v>-4.417491667331104E-2</v>
      </c>
      <c r="X27" s="3">
        <f t="shared" si="4"/>
        <v>-0.44722835483071682</v>
      </c>
      <c r="Y27" s="3">
        <f t="shared" si="5"/>
        <v>-0.44870605695204524</v>
      </c>
    </row>
    <row r="28" spans="1:25" hidden="1" x14ac:dyDescent="0.2">
      <c r="A28" s="1">
        <v>43921</v>
      </c>
      <c r="B28">
        <v>3189.32</v>
      </c>
      <c r="C28">
        <v>2485</v>
      </c>
      <c r="D28">
        <v>1859337</v>
      </c>
      <c r="E28">
        <v>1490516</v>
      </c>
      <c r="F28">
        <v>1033622</v>
      </c>
      <c r="G28">
        <v>1171.3</v>
      </c>
      <c r="J28">
        <f t="shared" si="8"/>
        <v>0.22018004501125282</v>
      </c>
      <c r="K28">
        <f t="shared" si="9"/>
        <v>2.8792608452432387E-2</v>
      </c>
      <c r="L28">
        <f t="shared" si="0"/>
        <v>2.9196626624803095E-2</v>
      </c>
      <c r="M28">
        <f t="shared" si="1"/>
        <v>0.15023185157955807</v>
      </c>
      <c r="P28" s="2">
        <f t="shared" si="6"/>
        <v>-106</v>
      </c>
      <c r="Q28" s="2">
        <f t="shared" si="10"/>
        <v>-31948</v>
      </c>
      <c r="R28" s="2">
        <f t="shared" si="11"/>
        <v>40869</v>
      </c>
      <c r="S28" s="2">
        <f t="shared" si="2"/>
        <v>339.20999999999992</v>
      </c>
      <c r="V28" s="3">
        <f t="shared" si="3"/>
        <v>-4.0910845233500581E-2</v>
      </c>
      <c r="W28" s="3">
        <f t="shared" si="12"/>
        <v>-2.0984404228934148E-2</v>
      </c>
      <c r="X28" s="3">
        <f t="shared" si="4"/>
        <v>4.1167339710884779E-2</v>
      </c>
      <c r="Y28" s="3">
        <f t="shared" si="5"/>
        <v>0.40766022906176003</v>
      </c>
    </row>
    <row r="29" spans="1:25" hidden="1" x14ac:dyDescent="0.2">
      <c r="A29" s="1">
        <v>43951</v>
      </c>
      <c r="B29">
        <v>3348.78</v>
      </c>
      <c r="C29">
        <v>2361</v>
      </c>
      <c r="D29">
        <v>1930475</v>
      </c>
      <c r="E29">
        <v>1476362</v>
      </c>
      <c r="F29">
        <v>1076811</v>
      </c>
      <c r="G29">
        <v>1279.05</v>
      </c>
      <c r="J29">
        <f t="shared" si="8"/>
        <v>0.17366841710427608</v>
      </c>
      <c r="K29">
        <f t="shared" si="9"/>
        <v>1.9101267460880984E-2</v>
      </c>
      <c r="L29">
        <f t="shared" si="0"/>
        <v>6.0050650635633328E-2</v>
      </c>
      <c r="M29">
        <f t="shared" si="1"/>
        <v>0.19795297421066382</v>
      </c>
      <c r="P29" s="2">
        <f t="shared" si="6"/>
        <v>-124</v>
      </c>
      <c r="Q29" s="2">
        <f t="shared" si="10"/>
        <v>-14154</v>
      </c>
      <c r="R29" s="2">
        <f t="shared" si="11"/>
        <v>43189</v>
      </c>
      <c r="S29" s="2">
        <f t="shared" si="2"/>
        <v>107.75</v>
      </c>
      <c r="V29" s="3">
        <f t="shared" si="3"/>
        <v>-4.9899396378269616E-2</v>
      </c>
      <c r="W29" s="3">
        <f t="shared" si="12"/>
        <v>-9.4960402974540361E-3</v>
      </c>
      <c r="X29" s="3">
        <f t="shared" si="4"/>
        <v>4.1784133851640155E-2</v>
      </c>
      <c r="Y29" s="3">
        <f t="shared" si="5"/>
        <v>9.1991803978485442E-2</v>
      </c>
    </row>
    <row r="30" spans="1:25" hidden="1" x14ac:dyDescent="0.2">
      <c r="A30" s="1">
        <v>43982</v>
      </c>
      <c r="B30">
        <v>3479.39</v>
      </c>
      <c r="C30">
        <v>2150</v>
      </c>
      <c r="D30">
        <v>1865826</v>
      </c>
      <c r="E30">
        <v>1448465</v>
      </c>
      <c r="F30">
        <v>1076811</v>
      </c>
      <c r="G30">
        <v>1385.21</v>
      </c>
      <c r="J30">
        <f t="shared" si="8"/>
        <v>9.4523630907726933E-2</v>
      </c>
      <c r="K30">
        <f t="shared" si="9"/>
        <v>0</v>
      </c>
      <c r="L30">
        <f t="shared" si="0"/>
        <v>6.0050650635633328E-2</v>
      </c>
      <c r="M30">
        <f t="shared" si="1"/>
        <v>0.24496990579783962</v>
      </c>
      <c r="P30" s="2">
        <f t="shared" si="6"/>
        <v>-211</v>
      </c>
      <c r="Q30" s="2">
        <f t="shared" si="10"/>
        <v>-27897</v>
      </c>
      <c r="R30" s="2">
        <f t="shared" si="11"/>
        <v>0</v>
      </c>
      <c r="S30" s="2">
        <f t="shared" si="2"/>
        <v>106.16000000000008</v>
      </c>
      <c r="V30" s="3">
        <f t="shared" si="3"/>
        <v>-8.9368911478187207E-2</v>
      </c>
      <c r="W30" s="3">
        <f t="shared" si="12"/>
        <v>-1.8895772175116943E-2</v>
      </c>
      <c r="X30" s="3">
        <f t="shared" si="4"/>
        <v>0</v>
      </c>
      <c r="Y30" s="3">
        <f t="shared" si="5"/>
        <v>8.2999100895195715E-2</v>
      </c>
    </row>
    <row r="31" spans="1:25" hidden="1" x14ac:dyDescent="0.2">
      <c r="A31" s="1">
        <v>44012</v>
      </c>
      <c r="B31">
        <v>3629</v>
      </c>
      <c r="C31">
        <v>1955</v>
      </c>
      <c r="D31">
        <v>1936431</v>
      </c>
      <c r="E31">
        <v>1538757</v>
      </c>
      <c r="F31">
        <v>1084515</v>
      </c>
      <c r="G31">
        <v>1327.1</v>
      </c>
      <c r="J31">
        <f t="shared" si="8"/>
        <v>2.1380345086271568E-2</v>
      </c>
      <c r="K31">
        <f t="shared" si="9"/>
        <v>6.1823552409860053E-2</v>
      </c>
      <c r="L31">
        <f t="shared" si="0"/>
        <v>6.5554352989923459E-2</v>
      </c>
      <c r="M31">
        <f t="shared" si="1"/>
        <v>0.21923371613571838</v>
      </c>
      <c r="P31" s="2">
        <f t="shared" si="6"/>
        <v>-195</v>
      </c>
      <c r="Q31" s="2">
        <f t="shared" si="10"/>
        <v>90292</v>
      </c>
      <c r="R31" s="2">
        <f t="shared" si="11"/>
        <v>7704</v>
      </c>
      <c r="S31" s="2">
        <f t="shared" si="2"/>
        <v>-58.110000000000127</v>
      </c>
      <c r="V31" s="3">
        <f t="shared" si="3"/>
        <v>-9.0697674418604657E-2</v>
      </c>
      <c r="W31" s="3">
        <f t="shared" si="12"/>
        <v>6.2336335361917614E-2</v>
      </c>
      <c r="X31" s="3">
        <f t="shared" si="4"/>
        <v>7.1544588604685504E-3</v>
      </c>
      <c r="Y31" s="3">
        <f t="shared" si="5"/>
        <v>-4.1950318002324648E-2</v>
      </c>
    </row>
    <row r="32" spans="1:25" hidden="1" x14ac:dyDescent="0.2">
      <c r="A32" s="1">
        <v>44043</v>
      </c>
      <c r="B32">
        <v>3774</v>
      </c>
      <c r="C32">
        <v>1898</v>
      </c>
      <c r="D32">
        <v>1998465</v>
      </c>
      <c r="E32">
        <v>1616505</v>
      </c>
      <c r="F32">
        <v>1109368</v>
      </c>
      <c r="G32">
        <v>1171.21</v>
      </c>
      <c r="J32">
        <f t="shared" si="8"/>
        <v>0</v>
      </c>
      <c r="K32">
        <f t="shared" si="9"/>
        <v>0.11505814188358751</v>
      </c>
      <c r="L32">
        <f t="shared" si="0"/>
        <v>8.3309222487739185E-2</v>
      </c>
      <c r="M32">
        <f t="shared" si="1"/>
        <v>0.15019199170914696</v>
      </c>
      <c r="P32" s="2">
        <f t="shared" si="6"/>
        <v>-57</v>
      </c>
      <c r="Q32" s="2">
        <f t="shared" si="10"/>
        <v>77748</v>
      </c>
      <c r="R32" s="2">
        <f t="shared" si="11"/>
        <v>24853</v>
      </c>
      <c r="S32" s="2">
        <f t="shared" si="2"/>
        <v>-155.88999999999987</v>
      </c>
      <c r="V32" s="3">
        <f t="shared" si="3"/>
        <v>-2.9156010230179028E-2</v>
      </c>
      <c r="W32" s="3">
        <f t="shared" si="12"/>
        <v>5.0526496386368996E-2</v>
      </c>
      <c r="X32" s="3">
        <f t="shared" si="4"/>
        <v>2.2916234445812183E-2</v>
      </c>
      <c r="Y32" s="3">
        <f t="shared" si="5"/>
        <v>-0.11746665661969699</v>
      </c>
    </row>
    <row r="33" spans="1:25" hidden="1" x14ac:dyDescent="0.2">
      <c r="A33" s="1">
        <v>44074</v>
      </c>
      <c r="B33">
        <v>3906</v>
      </c>
      <c r="C33">
        <v>1909</v>
      </c>
      <c r="D33">
        <v>2108738</v>
      </c>
      <c r="E33">
        <v>1695949</v>
      </c>
      <c r="F33">
        <v>1135705</v>
      </c>
      <c r="G33">
        <v>1178.92</v>
      </c>
      <c r="J33">
        <f t="shared" si="8"/>
        <v>4.1260315078769693E-3</v>
      </c>
      <c r="K33">
        <f t="shared" si="9"/>
        <v>0.16945399420327167</v>
      </c>
      <c r="L33">
        <f t="shared" si="0"/>
        <v>0.10212425479627228</v>
      </c>
      <c r="M33">
        <f t="shared" si="1"/>
        <v>0.15360665394103398</v>
      </c>
      <c r="P33" s="2">
        <f t="shared" si="6"/>
        <v>11</v>
      </c>
      <c r="Q33" s="2">
        <f t="shared" si="10"/>
        <v>79444</v>
      </c>
      <c r="R33" s="2">
        <f t="shared" si="11"/>
        <v>26337</v>
      </c>
      <c r="S33" s="2">
        <f t="shared" si="2"/>
        <v>7.7100000000000364</v>
      </c>
      <c r="V33" s="3">
        <f t="shared" si="3"/>
        <v>5.795574288724974E-3</v>
      </c>
      <c r="W33" s="3">
        <f t="shared" si="12"/>
        <v>4.9145533110012032E-2</v>
      </c>
      <c r="X33" s="3">
        <f t="shared" si="4"/>
        <v>2.374054416568713E-2</v>
      </c>
      <c r="Y33" s="3">
        <f t="shared" si="5"/>
        <v>6.5829355965198689E-3</v>
      </c>
    </row>
    <row r="34" spans="1:25" hidden="1" x14ac:dyDescent="0.2">
      <c r="A34" s="1">
        <v>44104</v>
      </c>
      <c r="B34">
        <v>3822</v>
      </c>
      <c r="C34">
        <v>1985</v>
      </c>
      <c r="D34">
        <v>2175668</v>
      </c>
      <c r="E34">
        <v>1859337</v>
      </c>
      <c r="F34">
        <v>1200743</v>
      </c>
      <c r="G34">
        <v>1285.2</v>
      </c>
      <c r="J34">
        <f t="shared" si="8"/>
        <v>3.2633158289572396E-2</v>
      </c>
      <c r="K34">
        <f t="shared" si="9"/>
        <v>0.2813268797428789</v>
      </c>
      <c r="L34">
        <f t="shared" si="0"/>
        <v>0.14858710444818313</v>
      </c>
      <c r="M34">
        <f t="shared" si="1"/>
        <v>0.20067673202209124</v>
      </c>
      <c r="P34" s="2">
        <f t="shared" si="6"/>
        <v>76</v>
      </c>
      <c r="Q34" s="2">
        <f t="shared" si="10"/>
        <v>163388</v>
      </c>
      <c r="R34" s="2">
        <f t="shared" si="11"/>
        <v>65038</v>
      </c>
      <c r="S34" s="2">
        <f t="shared" si="2"/>
        <v>106.27999999999997</v>
      </c>
      <c r="V34" s="3">
        <f t="shared" si="3"/>
        <v>3.9811419591409117E-2</v>
      </c>
      <c r="W34" s="3">
        <f t="shared" si="12"/>
        <v>9.6340161172299404E-2</v>
      </c>
      <c r="X34" s="3">
        <f t="shared" si="4"/>
        <v>5.7266631739756366E-2</v>
      </c>
      <c r="Y34" s="3">
        <f t="shared" si="5"/>
        <v>9.0150307060699597E-2</v>
      </c>
    </row>
    <row r="35" spans="1:25" hidden="1" x14ac:dyDescent="0.2">
      <c r="A35" s="1">
        <v>44135</v>
      </c>
      <c r="B35">
        <v>3950</v>
      </c>
      <c r="C35">
        <v>2028.67</v>
      </c>
      <c r="D35">
        <v>2276951</v>
      </c>
      <c r="E35">
        <v>1930475</v>
      </c>
      <c r="F35">
        <v>1223783</v>
      </c>
      <c r="G35">
        <v>1433.27</v>
      </c>
      <c r="J35">
        <f t="shared" si="8"/>
        <v>4.9013503375843988E-2</v>
      </c>
      <c r="K35">
        <f t="shared" si="9"/>
        <v>0.33003555682758878</v>
      </c>
      <c r="L35">
        <f t="shared" si="0"/>
        <v>0.16504677504045265</v>
      </c>
      <c r="M35">
        <f t="shared" si="1"/>
        <v>0.26625507659738429</v>
      </c>
      <c r="P35" s="2">
        <f t="shared" si="6"/>
        <v>43.670000000000073</v>
      </c>
      <c r="Q35" s="2">
        <f t="shared" si="10"/>
        <v>71138</v>
      </c>
      <c r="R35" s="2">
        <f t="shared" si="11"/>
        <v>23040</v>
      </c>
      <c r="S35" s="2">
        <f t="shared" si="2"/>
        <v>148.06999999999994</v>
      </c>
      <c r="V35" s="3">
        <f t="shared" si="3"/>
        <v>2.2000000000000037E-2</v>
      </c>
      <c r="W35" s="3">
        <f t="shared" si="12"/>
        <v>3.8259874353062412E-2</v>
      </c>
      <c r="X35" s="3">
        <f t="shared" si="4"/>
        <v>1.9188119356098682E-2</v>
      </c>
      <c r="Y35" s="3">
        <f t="shared" si="5"/>
        <v>0.11521164021164015</v>
      </c>
    </row>
    <row r="36" spans="1:25" hidden="1" x14ac:dyDescent="0.2">
      <c r="A36" s="1">
        <v>44165</v>
      </c>
      <c r="B36">
        <v>4037</v>
      </c>
      <c r="C36">
        <v>3050.59</v>
      </c>
      <c r="D36">
        <v>2240429</v>
      </c>
      <c r="E36">
        <v>1865826</v>
      </c>
      <c r="F36">
        <v>1312585</v>
      </c>
      <c r="G36">
        <v>1626.24</v>
      </c>
      <c r="J36">
        <f t="shared" si="8"/>
        <v>0.43232933233308335</v>
      </c>
      <c r="K36">
        <f t="shared" si="9"/>
        <v>0.28576994260102334</v>
      </c>
      <c r="L36">
        <f t="shared" si="0"/>
        <v>0.22848651757234148</v>
      </c>
      <c r="M36">
        <f t="shared" si="1"/>
        <v>0.35171906763334237</v>
      </c>
      <c r="P36" s="2">
        <f t="shared" si="6"/>
        <v>1021.9200000000001</v>
      </c>
      <c r="Q36" s="2">
        <f t="shared" si="10"/>
        <v>-64649</v>
      </c>
      <c r="R36" s="2">
        <f t="shared" si="11"/>
        <v>88802</v>
      </c>
      <c r="S36" s="2">
        <f t="shared" si="2"/>
        <v>192.97000000000003</v>
      </c>
      <c r="V36" s="3">
        <f t="shared" si="3"/>
        <v>0.50373890282796119</v>
      </c>
      <c r="W36" s="3">
        <f t="shared" si="12"/>
        <v>-3.3488649166655872E-2</v>
      </c>
      <c r="X36" s="3">
        <f t="shared" si="4"/>
        <v>7.2563518205433483E-2</v>
      </c>
      <c r="Y36" s="3">
        <f t="shared" si="5"/>
        <v>0.13463618159872182</v>
      </c>
    </row>
    <row r="37" spans="1:25" hidden="1" x14ac:dyDescent="0.2">
      <c r="A37" s="1">
        <v>44196</v>
      </c>
      <c r="B37">
        <v>4161</v>
      </c>
      <c r="C37">
        <v>3102.45</v>
      </c>
      <c r="D37">
        <v>2334423</v>
      </c>
      <c r="E37">
        <v>1936431</v>
      </c>
      <c r="F37">
        <v>1318277</v>
      </c>
      <c r="G37">
        <v>2060.35</v>
      </c>
      <c r="J37">
        <f t="shared" si="8"/>
        <v>0.45178169542385588</v>
      </c>
      <c r="K37">
        <f t="shared" si="9"/>
        <v>0.3341136709257716</v>
      </c>
      <c r="L37">
        <f t="shared" si="0"/>
        <v>0.23255285633150805</v>
      </c>
      <c r="M37">
        <f t="shared" si="1"/>
        <v>0.54398093812419446</v>
      </c>
      <c r="P37" s="2">
        <f t="shared" si="6"/>
        <v>51.859999999999673</v>
      </c>
      <c r="Q37" s="2">
        <f t="shared" si="10"/>
        <v>70605</v>
      </c>
      <c r="R37" s="2">
        <f t="shared" si="11"/>
        <v>5692</v>
      </c>
      <c r="S37" s="2">
        <f t="shared" si="2"/>
        <v>434.1099999999999</v>
      </c>
      <c r="V37" s="3">
        <f t="shared" si="3"/>
        <v>1.6999990165836663E-2</v>
      </c>
      <c r="W37" s="3">
        <f t="shared" si="12"/>
        <v>3.7841149174681885E-2</v>
      </c>
      <c r="X37" s="3">
        <f t="shared" si="4"/>
        <v>4.336481065988107E-3</v>
      </c>
      <c r="Y37" s="3">
        <f t="shared" si="5"/>
        <v>0.26694091892955524</v>
      </c>
    </row>
    <row r="38" spans="1:25" x14ac:dyDescent="0.2">
      <c r="A38" s="1">
        <v>44227</v>
      </c>
      <c r="B38">
        <v>4207</v>
      </c>
      <c r="C38">
        <v>3189.32</v>
      </c>
      <c r="D38">
        <v>2341680</v>
      </c>
      <c r="E38">
        <v>1998465</v>
      </c>
      <c r="F38">
        <v>1438741</v>
      </c>
      <c r="G38">
        <v>1951.71</v>
      </c>
      <c r="J38">
        <f t="shared" si="8"/>
        <v>0.48436609152288079</v>
      </c>
      <c r="K38">
        <f t="shared" si="9"/>
        <v>0.37658877669586482</v>
      </c>
      <c r="L38">
        <f t="shared" si="0"/>
        <v>0.31861178681011726</v>
      </c>
      <c r="M38">
        <f t="shared" si="1"/>
        <v>0.49586564566346752</v>
      </c>
      <c r="P38" s="2">
        <f t="shared" si="6"/>
        <v>86.870000000000346</v>
      </c>
      <c r="Q38" s="2">
        <f t="shared" si="10"/>
        <v>62034</v>
      </c>
      <c r="R38" s="2">
        <f t="shared" si="11"/>
        <v>120464</v>
      </c>
      <c r="S38" s="2">
        <f t="shared" si="2"/>
        <v>-108.63999999999987</v>
      </c>
      <c r="V38" s="3">
        <f t="shared" si="3"/>
        <v>2.8000451256265324E-2</v>
      </c>
      <c r="W38" s="3">
        <f t="shared" si="12"/>
        <v>3.2035223563349272E-2</v>
      </c>
      <c r="X38" s="3">
        <f t="shared" si="4"/>
        <v>9.1379884500753641E-2</v>
      </c>
      <c r="Y38" s="3">
        <f t="shared" si="5"/>
        <v>-5.2728905283082911E-2</v>
      </c>
    </row>
    <row r="39" spans="1:25" x14ac:dyDescent="0.2">
      <c r="A39" s="1">
        <v>44255</v>
      </c>
      <c r="B39">
        <v>4249</v>
      </c>
      <c r="C39">
        <v>3348.78</v>
      </c>
      <c r="D39">
        <v>2336739</v>
      </c>
      <c r="E39">
        <v>2108738</v>
      </c>
      <c r="F39">
        <v>1331590</v>
      </c>
      <c r="G39">
        <v>1424</v>
      </c>
      <c r="J39">
        <f t="shared" si="8"/>
        <v>0.54417854463615911</v>
      </c>
      <c r="K39">
        <f t="shared" si="9"/>
        <v>0.45209345700965231</v>
      </c>
      <c r="L39">
        <f t="shared" si="0"/>
        <v>0.24206360262468879</v>
      </c>
      <c r="M39">
        <f t="shared" si="1"/>
        <v>0.26214950994503766</v>
      </c>
      <c r="P39" s="2">
        <f t="shared" si="6"/>
        <v>159.46000000000004</v>
      </c>
      <c r="Q39" s="2">
        <f t="shared" si="10"/>
        <v>110273</v>
      </c>
      <c r="R39" s="2">
        <f t="shared" si="11"/>
        <v>-107151</v>
      </c>
      <c r="S39" s="2">
        <f t="shared" si="2"/>
        <v>-527.71</v>
      </c>
      <c r="V39" s="3">
        <f t="shared" si="3"/>
        <v>4.9998118721232124E-2</v>
      </c>
      <c r="W39" s="3">
        <f t="shared" si="12"/>
        <v>5.5178849767196322E-2</v>
      </c>
      <c r="X39" s="3">
        <f t="shared" si="4"/>
        <v>-7.4475531037205445E-2</v>
      </c>
      <c r="Y39" s="3">
        <f t="shared" si="5"/>
        <v>-0.27038340737097216</v>
      </c>
    </row>
    <row r="40" spans="1:25" x14ac:dyDescent="0.2">
      <c r="A40" s="1">
        <v>44286</v>
      </c>
      <c r="B40">
        <v>4318</v>
      </c>
      <c r="C40">
        <v>3479.39</v>
      </c>
      <c r="D40">
        <v>2513311</v>
      </c>
      <c r="E40">
        <v>2175668</v>
      </c>
      <c r="F40">
        <v>1392874</v>
      </c>
      <c r="G40">
        <v>1508.7</v>
      </c>
      <c r="J40">
        <f t="shared" si="8"/>
        <v>0.59316954238559638</v>
      </c>
      <c r="K40">
        <f t="shared" si="9"/>
        <v>0.49792088759920544</v>
      </c>
      <c r="L40">
        <f t="shared" si="0"/>
        <v>0.28584461185110571</v>
      </c>
      <c r="M40">
        <f t="shared" si="1"/>
        <v>0.29966207687640345</v>
      </c>
      <c r="P40" s="2">
        <f t="shared" si="6"/>
        <v>130.60999999999967</v>
      </c>
      <c r="Q40" s="2">
        <f t="shared" si="10"/>
        <v>66930</v>
      </c>
      <c r="R40" s="2">
        <f t="shared" si="11"/>
        <v>61284</v>
      </c>
      <c r="S40" s="2">
        <f t="shared" si="2"/>
        <v>84.700000000000045</v>
      </c>
      <c r="V40" s="3">
        <f t="shared" si="3"/>
        <v>3.9002263510890436E-2</v>
      </c>
      <c r="W40" s="3">
        <f t="shared" si="12"/>
        <v>3.173936259506871E-2</v>
      </c>
      <c r="X40" s="3">
        <f t="shared" si="4"/>
        <v>4.6023175301706985E-2</v>
      </c>
      <c r="Y40" s="3">
        <f t="shared" si="5"/>
        <v>5.9480337078651718E-2</v>
      </c>
    </row>
    <row r="41" spans="1:25" x14ac:dyDescent="0.2">
      <c r="A41" s="1">
        <v>44316</v>
      </c>
      <c r="B41">
        <v>4365</v>
      </c>
      <c r="C41">
        <v>3629</v>
      </c>
      <c r="D41">
        <v>2495758</v>
      </c>
      <c r="E41">
        <v>2276951</v>
      </c>
      <c r="F41">
        <v>1510480</v>
      </c>
      <c r="G41">
        <v>1804.53</v>
      </c>
      <c r="J41">
        <f t="shared" si="8"/>
        <v>0.64928732183045756</v>
      </c>
      <c r="K41">
        <f t="shared" si="9"/>
        <v>0.56727005318118229</v>
      </c>
      <c r="L41">
        <f t="shared" si="0"/>
        <v>0.36986180020503151</v>
      </c>
      <c r="M41">
        <f t="shared" si="1"/>
        <v>0.43068147091779568</v>
      </c>
      <c r="P41" s="2">
        <f t="shared" si="6"/>
        <v>149.61000000000013</v>
      </c>
      <c r="Q41" s="2">
        <f t="shared" si="10"/>
        <v>101283</v>
      </c>
      <c r="R41" s="2">
        <f t="shared" si="11"/>
        <v>117606</v>
      </c>
      <c r="S41" s="2">
        <f t="shared" si="2"/>
        <v>295.82999999999993</v>
      </c>
      <c r="V41" s="3">
        <f t="shared" si="3"/>
        <v>4.2998916476738779E-2</v>
      </c>
      <c r="W41" s="3">
        <f t="shared" si="12"/>
        <v>4.6552599017864855E-2</v>
      </c>
      <c r="X41" s="3">
        <f t="shared" si="4"/>
        <v>8.443405505451318E-2</v>
      </c>
      <c r="Y41" s="3">
        <f t="shared" si="5"/>
        <v>0.19608272022270823</v>
      </c>
    </row>
    <row r="42" spans="1:25" x14ac:dyDescent="0.2">
      <c r="A42" s="1">
        <v>44347</v>
      </c>
      <c r="B42">
        <v>4400</v>
      </c>
      <c r="C42">
        <v>3774</v>
      </c>
      <c r="D42">
        <v>2329140</v>
      </c>
      <c r="E42">
        <v>2240429</v>
      </c>
      <c r="F42">
        <v>1611855</v>
      </c>
      <c r="G42">
        <v>1995.65</v>
      </c>
      <c r="J42">
        <f t="shared" si="8"/>
        <v>0.70367591897974491</v>
      </c>
      <c r="K42">
        <f t="shared" si="9"/>
        <v>0.54226318899484349</v>
      </c>
      <c r="L42">
        <f t="shared" si="0"/>
        <v>0.44228363641559237</v>
      </c>
      <c r="M42">
        <f t="shared" si="1"/>
        <v>0.51532612017308044</v>
      </c>
      <c r="P42" s="2">
        <f t="shared" si="6"/>
        <v>145</v>
      </c>
      <c r="Q42" s="2">
        <f t="shared" si="10"/>
        <v>-36522</v>
      </c>
      <c r="R42" s="2">
        <f t="shared" si="11"/>
        <v>101375</v>
      </c>
      <c r="S42" s="2">
        <f t="shared" si="2"/>
        <v>191.12000000000012</v>
      </c>
      <c r="V42" s="3">
        <f t="shared" si="3"/>
        <v>3.9955910719206393E-2</v>
      </c>
      <c r="W42" s="3">
        <f t="shared" si="12"/>
        <v>-1.603987086239449E-2</v>
      </c>
      <c r="X42" s="3">
        <f t="shared" si="4"/>
        <v>6.7114427201949045E-2</v>
      </c>
      <c r="Y42" s="3">
        <f t="shared" si="5"/>
        <v>0.10591123450427542</v>
      </c>
    </row>
    <row r="43" spans="1:25" x14ac:dyDescent="0.2">
      <c r="A43" s="1">
        <v>44377</v>
      </c>
      <c r="B43">
        <v>4564</v>
      </c>
      <c r="C43">
        <v>3906</v>
      </c>
      <c r="D43">
        <v>2365222</v>
      </c>
      <c r="E43">
        <v>2334423</v>
      </c>
      <c r="F43">
        <v>1828788</v>
      </c>
      <c r="G43">
        <v>2200.12</v>
      </c>
      <c r="J43">
        <f t="shared" si="8"/>
        <v>0.7531882970742686</v>
      </c>
      <c r="K43">
        <f t="shared" si="9"/>
        <v>0.60662152622530008</v>
      </c>
      <c r="L43">
        <f t="shared" si="0"/>
        <v>0.59725957914965511</v>
      </c>
      <c r="M43">
        <f t="shared" si="1"/>
        <v>0.60588331687268304</v>
      </c>
      <c r="P43" s="2">
        <f t="shared" si="6"/>
        <v>132</v>
      </c>
      <c r="Q43" s="2">
        <f t="shared" si="10"/>
        <v>93994</v>
      </c>
      <c r="R43" s="2">
        <f t="shared" si="11"/>
        <v>216933</v>
      </c>
      <c r="S43" s="2">
        <f t="shared" si="2"/>
        <v>204.4699999999998</v>
      </c>
      <c r="V43" s="3">
        <f t="shared" si="3"/>
        <v>3.4976152623211444E-2</v>
      </c>
      <c r="W43" s="3">
        <f t="shared" si="12"/>
        <v>4.1953572284593711E-2</v>
      </c>
      <c r="X43" s="3">
        <f t="shared" si="4"/>
        <v>0.13458592739421349</v>
      </c>
      <c r="Y43" s="3">
        <f t="shared" si="5"/>
        <v>0.10245784581464676</v>
      </c>
    </row>
    <row r="44" spans="1:25" x14ac:dyDescent="0.2">
      <c r="A44" s="1">
        <v>44408</v>
      </c>
      <c r="B44">
        <v>4541</v>
      </c>
      <c r="C44">
        <v>3822</v>
      </c>
      <c r="D44">
        <v>2685714</v>
      </c>
      <c r="E44">
        <v>2341680</v>
      </c>
      <c r="F44">
        <v>1882441</v>
      </c>
      <c r="G44">
        <v>2194.5300000000002</v>
      </c>
      <c r="J44">
        <f t="shared" si="8"/>
        <v>0.72168042010502631</v>
      </c>
      <c r="K44">
        <f t="shared" si="9"/>
        <v>0.61159044395708528</v>
      </c>
      <c r="L44">
        <f t="shared" si="0"/>
        <v>0.63558903688780777</v>
      </c>
      <c r="M44">
        <f t="shared" si="1"/>
        <v>0.6034075760327029</v>
      </c>
      <c r="P44" s="2">
        <f t="shared" si="6"/>
        <v>-84</v>
      </c>
      <c r="Q44" s="2">
        <f t="shared" si="10"/>
        <v>7257</v>
      </c>
      <c r="R44" s="2">
        <f t="shared" si="11"/>
        <v>53653</v>
      </c>
      <c r="S44" s="2">
        <f t="shared" si="2"/>
        <v>-5.5899999999996908</v>
      </c>
      <c r="V44" s="3">
        <f t="shared" si="3"/>
        <v>-2.1505376344086023E-2</v>
      </c>
      <c r="W44" s="3">
        <f t="shared" si="12"/>
        <v>3.1086910983999043E-3</v>
      </c>
      <c r="X44" s="3">
        <f t="shared" si="4"/>
        <v>2.9338009654481547E-2</v>
      </c>
      <c r="Y44" s="3">
        <f t="shared" si="5"/>
        <v>-2.5407705034269455E-3</v>
      </c>
    </row>
    <row r="45" spans="1:25" x14ac:dyDescent="0.2">
      <c r="A45" s="1">
        <v>44439</v>
      </c>
      <c r="B45">
        <v>4500</v>
      </c>
      <c r="C45">
        <v>3950</v>
      </c>
      <c r="D45">
        <v>2908944</v>
      </c>
      <c r="E45">
        <v>2336739</v>
      </c>
      <c r="F45">
        <v>1984533</v>
      </c>
      <c r="G45">
        <v>2328.56</v>
      </c>
      <c r="J45">
        <f t="shared" si="8"/>
        <v>0.76969242310577646</v>
      </c>
      <c r="K45">
        <f t="shared" si="9"/>
        <v>0.60820730732862305</v>
      </c>
      <c r="L45">
        <f t="shared" si="0"/>
        <v>0.70852309461810203</v>
      </c>
      <c r="M45">
        <f t="shared" si="1"/>
        <v>0.66276778082385923</v>
      </c>
      <c r="P45" s="2">
        <f t="shared" si="6"/>
        <v>128</v>
      </c>
      <c r="Q45" s="2">
        <f t="shared" si="10"/>
        <v>-4941</v>
      </c>
      <c r="R45" s="2">
        <f t="shared" si="11"/>
        <v>102092</v>
      </c>
      <c r="S45" s="2">
        <f t="shared" si="2"/>
        <v>134.02999999999975</v>
      </c>
      <c r="V45" s="3">
        <f t="shared" si="3"/>
        <v>3.3490319204604921E-2</v>
      </c>
      <c r="W45" s="3">
        <f t="shared" si="12"/>
        <v>-2.1100235728195144E-3</v>
      </c>
      <c r="X45" s="3">
        <f t="shared" si="4"/>
        <v>5.4233837873271989E-2</v>
      </c>
      <c r="Y45" s="3">
        <f t="shared" si="5"/>
        <v>6.1074580889757597E-2</v>
      </c>
    </row>
    <row r="46" spans="1:25" x14ac:dyDescent="0.2">
      <c r="A46" s="1">
        <v>44469</v>
      </c>
      <c r="B46">
        <v>4459</v>
      </c>
      <c r="C46">
        <v>4037</v>
      </c>
      <c r="D46">
        <v>2879491</v>
      </c>
      <c r="E46">
        <v>2513311</v>
      </c>
      <c r="F46">
        <v>2057111</v>
      </c>
      <c r="G46">
        <v>2508.6</v>
      </c>
      <c r="J46">
        <f t="shared" si="8"/>
        <v>0.80232558139534882</v>
      </c>
      <c r="K46">
        <f t="shared" si="9"/>
        <v>0.72910736819906341</v>
      </c>
      <c r="L46">
        <f t="shared" si="0"/>
        <v>0.76037248577460115</v>
      </c>
      <c r="M46">
        <f t="shared" si="1"/>
        <v>0.74250523714408456</v>
      </c>
      <c r="P46" s="2">
        <f t="shared" si="6"/>
        <v>87</v>
      </c>
      <c r="Q46" s="2">
        <f t="shared" si="10"/>
        <v>176572</v>
      </c>
      <c r="R46" s="2">
        <f t="shared" si="11"/>
        <v>72578</v>
      </c>
      <c r="S46" s="2">
        <f t="shared" si="2"/>
        <v>180.03999999999996</v>
      </c>
      <c r="V46" s="3">
        <f t="shared" si="3"/>
        <v>2.2025316455696203E-2</v>
      </c>
      <c r="W46" s="3">
        <f t="shared" si="12"/>
        <v>7.5563424070895377E-2</v>
      </c>
      <c r="X46" s="3">
        <f t="shared" si="4"/>
        <v>3.6571828233644896E-2</v>
      </c>
      <c r="Y46" s="3">
        <f t="shared" si="5"/>
        <v>7.7318170886728266E-2</v>
      </c>
    </row>
    <row r="47" spans="1:25" x14ac:dyDescent="0.2">
      <c r="A47" s="1">
        <v>44500</v>
      </c>
      <c r="B47">
        <v>4348</v>
      </c>
      <c r="C47">
        <v>4161</v>
      </c>
      <c r="D47">
        <v>2613364</v>
      </c>
      <c r="E47">
        <v>2495758</v>
      </c>
      <c r="F47">
        <v>2164372</v>
      </c>
      <c r="G47">
        <v>3023.45</v>
      </c>
      <c r="J47">
        <f t="shared" si="8"/>
        <v>0.84883720930232553</v>
      </c>
      <c r="K47">
        <f t="shared" si="9"/>
        <v>0.7170887085675316</v>
      </c>
      <c r="L47">
        <f t="shared" si="0"/>
        <v>0.83699925345678083</v>
      </c>
      <c r="M47">
        <f t="shared" si="1"/>
        <v>0.97052584026821254</v>
      </c>
      <c r="P47" s="2">
        <f t="shared" si="6"/>
        <v>124</v>
      </c>
      <c r="Q47" s="2">
        <f t="shared" si="10"/>
        <v>-17553</v>
      </c>
      <c r="R47" s="2">
        <f t="shared" si="11"/>
        <v>107261</v>
      </c>
      <c r="S47" s="2">
        <f t="shared" si="2"/>
        <v>514.84999999999991</v>
      </c>
      <c r="V47" s="3">
        <f t="shared" si="3"/>
        <v>3.0715878127322269E-2</v>
      </c>
      <c r="W47" s="3">
        <f t="shared" si="12"/>
        <v>-6.9840143141855502E-3</v>
      </c>
      <c r="X47" s="3">
        <f t="shared" si="4"/>
        <v>5.2141571359056463E-2</v>
      </c>
      <c r="Y47" s="3">
        <f t="shared" si="5"/>
        <v>0.20523399505700388</v>
      </c>
    </row>
    <row r="48" spans="1:25" x14ac:dyDescent="0.2">
      <c r="A48" s="1">
        <v>44530</v>
      </c>
      <c r="B48">
        <v>4296</v>
      </c>
      <c r="C48">
        <v>4207</v>
      </c>
      <c r="D48">
        <v>2547075</v>
      </c>
      <c r="E48">
        <v>2329140</v>
      </c>
      <c r="F48">
        <v>2082391</v>
      </c>
      <c r="G48">
        <v>2649</v>
      </c>
      <c r="J48">
        <f t="shared" si="8"/>
        <v>0.86609152288072022</v>
      </c>
      <c r="K48">
        <f t="shared" si="9"/>
        <v>0.60300421984841956</v>
      </c>
      <c r="L48">
        <f t="shared" si="0"/>
        <v>0.77843240211889686</v>
      </c>
      <c r="M48">
        <f t="shared" si="1"/>
        <v>0.80468663498545112</v>
      </c>
      <c r="P48" s="2">
        <f t="shared" si="6"/>
        <v>46</v>
      </c>
      <c r="Q48" s="2">
        <f t="shared" si="10"/>
        <v>-166618</v>
      </c>
      <c r="R48" s="2">
        <f t="shared" si="11"/>
        <v>-81981</v>
      </c>
      <c r="S48" s="2">
        <f t="shared" si="2"/>
        <v>-374.44999999999982</v>
      </c>
      <c r="V48" s="3">
        <f t="shared" si="3"/>
        <v>1.1055034847392453E-2</v>
      </c>
      <c r="W48" s="3">
        <f t="shared" si="12"/>
        <v>-6.6760479181074445E-2</v>
      </c>
      <c r="X48" s="3">
        <f t="shared" si="4"/>
        <v>-3.7877499801328054E-2</v>
      </c>
      <c r="Y48" s="3">
        <f t="shared" si="5"/>
        <v>-0.12384858357174745</v>
      </c>
    </row>
    <row r="49" spans="1:25" x14ac:dyDescent="0.2">
      <c r="A49" s="1">
        <v>44561</v>
      </c>
      <c r="B49">
        <v>4329</v>
      </c>
      <c r="C49">
        <v>4249</v>
      </c>
      <c r="D49">
        <v>2553654</v>
      </c>
      <c r="E49">
        <v>2365222</v>
      </c>
      <c r="F49">
        <v>2287465</v>
      </c>
      <c r="G49">
        <v>2896.06</v>
      </c>
      <c r="J49">
        <f t="shared" si="8"/>
        <v>0.88184546136534137</v>
      </c>
      <c r="K49">
        <f t="shared" si="9"/>
        <v>0.62770981301340179</v>
      </c>
      <c r="L49">
        <f t="shared" si="0"/>
        <v>0.92493632950774585</v>
      </c>
      <c r="M49">
        <f t="shared" si="1"/>
        <v>0.91410640813849975</v>
      </c>
      <c r="P49" s="2">
        <f t="shared" si="6"/>
        <v>42</v>
      </c>
      <c r="Q49" s="2">
        <f t="shared" si="10"/>
        <v>36082</v>
      </c>
      <c r="R49" s="2">
        <f t="shared" si="11"/>
        <v>205074</v>
      </c>
      <c r="S49" s="2">
        <f t="shared" si="2"/>
        <v>247.05999999999995</v>
      </c>
      <c r="V49" s="3">
        <f t="shared" si="3"/>
        <v>9.9833610648918467E-3</v>
      </c>
      <c r="W49" s="3">
        <f t="shared" si="12"/>
        <v>1.5491554822810135E-2</v>
      </c>
      <c r="X49" s="3">
        <f t="shared" si="4"/>
        <v>9.8480064502775896E-2</v>
      </c>
      <c r="Y49" s="3">
        <f t="shared" si="5"/>
        <v>9.3265383163457893E-2</v>
      </c>
    </row>
    <row r="50" spans="1:25" hidden="1" x14ac:dyDescent="0.2">
      <c r="A50" s="1">
        <v>44592</v>
      </c>
      <c r="B50">
        <v>4290</v>
      </c>
      <c r="C50">
        <v>4318</v>
      </c>
      <c r="D50">
        <v>2306965</v>
      </c>
      <c r="E50">
        <v>2685714</v>
      </c>
      <c r="F50">
        <v>2392538</v>
      </c>
      <c r="G50">
        <v>2847.42</v>
      </c>
      <c r="J50">
        <f t="shared" si="8"/>
        <v>0.90772693173293328</v>
      </c>
      <c r="K50">
        <f t="shared" si="9"/>
        <v>0.84715288614214923</v>
      </c>
      <c r="L50">
        <f t="shared" si="0"/>
        <v>1</v>
      </c>
      <c r="M50">
        <f t="shared" si="1"/>
        <v>0.89256436261852778</v>
      </c>
      <c r="P50" s="2">
        <f t="shared" si="6"/>
        <v>69</v>
      </c>
      <c r="Q50" s="2">
        <f t="shared" si="10"/>
        <v>320492</v>
      </c>
      <c r="R50" s="2">
        <f t="shared" si="11"/>
        <v>105073</v>
      </c>
      <c r="S50" s="2">
        <f t="shared" si="2"/>
        <v>-48.639999999999873</v>
      </c>
      <c r="V50" s="3">
        <f t="shared" si="3"/>
        <v>1.6239115085902565E-2</v>
      </c>
      <c r="W50" s="3">
        <f t="shared" si="12"/>
        <v>0.13550186832356539</v>
      </c>
      <c r="X50" s="3">
        <f t="shared" si="4"/>
        <v>4.5934254731766384E-2</v>
      </c>
      <c r="Y50" s="3">
        <f t="shared" si="5"/>
        <v>-1.6795232142980419E-2</v>
      </c>
    </row>
    <row r="51" spans="1:25" hidden="1" x14ac:dyDescent="0.2">
      <c r="A51" s="1">
        <v>44620</v>
      </c>
      <c r="B51">
        <v>4268</v>
      </c>
      <c r="C51">
        <v>4365</v>
      </c>
      <c r="D51">
        <v>2241502</v>
      </c>
      <c r="E51">
        <v>2908944</v>
      </c>
      <c r="F51">
        <v>1858347</v>
      </c>
      <c r="G51">
        <v>1568.23</v>
      </c>
      <c r="J51">
        <f t="shared" si="8"/>
        <v>0.92535633908477122</v>
      </c>
      <c r="K51">
        <f t="shared" si="9"/>
        <v>1</v>
      </c>
      <c r="L51">
        <f t="shared" si="0"/>
        <v>0.6183763935175759</v>
      </c>
      <c r="M51">
        <f t="shared" si="1"/>
        <v>0.32602716671612247</v>
      </c>
      <c r="P51" s="2">
        <f t="shared" si="6"/>
        <v>47</v>
      </c>
      <c r="Q51" s="2">
        <f t="shared" si="10"/>
        <v>223230</v>
      </c>
      <c r="R51" s="2">
        <f t="shared" si="11"/>
        <v>-534191</v>
      </c>
      <c r="S51" s="2">
        <f t="shared" si="2"/>
        <v>-1279.19</v>
      </c>
      <c r="V51" s="3">
        <f t="shared" si="3"/>
        <v>1.0884668828161186E-2</v>
      </c>
      <c r="W51" s="3">
        <f t="shared" si="12"/>
        <v>8.3117562033783191E-2</v>
      </c>
      <c r="X51" s="3">
        <f t="shared" si="4"/>
        <v>-0.2232737787236817</v>
      </c>
      <c r="Y51" s="3">
        <f t="shared" si="5"/>
        <v>-0.44924528169360334</v>
      </c>
    </row>
    <row r="52" spans="1:25" hidden="1" x14ac:dyDescent="0.2">
      <c r="A52" s="1">
        <v>44651</v>
      </c>
      <c r="B52">
        <v>4185</v>
      </c>
      <c r="C52">
        <v>4400</v>
      </c>
      <c r="D52">
        <v>2316470</v>
      </c>
      <c r="E52">
        <v>2879491</v>
      </c>
      <c r="F52">
        <v>2193343</v>
      </c>
      <c r="G52">
        <v>2590</v>
      </c>
      <c r="J52">
        <f t="shared" si="8"/>
        <v>0.93848462115528886</v>
      </c>
      <c r="K52">
        <f t="shared" si="9"/>
        <v>0.97983332865450312</v>
      </c>
      <c r="L52">
        <f t="shared" si="0"/>
        <v>0.85769600331479479</v>
      </c>
      <c r="M52">
        <f t="shared" si="1"/>
        <v>0.77855627549370876</v>
      </c>
      <c r="P52" s="2">
        <f t="shared" si="6"/>
        <v>35</v>
      </c>
      <c r="Q52" s="2">
        <f t="shared" si="10"/>
        <v>-29453</v>
      </c>
      <c r="R52" s="2">
        <f t="shared" si="11"/>
        <v>334996</v>
      </c>
      <c r="S52" s="2">
        <f t="shared" si="2"/>
        <v>1021.77</v>
      </c>
      <c r="V52" s="3">
        <f t="shared" si="3"/>
        <v>8.0183276059564712E-3</v>
      </c>
      <c r="W52" s="3">
        <f t="shared" si="12"/>
        <v>-1.0124980061493106E-2</v>
      </c>
      <c r="X52" s="3">
        <f t="shared" si="4"/>
        <v>0.18026558010963506</v>
      </c>
      <c r="Y52" s="3">
        <f t="shared" si="5"/>
        <v>0.65154345982413298</v>
      </c>
    </row>
    <row r="53" spans="1:25" hidden="1" x14ac:dyDescent="0.2">
      <c r="A53" s="1">
        <v>44681</v>
      </c>
      <c r="B53">
        <v>4177</v>
      </c>
      <c r="C53">
        <v>4564</v>
      </c>
      <c r="D53">
        <v>2291566</v>
      </c>
      <c r="E53">
        <v>2613364</v>
      </c>
      <c r="F53">
        <v>2157598</v>
      </c>
      <c r="G53">
        <v>2738</v>
      </c>
      <c r="J53">
        <f t="shared" si="8"/>
        <v>1</v>
      </c>
      <c r="K53">
        <f t="shared" si="9"/>
        <v>0.79761434433497502</v>
      </c>
      <c r="L53">
        <f t="shared" si="0"/>
        <v>0.83215993884775163</v>
      </c>
      <c r="M53">
        <f t="shared" si="1"/>
        <v>0.84410361794757094</v>
      </c>
      <c r="P53" s="2">
        <f t="shared" si="6"/>
        <v>164</v>
      </c>
      <c r="Q53" s="2">
        <f t="shared" si="10"/>
        <v>-266127</v>
      </c>
      <c r="R53" s="2">
        <f t="shared" si="11"/>
        <v>-35745</v>
      </c>
      <c r="S53" s="2">
        <f t="shared" si="2"/>
        <v>148</v>
      </c>
      <c r="V53" s="3">
        <f t="shared" si="3"/>
        <v>3.727272727272727E-2</v>
      </c>
      <c r="W53" s="3">
        <f t="shared" si="12"/>
        <v>-9.2421542557347802E-2</v>
      </c>
      <c r="X53" s="3">
        <f t="shared" si="4"/>
        <v>-1.6297040636143092E-2</v>
      </c>
      <c r="Y53" s="3">
        <f t="shared" si="5"/>
        <v>5.7142857142857141E-2</v>
      </c>
    </row>
    <row r="54" spans="1:25" hidden="1" x14ac:dyDescent="0.2">
      <c r="A54" s="1">
        <v>44712</v>
      </c>
      <c r="B54">
        <v>4192</v>
      </c>
      <c r="C54">
        <v>4541</v>
      </c>
      <c r="D54">
        <v>2321347</v>
      </c>
      <c r="E54">
        <v>2547075</v>
      </c>
      <c r="F54">
        <v>2126087</v>
      </c>
      <c r="G54">
        <v>2530</v>
      </c>
      <c r="J54">
        <f t="shared" si="8"/>
        <v>0.99137284321080266</v>
      </c>
      <c r="K54">
        <f t="shared" si="9"/>
        <v>0.75222581084698925</v>
      </c>
      <c r="L54">
        <f t="shared" si="0"/>
        <v>0.80964862461020803</v>
      </c>
      <c r="M54">
        <f t="shared" si="1"/>
        <v>0.75198302855295385</v>
      </c>
      <c r="P54" s="2">
        <f t="shared" si="6"/>
        <v>-23</v>
      </c>
      <c r="Q54" s="2">
        <f t="shared" si="10"/>
        <v>-66289</v>
      </c>
      <c r="R54" s="2">
        <f t="shared" si="11"/>
        <v>-31511</v>
      </c>
      <c r="S54" s="2">
        <f t="shared" si="2"/>
        <v>-208</v>
      </c>
      <c r="V54" s="3">
        <f t="shared" si="3"/>
        <v>-5.039439088518843E-3</v>
      </c>
      <c r="W54" s="3">
        <f t="shared" si="12"/>
        <v>-2.5365391120410322E-2</v>
      </c>
      <c r="X54" s="3">
        <f t="shared" si="4"/>
        <v>-1.4604666856383812E-2</v>
      </c>
      <c r="Y54" s="3">
        <f t="shared" si="5"/>
        <v>-7.5967859751643538E-2</v>
      </c>
    </row>
    <row r="55" spans="1:25" hidden="1" x14ac:dyDescent="0.2">
      <c r="A55" s="1">
        <v>44742</v>
      </c>
      <c r="B55">
        <v>4277</v>
      </c>
      <c r="C55">
        <v>4500</v>
      </c>
      <c r="D55">
        <v>2352193</v>
      </c>
      <c r="E55">
        <v>2553654</v>
      </c>
      <c r="F55">
        <v>2079172</v>
      </c>
      <c r="G55">
        <v>2413</v>
      </c>
      <c r="J55">
        <f t="shared" si="8"/>
        <v>0.97599399849962487</v>
      </c>
      <c r="K55">
        <f t="shared" si="9"/>
        <v>0.75673049732313846</v>
      </c>
      <c r="L55">
        <f t="shared" si="0"/>
        <v>0.77613276324578417</v>
      </c>
      <c r="M55">
        <f t="shared" si="1"/>
        <v>0.70016519701848168</v>
      </c>
      <c r="P55" s="2">
        <f t="shared" si="6"/>
        <v>-41</v>
      </c>
      <c r="Q55" s="2">
        <f t="shared" si="10"/>
        <v>6579</v>
      </c>
      <c r="R55" s="2">
        <f t="shared" si="11"/>
        <v>-46915</v>
      </c>
      <c r="S55" s="2">
        <f t="shared" si="2"/>
        <v>-117</v>
      </c>
      <c r="V55" s="3">
        <f t="shared" si="3"/>
        <v>-9.0288482713058796E-3</v>
      </c>
      <c r="W55" s="3">
        <f t="shared" si="12"/>
        <v>2.5829628102823827E-3</v>
      </c>
      <c r="X55" s="3">
        <f t="shared" si="4"/>
        <v>-2.2066359466945615E-2</v>
      </c>
      <c r="Y55" s="3">
        <f t="shared" si="5"/>
        <v>-4.6245059288537546E-2</v>
      </c>
    </row>
    <row r="56" spans="1:25" hidden="1" x14ac:dyDescent="0.2">
      <c r="A56" s="1">
        <v>44773</v>
      </c>
      <c r="B56">
        <v>4298</v>
      </c>
      <c r="C56">
        <v>4459</v>
      </c>
      <c r="D56">
        <v>2481623</v>
      </c>
      <c r="E56">
        <v>2306965</v>
      </c>
      <c r="F56">
        <v>2024361</v>
      </c>
      <c r="G56">
        <v>2119</v>
      </c>
      <c r="J56">
        <f t="shared" si="8"/>
        <v>0.96061515378844708</v>
      </c>
      <c r="K56">
        <f t="shared" si="9"/>
        <v>0.58782084507890908</v>
      </c>
      <c r="L56">
        <f t="shared" si="0"/>
        <v>0.73697603560546798</v>
      </c>
      <c r="M56">
        <f t="shared" si="1"/>
        <v>0.56995628700878243</v>
      </c>
      <c r="P56" s="2">
        <f t="shared" si="6"/>
        <v>-41</v>
      </c>
      <c r="Q56" s="2">
        <f t="shared" si="10"/>
        <v>-246689</v>
      </c>
      <c r="R56" s="2">
        <f t="shared" si="11"/>
        <v>-54811</v>
      </c>
      <c r="S56" s="2">
        <f t="shared" si="2"/>
        <v>-294</v>
      </c>
      <c r="V56" s="3">
        <f t="shared" si="3"/>
        <v>-9.1111111111111115E-3</v>
      </c>
      <c r="W56" s="3">
        <f t="shared" si="12"/>
        <v>-9.6602358816033809E-2</v>
      </c>
      <c r="X56" s="3">
        <f t="shared" si="4"/>
        <v>-2.6361936386215281E-2</v>
      </c>
      <c r="Y56" s="3">
        <f t="shared" si="5"/>
        <v>-0.12184003315375051</v>
      </c>
    </row>
    <row r="57" spans="1:25" hidden="1" x14ac:dyDescent="0.2">
      <c r="A57" s="1">
        <v>44804</v>
      </c>
      <c r="B57">
        <v>4324</v>
      </c>
      <c r="C57">
        <v>4348</v>
      </c>
      <c r="D57">
        <v>2513540</v>
      </c>
      <c r="E57">
        <v>2241502</v>
      </c>
      <c r="F57">
        <v>2058377</v>
      </c>
      <c r="G57">
        <v>2167</v>
      </c>
      <c r="J57">
        <f t="shared" si="8"/>
        <v>0.91897974493623402</v>
      </c>
      <c r="K57">
        <f t="shared" si="9"/>
        <v>0.54299787946283373</v>
      </c>
      <c r="L57">
        <f t="shared" si="0"/>
        <v>0.76127691038266587</v>
      </c>
      <c r="M57">
        <f t="shared" si="1"/>
        <v>0.59121488456138638</v>
      </c>
      <c r="P57" s="2">
        <f t="shared" si="6"/>
        <v>-111</v>
      </c>
      <c r="Q57" s="2">
        <f t="shared" si="10"/>
        <v>-65463</v>
      </c>
      <c r="R57" s="2">
        <f t="shared" si="11"/>
        <v>34016</v>
      </c>
      <c r="S57" s="2">
        <f t="shared" si="2"/>
        <v>48</v>
      </c>
      <c r="V57" s="3">
        <f t="shared" si="3"/>
        <v>-2.4893473873065709E-2</v>
      </c>
      <c r="W57" s="3">
        <f t="shared" si="12"/>
        <v>-2.8376243245996365E-2</v>
      </c>
      <c r="X57" s="3">
        <f t="shared" si="4"/>
        <v>1.6803327074568223E-2</v>
      </c>
      <c r="Y57" s="3">
        <f t="shared" si="5"/>
        <v>2.2652194431335537E-2</v>
      </c>
    </row>
    <row r="58" spans="1:25" hidden="1" x14ac:dyDescent="0.2">
      <c r="A58" s="1">
        <v>44834</v>
      </c>
      <c r="B58">
        <v>4362</v>
      </c>
      <c r="C58">
        <v>4296</v>
      </c>
      <c r="D58">
        <v>2550072</v>
      </c>
      <c r="E58">
        <v>2316470</v>
      </c>
      <c r="F58">
        <v>2090067</v>
      </c>
      <c r="G58">
        <v>2109</v>
      </c>
      <c r="J58">
        <f t="shared" si="8"/>
        <v>0.8994748687171793</v>
      </c>
      <c r="K58">
        <f t="shared" si="9"/>
        <v>0.59432898384708033</v>
      </c>
      <c r="L58">
        <f t="shared" si="0"/>
        <v>0.78391610140128665</v>
      </c>
      <c r="M58">
        <f t="shared" si="1"/>
        <v>0.56552741251865657</v>
      </c>
      <c r="P58" s="2">
        <f t="shared" si="6"/>
        <v>-52</v>
      </c>
      <c r="Q58" s="2">
        <f t="shared" si="10"/>
        <v>74968</v>
      </c>
      <c r="R58" s="2">
        <f t="shared" si="11"/>
        <v>31690</v>
      </c>
      <c r="S58" s="2">
        <f t="shared" si="2"/>
        <v>-58</v>
      </c>
      <c r="V58" s="3">
        <f t="shared" si="3"/>
        <v>-1.1959521619135235E-2</v>
      </c>
      <c r="W58" s="3">
        <f t="shared" si="12"/>
        <v>3.3445430787034762E-2</v>
      </c>
      <c r="X58" s="3">
        <f t="shared" si="4"/>
        <v>1.5395624805368501E-2</v>
      </c>
      <c r="Y58" s="3">
        <f t="shared" si="5"/>
        <v>-2.6765113059529302E-2</v>
      </c>
    </row>
    <row r="59" spans="1:25" hidden="1" x14ac:dyDescent="0.2">
      <c r="A59" s="1">
        <v>44865</v>
      </c>
      <c r="B59">
        <v>4379</v>
      </c>
      <c r="C59">
        <v>4329</v>
      </c>
      <c r="D59">
        <v>2639569</v>
      </c>
      <c r="E59">
        <v>2291566</v>
      </c>
      <c r="F59">
        <v>2043257</v>
      </c>
      <c r="G59">
        <v>2097</v>
      </c>
      <c r="J59">
        <f t="shared" si="8"/>
        <v>0.91185296324081022</v>
      </c>
      <c r="K59">
        <f t="shared" si="9"/>
        <v>0.5772770440382915</v>
      </c>
      <c r="L59">
        <f t="shared" si="0"/>
        <v>0.75047525155648909</v>
      </c>
      <c r="M59">
        <f t="shared" si="1"/>
        <v>0.56021276313050561</v>
      </c>
      <c r="P59" s="2">
        <f t="shared" si="6"/>
        <v>33</v>
      </c>
      <c r="Q59" s="2">
        <f t="shared" si="10"/>
        <v>-24904</v>
      </c>
      <c r="R59" s="2">
        <f t="shared" si="11"/>
        <v>-46810</v>
      </c>
      <c r="S59" s="2">
        <f t="shared" si="2"/>
        <v>-12</v>
      </c>
      <c r="V59" s="3">
        <f t="shared" si="3"/>
        <v>7.6815642458100556E-3</v>
      </c>
      <c r="W59" s="3">
        <f t="shared" si="12"/>
        <v>-1.0750840718852392E-2</v>
      </c>
      <c r="X59" s="3">
        <f t="shared" si="4"/>
        <v>-2.2396411215525627E-2</v>
      </c>
      <c r="Y59" s="3">
        <f t="shared" si="5"/>
        <v>-5.6899004267425323E-3</v>
      </c>
    </row>
    <row r="60" spans="1:25" hidden="1" x14ac:dyDescent="0.2">
      <c r="A60" s="1">
        <v>44895</v>
      </c>
      <c r="B60">
        <v>4388</v>
      </c>
      <c r="C60">
        <v>4290</v>
      </c>
      <c r="D60">
        <v>2588730</v>
      </c>
      <c r="E60">
        <v>2321347</v>
      </c>
      <c r="F60">
        <v>2082079</v>
      </c>
      <c r="G60">
        <v>2269</v>
      </c>
      <c r="J60">
        <f t="shared" si="8"/>
        <v>0.89722430607651915</v>
      </c>
      <c r="K60">
        <f t="shared" si="9"/>
        <v>0.59766829923607256</v>
      </c>
      <c r="L60">
        <f t="shared" si="0"/>
        <v>0.77820951074629319</v>
      </c>
      <c r="M60">
        <f t="shared" si="1"/>
        <v>0.63638940436066982</v>
      </c>
      <c r="P60" s="2">
        <f t="shared" si="6"/>
        <v>-39</v>
      </c>
      <c r="Q60" s="2">
        <f t="shared" si="10"/>
        <v>29781</v>
      </c>
      <c r="R60" s="2">
        <f t="shared" si="11"/>
        <v>38822</v>
      </c>
      <c r="S60" s="2">
        <f t="shared" si="2"/>
        <v>172</v>
      </c>
      <c r="V60" s="3">
        <f t="shared" si="3"/>
        <v>-9.0090090090090089E-3</v>
      </c>
      <c r="W60" s="3">
        <f t="shared" si="12"/>
        <v>1.2995916329706411E-2</v>
      </c>
      <c r="X60" s="3">
        <f t="shared" si="4"/>
        <v>1.9000057261519231E-2</v>
      </c>
      <c r="Y60" s="3">
        <f t="shared" si="5"/>
        <v>8.2021936099189313E-2</v>
      </c>
    </row>
    <row r="61" spans="1:25" hidden="1" x14ac:dyDescent="0.2">
      <c r="A61" s="1">
        <v>44926</v>
      </c>
      <c r="B61">
        <v>4390</v>
      </c>
      <c r="C61">
        <v>4268</v>
      </c>
      <c r="D61">
        <v>2684530</v>
      </c>
      <c r="E61">
        <v>2352193</v>
      </c>
      <c r="F61">
        <v>2358135</v>
      </c>
      <c r="G61">
        <v>3090</v>
      </c>
      <c r="J61">
        <f t="shared" si="8"/>
        <v>0.88897224306076517</v>
      </c>
      <c r="K61">
        <f t="shared" si="9"/>
        <v>0.61878876724691012</v>
      </c>
      <c r="L61">
        <f t="shared" si="0"/>
        <v>0.97542265419332252</v>
      </c>
      <c r="M61">
        <f t="shared" si="1"/>
        <v>1</v>
      </c>
      <c r="P61" s="2">
        <f t="shared" si="6"/>
        <v>-22</v>
      </c>
      <c r="Q61" s="2">
        <f t="shared" si="10"/>
        <v>30846</v>
      </c>
      <c r="R61" s="2">
        <f t="shared" si="11"/>
        <v>276056</v>
      </c>
      <c r="S61" s="2">
        <f t="shared" si="2"/>
        <v>821</v>
      </c>
      <c r="V61" s="3">
        <f t="shared" si="3"/>
        <v>-5.1282051282051282E-3</v>
      </c>
      <c r="W61" s="3">
        <f t="shared" si="12"/>
        <v>1.3287974611292495E-2</v>
      </c>
      <c r="X61" s="3">
        <f t="shared" si="4"/>
        <v>0.13258670780503526</v>
      </c>
      <c r="Y61" s="3">
        <f t="shared" si="5"/>
        <v>0.36183340678713088</v>
      </c>
    </row>
    <row r="62" spans="1:25" hidden="1" x14ac:dyDescent="0.2">
      <c r="A62" s="1"/>
      <c r="C62">
        <v>4185</v>
      </c>
      <c r="E62">
        <v>2481623</v>
      </c>
      <c r="U62" t="s">
        <v>11</v>
      </c>
      <c r="V62" s="3">
        <f>STDEV(V3:V61)</f>
        <v>7.1862648150093578E-2</v>
      </c>
      <c r="W62" s="3">
        <f t="shared" ref="W62:X62" si="13">STDEV(W3:W61)</f>
        <v>5.1201246357145049E-2</v>
      </c>
      <c r="X62" s="3">
        <f t="shared" si="13"/>
        <v>9.4098304700160312E-2</v>
      </c>
      <c r="Y62" s="3">
        <f>STDEV(Y3:Y61)</f>
        <v>0.1944947432922646</v>
      </c>
    </row>
    <row r="63" spans="1:25" hidden="1" x14ac:dyDescent="0.2">
      <c r="A63" s="1"/>
      <c r="C63">
        <v>4177</v>
      </c>
      <c r="E63">
        <v>2513540</v>
      </c>
    </row>
    <row r="64" spans="1:25" hidden="1" x14ac:dyDescent="0.2">
      <c r="A64" s="1"/>
      <c r="C64">
        <v>4192</v>
      </c>
      <c r="E64">
        <v>2550072</v>
      </c>
    </row>
    <row r="65" spans="1:5" hidden="1" x14ac:dyDescent="0.2">
      <c r="A65" s="1"/>
      <c r="C65">
        <v>4277</v>
      </c>
      <c r="E65">
        <v>2639569</v>
      </c>
    </row>
    <row r="66" spans="1:5" hidden="1" x14ac:dyDescent="0.2">
      <c r="C66">
        <v>4298</v>
      </c>
      <c r="E66">
        <v>2588730</v>
      </c>
    </row>
    <row r="67" spans="1:5" hidden="1" x14ac:dyDescent="0.2">
      <c r="C67">
        <v>4324</v>
      </c>
      <c r="E67">
        <v>2684530</v>
      </c>
    </row>
    <row r="68" spans="1:5" hidden="1" x14ac:dyDescent="0.2">
      <c r="C68">
        <v>4362</v>
      </c>
    </row>
    <row r="69" spans="1:5" hidden="1" x14ac:dyDescent="0.2">
      <c r="C69">
        <v>4379</v>
      </c>
    </row>
    <row r="70" spans="1:5" hidden="1" x14ac:dyDescent="0.2">
      <c r="C70">
        <v>4388</v>
      </c>
    </row>
    <row r="71" spans="1:5" hidden="1" x14ac:dyDescent="0.2">
      <c r="C71">
        <v>4390</v>
      </c>
    </row>
  </sheetData>
  <autoFilter ref="A1:Y71" xr:uid="{00000000-0001-0000-0000-000000000000}">
    <filterColumn colId="0">
      <filters>
        <dateGroupItem year="2021" dateTimeGrouping="year"/>
      </filters>
    </filterColumn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供给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2023-05-06T08:50:31Z</dcterms:modified>
</cp:coreProperties>
</file>