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A677575F-9E75-4B6F-BB30-A3AEAAAD1E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供给" sheetId="1" r:id="rId1"/>
  </sheets>
  <definedNames>
    <definedName name="_xlnm._FilterDatabase" localSheetId="0" hidden="1">供给!$A$1:$AG$71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2" i="1" l="1"/>
  <c r="AC22" i="1" l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1" i="1"/>
  <c r="AC62" i="1" l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13" i="1"/>
  <c r="AB62" i="1" l="1"/>
  <c r="X4" i="1" l="1"/>
  <c r="AG4" i="1" s="1"/>
  <c r="X5" i="1"/>
  <c r="AG5" i="1" s="1"/>
  <c r="X6" i="1"/>
  <c r="AG6" i="1" s="1"/>
  <c r="X7" i="1"/>
  <c r="AG7" i="1" s="1"/>
  <c r="X8" i="1"/>
  <c r="AG8" i="1" s="1"/>
  <c r="X9" i="1"/>
  <c r="AG9" i="1" s="1"/>
  <c r="X10" i="1"/>
  <c r="AG10" i="1" s="1"/>
  <c r="X11" i="1"/>
  <c r="AG11" i="1" s="1"/>
  <c r="X12" i="1"/>
  <c r="AG12" i="1" s="1"/>
  <c r="X13" i="1"/>
  <c r="AG13" i="1" s="1"/>
  <c r="X14" i="1"/>
  <c r="AG14" i="1" s="1"/>
  <c r="X15" i="1"/>
  <c r="AG15" i="1" s="1"/>
  <c r="X16" i="1"/>
  <c r="AG16" i="1" s="1"/>
  <c r="X17" i="1"/>
  <c r="AG17" i="1" s="1"/>
  <c r="X18" i="1"/>
  <c r="AG18" i="1" s="1"/>
  <c r="X19" i="1"/>
  <c r="AG19" i="1" s="1"/>
  <c r="X20" i="1"/>
  <c r="AG20" i="1" s="1"/>
  <c r="X21" i="1"/>
  <c r="AG21" i="1" s="1"/>
  <c r="X22" i="1"/>
  <c r="AG22" i="1" s="1"/>
  <c r="X23" i="1"/>
  <c r="AG23" i="1" s="1"/>
  <c r="X24" i="1"/>
  <c r="AG24" i="1" s="1"/>
  <c r="X25" i="1"/>
  <c r="AG25" i="1" s="1"/>
  <c r="X26" i="1"/>
  <c r="AG26" i="1" s="1"/>
  <c r="X27" i="1"/>
  <c r="AG27" i="1" s="1"/>
  <c r="X28" i="1"/>
  <c r="AG28" i="1" s="1"/>
  <c r="X29" i="1"/>
  <c r="AG29" i="1" s="1"/>
  <c r="X30" i="1"/>
  <c r="AG30" i="1" s="1"/>
  <c r="X31" i="1"/>
  <c r="AG31" i="1" s="1"/>
  <c r="X32" i="1"/>
  <c r="AG32" i="1" s="1"/>
  <c r="X33" i="1"/>
  <c r="AG33" i="1" s="1"/>
  <c r="X34" i="1"/>
  <c r="AG34" i="1" s="1"/>
  <c r="X35" i="1"/>
  <c r="AG35" i="1" s="1"/>
  <c r="X36" i="1"/>
  <c r="AG36" i="1" s="1"/>
  <c r="X37" i="1"/>
  <c r="AG37" i="1" s="1"/>
  <c r="X38" i="1"/>
  <c r="AG38" i="1" s="1"/>
  <c r="X39" i="1"/>
  <c r="AG39" i="1" s="1"/>
  <c r="X40" i="1"/>
  <c r="AG40" i="1" s="1"/>
  <c r="X41" i="1"/>
  <c r="AG41" i="1" s="1"/>
  <c r="X42" i="1"/>
  <c r="AG42" i="1" s="1"/>
  <c r="X43" i="1"/>
  <c r="AG43" i="1" s="1"/>
  <c r="X44" i="1"/>
  <c r="AG44" i="1" s="1"/>
  <c r="X45" i="1"/>
  <c r="AG45" i="1" s="1"/>
  <c r="X46" i="1"/>
  <c r="AG46" i="1" s="1"/>
  <c r="X47" i="1"/>
  <c r="AG47" i="1" s="1"/>
  <c r="X48" i="1"/>
  <c r="AG48" i="1" s="1"/>
  <c r="X49" i="1"/>
  <c r="AG49" i="1" s="1"/>
  <c r="X50" i="1"/>
  <c r="AG50" i="1" s="1"/>
  <c r="X51" i="1"/>
  <c r="AG51" i="1" s="1"/>
  <c r="X52" i="1"/>
  <c r="AG52" i="1" s="1"/>
  <c r="X53" i="1"/>
  <c r="AG53" i="1" s="1"/>
  <c r="X54" i="1"/>
  <c r="AG54" i="1" s="1"/>
  <c r="X55" i="1"/>
  <c r="AG55" i="1" s="1"/>
  <c r="X56" i="1"/>
  <c r="AG56" i="1" s="1"/>
  <c r="X57" i="1"/>
  <c r="AG57" i="1" s="1"/>
  <c r="X58" i="1"/>
  <c r="AG58" i="1" s="1"/>
  <c r="X59" i="1"/>
  <c r="AG59" i="1" s="1"/>
  <c r="X60" i="1"/>
  <c r="AG60" i="1" s="1"/>
  <c r="X61" i="1"/>
  <c r="AG61" i="1" s="1"/>
  <c r="X3" i="1"/>
  <c r="AG3" i="1" s="1"/>
  <c r="W10" i="1"/>
  <c r="AE10" i="1" s="1"/>
  <c r="W11" i="1"/>
  <c r="AE11" i="1" s="1"/>
  <c r="W12" i="1"/>
  <c r="AE12" i="1" s="1"/>
  <c r="W13" i="1"/>
  <c r="AE13" i="1" s="1"/>
  <c r="W14" i="1"/>
  <c r="AE14" i="1" s="1"/>
  <c r="W15" i="1"/>
  <c r="AE15" i="1" s="1"/>
  <c r="W16" i="1"/>
  <c r="AE16" i="1" s="1"/>
  <c r="W17" i="1"/>
  <c r="AE17" i="1" s="1"/>
  <c r="W18" i="1"/>
  <c r="AE18" i="1" s="1"/>
  <c r="W19" i="1"/>
  <c r="AE19" i="1" s="1"/>
  <c r="W20" i="1"/>
  <c r="AE20" i="1" s="1"/>
  <c r="W21" i="1"/>
  <c r="AE21" i="1" s="1"/>
  <c r="W22" i="1"/>
  <c r="AE22" i="1" s="1"/>
  <c r="W23" i="1"/>
  <c r="AE23" i="1" s="1"/>
  <c r="W24" i="1"/>
  <c r="AE24" i="1" s="1"/>
  <c r="W25" i="1"/>
  <c r="AE25" i="1" s="1"/>
  <c r="W26" i="1"/>
  <c r="AE26" i="1" s="1"/>
  <c r="W27" i="1"/>
  <c r="AE27" i="1" s="1"/>
  <c r="W28" i="1"/>
  <c r="AE28" i="1" s="1"/>
  <c r="W29" i="1"/>
  <c r="AE29" i="1" s="1"/>
  <c r="W30" i="1"/>
  <c r="AE30" i="1" s="1"/>
  <c r="W31" i="1"/>
  <c r="AE31" i="1" s="1"/>
  <c r="W32" i="1"/>
  <c r="AE32" i="1" s="1"/>
  <c r="W33" i="1"/>
  <c r="AE33" i="1" s="1"/>
  <c r="W34" i="1"/>
  <c r="AE34" i="1" s="1"/>
  <c r="W35" i="1"/>
  <c r="AE35" i="1" s="1"/>
  <c r="W36" i="1"/>
  <c r="AE36" i="1" s="1"/>
  <c r="W37" i="1"/>
  <c r="AE37" i="1" s="1"/>
  <c r="W38" i="1"/>
  <c r="AE38" i="1" s="1"/>
  <c r="W39" i="1"/>
  <c r="AE39" i="1" s="1"/>
  <c r="W40" i="1"/>
  <c r="AE40" i="1" s="1"/>
  <c r="W41" i="1"/>
  <c r="AE41" i="1" s="1"/>
  <c r="W42" i="1"/>
  <c r="AE42" i="1" s="1"/>
  <c r="W43" i="1"/>
  <c r="AE43" i="1" s="1"/>
  <c r="W44" i="1"/>
  <c r="AE44" i="1" s="1"/>
  <c r="W45" i="1"/>
  <c r="AE45" i="1" s="1"/>
  <c r="W46" i="1"/>
  <c r="AE46" i="1" s="1"/>
  <c r="W47" i="1"/>
  <c r="AE47" i="1" s="1"/>
  <c r="W48" i="1"/>
  <c r="AE48" i="1" s="1"/>
  <c r="W49" i="1"/>
  <c r="AE49" i="1" s="1"/>
  <c r="W50" i="1"/>
  <c r="AE50" i="1" s="1"/>
  <c r="W51" i="1"/>
  <c r="AE51" i="1" s="1"/>
  <c r="W52" i="1"/>
  <c r="AE52" i="1" s="1"/>
  <c r="W53" i="1"/>
  <c r="AE53" i="1" s="1"/>
  <c r="W54" i="1"/>
  <c r="AE54" i="1" s="1"/>
  <c r="W55" i="1"/>
  <c r="AE55" i="1" s="1"/>
  <c r="W56" i="1"/>
  <c r="AE56" i="1" s="1"/>
  <c r="W57" i="1"/>
  <c r="AE57" i="1" s="1"/>
  <c r="W58" i="1"/>
  <c r="AE58" i="1" s="1"/>
  <c r="W59" i="1"/>
  <c r="AE59" i="1" s="1"/>
  <c r="W60" i="1"/>
  <c r="AE60" i="1" s="1"/>
  <c r="W61" i="1"/>
  <c r="AE61" i="1" s="1"/>
  <c r="W9" i="1"/>
  <c r="AE9" i="1" s="1"/>
  <c r="W5" i="1"/>
  <c r="AE5" i="1" s="1"/>
  <c r="W6" i="1"/>
  <c r="AE6" i="1" s="1"/>
  <c r="W7" i="1"/>
  <c r="AE7" i="1" s="1"/>
  <c r="W8" i="1"/>
  <c r="AE8" i="1" s="1"/>
  <c r="W4" i="1"/>
  <c r="AE4" i="1" s="1"/>
  <c r="W3" i="1"/>
  <c r="AE3" i="1" s="1"/>
  <c r="V10" i="1"/>
  <c r="AD10" i="1" s="1"/>
  <c r="V11" i="1"/>
  <c r="AD11" i="1" s="1"/>
  <c r="V12" i="1"/>
  <c r="AD12" i="1" s="1"/>
  <c r="V13" i="1"/>
  <c r="AD13" i="1" s="1"/>
  <c r="V14" i="1"/>
  <c r="AD14" i="1" s="1"/>
  <c r="V15" i="1"/>
  <c r="AD15" i="1" s="1"/>
  <c r="V16" i="1"/>
  <c r="AD16" i="1" s="1"/>
  <c r="V17" i="1"/>
  <c r="AD17" i="1" s="1"/>
  <c r="V18" i="1"/>
  <c r="AD18" i="1" s="1"/>
  <c r="V19" i="1"/>
  <c r="AD19" i="1" s="1"/>
  <c r="V20" i="1"/>
  <c r="AD20" i="1" s="1"/>
  <c r="V21" i="1"/>
  <c r="AD21" i="1" s="1"/>
  <c r="V22" i="1"/>
  <c r="AD22" i="1" s="1"/>
  <c r="V23" i="1"/>
  <c r="AD23" i="1" s="1"/>
  <c r="V24" i="1"/>
  <c r="AD24" i="1" s="1"/>
  <c r="V25" i="1"/>
  <c r="AD25" i="1" s="1"/>
  <c r="V26" i="1"/>
  <c r="AD26" i="1" s="1"/>
  <c r="V27" i="1"/>
  <c r="AD27" i="1" s="1"/>
  <c r="V28" i="1"/>
  <c r="AD28" i="1" s="1"/>
  <c r="V29" i="1"/>
  <c r="AD29" i="1" s="1"/>
  <c r="V30" i="1"/>
  <c r="AD30" i="1" s="1"/>
  <c r="V31" i="1"/>
  <c r="AD31" i="1" s="1"/>
  <c r="V32" i="1"/>
  <c r="AD32" i="1" s="1"/>
  <c r="V33" i="1"/>
  <c r="AD33" i="1" s="1"/>
  <c r="V34" i="1"/>
  <c r="AD34" i="1" s="1"/>
  <c r="V35" i="1"/>
  <c r="AD35" i="1" s="1"/>
  <c r="V36" i="1"/>
  <c r="AD36" i="1" s="1"/>
  <c r="V37" i="1"/>
  <c r="AD37" i="1" s="1"/>
  <c r="V38" i="1"/>
  <c r="AD38" i="1" s="1"/>
  <c r="V39" i="1"/>
  <c r="AD39" i="1" s="1"/>
  <c r="V40" i="1"/>
  <c r="AD40" i="1" s="1"/>
  <c r="V41" i="1"/>
  <c r="AD41" i="1" s="1"/>
  <c r="V42" i="1"/>
  <c r="AD42" i="1" s="1"/>
  <c r="V43" i="1"/>
  <c r="AD43" i="1" s="1"/>
  <c r="V44" i="1"/>
  <c r="AD44" i="1" s="1"/>
  <c r="V45" i="1"/>
  <c r="AD45" i="1" s="1"/>
  <c r="V46" i="1"/>
  <c r="AD46" i="1" s="1"/>
  <c r="V47" i="1"/>
  <c r="AD47" i="1" s="1"/>
  <c r="V48" i="1"/>
  <c r="AD48" i="1" s="1"/>
  <c r="V49" i="1"/>
  <c r="AD49" i="1" s="1"/>
  <c r="V50" i="1"/>
  <c r="AD50" i="1" s="1"/>
  <c r="V51" i="1"/>
  <c r="AD51" i="1" s="1"/>
  <c r="V52" i="1"/>
  <c r="AD52" i="1" s="1"/>
  <c r="V53" i="1"/>
  <c r="AD53" i="1" s="1"/>
  <c r="V54" i="1"/>
  <c r="AD54" i="1" s="1"/>
  <c r="V55" i="1"/>
  <c r="AD55" i="1" s="1"/>
  <c r="V56" i="1"/>
  <c r="AD56" i="1" s="1"/>
  <c r="V57" i="1"/>
  <c r="AD57" i="1" s="1"/>
  <c r="V58" i="1"/>
  <c r="AD58" i="1" s="1"/>
  <c r="V59" i="1"/>
  <c r="AD59" i="1" s="1"/>
  <c r="V60" i="1"/>
  <c r="AD60" i="1" s="1"/>
  <c r="V61" i="1"/>
  <c r="AD61" i="1" s="1"/>
  <c r="V9" i="1"/>
  <c r="AD9" i="1" s="1"/>
  <c r="U5" i="1"/>
  <c r="AA5" i="1" s="1"/>
  <c r="U6" i="1"/>
  <c r="AA6" i="1" s="1"/>
  <c r="U7" i="1"/>
  <c r="AA7" i="1" s="1"/>
  <c r="U8" i="1"/>
  <c r="AA8" i="1" s="1"/>
  <c r="U9" i="1"/>
  <c r="AA9" i="1" s="1"/>
  <c r="U10" i="1"/>
  <c r="AA10" i="1" s="1"/>
  <c r="U11" i="1"/>
  <c r="AA11" i="1" s="1"/>
  <c r="U12" i="1"/>
  <c r="AA12" i="1" s="1"/>
  <c r="U13" i="1"/>
  <c r="AA13" i="1" s="1"/>
  <c r="U14" i="1"/>
  <c r="AA14" i="1" s="1"/>
  <c r="U15" i="1"/>
  <c r="AA15" i="1" s="1"/>
  <c r="U16" i="1"/>
  <c r="AA16" i="1" s="1"/>
  <c r="U17" i="1"/>
  <c r="AA17" i="1" s="1"/>
  <c r="U18" i="1"/>
  <c r="AA18" i="1" s="1"/>
  <c r="U19" i="1"/>
  <c r="AA19" i="1" s="1"/>
  <c r="U20" i="1"/>
  <c r="AA20" i="1" s="1"/>
  <c r="U21" i="1"/>
  <c r="AA21" i="1" s="1"/>
  <c r="U22" i="1"/>
  <c r="AA22" i="1" s="1"/>
  <c r="U23" i="1"/>
  <c r="AA23" i="1" s="1"/>
  <c r="U24" i="1"/>
  <c r="AA24" i="1" s="1"/>
  <c r="U25" i="1"/>
  <c r="AA25" i="1" s="1"/>
  <c r="U26" i="1"/>
  <c r="AA26" i="1" s="1"/>
  <c r="U27" i="1"/>
  <c r="AA27" i="1" s="1"/>
  <c r="U28" i="1"/>
  <c r="AA28" i="1" s="1"/>
  <c r="U29" i="1"/>
  <c r="AA29" i="1" s="1"/>
  <c r="U30" i="1"/>
  <c r="AA30" i="1" s="1"/>
  <c r="U31" i="1"/>
  <c r="AA31" i="1" s="1"/>
  <c r="U32" i="1"/>
  <c r="AA32" i="1" s="1"/>
  <c r="U33" i="1"/>
  <c r="AA33" i="1" s="1"/>
  <c r="U34" i="1"/>
  <c r="AA34" i="1" s="1"/>
  <c r="U35" i="1"/>
  <c r="AA35" i="1" s="1"/>
  <c r="U36" i="1"/>
  <c r="AA36" i="1" s="1"/>
  <c r="U37" i="1"/>
  <c r="AA37" i="1" s="1"/>
  <c r="U38" i="1"/>
  <c r="AA38" i="1" s="1"/>
  <c r="U39" i="1"/>
  <c r="AA39" i="1" s="1"/>
  <c r="U40" i="1"/>
  <c r="AA40" i="1" s="1"/>
  <c r="U41" i="1"/>
  <c r="AA41" i="1" s="1"/>
  <c r="U42" i="1"/>
  <c r="AA42" i="1" s="1"/>
  <c r="U43" i="1"/>
  <c r="AA43" i="1" s="1"/>
  <c r="U44" i="1"/>
  <c r="AA44" i="1" s="1"/>
  <c r="U45" i="1"/>
  <c r="AA45" i="1" s="1"/>
  <c r="U46" i="1"/>
  <c r="AA46" i="1" s="1"/>
  <c r="U47" i="1"/>
  <c r="AA47" i="1" s="1"/>
  <c r="U48" i="1"/>
  <c r="AA48" i="1" s="1"/>
  <c r="U49" i="1"/>
  <c r="AA49" i="1" s="1"/>
  <c r="U50" i="1"/>
  <c r="AA50" i="1" s="1"/>
  <c r="U51" i="1"/>
  <c r="AA51" i="1" s="1"/>
  <c r="U52" i="1"/>
  <c r="AA52" i="1" s="1"/>
  <c r="U53" i="1"/>
  <c r="AA53" i="1" s="1"/>
  <c r="U54" i="1"/>
  <c r="AA54" i="1" s="1"/>
  <c r="U55" i="1"/>
  <c r="AA55" i="1" s="1"/>
  <c r="U56" i="1"/>
  <c r="AA56" i="1" s="1"/>
  <c r="U57" i="1"/>
  <c r="AA57" i="1" s="1"/>
  <c r="U58" i="1"/>
  <c r="AA58" i="1" s="1"/>
  <c r="U59" i="1"/>
  <c r="AA59" i="1" s="1"/>
  <c r="U60" i="1"/>
  <c r="AA60" i="1" s="1"/>
  <c r="U61" i="1"/>
  <c r="AA61" i="1" s="1"/>
  <c r="U4" i="1"/>
  <c r="AA4" i="1" s="1"/>
  <c r="U3" i="1"/>
  <c r="AA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9" i="1"/>
  <c r="P10" i="1"/>
  <c r="P11" i="1"/>
  <c r="P12" i="1"/>
  <c r="P13" i="1"/>
  <c r="P14" i="1"/>
  <c r="P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5" i="1"/>
  <c r="O4" i="1"/>
  <c r="O3" i="1"/>
  <c r="O2" i="1"/>
  <c r="AG62" i="1" l="1"/>
  <c r="AE62" i="1"/>
  <c r="AA62" i="1"/>
  <c r="AD62" i="1"/>
</calcChain>
</file>

<file path=xl/sharedStrings.xml><?xml version="1.0" encoding="utf-8"?>
<sst xmlns="http://schemas.openxmlformats.org/spreadsheetml/2006/main" count="31" uniqueCount="20">
  <si>
    <t>时间</t>
    <phoneticPr fontId="1" type="noConversion"/>
  </si>
  <si>
    <t>能繁</t>
    <phoneticPr fontId="1" type="noConversion"/>
  </si>
  <si>
    <t>新生健仔数</t>
    <phoneticPr fontId="1" type="noConversion"/>
  </si>
  <si>
    <t>出栏</t>
    <phoneticPr fontId="1" type="noConversion"/>
  </si>
  <si>
    <t>屠宰</t>
    <phoneticPr fontId="1" type="noConversion"/>
  </si>
  <si>
    <t>能繁_10</t>
    <phoneticPr fontId="1" type="noConversion"/>
  </si>
  <si>
    <t>新生_6</t>
    <phoneticPr fontId="1" type="noConversion"/>
  </si>
  <si>
    <t>归一化</t>
    <phoneticPr fontId="1" type="noConversion"/>
  </si>
  <si>
    <t>新生健仔数_6</t>
    <phoneticPr fontId="1" type="noConversion"/>
  </si>
  <si>
    <t>1阶</t>
    <phoneticPr fontId="1" type="noConversion"/>
  </si>
  <si>
    <t>环比</t>
    <phoneticPr fontId="1" type="noConversion"/>
  </si>
  <si>
    <t>标准差</t>
    <phoneticPr fontId="1" type="noConversion"/>
  </si>
  <si>
    <t>母猪料环比</t>
    <phoneticPr fontId="1" type="noConversion"/>
  </si>
  <si>
    <t>母猪料环比_10</t>
    <phoneticPr fontId="1" type="noConversion"/>
  </si>
  <si>
    <t>母猪料_10</t>
    <phoneticPr fontId="1" type="noConversion"/>
  </si>
  <si>
    <t>仔猪存活率_6</t>
    <phoneticPr fontId="1" type="noConversion"/>
  </si>
  <si>
    <t>仔猪存活率环比_6</t>
    <phoneticPr fontId="1" type="noConversion"/>
  </si>
  <si>
    <t>育肥料环比</t>
    <phoneticPr fontId="1" type="noConversion"/>
  </si>
  <si>
    <t>小猪存栏</t>
    <phoneticPr fontId="1" type="noConversion"/>
  </si>
  <si>
    <t>大猪存栏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</si>
</sst>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);[Red]\(0.00\)"/>
    <numFmt numFmtId="180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76" fontId="2" fillId="0" borderId="0" xfId="0" applyNumberFormat="1" applyFont="1" applyAlignment="1">
      <alignment horizontal="center" vertical="top"/>
    </xf>
    <xf numFmtId="177" fontId="0" fillId="0" borderId="0" xfId="0" applyNumberFormat="1"/>
    <xf numFmtId="10" fontId="0" fillId="0" borderId="0" xfId="0" applyNumberFormat="1"/>
    <xf numFmtId="176" fontId="0" fillId="0" borderId="0" xfId="0" applyNumberFormat="1"/>
    <xf numFmtId="57" fontId="4" fillId="0" borderId="0" xfId="0" applyNumberFormat="1" applyFont="1" applyBorder="1" applyAlignment="1">
      <alignment horizontal="center" vertical="center"/>
    </xf>
    <xf numFmtId="180" fontId="4" fillId="0" borderId="0" xfId="1" applyNumberFormat="1" applyFont="1" applyFill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供给折线图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供给!$O$1</c:f>
              <c:strCache>
                <c:ptCount val="1"/>
                <c:pt idx="0">
                  <c:v>能繁_10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供给!$O$2:$O$61</c:f>
              <c:numCache>
                <c:formatCode>General</c:formatCode>
                <c:ptCount val="60"/>
                <c:pt idx="0">
                  <c:v>0.65115528882220552</c:v>
                </c:pt>
                <c:pt idx="1">
                  <c:v>0.65115528882220552</c:v>
                </c:pt>
                <c:pt idx="2">
                  <c:v>0.64025131282820702</c:v>
                </c:pt>
                <c:pt idx="3">
                  <c:v>0.63349212303075764</c:v>
                </c:pt>
                <c:pt idx="4">
                  <c:v>0.62138409602400602</c:v>
                </c:pt>
                <c:pt idx="5">
                  <c:v>0.60938109527381845</c:v>
                </c:pt>
                <c:pt idx="6">
                  <c:v>0.60013503375843957</c:v>
                </c:pt>
                <c:pt idx="7">
                  <c:v>0.59602400600150041</c:v>
                </c:pt>
                <c:pt idx="8">
                  <c:v>0.58814703675918978</c:v>
                </c:pt>
                <c:pt idx="9">
                  <c:v>0.57239309827456863</c:v>
                </c:pt>
                <c:pt idx="10">
                  <c:v>0.56939234808702177</c:v>
                </c:pt>
                <c:pt idx="11">
                  <c:v>0.56301575393848458</c:v>
                </c:pt>
                <c:pt idx="12">
                  <c:v>0.56414103525881465</c:v>
                </c:pt>
                <c:pt idx="13">
                  <c:v>0.54388597149287321</c:v>
                </c:pt>
                <c:pt idx="14">
                  <c:v>0.51237809452363092</c:v>
                </c:pt>
                <c:pt idx="15">
                  <c:v>0.49624906226556637</c:v>
                </c:pt>
                <c:pt idx="16">
                  <c:v>0.47336834208552137</c:v>
                </c:pt>
                <c:pt idx="17">
                  <c:v>0.46061515378844708</c:v>
                </c:pt>
                <c:pt idx="18">
                  <c:v>0.45686421605401351</c:v>
                </c:pt>
                <c:pt idx="19">
                  <c:v>0.44298574643660915</c:v>
                </c:pt>
                <c:pt idx="20">
                  <c:v>0.42798199549887472</c:v>
                </c:pt>
                <c:pt idx="21">
                  <c:v>0.40172543135783945</c:v>
                </c:pt>
                <c:pt idx="22">
                  <c:v>0.36196549137284323</c:v>
                </c:pt>
                <c:pt idx="23">
                  <c:v>0.3083270817704426</c:v>
                </c:pt>
                <c:pt idx="24">
                  <c:v>0.28469617404351089</c:v>
                </c:pt>
                <c:pt idx="25">
                  <c:v>0.25993998499624904</c:v>
                </c:pt>
                <c:pt idx="26">
                  <c:v>0.22018004501125282</c:v>
                </c:pt>
                <c:pt idx="27">
                  <c:v>0.17366841710427608</c:v>
                </c:pt>
                <c:pt idx="28">
                  <c:v>9.4523630907726933E-2</c:v>
                </c:pt>
                <c:pt idx="29">
                  <c:v>2.1380345086271568E-2</c:v>
                </c:pt>
                <c:pt idx="30">
                  <c:v>0</c:v>
                </c:pt>
                <c:pt idx="31">
                  <c:v>4.1260315078769693E-3</c:v>
                </c:pt>
                <c:pt idx="32">
                  <c:v>3.2633158289572396E-2</c:v>
                </c:pt>
                <c:pt idx="33">
                  <c:v>4.9013503375843988E-2</c:v>
                </c:pt>
                <c:pt idx="34">
                  <c:v>0.43232933233308335</c:v>
                </c:pt>
                <c:pt idx="35">
                  <c:v>0.45178169542385588</c:v>
                </c:pt>
                <c:pt idx="36">
                  <c:v>0.48436609152288079</c:v>
                </c:pt>
                <c:pt idx="37">
                  <c:v>0.54417854463615911</c:v>
                </c:pt>
                <c:pt idx="38">
                  <c:v>0.59316954238559638</c:v>
                </c:pt>
                <c:pt idx="39">
                  <c:v>0.64928732183045756</c:v>
                </c:pt>
                <c:pt idx="40">
                  <c:v>0.70367591897974491</c:v>
                </c:pt>
                <c:pt idx="41">
                  <c:v>0.7531882970742686</c:v>
                </c:pt>
                <c:pt idx="42">
                  <c:v>0.72168042010502631</c:v>
                </c:pt>
                <c:pt idx="43">
                  <c:v>0.76969242310577646</c:v>
                </c:pt>
                <c:pt idx="44">
                  <c:v>0.80232558139534882</c:v>
                </c:pt>
                <c:pt idx="45">
                  <c:v>0.84883720930232553</c:v>
                </c:pt>
                <c:pt idx="46">
                  <c:v>0.86609152288072022</c:v>
                </c:pt>
                <c:pt idx="47">
                  <c:v>0.88184546136534137</c:v>
                </c:pt>
                <c:pt idx="48">
                  <c:v>0.90772693173293328</c:v>
                </c:pt>
                <c:pt idx="49">
                  <c:v>0.92535633908477122</c:v>
                </c:pt>
                <c:pt idx="50">
                  <c:v>0.93848462115528886</c:v>
                </c:pt>
                <c:pt idx="51">
                  <c:v>1</c:v>
                </c:pt>
                <c:pt idx="52">
                  <c:v>0.99137284321080266</c:v>
                </c:pt>
                <c:pt idx="53">
                  <c:v>0.97599399849962487</c:v>
                </c:pt>
                <c:pt idx="54">
                  <c:v>0.96061515378844708</c:v>
                </c:pt>
                <c:pt idx="55">
                  <c:v>0.91897974493623402</c:v>
                </c:pt>
                <c:pt idx="56">
                  <c:v>0.8994748687171793</c:v>
                </c:pt>
                <c:pt idx="57">
                  <c:v>0.91185296324081022</c:v>
                </c:pt>
                <c:pt idx="58">
                  <c:v>0.89722430607651915</c:v>
                </c:pt>
                <c:pt idx="59">
                  <c:v>0.88897224306076517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3-4BD9-9FD8-7543E36E7141}"/>
            </c:ext>
          </c:extLst>
        </c:ser>
        <c:ser>
          <c:idx val="1"/>
          <c:order val="1"/>
          <c:tx>
            <c:strRef>
              <c:f>供给!$P$1</c:f>
              <c:strCache>
                <c:ptCount val="1"/>
                <c:pt idx="0">
                  <c:v>新生健仔数_6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供给!$P$2:$P$61</c:f>
              <c:numCache>
                <c:formatCode>General</c:formatCode>
                <c:ptCount val="60"/>
                <c:pt idx="6">
                  <c:v>0.29284775748230546</c:v>
                </c:pt>
                <c:pt idx="7">
                  <c:v>0.21537112139236511</c:v>
                </c:pt>
                <c:pt idx="8">
                  <c:v>0.3166255728428824</c:v>
                </c:pt>
                <c:pt idx="9">
                  <c:v>0.34047665183819831</c:v>
                </c:pt>
                <c:pt idx="10">
                  <c:v>0.36187031788885698</c:v>
                </c:pt>
                <c:pt idx="11">
                  <c:v>0.37405399187526833</c:v>
                </c:pt>
                <c:pt idx="12">
                  <c:v>0.40068498074946646</c:v>
                </c:pt>
                <c:pt idx="13">
                  <c:v>0.52441356568632624</c:v>
                </c:pt>
                <c:pt idx="14">
                  <c:v>0.45563133738999329</c:v>
                </c:pt>
                <c:pt idx="15">
                  <c:v>0.41712205379194084</c:v>
                </c:pt>
                <c:pt idx="16">
                  <c:v>0.35092322450374158</c:v>
                </c:pt>
                <c:pt idx="17">
                  <c:v>0.45522325209742831</c:v>
                </c:pt>
                <c:pt idx="18">
                  <c:v>0.31660913987808109</c:v>
                </c:pt>
                <c:pt idx="19">
                  <c:v>0.24809189313916871</c:v>
                </c:pt>
                <c:pt idx="20">
                  <c:v>0.22075976443344958</c:v>
                </c:pt>
                <c:pt idx="21">
                  <c:v>0.17949453569685014</c:v>
                </c:pt>
                <c:pt idx="22">
                  <c:v>0.12675567399462778</c:v>
                </c:pt>
                <c:pt idx="23">
                  <c:v>9.6588174153822134E-2</c:v>
                </c:pt>
                <c:pt idx="24">
                  <c:v>9.8845652693397165E-2</c:v>
                </c:pt>
                <c:pt idx="25">
                  <c:v>5.0667623430395096E-2</c:v>
                </c:pt>
                <c:pt idx="26">
                  <c:v>2.8792608452432387E-2</c:v>
                </c:pt>
                <c:pt idx="27">
                  <c:v>1.9101267460880984E-2</c:v>
                </c:pt>
                <c:pt idx="28">
                  <c:v>0</c:v>
                </c:pt>
                <c:pt idx="29">
                  <c:v>6.1823552409860053E-2</c:v>
                </c:pt>
                <c:pt idx="30">
                  <c:v>0.11505814188358751</c:v>
                </c:pt>
                <c:pt idx="31">
                  <c:v>0.16945399420327167</c:v>
                </c:pt>
                <c:pt idx="32">
                  <c:v>0.2813268797428789</c:v>
                </c:pt>
                <c:pt idx="33">
                  <c:v>0.33003555682758878</c:v>
                </c:pt>
                <c:pt idx="34">
                  <c:v>0.28576994260102334</c:v>
                </c:pt>
                <c:pt idx="35">
                  <c:v>0.3341136709257716</c:v>
                </c:pt>
                <c:pt idx="36">
                  <c:v>0.37658877669586482</c:v>
                </c:pt>
                <c:pt idx="37">
                  <c:v>0.45209345700965231</c:v>
                </c:pt>
                <c:pt idx="38">
                  <c:v>0.49792088759920544</c:v>
                </c:pt>
                <c:pt idx="39">
                  <c:v>0.56727005318118229</c:v>
                </c:pt>
                <c:pt idx="40">
                  <c:v>0.54226318899484349</c:v>
                </c:pt>
                <c:pt idx="41">
                  <c:v>0.60662152622530008</c:v>
                </c:pt>
                <c:pt idx="42">
                  <c:v>0.61159044395708528</c:v>
                </c:pt>
                <c:pt idx="43">
                  <c:v>0.60820730732862305</c:v>
                </c:pt>
                <c:pt idx="44">
                  <c:v>0.72910736819906341</c:v>
                </c:pt>
                <c:pt idx="45">
                  <c:v>0.7170887085675316</c:v>
                </c:pt>
                <c:pt idx="46">
                  <c:v>0.60300421984841956</c:v>
                </c:pt>
                <c:pt idx="47">
                  <c:v>0.62770981301340179</c:v>
                </c:pt>
                <c:pt idx="48">
                  <c:v>0.84715288614214923</c:v>
                </c:pt>
                <c:pt idx="49">
                  <c:v>1</c:v>
                </c:pt>
                <c:pt idx="50">
                  <c:v>0.97983332865450312</c:v>
                </c:pt>
                <c:pt idx="51">
                  <c:v>0.79761434433497502</c:v>
                </c:pt>
                <c:pt idx="52">
                  <c:v>0.75222581084698925</c:v>
                </c:pt>
                <c:pt idx="53">
                  <c:v>0.75673049732313846</c:v>
                </c:pt>
                <c:pt idx="54">
                  <c:v>0.58782084507890908</c:v>
                </c:pt>
                <c:pt idx="55">
                  <c:v>0.54299787946283373</c:v>
                </c:pt>
                <c:pt idx="56">
                  <c:v>0.59432898384708033</c:v>
                </c:pt>
                <c:pt idx="57">
                  <c:v>0.5772770440382915</c:v>
                </c:pt>
                <c:pt idx="58">
                  <c:v>0.59766829923607256</c:v>
                </c:pt>
                <c:pt idx="59">
                  <c:v>0.61878876724691012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BD9-9FD8-7543E36E7141}"/>
            </c:ext>
          </c:extLst>
        </c:ser>
        <c:ser>
          <c:idx val="2"/>
          <c:order val="2"/>
          <c:tx>
            <c:strRef>
              <c:f>供给!$Q$1</c:f>
              <c:strCache>
                <c:ptCount val="1"/>
                <c:pt idx="0">
                  <c:v>出栏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供给!$Q$2:$Q$61</c:f>
              <c:numCache>
                <c:formatCode>General</c:formatCode>
                <c:ptCount val="60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5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2.9196626624803095E-2</c:v>
                </c:pt>
                <c:pt idx="27">
                  <c:v>6.0050650635633328E-2</c:v>
                </c:pt>
                <c:pt idx="28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0.10212425479627228</c:v>
                </c:pt>
                <c:pt idx="32">
                  <c:v>0.14858710444818313</c:v>
                </c:pt>
                <c:pt idx="33">
                  <c:v>0.16504677504045265</c:v>
                </c:pt>
                <c:pt idx="34">
                  <c:v>0.22848651757234148</c:v>
                </c:pt>
                <c:pt idx="35">
                  <c:v>0.23255285633150805</c:v>
                </c:pt>
                <c:pt idx="36">
                  <c:v>0.31861178681011726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3-4BD9-9FD8-7543E36E7141}"/>
            </c:ext>
          </c:extLst>
        </c:ser>
        <c:ser>
          <c:idx val="3"/>
          <c:order val="3"/>
          <c:tx>
            <c:strRef>
              <c:f>供给!$R$1</c:f>
              <c:strCache>
                <c:ptCount val="1"/>
                <c:pt idx="0">
                  <c:v>屠宰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供给!$R$2:$R$61</c:f>
              <c:numCache>
                <c:formatCode>General</c:formatCode>
                <c:ptCount val="60"/>
                <c:pt idx="0">
                  <c:v>0.64534015970521408</c:v>
                </c:pt>
                <c:pt idx="1">
                  <c:v>0.40581776953022936</c:v>
                </c:pt>
                <c:pt idx="2">
                  <c:v>0.48049302230824076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0.49570177730733295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0.45335287943274977</c:v>
                </c:pt>
                <c:pt idx="15">
                  <c:v>0.44666970782714993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0.27958155993817285</c:v>
                </c:pt>
                <c:pt idx="20">
                  <c:v>0.17787688614692349</c:v>
                </c:pt>
                <c:pt idx="21">
                  <c:v>9.7882555106270794E-2</c:v>
                </c:pt>
                <c:pt idx="22">
                  <c:v>0.11228525494815997</c:v>
                </c:pt>
                <c:pt idx="23">
                  <c:v>0.27489138185312967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0.15023185157955807</c:v>
                </c:pt>
                <c:pt idx="27">
                  <c:v>0.19795297421066382</c:v>
                </c:pt>
                <c:pt idx="28">
                  <c:v>0.24496990579783962</c:v>
                </c:pt>
                <c:pt idx="29">
                  <c:v>0.21923371613571838</c:v>
                </c:pt>
                <c:pt idx="30">
                  <c:v>0.15019199170914696</c:v>
                </c:pt>
                <c:pt idx="31">
                  <c:v>0.15360665394103398</c:v>
                </c:pt>
                <c:pt idx="32">
                  <c:v>0.20067673202209124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0.26214950994503766</c:v>
                </c:pt>
                <c:pt idx="38">
                  <c:v>0.29966207687640345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3-4BD9-9FD8-7543E36E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34079"/>
        <c:axId val="821737439"/>
      </c:lineChart>
      <c:dateAx>
        <c:axId val="821734079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37439"/>
        <c:crosses val="autoZero"/>
        <c:auto val="1"/>
        <c:lblOffset val="100"/>
        <c:baseTimeUnit val="months"/>
      </c:dateAx>
      <c:valAx>
        <c:axId val="8217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3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114300</xdr:rowOff>
    </xdr:from>
    <xdr:to>
      <xdr:col>12</xdr:col>
      <xdr:colOff>123825</xdr:colOff>
      <xdr:row>93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2DBB78-8B34-880B-1DA3-D3CEBE45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4"/>
  <sheetViews>
    <sheetView tabSelected="1" workbookViewId="0">
      <selection activeCell="L17" sqref="L17"/>
    </sheetView>
  </sheetViews>
  <sheetFormatPr defaultRowHeight="14.25" x14ac:dyDescent="0.2"/>
  <cols>
    <col min="1" max="1" width="14" customWidth="1"/>
    <col min="3" max="3" width="9.75" customWidth="1"/>
    <col min="4" max="4" width="9.75" style="3" customWidth="1"/>
    <col min="5" max="6" width="11.875" style="3" customWidth="1"/>
    <col min="7" max="7" width="14.25" customWidth="1"/>
    <col min="16" max="16" width="13.625" customWidth="1"/>
    <col min="21" max="21" width="14.625" style="2" customWidth="1"/>
    <col min="22" max="23" width="11" style="2" bestFit="1" customWidth="1"/>
    <col min="24" max="24" width="9.125" style="2" bestFit="1" customWidth="1"/>
    <col min="25" max="25" width="11.375" bestFit="1" customWidth="1"/>
    <col min="27" max="35" width="9" style="3"/>
  </cols>
  <sheetData>
    <row r="1" spans="1:33" x14ac:dyDescent="0.2">
      <c r="A1" t="s">
        <v>0</v>
      </c>
      <c r="B1" t="s">
        <v>1</v>
      </c>
      <c r="C1" t="s">
        <v>5</v>
      </c>
      <c r="D1" s="3" t="s">
        <v>12</v>
      </c>
      <c r="E1" s="3" t="s">
        <v>13</v>
      </c>
      <c r="F1" s="3" t="s">
        <v>15</v>
      </c>
      <c r="G1" t="s">
        <v>2</v>
      </c>
      <c r="H1" t="s">
        <v>6</v>
      </c>
      <c r="I1" s="3" t="s">
        <v>18</v>
      </c>
      <c r="J1" t="s">
        <v>3</v>
      </c>
      <c r="K1" t="s">
        <v>19</v>
      </c>
      <c r="L1" t="s">
        <v>4</v>
      </c>
      <c r="N1" t="s">
        <v>7</v>
      </c>
      <c r="O1" t="s">
        <v>5</v>
      </c>
      <c r="P1" t="s">
        <v>8</v>
      </c>
      <c r="Q1" t="s">
        <v>3</v>
      </c>
      <c r="R1" t="s">
        <v>4</v>
      </c>
      <c r="T1" t="s">
        <v>9</v>
      </c>
      <c r="U1" s="2" t="s">
        <v>5</v>
      </c>
      <c r="V1" s="2" t="s">
        <v>6</v>
      </c>
      <c r="W1" s="2" t="s">
        <v>3</v>
      </c>
      <c r="X1" s="2" t="s">
        <v>4</v>
      </c>
      <c r="Z1" s="2" t="s">
        <v>10</v>
      </c>
      <c r="AA1" s="3" t="s">
        <v>5</v>
      </c>
      <c r="AB1" s="3" t="s">
        <v>14</v>
      </c>
      <c r="AC1" s="3" t="s">
        <v>16</v>
      </c>
      <c r="AD1" s="3" t="s">
        <v>6</v>
      </c>
      <c r="AE1" s="3" t="s">
        <v>3</v>
      </c>
      <c r="AF1" s="3" t="s">
        <v>17</v>
      </c>
      <c r="AG1" s="3" t="s">
        <v>4</v>
      </c>
    </row>
    <row r="2" spans="1:33" x14ac:dyDescent="0.2">
      <c r="A2" s="1">
        <v>43131</v>
      </c>
      <c r="B2">
        <v>3416</v>
      </c>
      <c r="C2">
        <v>3633.98</v>
      </c>
      <c r="G2">
        <v>1876163</v>
      </c>
      <c r="I2">
        <v>1100000</v>
      </c>
      <c r="J2">
        <v>2253988</v>
      </c>
      <c r="K2">
        <v>1658900</v>
      </c>
      <c r="L2">
        <v>2289.21</v>
      </c>
      <c r="O2">
        <f>(C2-MIN($C$2:$C$61))/(MAX($C$2:$C$61)-MIN($C$2:$C$61))</f>
        <v>0.65115528882220552</v>
      </c>
      <c r="Q2">
        <f>(J2-MIN($J$2:$J$61))/(MAX($J$2:$J$61)-MIN($J$2:$J$61))</f>
        <v>0.90102051386462922</v>
      </c>
      <c r="R2">
        <f>(L2-MIN($L$2:$L$61))/(MAX($L$2:$L$61)-MIN($L$2:$L$61))</f>
        <v>0.64534015970521408</v>
      </c>
    </row>
    <row r="3" spans="1:33" x14ac:dyDescent="0.2">
      <c r="A3" s="1">
        <v>43159</v>
      </c>
      <c r="B3">
        <v>3399</v>
      </c>
      <c r="C3">
        <v>3633.98</v>
      </c>
      <c r="D3" s="3">
        <v>-0.14427157001414401</v>
      </c>
      <c r="G3">
        <v>1763010</v>
      </c>
      <c r="I3">
        <v>1107800</v>
      </c>
      <c r="J3">
        <v>1827261</v>
      </c>
      <c r="K3">
        <v>1785000</v>
      </c>
      <c r="L3">
        <v>1748.39</v>
      </c>
      <c r="O3">
        <f>(C3-MIN($C$2:$C$61))/(MAX($C$2:$C$61)-MIN($C$2:$C$61))</f>
        <v>0.65115528882220552</v>
      </c>
      <c r="Q3">
        <f t="shared" ref="Q3:Q61" si="0">(J3-MIN($J$2:$J$61))/(MAX($J$2:$J$61)-MIN($J$2:$J$61))</f>
        <v>0.59616869733566225</v>
      </c>
      <c r="R3">
        <f t="shared" ref="R3:R61" si="1">(L3-MIN($L$2:$L$61))/(MAX($L$2:$L$61)-MIN($L$2:$L$61))</f>
        <v>0.40581776953022936</v>
      </c>
      <c r="U3" s="2">
        <f>C3-C2</f>
        <v>0</v>
      </c>
      <c r="W3" s="2">
        <f>J3-J2</f>
        <v>-426727</v>
      </c>
      <c r="X3" s="2">
        <f>L3-L2</f>
        <v>-540.81999999999994</v>
      </c>
      <c r="AA3" s="3">
        <f>U3/C2</f>
        <v>0</v>
      </c>
      <c r="AE3" s="3">
        <f>W3/J2</f>
        <v>-0.18932088369592029</v>
      </c>
      <c r="AG3" s="3">
        <f>X3/L2</f>
        <v>-0.23624743907286791</v>
      </c>
    </row>
    <row r="4" spans="1:33" x14ac:dyDescent="0.2">
      <c r="A4" s="1">
        <v>43190</v>
      </c>
      <c r="B4">
        <v>3402</v>
      </c>
      <c r="C4">
        <v>3604.91</v>
      </c>
      <c r="D4" s="3">
        <v>0.13719008264462801</v>
      </c>
      <c r="G4">
        <v>1910890</v>
      </c>
      <c r="I4">
        <v>1115880</v>
      </c>
      <c r="J4">
        <v>1960280</v>
      </c>
      <c r="K4">
        <v>1762560</v>
      </c>
      <c r="L4">
        <v>1917</v>
      </c>
      <c r="O4">
        <f>(C4-MIN($C$2:$C$61))/(MAX($C$2:$C$61)-MIN($C$2:$C$61))</f>
        <v>0.64025131282820702</v>
      </c>
      <c r="Q4">
        <f t="shared" si="0"/>
        <v>0.69119686237529332</v>
      </c>
      <c r="R4">
        <f t="shared" si="1"/>
        <v>0.48049302230824076</v>
      </c>
      <c r="U4" s="2">
        <f>C4-C3</f>
        <v>-29.070000000000164</v>
      </c>
      <c r="W4" s="2">
        <f>J4-J3</f>
        <v>133019</v>
      </c>
      <c r="X4" s="2">
        <f t="shared" ref="X4:X61" si="2">L4-L3</f>
        <v>168.6099999999999</v>
      </c>
      <c r="AA4" s="3">
        <f t="shared" ref="AA4:AA61" si="3">U4/C3</f>
        <v>-7.9994936680994836E-3</v>
      </c>
      <c r="AE4" s="3">
        <f t="shared" ref="AE4:AE61" si="4">W4/J3</f>
        <v>7.2796934865900387E-2</v>
      </c>
      <c r="AG4" s="3">
        <f t="shared" ref="AG4:AG61" si="5">X4/L3</f>
        <v>9.6437293738811075E-2</v>
      </c>
    </row>
    <row r="5" spans="1:33" x14ac:dyDescent="0.2">
      <c r="A5" s="1">
        <v>43220</v>
      </c>
      <c r="B5">
        <v>3348</v>
      </c>
      <c r="C5">
        <v>3586.89</v>
      </c>
      <c r="D5" s="3">
        <v>-0.103197674418605</v>
      </c>
      <c r="G5">
        <v>1945724</v>
      </c>
      <c r="I5">
        <v>1126220</v>
      </c>
      <c r="J5">
        <v>2075270</v>
      </c>
      <c r="K5">
        <v>1709990</v>
      </c>
      <c r="L5">
        <v>2116.09</v>
      </c>
      <c r="O5">
        <f>(C5-MIN($C$2:$C$61))/(MAX($C$2:$C$61)-MIN($C$2:$C$61))</f>
        <v>0.63349212303075764</v>
      </c>
      <c r="Q5">
        <f t="shared" si="0"/>
        <v>0.77334519229738852</v>
      </c>
      <c r="R5">
        <f t="shared" si="1"/>
        <v>0.56866748453215588</v>
      </c>
      <c r="U5" s="2">
        <f t="shared" ref="U5:U61" si="6">C5-C4</f>
        <v>-18.019999999999982</v>
      </c>
      <c r="W5" s="2">
        <f t="shared" ref="W5:W8" si="7">J5-J4</f>
        <v>114990</v>
      </c>
      <c r="X5" s="2">
        <f t="shared" si="2"/>
        <v>199.09000000000015</v>
      </c>
      <c r="AA5" s="3">
        <f t="shared" si="3"/>
        <v>-4.9987378325672439E-3</v>
      </c>
      <c r="AE5" s="3">
        <f t="shared" si="4"/>
        <v>5.8659987348746098E-2</v>
      </c>
      <c r="AG5" s="3">
        <f t="shared" si="5"/>
        <v>0.10385498174230576</v>
      </c>
    </row>
    <row r="6" spans="1:33" x14ac:dyDescent="0.2">
      <c r="A6" s="1">
        <v>43251</v>
      </c>
      <c r="B6">
        <v>3264</v>
      </c>
      <c r="C6">
        <v>3554.61</v>
      </c>
      <c r="D6" s="3">
        <v>-3.3225283630470101E-2</v>
      </c>
      <c r="G6">
        <v>1976969</v>
      </c>
      <c r="I6">
        <v>1067810</v>
      </c>
      <c r="J6">
        <v>2107935</v>
      </c>
      <c r="K6">
        <v>1594280</v>
      </c>
      <c r="L6">
        <v>2136.1999999999998</v>
      </c>
      <c r="O6">
        <f t="shared" ref="O6:O61" si="8">(C6-MIN($C$2:$C$61))/(MAX($C$2:$C$61)-MIN($C$2:$C$61))</f>
        <v>0.62138409602400602</v>
      </c>
      <c r="Q6">
        <f t="shared" si="0"/>
        <v>0.7966809188553956</v>
      </c>
      <c r="R6">
        <f t="shared" si="1"/>
        <v>0.57757395113179877</v>
      </c>
      <c r="U6" s="2">
        <f t="shared" si="6"/>
        <v>-32.279999999999745</v>
      </c>
      <c r="W6" s="2">
        <f t="shared" si="7"/>
        <v>32665</v>
      </c>
      <c r="X6" s="2">
        <f t="shared" si="2"/>
        <v>20.109999999999673</v>
      </c>
      <c r="AA6" s="3">
        <f t="shared" si="3"/>
        <v>-8.9994396259711739E-3</v>
      </c>
      <c r="AE6" s="3">
        <f t="shared" si="4"/>
        <v>1.5740120562625585E-2</v>
      </c>
      <c r="AG6" s="3">
        <f t="shared" si="5"/>
        <v>9.5033765104507225E-3</v>
      </c>
    </row>
    <row r="7" spans="1:33" x14ac:dyDescent="0.2">
      <c r="A7" s="1">
        <v>43281</v>
      </c>
      <c r="B7">
        <v>3221</v>
      </c>
      <c r="C7">
        <v>3522.61</v>
      </c>
      <c r="D7" s="3">
        <v>-9.2204526404022803E-3</v>
      </c>
      <c r="G7">
        <v>1994763</v>
      </c>
      <c r="I7">
        <v>1085000</v>
      </c>
      <c r="J7">
        <v>2179458</v>
      </c>
      <c r="K7">
        <v>1536480</v>
      </c>
      <c r="L7">
        <v>1957.83</v>
      </c>
      <c r="O7">
        <f t="shared" si="8"/>
        <v>0.60938109527381845</v>
      </c>
      <c r="Q7">
        <f t="shared" si="0"/>
        <v>0.8477766228385073</v>
      </c>
      <c r="R7">
        <f t="shared" si="1"/>
        <v>0.4985761168514245</v>
      </c>
      <c r="U7" s="2">
        <f t="shared" si="6"/>
        <v>-32</v>
      </c>
      <c r="W7" s="2">
        <f t="shared" si="7"/>
        <v>71523</v>
      </c>
      <c r="X7" s="2">
        <f t="shared" si="2"/>
        <v>-178.36999999999989</v>
      </c>
      <c r="AA7" s="3">
        <f t="shared" si="3"/>
        <v>-9.0023940741740995E-3</v>
      </c>
      <c r="AE7" s="3">
        <f t="shared" si="4"/>
        <v>3.3930363127895311E-2</v>
      </c>
      <c r="AG7" s="3">
        <f t="shared" si="5"/>
        <v>-8.3498736073401317E-2</v>
      </c>
    </row>
    <row r="8" spans="1:33" x14ac:dyDescent="0.2">
      <c r="A8" s="1">
        <v>43312</v>
      </c>
      <c r="B8">
        <v>3160</v>
      </c>
      <c r="C8">
        <v>3497.96</v>
      </c>
      <c r="D8" s="3">
        <v>5.92216582064298E-2</v>
      </c>
      <c r="G8">
        <v>2033657</v>
      </c>
      <c r="H8">
        <v>1876163</v>
      </c>
      <c r="I8">
        <v>894290</v>
      </c>
      <c r="J8">
        <v>1986700</v>
      </c>
      <c r="K8">
        <v>1617700</v>
      </c>
      <c r="L8">
        <v>1951.34</v>
      </c>
      <c r="O8">
        <f t="shared" si="8"/>
        <v>0.60013503375843957</v>
      </c>
      <c r="P8">
        <f>(H8-MIN($H$8:$H$61))/(MAX($H$8:$H$61)-MIN($H$8:$H$61))</f>
        <v>0.29284775748230546</v>
      </c>
      <c r="Q8">
        <f t="shared" si="0"/>
        <v>0.71007118950410242</v>
      </c>
      <c r="R8">
        <f t="shared" si="1"/>
        <v>0.49570177730733295</v>
      </c>
      <c r="U8" s="2">
        <f t="shared" si="6"/>
        <v>-24.650000000000091</v>
      </c>
      <c r="W8" s="2">
        <f t="shared" si="7"/>
        <v>-192758</v>
      </c>
      <c r="X8" s="2">
        <f t="shared" si="2"/>
        <v>-6.4900000000000091</v>
      </c>
      <c r="AA8" s="3">
        <f t="shared" si="3"/>
        <v>-6.9976523089414072E-3</v>
      </c>
      <c r="AE8" s="3">
        <f t="shared" si="4"/>
        <v>-8.8443089979251724E-2</v>
      </c>
      <c r="AG8" s="3">
        <f t="shared" si="5"/>
        <v>-3.3148945516209322E-3</v>
      </c>
    </row>
    <row r="9" spans="1:33" x14ac:dyDescent="0.2">
      <c r="A9" s="1">
        <v>43343</v>
      </c>
      <c r="B9">
        <v>3126</v>
      </c>
      <c r="C9">
        <v>3487</v>
      </c>
      <c r="D9" s="3">
        <v>-6.9488817891373802E-2</v>
      </c>
      <c r="G9">
        <v>2214360</v>
      </c>
      <c r="H9">
        <v>1763010</v>
      </c>
      <c r="I9">
        <v>880372</v>
      </c>
      <c r="J9">
        <v>1873270</v>
      </c>
      <c r="K9">
        <v>1615290</v>
      </c>
      <c r="L9">
        <v>1966.86</v>
      </c>
      <c r="O9">
        <f t="shared" si="8"/>
        <v>0.59602400600150041</v>
      </c>
      <c r="P9">
        <f t="shared" ref="P9:P61" si="9">(H9-MIN($H$8:$H$61))/(MAX($H$8:$H$61)-MIN($H$8:$H$61))</f>
        <v>0.21537112139236511</v>
      </c>
      <c r="Q9">
        <f t="shared" si="0"/>
        <v>0.62903731644502547</v>
      </c>
      <c r="R9">
        <f t="shared" si="1"/>
        <v>0.50257539051600819</v>
      </c>
      <c r="U9" s="2">
        <f t="shared" si="6"/>
        <v>-10.960000000000036</v>
      </c>
      <c r="V9" s="2">
        <f>H9-H8</f>
        <v>-113153</v>
      </c>
      <c r="W9" s="2">
        <f>J9-J8</f>
        <v>-113430</v>
      </c>
      <c r="X9" s="2">
        <f t="shared" si="2"/>
        <v>15.519999999999982</v>
      </c>
      <c r="AA9" s="3">
        <f t="shared" si="3"/>
        <v>-3.1332548113757836E-3</v>
      </c>
      <c r="AD9" s="3">
        <f>V9/H8</f>
        <v>-6.0310857851903057E-2</v>
      </c>
      <c r="AE9" s="3">
        <f t="shared" si="4"/>
        <v>-5.7094679619469471E-2</v>
      </c>
      <c r="AG9" s="3">
        <f t="shared" si="5"/>
        <v>7.9535088708272174E-3</v>
      </c>
    </row>
    <row r="10" spans="1:33" x14ac:dyDescent="0.2">
      <c r="A10" s="1">
        <v>43373</v>
      </c>
      <c r="B10">
        <v>3116</v>
      </c>
      <c r="C10">
        <v>3466</v>
      </c>
      <c r="D10" s="3">
        <v>8.5836909871244593E-2</v>
      </c>
      <c r="G10">
        <v>2113905</v>
      </c>
      <c r="H10">
        <v>1910890</v>
      </c>
      <c r="I10">
        <v>865560</v>
      </c>
      <c r="J10">
        <v>2008227</v>
      </c>
      <c r="K10">
        <v>1538799</v>
      </c>
      <c r="L10">
        <v>1923</v>
      </c>
      <c r="O10">
        <f t="shared" si="8"/>
        <v>0.58814703675918978</v>
      </c>
      <c r="P10">
        <f t="shared" si="9"/>
        <v>0.3166255728428824</v>
      </c>
      <c r="Q10">
        <f t="shared" si="0"/>
        <v>0.72544997981832926</v>
      </c>
      <c r="R10">
        <f t="shared" si="1"/>
        <v>0.48315034700231629</v>
      </c>
      <c r="U10" s="2">
        <f t="shared" si="6"/>
        <v>-21</v>
      </c>
      <c r="V10" s="2">
        <f t="shared" ref="V10:V61" si="10">H10-H9</f>
        <v>147880</v>
      </c>
      <c r="W10" s="2">
        <f t="shared" ref="W10:W61" si="11">J10-J9</f>
        <v>134957</v>
      </c>
      <c r="X10" s="2">
        <f t="shared" si="2"/>
        <v>-43.8599999999999</v>
      </c>
      <c r="AA10" s="3">
        <f t="shared" si="3"/>
        <v>-6.0223687983940351E-3</v>
      </c>
      <c r="AD10" s="3">
        <f t="shared" ref="AD10:AD61" si="12">V10/H9</f>
        <v>8.3879274649604943E-2</v>
      </c>
      <c r="AE10" s="3">
        <f t="shared" si="4"/>
        <v>7.2043538838501661E-2</v>
      </c>
      <c r="AG10" s="3">
        <f t="shared" si="5"/>
        <v>-2.2299502760745504E-2</v>
      </c>
    </row>
    <row r="11" spans="1:33" x14ac:dyDescent="0.2">
      <c r="A11" s="1">
        <v>43404</v>
      </c>
      <c r="B11">
        <v>3079</v>
      </c>
      <c r="C11">
        <v>3424</v>
      </c>
      <c r="D11" s="3">
        <v>0.04</v>
      </c>
      <c r="G11">
        <v>2057663</v>
      </c>
      <c r="H11">
        <v>1945724</v>
      </c>
      <c r="I11">
        <v>913000</v>
      </c>
      <c r="J11">
        <v>2017907</v>
      </c>
      <c r="K11">
        <v>1439320</v>
      </c>
      <c r="L11">
        <v>1950.95</v>
      </c>
      <c r="O11">
        <f t="shared" si="8"/>
        <v>0.57239309827456863</v>
      </c>
      <c r="P11">
        <f t="shared" si="9"/>
        <v>0.34047665183819831</v>
      </c>
      <c r="Q11">
        <f t="shared" si="0"/>
        <v>0.73236532753244243</v>
      </c>
      <c r="R11">
        <f t="shared" si="1"/>
        <v>0.49552905120221807</v>
      </c>
      <c r="U11" s="2">
        <f t="shared" si="6"/>
        <v>-42</v>
      </c>
      <c r="V11" s="2">
        <f t="shared" si="10"/>
        <v>34834</v>
      </c>
      <c r="W11" s="2">
        <f t="shared" si="11"/>
        <v>9680</v>
      </c>
      <c r="X11" s="2">
        <f t="shared" si="2"/>
        <v>27.950000000000045</v>
      </c>
      <c r="AA11" s="3">
        <f t="shared" si="3"/>
        <v>-1.2117714945181766E-2</v>
      </c>
      <c r="AD11" s="3">
        <f t="shared" si="12"/>
        <v>1.8229202099545237E-2</v>
      </c>
      <c r="AE11" s="3">
        <f t="shared" si="4"/>
        <v>4.8201722215665856E-3</v>
      </c>
      <c r="AG11" s="3">
        <f t="shared" si="5"/>
        <v>1.4534581383255354E-2</v>
      </c>
    </row>
    <row r="12" spans="1:33" x14ac:dyDescent="0.2">
      <c r="A12" s="1">
        <v>43434</v>
      </c>
      <c r="B12">
        <v>3039</v>
      </c>
      <c r="C12">
        <v>3416</v>
      </c>
      <c r="D12" s="3">
        <v>0</v>
      </c>
      <c r="G12">
        <v>1960981</v>
      </c>
      <c r="H12">
        <v>1976969</v>
      </c>
      <c r="I12">
        <v>902000</v>
      </c>
      <c r="J12">
        <v>2063249</v>
      </c>
      <c r="K12">
        <v>1511980</v>
      </c>
      <c r="L12">
        <v>2006.51</v>
      </c>
      <c r="O12">
        <f t="shared" si="8"/>
        <v>0.56939234808702177</v>
      </c>
      <c r="P12">
        <f t="shared" si="9"/>
        <v>0.36187031788885698</v>
      </c>
      <c r="Q12">
        <f t="shared" si="0"/>
        <v>0.76475744489332287</v>
      </c>
      <c r="R12">
        <f t="shared" si="1"/>
        <v>0.52013587786935711</v>
      </c>
      <c r="U12" s="2">
        <f t="shared" si="6"/>
        <v>-8</v>
      </c>
      <c r="V12" s="2">
        <f t="shared" si="10"/>
        <v>31245</v>
      </c>
      <c r="W12" s="2">
        <f t="shared" si="11"/>
        <v>45342</v>
      </c>
      <c r="X12" s="2">
        <f t="shared" si="2"/>
        <v>55.559999999999945</v>
      </c>
      <c r="AA12" s="3">
        <f t="shared" si="3"/>
        <v>-2.3364485981308409E-3</v>
      </c>
      <c r="AD12" s="3">
        <f t="shared" si="12"/>
        <v>1.6058289870505785E-2</v>
      </c>
      <c r="AE12" s="3">
        <f t="shared" si="4"/>
        <v>2.2469816497985289E-2</v>
      </c>
      <c r="AG12" s="3">
        <f t="shared" si="5"/>
        <v>2.8478433583638711E-2</v>
      </c>
    </row>
    <row r="13" spans="1:33" x14ac:dyDescent="0.2">
      <c r="A13" s="1">
        <v>43465</v>
      </c>
      <c r="B13">
        <v>2969</v>
      </c>
      <c r="C13">
        <v>3399</v>
      </c>
      <c r="D13" s="3">
        <v>-1.4E-2</v>
      </c>
      <c r="E13" s="3">
        <v>-0.14427157001414401</v>
      </c>
      <c r="G13">
        <v>2113309</v>
      </c>
      <c r="H13">
        <v>1994763</v>
      </c>
      <c r="I13">
        <v>859100</v>
      </c>
      <c r="J13">
        <v>1985790</v>
      </c>
      <c r="K13">
        <v>1447800</v>
      </c>
      <c r="L13">
        <v>2288.35</v>
      </c>
      <c r="O13">
        <f t="shared" si="8"/>
        <v>0.56301575393848458</v>
      </c>
      <c r="P13">
        <f t="shared" si="9"/>
        <v>0.37405399187526833</v>
      </c>
      <c r="Q13">
        <f t="shared" si="0"/>
        <v>0.70942108966734174</v>
      </c>
      <c r="R13">
        <f t="shared" si="1"/>
        <v>0.64495927649906326</v>
      </c>
      <c r="U13" s="2">
        <f t="shared" si="6"/>
        <v>-17</v>
      </c>
      <c r="V13" s="2">
        <f t="shared" si="10"/>
        <v>17794</v>
      </c>
      <c r="W13" s="2">
        <f t="shared" si="11"/>
        <v>-77459</v>
      </c>
      <c r="X13" s="2">
        <f t="shared" si="2"/>
        <v>281.83999999999992</v>
      </c>
      <c r="AA13" s="3">
        <f t="shared" si="3"/>
        <v>-4.9765807962529277E-3</v>
      </c>
      <c r="AB13" s="3">
        <f>E13</f>
        <v>-0.14427157001414401</v>
      </c>
      <c r="AD13" s="3">
        <f t="shared" si="12"/>
        <v>9.0006469499521735E-3</v>
      </c>
      <c r="AE13" s="3">
        <f t="shared" si="4"/>
        <v>-3.7542245264628751E-2</v>
      </c>
      <c r="AG13" s="3">
        <f t="shared" si="5"/>
        <v>0.1404627936068098</v>
      </c>
    </row>
    <row r="14" spans="1:33" x14ac:dyDescent="0.2">
      <c r="A14" s="1">
        <v>43496</v>
      </c>
      <c r="B14">
        <v>2863</v>
      </c>
      <c r="C14">
        <v>3402</v>
      </c>
      <c r="D14" s="3">
        <v>-4.7E-2</v>
      </c>
      <c r="E14" s="3">
        <v>0.13719008264462801</v>
      </c>
      <c r="G14">
        <v>1910866</v>
      </c>
      <c r="H14">
        <v>2033657</v>
      </c>
      <c r="I14">
        <v>846090</v>
      </c>
      <c r="J14">
        <v>2048689</v>
      </c>
      <c r="K14">
        <v>1403780</v>
      </c>
      <c r="L14">
        <v>2434.0100000000002</v>
      </c>
      <c r="O14">
        <f t="shared" si="8"/>
        <v>0.56414103525881465</v>
      </c>
      <c r="P14">
        <f t="shared" si="9"/>
        <v>0.40068498074946646</v>
      </c>
      <c r="Q14">
        <f t="shared" si="0"/>
        <v>0.75435584750515261</v>
      </c>
      <c r="R14">
        <f t="shared" si="1"/>
        <v>0.70947026232223609</v>
      </c>
      <c r="U14" s="2">
        <f t="shared" si="6"/>
        <v>3</v>
      </c>
      <c r="V14" s="2">
        <f t="shared" si="10"/>
        <v>38894</v>
      </c>
      <c r="W14" s="2">
        <f t="shared" si="11"/>
        <v>62899</v>
      </c>
      <c r="X14" s="2">
        <f t="shared" si="2"/>
        <v>145.66000000000031</v>
      </c>
      <c r="AA14" s="3">
        <f t="shared" si="3"/>
        <v>8.8261253309797002E-4</v>
      </c>
      <c r="AB14" s="3">
        <f>E14</f>
        <v>0.13719008264462801</v>
      </c>
      <c r="AD14" s="3">
        <f t="shared" si="12"/>
        <v>1.9498055658742418E-2</v>
      </c>
      <c r="AE14" s="3">
        <f t="shared" si="4"/>
        <v>3.1674547661132348E-2</v>
      </c>
      <c r="AG14" s="3">
        <f t="shared" si="5"/>
        <v>6.3652850306989889E-2</v>
      </c>
    </row>
    <row r="15" spans="1:33" x14ac:dyDescent="0.2">
      <c r="A15" s="1">
        <v>43524</v>
      </c>
      <c r="B15">
        <v>2720</v>
      </c>
      <c r="C15">
        <v>3348</v>
      </c>
      <c r="D15" s="3">
        <v>-0.41599999999999998</v>
      </c>
      <c r="E15" s="3">
        <v>-0.103197674418605</v>
      </c>
      <c r="G15">
        <v>1810798</v>
      </c>
      <c r="H15">
        <v>2214360</v>
      </c>
      <c r="I15">
        <v>833690</v>
      </c>
      <c r="J15">
        <v>1941030</v>
      </c>
      <c r="K15">
        <v>1359190</v>
      </c>
      <c r="L15">
        <v>1292.8800000000001</v>
      </c>
      <c r="O15">
        <f t="shared" si="8"/>
        <v>0.54388597149287321</v>
      </c>
      <c r="P15">
        <f t="shared" si="9"/>
        <v>0.52441356568632624</v>
      </c>
      <c r="Q15">
        <f t="shared" si="0"/>
        <v>0.67744475044381813</v>
      </c>
      <c r="R15">
        <f t="shared" si="1"/>
        <v>0.2040781076305079</v>
      </c>
      <c r="U15" s="2">
        <f t="shared" si="6"/>
        <v>-54</v>
      </c>
      <c r="V15" s="2">
        <f t="shared" si="10"/>
        <v>180703</v>
      </c>
      <c r="W15" s="2">
        <f t="shared" si="11"/>
        <v>-107659</v>
      </c>
      <c r="X15" s="2">
        <f t="shared" si="2"/>
        <v>-1141.1300000000001</v>
      </c>
      <c r="AA15" s="3">
        <f t="shared" si="3"/>
        <v>-1.5873015873015872E-2</v>
      </c>
      <c r="AB15" s="3">
        <f>E15</f>
        <v>-0.103197674418605</v>
      </c>
      <c r="AD15" s="3">
        <f t="shared" si="12"/>
        <v>8.8856183712395939E-2</v>
      </c>
      <c r="AE15" s="3">
        <f t="shared" si="4"/>
        <v>-5.2550191854400546E-2</v>
      </c>
      <c r="AF15" s="3">
        <v>-0.375</v>
      </c>
      <c r="AG15" s="3">
        <f t="shared" si="5"/>
        <v>-0.46882716176186623</v>
      </c>
    </row>
    <row r="16" spans="1:33" x14ac:dyDescent="0.2">
      <c r="A16" s="1">
        <v>43555</v>
      </c>
      <c r="B16">
        <v>2657</v>
      </c>
      <c r="C16">
        <v>3264</v>
      </c>
      <c r="D16" s="3">
        <v>0.28599999999999998</v>
      </c>
      <c r="E16" s="3">
        <v>-3.3225283630470101E-2</v>
      </c>
      <c r="G16">
        <v>1770880</v>
      </c>
      <c r="H16">
        <v>2113905</v>
      </c>
      <c r="I16">
        <v>842646</v>
      </c>
      <c r="J16">
        <v>1876700</v>
      </c>
      <c r="K16">
        <v>1362834</v>
      </c>
      <c r="L16">
        <v>1855.72</v>
      </c>
      <c r="O16">
        <f t="shared" si="8"/>
        <v>0.51237809452363092</v>
      </c>
      <c r="P16">
        <f t="shared" si="9"/>
        <v>0.45563133738999329</v>
      </c>
      <c r="Q16">
        <f t="shared" si="0"/>
        <v>0.63148769275281558</v>
      </c>
      <c r="R16">
        <f t="shared" si="1"/>
        <v>0.45335287943274977</v>
      </c>
      <c r="U16" s="2">
        <f t="shared" si="6"/>
        <v>-84</v>
      </c>
      <c r="V16" s="2">
        <f t="shared" si="10"/>
        <v>-100455</v>
      </c>
      <c r="W16" s="2">
        <f t="shared" si="11"/>
        <v>-64330</v>
      </c>
      <c r="X16" s="2">
        <f t="shared" si="2"/>
        <v>562.83999999999992</v>
      </c>
      <c r="AA16" s="3">
        <f t="shared" si="3"/>
        <v>-2.5089605734767026E-2</v>
      </c>
      <c r="AB16" s="3">
        <f>E16</f>
        <v>-3.3225283630470101E-2</v>
      </c>
      <c r="AD16" s="3">
        <f t="shared" si="12"/>
        <v>-4.5365252262504742E-2</v>
      </c>
      <c r="AE16" s="3">
        <f t="shared" si="4"/>
        <v>-3.3142197699159721E-2</v>
      </c>
      <c r="AF16" s="3">
        <v>0.26296296296296301</v>
      </c>
      <c r="AG16" s="3">
        <f t="shared" si="5"/>
        <v>0.43533815976734103</v>
      </c>
    </row>
    <row r="17" spans="1:33" x14ac:dyDescent="0.2">
      <c r="A17" s="1">
        <v>43585</v>
      </c>
      <c r="B17">
        <v>2591</v>
      </c>
      <c r="C17">
        <v>3221</v>
      </c>
      <c r="D17" s="3">
        <v>0</v>
      </c>
      <c r="E17" s="3">
        <v>-9.2204526404022803E-3</v>
      </c>
      <c r="G17">
        <v>1710613</v>
      </c>
      <c r="H17">
        <v>2057663</v>
      </c>
      <c r="I17">
        <v>831750</v>
      </c>
      <c r="J17">
        <v>1876700</v>
      </c>
      <c r="K17">
        <v>1357879</v>
      </c>
      <c r="L17">
        <v>1840.63</v>
      </c>
      <c r="O17">
        <f t="shared" si="8"/>
        <v>0.49624906226556637</v>
      </c>
      <c r="P17">
        <f t="shared" si="9"/>
        <v>0.41712205379194084</v>
      </c>
      <c r="Q17">
        <f t="shared" si="0"/>
        <v>0.63148769275281558</v>
      </c>
      <c r="R17">
        <f t="shared" si="1"/>
        <v>0.44666970782714993</v>
      </c>
      <c r="U17" s="2">
        <f t="shared" si="6"/>
        <v>-43</v>
      </c>
      <c r="V17" s="2">
        <f t="shared" si="10"/>
        <v>-56242</v>
      </c>
      <c r="W17" s="2">
        <f t="shared" si="11"/>
        <v>0</v>
      </c>
      <c r="X17" s="2">
        <f t="shared" si="2"/>
        <v>-15.089999999999918</v>
      </c>
      <c r="AA17" s="3">
        <f t="shared" si="3"/>
        <v>-1.3174019607843137E-2</v>
      </c>
      <c r="AB17" s="3">
        <f>E17</f>
        <v>-9.2204526404022803E-3</v>
      </c>
      <c r="AD17" s="3">
        <f t="shared" si="12"/>
        <v>-2.6605736776250589E-2</v>
      </c>
      <c r="AE17" s="3">
        <f t="shared" si="4"/>
        <v>0</v>
      </c>
      <c r="AF17" s="3">
        <v>-2.3460410557184699E-2</v>
      </c>
      <c r="AG17" s="3">
        <f t="shared" si="5"/>
        <v>-8.1316146832495842E-3</v>
      </c>
    </row>
    <row r="18" spans="1:33" ht="12.75" customHeight="1" x14ac:dyDescent="0.2">
      <c r="A18" s="1">
        <v>43616</v>
      </c>
      <c r="B18">
        <v>2485</v>
      </c>
      <c r="C18">
        <v>3160</v>
      </c>
      <c r="D18" s="3">
        <v>-5.0999999999999997E-2</v>
      </c>
      <c r="E18" s="3">
        <v>5.92216582064298E-2</v>
      </c>
      <c r="G18">
        <v>1633589</v>
      </c>
      <c r="H18">
        <v>1960981</v>
      </c>
      <c r="I18">
        <v>800561</v>
      </c>
      <c r="J18">
        <v>2070848</v>
      </c>
      <c r="K18">
        <v>1288755</v>
      </c>
      <c r="L18">
        <v>1915.35</v>
      </c>
      <c r="O18">
        <f t="shared" si="8"/>
        <v>0.47336834208552137</v>
      </c>
      <c r="P18">
        <f t="shared" si="9"/>
        <v>0.35092322450374158</v>
      </c>
      <c r="Q18">
        <f t="shared" si="0"/>
        <v>0.77018613572798678</v>
      </c>
      <c r="R18">
        <f t="shared" si="1"/>
        <v>0.47976225801736999</v>
      </c>
      <c r="U18" s="2">
        <f t="shared" si="6"/>
        <v>-61</v>
      </c>
      <c r="V18" s="2">
        <f t="shared" si="10"/>
        <v>-96682</v>
      </c>
      <c r="W18" s="2">
        <f t="shared" si="11"/>
        <v>194148</v>
      </c>
      <c r="X18" s="2">
        <f t="shared" si="2"/>
        <v>74.7199999999998</v>
      </c>
      <c r="AA18" s="3">
        <f t="shared" si="3"/>
        <v>-1.893821794473766E-2</v>
      </c>
      <c r="AB18" s="3">
        <f>E18</f>
        <v>5.92216582064298E-2</v>
      </c>
      <c r="AD18" s="3">
        <f t="shared" si="12"/>
        <v>-4.6986314085445478E-2</v>
      </c>
      <c r="AE18" s="3">
        <f t="shared" si="4"/>
        <v>0.1034518036979805</v>
      </c>
      <c r="AF18" s="3">
        <v>-6.0865562719702802E-2</v>
      </c>
      <c r="AG18" s="3">
        <f t="shared" si="5"/>
        <v>4.0594796346902849E-2</v>
      </c>
    </row>
    <row r="19" spans="1:33" x14ac:dyDescent="0.2">
      <c r="A19" s="1">
        <v>43646</v>
      </c>
      <c r="B19">
        <v>2361</v>
      </c>
      <c r="C19">
        <v>3126</v>
      </c>
      <c r="D19" s="3">
        <v>-0.106</v>
      </c>
      <c r="E19" s="3">
        <v>-6.9488817891373802E-2</v>
      </c>
      <c r="G19">
        <v>1589530</v>
      </c>
      <c r="H19">
        <v>2113309</v>
      </c>
      <c r="I19">
        <v>751780</v>
      </c>
      <c r="J19">
        <v>2182610</v>
      </c>
      <c r="K19">
        <v>1211600</v>
      </c>
      <c r="L19">
        <v>1758.24</v>
      </c>
      <c r="O19">
        <f t="shared" si="8"/>
        <v>0.46061515378844708</v>
      </c>
      <c r="P19">
        <f t="shared" si="9"/>
        <v>0.45522325209742831</v>
      </c>
      <c r="Q19">
        <f t="shared" si="0"/>
        <v>0.85002839721814416</v>
      </c>
      <c r="R19">
        <f t="shared" si="1"/>
        <v>0.41018021090300322</v>
      </c>
      <c r="U19" s="2">
        <f t="shared" si="6"/>
        <v>-34</v>
      </c>
      <c r="V19" s="2">
        <f t="shared" si="10"/>
        <v>152328</v>
      </c>
      <c r="W19" s="2">
        <f t="shared" si="11"/>
        <v>111762</v>
      </c>
      <c r="X19" s="2">
        <f t="shared" si="2"/>
        <v>-157.1099999999999</v>
      </c>
      <c r="AA19" s="3">
        <f t="shared" si="3"/>
        <v>-1.0759493670886076E-2</v>
      </c>
      <c r="AB19" s="3">
        <f>E19</f>
        <v>-6.9488817891373802E-2</v>
      </c>
      <c r="AD19" s="3">
        <f t="shared" si="12"/>
        <v>7.7679487970561678E-2</v>
      </c>
      <c r="AE19" s="3">
        <f t="shared" si="4"/>
        <v>5.3969195228235005E-2</v>
      </c>
      <c r="AF19" s="3">
        <v>-0.13983794466403199</v>
      </c>
      <c r="AG19" s="3">
        <f t="shared" si="5"/>
        <v>-8.2026783616571342E-2</v>
      </c>
    </row>
    <row r="20" spans="1:33" x14ac:dyDescent="0.2">
      <c r="A20" s="1">
        <v>43677</v>
      </c>
      <c r="B20">
        <v>2150</v>
      </c>
      <c r="C20">
        <v>3116</v>
      </c>
      <c r="D20" s="3">
        <v>-0.127</v>
      </c>
      <c r="E20" s="3">
        <v>8.5836909871244593E-2</v>
      </c>
      <c r="F20" s="3">
        <v>0.73199999999999998</v>
      </c>
      <c r="G20">
        <v>1592827</v>
      </c>
      <c r="H20">
        <v>1910866</v>
      </c>
      <c r="I20">
        <v>706370</v>
      </c>
      <c r="J20">
        <v>2144090</v>
      </c>
      <c r="K20">
        <v>1159028</v>
      </c>
      <c r="L20">
        <v>1730.34</v>
      </c>
      <c r="O20">
        <f t="shared" si="8"/>
        <v>0.45686421605401351</v>
      </c>
      <c r="P20">
        <f t="shared" si="9"/>
        <v>0.31660913987808109</v>
      </c>
      <c r="Q20">
        <f t="shared" si="0"/>
        <v>0.82250988544669357</v>
      </c>
      <c r="R20">
        <f t="shared" si="1"/>
        <v>0.39782365107555212</v>
      </c>
      <c r="U20" s="2">
        <f t="shared" si="6"/>
        <v>-10</v>
      </c>
      <c r="V20" s="2">
        <f t="shared" si="10"/>
        <v>-202443</v>
      </c>
      <c r="W20" s="2">
        <f t="shared" si="11"/>
        <v>-38520</v>
      </c>
      <c r="X20" s="2">
        <f t="shared" si="2"/>
        <v>-27.900000000000091</v>
      </c>
      <c r="AA20" s="3">
        <f t="shared" si="3"/>
        <v>-3.1989763275751758E-3</v>
      </c>
      <c r="AB20" s="3">
        <f>E20</f>
        <v>8.5836909871244593E-2</v>
      </c>
      <c r="AD20" s="3">
        <f t="shared" si="12"/>
        <v>-9.5794320660159027E-2</v>
      </c>
      <c r="AE20" s="3">
        <f t="shared" si="4"/>
        <v>-1.76485950307201E-2</v>
      </c>
      <c r="AF20" s="3">
        <v>-0.10614921980442001</v>
      </c>
      <c r="AG20" s="3">
        <f t="shared" si="5"/>
        <v>-1.586814086814092E-2</v>
      </c>
    </row>
    <row r="21" spans="1:33" x14ac:dyDescent="0.2">
      <c r="A21" s="1">
        <v>43708</v>
      </c>
      <c r="B21">
        <v>1955</v>
      </c>
      <c r="C21">
        <v>3079</v>
      </c>
      <c r="D21" s="3">
        <v>9.7000000000000003E-2</v>
      </c>
      <c r="E21" s="3">
        <v>0.04</v>
      </c>
      <c r="F21" s="3">
        <v>0.746</v>
      </c>
      <c r="G21">
        <v>1522464</v>
      </c>
      <c r="H21">
        <v>1810798</v>
      </c>
      <c r="I21">
        <v>668707</v>
      </c>
      <c r="J21">
        <v>2044998</v>
      </c>
      <c r="K21">
        <v>1127045</v>
      </c>
      <c r="L21">
        <v>1463.36</v>
      </c>
      <c r="O21">
        <f t="shared" si="8"/>
        <v>0.44298574643660915</v>
      </c>
      <c r="P21">
        <f t="shared" si="9"/>
        <v>0.24809189313916871</v>
      </c>
      <c r="Q21">
        <f t="shared" si="0"/>
        <v>0.75171901399143437</v>
      </c>
      <c r="R21">
        <f t="shared" si="1"/>
        <v>0.27958155993817285</v>
      </c>
      <c r="U21" s="2">
        <f t="shared" si="6"/>
        <v>-37</v>
      </c>
      <c r="V21" s="2">
        <f t="shared" si="10"/>
        <v>-100068</v>
      </c>
      <c r="W21" s="2">
        <f t="shared" si="11"/>
        <v>-99092</v>
      </c>
      <c r="X21" s="2">
        <f t="shared" si="2"/>
        <v>-266.98</v>
      </c>
      <c r="AA21" s="3">
        <f t="shared" si="3"/>
        <v>-1.1874197689345315E-2</v>
      </c>
      <c r="AB21" s="3">
        <f>E21</f>
        <v>0.04</v>
      </c>
      <c r="AC21" s="3">
        <f>F21-F20</f>
        <v>1.4000000000000012E-2</v>
      </c>
      <c r="AD21" s="3">
        <f t="shared" si="12"/>
        <v>-5.2367879275679194E-2</v>
      </c>
      <c r="AE21" s="3">
        <f t="shared" si="4"/>
        <v>-4.6216343530355537E-2</v>
      </c>
      <c r="AF21" s="3">
        <v>-1.6362951106933098E-2</v>
      </c>
      <c r="AG21" s="3">
        <f t="shared" si="5"/>
        <v>-0.15429337586832648</v>
      </c>
    </row>
    <row r="22" spans="1:33" x14ac:dyDescent="0.2">
      <c r="A22" s="1">
        <v>43738</v>
      </c>
      <c r="B22">
        <v>1898</v>
      </c>
      <c r="C22">
        <v>3039</v>
      </c>
      <c r="D22" s="3">
        <v>8.6999999999999994E-2</v>
      </c>
      <c r="E22" s="3">
        <v>0</v>
      </c>
      <c r="F22" s="3">
        <v>0.75600000000000001</v>
      </c>
      <c r="G22">
        <v>1490516</v>
      </c>
      <c r="H22">
        <v>1770880</v>
      </c>
      <c r="I22">
        <v>658700</v>
      </c>
      <c r="J22">
        <v>1801025</v>
      </c>
      <c r="K22">
        <v>1039595</v>
      </c>
      <c r="L22">
        <v>1233.72</v>
      </c>
      <c r="O22">
        <f t="shared" si="8"/>
        <v>0.42798199549887472</v>
      </c>
      <c r="P22">
        <f t="shared" si="9"/>
        <v>0.22075976443344958</v>
      </c>
      <c r="Q22">
        <f t="shared" si="0"/>
        <v>0.57742581896505529</v>
      </c>
      <c r="R22">
        <f t="shared" si="1"/>
        <v>0.17787688614692349</v>
      </c>
      <c r="U22" s="2">
        <f t="shared" si="6"/>
        <v>-40</v>
      </c>
      <c r="V22" s="2">
        <f t="shared" si="10"/>
        <v>-39918</v>
      </c>
      <c r="W22" s="2">
        <f t="shared" si="11"/>
        <v>-243973</v>
      </c>
      <c r="X22" s="2">
        <f t="shared" si="2"/>
        <v>-229.63999999999987</v>
      </c>
      <c r="AA22" s="3">
        <f t="shared" si="3"/>
        <v>-1.2991230919129588E-2</v>
      </c>
      <c r="AB22" s="3">
        <f>E22</f>
        <v>0</v>
      </c>
      <c r="AC22" s="3">
        <f>F22-F21</f>
        <v>1.0000000000000009E-2</v>
      </c>
      <c r="AD22" s="3">
        <f t="shared" si="12"/>
        <v>-2.2044424612795023E-2</v>
      </c>
      <c r="AE22" s="3">
        <f t="shared" si="4"/>
        <v>-0.11930231716608036</v>
      </c>
      <c r="AF22" s="3">
        <v>6.4946392103471598E-2</v>
      </c>
      <c r="AG22" s="3">
        <f t="shared" si="5"/>
        <v>-0.15692652525694284</v>
      </c>
    </row>
    <row r="23" spans="1:33" x14ac:dyDescent="0.2">
      <c r="A23" s="1">
        <v>43769</v>
      </c>
      <c r="B23">
        <v>1909</v>
      </c>
      <c r="C23">
        <v>2969</v>
      </c>
      <c r="D23" s="3">
        <v>5.8999999999999997E-2</v>
      </c>
      <c r="E23" s="3">
        <v>-1.4E-2</v>
      </c>
      <c r="F23" s="3">
        <v>0.69399999999999995</v>
      </c>
      <c r="G23">
        <v>1476362</v>
      </c>
      <c r="H23">
        <v>1710613</v>
      </c>
      <c r="I23">
        <v>639970</v>
      </c>
      <c r="J23">
        <v>1749333</v>
      </c>
      <c r="K23">
        <v>1017947</v>
      </c>
      <c r="L23">
        <v>1053.0999999999999</v>
      </c>
      <c r="O23">
        <f t="shared" si="8"/>
        <v>0.40172543135783945</v>
      </c>
      <c r="P23">
        <f t="shared" si="9"/>
        <v>0.17949453569685014</v>
      </c>
      <c r="Q23">
        <f t="shared" si="0"/>
        <v>0.54049729065535068</v>
      </c>
      <c r="R23">
        <f t="shared" si="1"/>
        <v>9.7882555106270794E-2</v>
      </c>
      <c r="U23" s="2">
        <f t="shared" si="6"/>
        <v>-70</v>
      </c>
      <c r="V23" s="2">
        <f t="shared" si="10"/>
        <v>-60267</v>
      </c>
      <c r="W23" s="2">
        <f t="shared" si="11"/>
        <v>-51692</v>
      </c>
      <c r="X23" s="2">
        <f t="shared" si="2"/>
        <v>-180.62000000000012</v>
      </c>
      <c r="AA23" s="3">
        <f t="shared" si="3"/>
        <v>-2.303389272787101E-2</v>
      </c>
      <c r="AB23" s="3">
        <f>E23</f>
        <v>-1.4E-2</v>
      </c>
      <c r="AC23" s="3">
        <f>F23-F22</f>
        <v>-6.2000000000000055E-2</v>
      </c>
      <c r="AD23" s="3">
        <f t="shared" si="12"/>
        <v>-3.4032232562341884E-2</v>
      </c>
      <c r="AE23" s="3">
        <f t="shared" si="4"/>
        <v>-2.8701433905692592E-2</v>
      </c>
      <c r="AF23" s="3">
        <v>1.5994628168540401E-2</v>
      </c>
      <c r="AG23" s="3">
        <f t="shared" si="5"/>
        <v>-0.1464027494082937</v>
      </c>
    </row>
    <row r="24" spans="1:33" x14ac:dyDescent="0.2">
      <c r="A24" s="1">
        <v>43799</v>
      </c>
      <c r="B24">
        <v>1985</v>
      </c>
      <c r="C24">
        <v>2863</v>
      </c>
      <c r="D24" s="3">
        <v>8.2000000000000003E-2</v>
      </c>
      <c r="E24" s="3">
        <v>-4.7E-2</v>
      </c>
      <c r="F24" s="3">
        <v>0.68500000000000005</v>
      </c>
      <c r="G24">
        <v>1448465</v>
      </c>
      <c r="H24">
        <v>1633589</v>
      </c>
      <c r="I24">
        <v>632723</v>
      </c>
      <c r="J24">
        <v>1696635</v>
      </c>
      <c r="K24">
        <v>1003861</v>
      </c>
      <c r="L24">
        <v>1085.6199999999999</v>
      </c>
      <c r="O24">
        <f t="shared" si="8"/>
        <v>0.36196549137284323</v>
      </c>
      <c r="P24">
        <f t="shared" si="9"/>
        <v>0.12675567399462778</v>
      </c>
      <c r="Q24">
        <f t="shared" si="0"/>
        <v>0.50285008054808422</v>
      </c>
      <c r="R24">
        <f t="shared" si="1"/>
        <v>0.11228525494815997</v>
      </c>
      <c r="U24" s="2">
        <f t="shared" si="6"/>
        <v>-106</v>
      </c>
      <c r="V24" s="2">
        <f t="shared" si="10"/>
        <v>-77024</v>
      </c>
      <c r="W24" s="2">
        <f t="shared" si="11"/>
        <v>-52698</v>
      </c>
      <c r="X24" s="2">
        <f t="shared" si="2"/>
        <v>32.519999999999982</v>
      </c>
      <c r="AA24" s="3">
        <f t="shared" si="3"/>
        <v>-3.5702256652071405E-2</v>
      </c>
      <c r="AB24" s="3">
        <f>E24</f>
        <v>-4.7E-2</v>
      </c>
      <c r="AC24" s="3">
        <f>F24-F23</f>
        <v>-8.999999999999897E-3</v>
      </c>
      <c r="AD24" s="3">
        <f t="shared" si="12"/>
        <v>-4.50271335480322E-2</v>
      </c>
      <c r="AE24" s="3">
        <f t="shared" si="4"/>
        <v>-3.0124624642649513E-2</v>
      </c>
      <c r="AF24" s="3">
        <v>7.7107545925823903E-2</v>
      </c>
      <c r="AG24" s="3">
        <f t="shared" si="5"/>
        <v>3.0880258285063134E-2</v>
      </c>
    </row>
    <row r="25" spans="1:33" x14ac:dyDescent="0.2">
      <c r="A25" s="1">
        <v>43830</v>
      </c>
      <c r="B25">
        <v>2028.67</v>
      </c>
      <c r="C25">
        <v>2720</v>
      </c>
      <c r="D25" s="3">
        <v>0.104</v>
      </c>
      <c r="E25" s="3">
        <v>-0.41599999999999998</v>
      </c>
      <c r="F25" s="3">
        <v>0.70599999999999996</v>
      </c>
      <c r="G25">
        <v>1538757</v>
      </c>
      <c r="H25">
        <v>1589530</v>
      </c>
      <c r="I25">
        <v>606529</v>
      </c>
      <c r="J25">
        <v>1960410</v>
      </c>
      <c r="K25">
        <v>911011</v>
      </c>
      <c r="L25">
        <v>1452.77</v>
      </c>
      <c r="O25">
        <f t="shared" si="8"/>
        <v>0.3083270817704426</v>
      </c>
      <c r="P25">
        <f t="shared" si="9"/>
        <v>9.6588174153822134E-2</v>
      </c>
      <c r="Q25">
        <f t="shared" si="0"/>
        <v>0.69128973378054492</v>
      </c>
      <c r="R25">
        <f t="shared" si="1"/>
        <v>0.27489138185312967</v>
      </c>
      <c r="U25" s="2">
        <f t="shared" si="6"/>
        <v>-143</v>
      </c>
      <c r="V25" s="2">
        <f t="shared" si="10"/>
        <v>-44059</v>
      </c>
      <c r="W25" s="2">
        <f t="shared" si="11"/>
        <v>263775</v>
      </c>
      <c r="X25" s="2">
        <f t="shared" si="2"/>
        <v>367.15000000000009</v>
      </c>
      <c r="AA25" s="3">
        <f t="shared" si="3"/>
        <v>-4.994760740482012E-2</v>
      </c>
      <c r="AB25" s="3">
        <f>E25</f>
        <v>-0.41599999999999998</v>
      </c>
      <c r="AC25" s="3">
        <f>F25-F24</f>
        <v>2.0999999999999908E-2</v>
      </c>
      <c r="AD25" s="3">
        <f t="shared" si="12"/>
        <v>-2.6970676222721871E-2</v>
      </c>
      <c r="AE25" s="3">
        <f t="shared" si="4"/>
        <v>0.15546950286891406</v>
      </c>
      <c r="AF25" s="3">
        <v>-1.7999999999999999E-2</v>
      </c>
      <c r="AG25" s="3">
        <f t="shared" si="5"/>
        <v>0.33819384314953677</v>
      </c>
    </row>
    <row r="26" spans="1:33" x14ac:dyDescent="0.2">
      <c r="A26" s="1">
        <v>43861</v>
      </c>
      <c r="B26">
        <v>3050.59</v>
      </c>
      <c r="C26">
        <v>2657</v>
      </c>
      <c r="D26" s="3">
        <v>1.2E-2</v>
      </c>
      <c r="E26" s="3">
        <v>0.28599999999999998</v>
      </c>
      <c r="F26" s="3">
        <v>0.71309999999999996</v>
      </c>
      <c r="G26">
        <v>1616505</v>
      </c>
      <c r="H26">
        <v>1592827</v>
      </c>
      <c r="I26">
        <v>597678</v>
      </c>
      <c r="J26">
        <v>1795955</v>
      </c>
      <c r="K26">
        <v>851864</v>
      </c>
      <c r="L26">
        <v>1509.34</v>
      </c>
      <c r="O26">
        <f t="shared" si="8"/>
        <v>0.28469617404351089</v>
      </c>
      <c r="P26">
        <f t="shared" si="9"/>
        <v>9.8845652693397165E-2</v>
      </c>
      <c r="Q26">
        <f t="shared" si="0"/>
        <v>0.57380383416024605</v>
      </c>
      <c r="R26">
        <f t="shared" si="1"/>
        <v>0.2999455248437714</v>
      </c>
      <c r="U26" s="2">
        <f t="shared" si="6"/>
        <v>-63</v>
      </c>
      <c r="V26" s="2">
        <f t="shared" si="10"/>
        <v>3297</v>
      </c>
      <c r="W26" s="2">
        <f t="shared" si="11"/>
        <v>-164455</v>
      </c>
      <c r="X26" s="2">
        <f t="shared" si="2"/>
        <v>56.569999999999936</v>
      </c>
      <c r="AA26" s="3">
        <f t="shared" si="3"/>
        <v>-2.3161764705882354E-2</v>
      </c>
      <c r="AB26" s="3">
        <f>E26</f>
        <v>0.28599999999999998</v>
      </c>
      <c r="AC26" s="3">
        <f>F26-F25</f>
        <v>7.0999999999999952E-3</v>
      </c>
      <c r="AD26" s="3">
        <f t="shared" si="12"/>
        <v>2.0741980333809367E-3</v>
      </c>
      <c r="AE26" s="3">
        <f t="shared" si="4"/>
        <v>-8.3888064231461792E-2</v>
      </c>
      <c r="AF26" s="3">
        <v>0</v>
      </c>
      <c r="AG26" s="3">
        <f t="shared" si="5"/>
        <v>3.8939405411730653E-2</v>
      </c>
    </row>
    <row r="27" spans="1:33" x14ac:dyDescent="0.2">
      <c r="A27" s="1">
        <v>43890</v>
      </c>
      <c r="B27">
        <v>3102.45</v>
      </c>
      <c r="C27">
        <v>2591</v>
      </c>
      <c r="D27" s="3">
        <v>5.0000000000000001E-3</v>
      </c>
      <c r="E27" s="3">
        <v>0</v>
      </c>
      <c r="F27" s="3">
        <v>0.755</v>
      </c>
      <c r="G27">
        <v>1695949</v>
      </c>
      <c r="H27">
        <v>1522464</v>
      </c>
      <c r="I27">
        <v>1772814</v>
      </c>
      <c r="J27">
        <v>992753</v>
      </c>
      <c r="K27">
        <v>823330</v>
      </c>
      <c r="L27">
        <v>832.09</v>
      </c>
      <c r="O27">
        <f t="shared" si="8"/>
        <v>0.25993998499624904</v>
      </c>
      <c r="P27">
        <f t="shared" si="9"/>
        <v>5.0667623430395096E-2</v>
      </c>
      <c r="Q27">
        <f t="shared" si="0"/>
        <v>0</v>
      </c>
      <c r="R27">
        <f t="shared" si="1"/>
        <v>0</v>
      </c>
      <c r="U27" s="2">
        <f t="shared" si="6"/>
        <v>-66</v>
      </c>
      <c r="V27" s="2">
        <f t="shared" si="10"/>
        <v>-70363</v>
      </c>
      <c r="W27" s="2">
        <f t="shared" si="11"/>
        <v>-803202</v>
      </c>
      <c r="X27" s="2">
        <f t="shared" si="2"/>
        <v>-677.24999999999989</v>
      </c>
      <c r="AA27" s="3">
        <f t="shared" si="3"/>
        <v>-2.4840045163718478E-2</v>
      </c>
      <c r="AB27" s="3">
        <f>E27</f>
        <v>0</v>
      </c>
      <c r="AC27" s="3">
        <f>F27-F26</f>
        <v>4.1900000000000048E-2</v>
      </c>
      <c r="AD27" s="3">
        <f t="shared" si="12"/>
        <v>-4.417491667331104E-2</v>
      </c>
      <c r="AE27" s="3">
        <f t="shared" si="4"/>
        <v>-0.44722835483071682</v>
      </c>
      <c r="AF27" s="3">
        <v>-9.7654408593702592E-3</v>
      </c>
      <c r="AG27" s="3">
        <f t="shared" si="5"/>
        <v>-0.44870605695204524</v>
      </c>
    </row>
    <row r="28" spans="1:33" x14ac:dyDescent="0.2">
      <c r="A28" s="1">
        <v>43921</v>
      </c>
      <c r="B28">
        <v>3189.32</v>
      </c>
      <c r="C28">
        <v>2485</v>
      </c>
      <c r="D28" s="3">
        <v>0.06</v>
      </c>
      <c r="E28" s="3">
        <v>-5.0999999999999997E-2</v>
      </c>
      <c r="F28" s="3">
        <v>0.72099999999999997</v>
      </c>
      <c r="G28">
        <v>1859337</v>
      </c>
      <c r="H28">
        <v>1490516</v>
      </c>
      <c r="I28">
        <v>1760831</v>
      </c>
      <c r="J28">
        <v>1033622</v>
      </c>
      <c r="K28">
        <v>819217</v>
      </c>
      <c r="L28">
        <v>1171.3</v>
      </c>
      <c r="O28">
        <f t="shared" si="8"/>
        <v>0.22018004501125282</v>
      </c>
      <c r="P28">
        <f t="shared" si="9"/>
        <v>2.8792608452432387E-2</v>
      </c>
      <c r="Q28">
        <f t="shared" si="0"/>
        <v>2.9196626624803095E-2</v>
      </c>
      <c r="R28">
        <f t="shared" si="1"/>
        <v>0.15023185157955807</v>
      </c>
      <c r="U28" s="2">
        <f t="shared" si="6"/>
        <v>-106</v>
      </c>
      <c r="V28" s="2">
        <f t="shared" si="10"/>
        <v>-31948</v>
      </c>
      <c r="W28" s="2">
        <f t="shared" si="11"/>
        <v>40869</v>
      </c>
      <c r="X28" s="2">
        <f t="shared" si="2"/>
        <v>339.20999999999992</v>
      </c>
      <c r="AA28" s="3">
        <f t="shared" si="3"/>
        <v>-4.0910845233500581E-2</v>
      </c>
      <c r="AB28" s="3">
        <f>E28</f>
        <v>-5.0999999999999997E-2</v>
      </c>
      <c r="AC28" s="3">
        <f>F28-F27</f>
        <v>-3.400000000000003E-2</v>
      </c>
      <c r="AD28" s="3">
        <f t="shared" si="12"/>
        <v>-2.0984404228934148E-2</v>
      </c>
      <c r="AE28" s="3">
        <f t="shared" si="4"/>
        <v>4.1167339710884779E-2</v>
      </c>
      <c r="AF28" s="3">
        <v>0.16529471309826299</v>
      </c>
      <c r="AG28" s="3">
        <f t="shared" si="5"/>
        <v>0.40766022906176003</v>
      </c>
    </row>
    <row r="29" spans="1:33" x14ac:dyDescent="0.2">
      <c r="A29" s="1">
        <v>43951</v>
      </c>
      <c r="B29">
        <v>3348.78</v>
      </c>
      <c r="C29">
        <v>2361</v>
      </c>
      <c r="D29" s="3">
        <v>8.5000000000000006E-2</v>
      </c>
      <c r="E29" s="3">
        <v>-0.106</v>
      </c>
      <c r="F29" s="3">
        <v>0.71</v>
      </c>
      <c r="G29">
        <v>1930475</v>
      </c>
      <c r="H29">
        <v>1476362</v>
      </c>
      <c r="I29">
        <v>1800108</v>
      </c>
      <c r="J29">
        <v>1076811</v>
      </c>
      <c r="K29">
        <v>2276036</v>
      </c>
      <c r="L29">
        <v>1279.05</v>
      </c>
      <c r="O29">
        <f t="shared" si="8"/>
        <v>0.17366841710427608</v>
      </c>
      <c r="P29">
        <f t="shared" si="9"/>
        <v>1.9101267460880984E-2</v>
      </c>
      <c r="Q29">
        <f t="shared" si="0"/>
        <v>6.0050650635633328E-2</v>
      </c>
      <c r="R29">
        <f t="shared" si="1"/>
        <v>0.19795297421066382</v>
      </c>
      <c r="U29" s="2">
        <f t="shared" si="6"/>
        <v>-124</v>
      </c>
      <c r="V29" s="2">
        <f t="shared" si="10"/>
        <v>-14154</v>
      </c>
      <c r="W29" s="2">
        <f t="shared" si="11"/>
        <v>43189</v>
      </c>
      <c r="X29" s="2">
        <f t="shared" si="2"/>
        <v>107.75</v>
      </c>
      <c r="AA29" s="3">
        <f t="shared" si="3"/>
        <v>-4.9899396378269616E-2</v>
      </c>
      <c r="AB29" s="3">
        <f>E29</f>
        <v>-0.106</v>
      </c>
      <c r="AC29" s="3">
        <f>F29-F28</f>
        <v>-1.100000000000001E-2</v>
      </c>
      <c r="AD29" s="3">
        <f t="shared" si="12"/>
        <v>-9.4960402974540361E-3</v>
      </c>
      <c r="AE29" s="3">
        <f t="shared" si="4"/>
        <v>4.1784133851640155E-2</v>
      </c>
      <c r="AF29" s="3">
        <v>-0.14417689389313601</v>
      </c>
      <c r="AG29" s="3">
        <f t="shared" si="5"/>
        <v>9.1991803978485442E-2</v>
      </c>
    </row>
    <row r="30" spans="1:33" x14ac:dyDescent="0.2">
      <c r="A30" s="1">
        <v>43982</v>
      </c>
      <c r="B30">
        <v>3479.39</v>
      </c>
      <c r="C30">
        <v>2150</v>
      </c>
      <c r="D30" s="3">
        <v>-2.1000000000000001E-2</v>
      </c>
      <c r="E30" s="3">
        <v>-0.127</v>
      </c>
      <c r="F30" s="3">
        <v>0.73499999999999999</v>
      </c>
      <c r="G30">
        <v>1865826</v>
      </c>
      <c r="H30">
        <v>1448465</v>
      </c>
      <c r="I30">
        <v>1840016</v>
      </c>
      <c r="J30">
        <v>1076811</v>
      </c>
      <c r="K30">
        <v>2230507</v>
      </c>
      <c r="L30">
        <v>1385.21</v>
      </c>
      <c r="O30">
        <f t="shared" si="8"/>
        <v>9.4523630907726933E-2</v>
      </c>
      <c r="P30">
        <f t="shared" si="9"/>
        <v>0</v>
      </c>
      <c r="Q30">
        <f t="shared" si="0"/>
        <v>6.0050650635633328E-2</v>
      </c>
      <c r="R30">
        <f t="shared" si="1"/>
        <v>0.24496990579783962</v>
      </c>
      <c r="U30" s="2">
        <f t="shared" si="6"/>
        <v>-211</v>
      </c>
      <c r="V30" s="2">
        <f t="shared" si="10"/>
        <v>-27897</v>
      </c>
      <c r="W30" s="2">
        <f t="shared" si="11"/>
        <v>0</v>
      </c>
      <c r="X30" s="2">
        <f t="shared" si="2"/>
        <v>106.16000000000008</v>
      </c>
      <c r="AA30" s="3">
        <f t="shared" si="3"/>
        <v>-8.9368911478187207E-2</v>
      </c>
      <c r="AB30" s="3">
        <f>E30</f>
        <v>-0.127</v>
      </c>
      <c r="AC30" s="3">
        <f>F30-F29</f>
        <v>2.5000000000000022E-2</v>
      </c>
      <c r="AD30" s="3">
        <f t="shared" si="12"/>
        <v>-1.8895772175116943E-2</v>
      </c>
      <c r="AE30" s="3">
        <f t="shared" si="4"/>
        <v>0</v>
      </c>
      <c r="AF30" s="3">
        <v>-5.5E-2</v>
      </c>
      <c r="AG30" s="3">
        <f t="shared" si="5"/>
        <v>8.2999100895195715E-2</v>
      </c>
    </row>
    <row r="31" spans="1:33" x14ac:dyDescent="0.2">
      <c r="A31" s="1">
        <v>44012</v>
      </c>
      <c r="B31">
        <v>3629</v>
      </c>
      <c r="C31">
        <v>1955</v>
      </c>
      <c r="D31" s="3">
        <v>6.6000000000000003E-2</v>
      </c>
      <c r="E31" s="3">
        <v>9.7000000000000003E-2</v>
      </c>
      <c r="F31" s="3">
        <v>0.74099999999999999</v>
      </c>
      <c r="G31">
        <v>1936431</v>
      </c>
      <c r="H31">
        <v>1538757</v>
      </c>
      <c r="I31">
        <v>1850640</v>
      </c>
      <c r="J31">
        <v>1084515</v>
      </c>
      <c r="K31">
        <v>2196457</v>
      </c>
      <c r="L31">
        <v>1327.1</v>
      </c>
      <c r="O31">
        <f t="shared" si="8"/>
        <v>2.1380345086271568E-2</v>
      </c>
      <c r="P31">
        <f t="shared" si="9"/>
        <v>6.1823552409860053E-2</v>
      </c>
      <c r="Q31">
        <f t="shared" si="0"/>
        <v>6.5554352989923459E-2</v>
      </c>
      <c r="R31">
        <f t="shared" si="1"/>
        <v>0.21923371613571838</v>
      </c>
      <c r="U31" s="2">
        <f t="shared" si="6"/>
        <v>-195</v>
      </c>
      <c r="V31" s="2">
        <f t="shared" si="10"/>
        <v>90292</v>
      </c>
      <c r="W31" s="2">
        <f t="shared" si="11"/>
        <v>7704</v>
      </c>
      <c r="X31" s="2">
        <f t="shared" si="2"/>
        <v>-58.110000000000127</v>
      </c>
      <c r="AA31" s="3">
        <f t="shared" si="3"/>
        <v>-9.0697674418604657E-2</v>
      </c>
      <c r="AB31" s="3">
        <f>E31</f>
        <v>9.7000000000000003E-2</v>
      </c>
      <c r="AC31" s="3">
        <f>F31-F30</f>
        <v>6.0000000000000053E-3</v>
      </c>
      <c r="AD31" s="3">
        <f t="shared" si="12"/>
        <v>6.2336335361917614E-2</v>
      </c>
      <c r="AE31" s="3">
        <f t="shared" si="4"/>
        <v>7.1544588604685504E-3</v>
      </c>
      <c r="AF31" s="3">
        <v>0.06</v>
      </c>
      <c r="AG31" s="3">
        <f t="shared" si="5"/>
        <v>-4.1950318002324648E-2</v>
      </c>
    </row>
    <row r="32" spans="1:33" x14ac:dyDescent="0.2">
      <c r="A32" s="1">
        <v>44043</v>
      </c>
      <c r="B32">
        <v>3774</v>
      </c>
      <c r="C32">
        <v>1898</v>
      </c>
      <c r="D32" s="3">
        <v>7.9000000000000001E-2</v>
      </c>
      <c r="E32" s="3">
        <v>8.6999999999999994E-2</v>
      </c>
      <c r="F32" s="3">
        <v>0.73</v>
      </c>
      <c r="G32">
        <v>1998465</v>
      </c>
      <c r="H32">
        <v>1616505</v>
      </c>
      <c r="I32">
        <v>1904232</v>
      </c>
      <c r="J32">
        <v>1109368</v>
      </c>
      <c r="K32">
        <v>2351829</v>
      </c>
      <c r="L32">
        <v>1171.21</v>
      </c>
      <c r="O32">
        <f t="shared" si="8"/>
        <v>0</v>
      </c>
      <c r="P32">
        <f t="shared" si="9"/>
        <v>0.11505814188358751</v>
      </c>
      <c r="Q32">
        <f t="shared" si="0"/>
        <v>8.3309222487739185E-2</v>
      </c>
      <c r="R32">
        <f t="shared" si="1"/>
        <v>0.15019199170914696</v>
      </c>
      <c r="U32" s="2">
        <f t="shared" si="6"/>
        <v>-57</v>
      </c>
      <c r="V32" s="2">
        <f t="shared" si="10"/>
        <v>77748</v>
      </c>
      <c r="W32" s="2">
        <f t="shared" si="11"/>
        <v>24853</v>
      </c>
      <c r="X32" s="2">
        <f t="shared" si="2"/>
        <v>-155.88999999999987</v>
      </c>
      <c r="AA32" s="3">
        <f t="shared" si="3"/>
        <v>-2.9156010230179028E-2</v>
      </c>
      <c r="AB32" s="3">
        <f>E32</f>
        <v>8.6999999999999994E-2</v>
      </c>
      <c r="AC32" s="3">
        <f>F32-F31</f>
        <v>-1.100000000000001E-2</v>
      </c>
      <c r="AD32" s="3">
        <f t="shared" si="12"/>
        <v>5.0526496386368996E-2</v>
      </c>
      <c r="AE32" s="3">
        <f t="shared" si="4"/>
        <v>2.2916234445812183E-2</v>
      </c>
      <c r="AF32" s="3">
        <v>0.122</v>
      </c>
      <c r="AG32" s="3">
        <f t="shared" si="5"/>
        <v>-0.11746665661969699</v>
      </c>
    </row>
    <row r="33" spans="1:33" x14ac:dyDescent="0.2">
      <c r="A33" s="1">
        <v>44074</v>
      </c>
      <c r="B33">
        <v>3906</v>
      </c>
      <c r="C33">
        <v>1909</v>
      </c>
      <c r="D33" s="3">
        <v>0.06</v>
      </c>
      <c r="E33" s="3">
        <v>5.8999999999999997E-2</v>
      </c>
      <c r="F33" s="3">
        <v>0.746</v>
      </c>
      <c r="G33">
        <v>2108738</v>
      </c>
      <c r="H33">
        <v>1695949</v>
      </c>
      <c r="I33">
        <v>1959991</v>
      </c>
      <c r="J33">
        <v>1135705</v>
      </c>
      <c r="K33">
        <v>2376747</v>
      </c>
      <c r="L33">
        <v>1178.92</v>
      </c>
      <c r="O33">
        <f t="shared" si="8"/>
        <v>4.1260315078769693E-3</v>
      </c>
      <c r="P33">
        <f t="shared" si="9"/>
        <v>0.16945399420327167</v>
      </c>
      <c r="Q33">
        <f t="shared" si="0"/>
        <v>0.10212425479627228</v>
      </c>
      <c r="R33">
        <f t="shared" si="1"/>
        <v>0.15360665394103398</v>
      </c>
      <c r="U33" s="2">
        <f t="shared" si="6"/>
        <v>11</v>
      </c>
      <c r="V33" s="2">
        <f t="shared" si="10"/>
        <v>79444</v>
      </c>
      <c r="W33" s="2">
        <f t="shared" si="11"/>
        <v>26337</v>
      </c>
      <c r="X33" s="2">
        <f t="shared" si="2"/>
        <v>7.7100000000000364</v>
      </c>
      <c r="AA33" s="3">
        <f t="shared" si="3"/>
        <v>5.795574288724974E-3</v>
      </c>
      <c r="AB33" s="3">
        <f>E33</f>
        <v>5.8999999999999997E-2</v>
      </c>
      <c r="AC33" s="3">
        <f>F33-F32</f>
        <v>1.6000000000000014E-2</v>
      </c>
      <c r="AD33" s="3">
        <f t="shared" si="12"/>
        <v>4.9145533110012032E-2</v>
      </c>
      <c r="AE33" s="3">
        <f t="shared" si="4"/>
        <v>2.374054416568713E-2</v>
      </c>
      <c r="AF33" s="3">
        <v>5.7000000000000002E-2</v>
      </c>
      <c r="AG33" s="3">
        <f t="shared" si="5"/>
        <v>6.5829355965198689E-3</v>
      </c>
    </row>
    <row r="34" spans="1:33" x14ac:dyDescent="0.2">
      <c r="A34" s="1">
        <v>44104</v>
      </c>
      <c r="B34">
        <v>3822</v>
      </c>
      <c r="C34">
        <v>1985</v>
      </c>
      <c r="D34" s="3">
        <v>8.7999999999999995E-2</v>
      </c>
      <c r="E34" s="3">
        <v>8.2000000000000003E-2</v>
      </c>
      <c r="F34" s="3">
        <v>0.75900000000000001</v>
      </c>
      <c r="G34">
        <v>2175668</v>
      </c>
      <c r="H34">
        <v>1859337</v>
      </c>
      <c r="I34">
        <v>2104310</v>
      </c>
      <c r="J34">
        <v>1200743</v>
      </c>
      <c r="K34">
        <v>2454745</v>
      </c>
      <c r="L34">
        <v>1285.2</v>
      </c>
      <c r="O34">
        <f t="shared" si="8"/>
        <v>3.2633158289572396E-2</v>
      </c>
      <c r="P34">
        <f t="shared" si="9"/>
        <v>0.2813268797428789</v>
      </c>
      <c r="Q34">
        <f t="shared" si="0"/>
        <v>0.14858710444818313</v>
      </c>
      <c r="R34">
        <f t="shared" si="1"/>
        <v>0.20067673202209124</v>
      </c>
      <c r="U34" s="2">
        <f t="shared" si="6"/>
        <v>76</v>
      </c>
      <c r="V34" s="2">
        <f t="shared" si="10"/>
        <v>163388</v>
      </c>
      <c r="W34" s="2">
        <f t="shared" si="11"/>
        <v>65038</v>
      </c>
      <c r="X34" s="2">
        <f t="shared" si="2"/>
        <v>106.27999999999997</v>
      </c>
      <c r="AA34" s="3">
        <f t="shared" si="3"/>
        <v>3.9811419591409117E-2</v>
      </c>
      <c r="AB34" s="3">
        <f>E34</f>
        <v>8.2000000000000003E-2</v>
      </c>
      <c r="AC34" s="3">
        <f>F34-F33</f>
        <v>1.3000000000000012E-2</v>
      </c>
      <c r="AD34" s="3">
        <f t="shared" si="12"/>
        <v>9.6340161172299404E-2</v>
      </c>
      <c r="AE34" s="3">
        <f t="shared" si="4"/>
        <v>5.7266631739756366E-2</v>
      </c>
      <c r="AF34" s="3">
        <v>0.159</v>
      </c>
      <c r="AG34" s="3">
        <f t="shared" si="5"/>
        <v>9.0150307060699597E-2</v>
      </c>
    </row>
    <row r="35" spans="1:33" x14ac:dyDescent="0.2">
      <c r="A35" s="1">
        <v>44135</v>
      </c>
      <c r="B35">
        <v>3950</v>
      </c>
      <c r="C35">
        <v>2028.67</v>
      </c>
      <c r="D35" s="3">
        <v>5.7000000000000002E-2</v>
      </c>
      <c r="E35" s="3">
        <v>0.104</v>
      </c>
      <c r="F35" s="3">
        <v>0.77200000000000002</v>
      </c>
      <c r="G35">
        <v>2276951</v>
      </c>
      <c r="H35">
        <v>1930475</v>
      </c>
      <c r="I35">
        <v>2151538</v>
      </c>
      <c r="J35">
        <v>1223783</v>
      </c>
      <c r="K35">
        <v>2499764</v>
      </c>
      <c r="L35">
        <v>1433.27</v>
      </c>
      <c r="O35">
        <f t="shared" si="8"/>
        <v>4.9013503375843988E-2</v>
      </c>
      <c r="P35">
        <f t="shared" si="9"/>
        <v>0.33003555682758878</v>
      </c>
      <c r="Q35">
        <f t="shared" si="0"/>
        <v>0.16504677504045265</v>
      </c>
      <c r="R35">
        <f t="shared" si="1"/>
        <v>0.26625507659738429</v>
      </c>
      <c r="U35" s="2">
        <f t="shared" si="6"/>
        <v>43.670000000000073</v>
      </c>
      <c r="V35" s="2">
        <f t="shared" si="10"/>
        <v>71138</v>
      </c>
      <c r="W35" s="2">
        <f t="shared" si="11"/>
        <v>23040</v>
      </c>
      <c r="X35" s="2">
        <f t="shared" si="2"/>
        <v>148.06999999999994</v>
      </c>
      <c r="AA35" s="3">
        <f t="shared" si="3"/>
        <v>2.2000000000000037E-2</v>
      </c>
      <c r="AB35" s="3">
        <f>E35</f>
        <v>0.104</v>
      </c>
      <c r="AC35" s="3">
        <f>F35-F34</f>
        <v>1.3000000000000012E-2</v>
      </c>
      <c r="AD35" s="3">
        <f t="shared" si="12"/>
        <v>3.8259874353062412E-2</v>
      </c>
      <c r="AE35" s="3">
        <f t="shared" si="4"/>
        <v>1.9188119356098682E-2</v>
      </c>
      <c r="AF35" s="3">
        <v>0.113</v>
      </c>
      <c r="AG35" s="3">
        <f t="shared" si="5"/>
        <v>0.11521164021164015</v>
      </c>
    </row>
    <row r="36" spans="1:33" x14ac:dyDescent="0.2">
      <c r="A36" s="1">
        <v>44165</v>
      </c>
      <c r="B36">
        <v>4037</v>
      </c>
      <c r="C36">
        <v>3050.59</v>
      </c>
      <c r="D36" s="3">
        <v>1.0999999999999999E-2</v>
      </c>
      <c r="E36" s="3">
        <v>1.2E-2</v>
      </c>
      <c r="F36" s="3">
        <v>0.78500000000000003</v>
      </c>
      <c r="G36">
        <v>2240429</v>
      </c>
      <c r="H36">
        <v>1865826</v>
      </c>
      <c r="I36">
        <v>2163687</v>
      </c>
      <c r="J36">
        <v>1312585</v>
      </c>
      <c r="K36">
        <v>2483809</v>
      </c>
      <c r="L36">
        <v>1626.24</v>
      </c>
      <c r="O36">
        <f t="shared" si="8"/>
        <v>0.43232933233308335</v>
      </c>
      <c r="P36">
        <f t="shared" si="9"/>
        <v>0.28576994260102334</v>
      </c>
      <c r="Q36">
        <f t="shared" si="0"/>
        <v>0.22848651757234148</v>
      </c>
      <c r="R36">
        <f t="shared" si="1"/>
        <v>0.35171906763334237</v>
      </c>
      <c r="U36" s="2">
        <f t="shared" si="6"/>
        <v>1021.9200000000001</v>
      </c>
      <c r="V36" s="2">
        <f t="shared" si="10"/>
        <v>-64649</v>
      </c>
      <c r="W36" s="2">
        <f t="shared" si="11"/>
        <v>88802</v>
      </c>
      <c r="X36" s="2">
        <f t="shared" si="2"/>
        <v>192.97000000000003</v>
      </c>
      <c r="AA36" s="3">
        <f t="shared" si="3"/>
        <v>0.50373890282796119</v>
      </c>
      <c r="AB36" s="3">
        <f>E36</f>
        <v>1.2E-2</v>
      </c>
      <c r="AC36" s="3">
        <f>F36-F35</f>
        <v>1.3000000000000012E-2</v>
      </c>
      <c r="AD36" s="3">
        <f t="shared" si="12"/>
        <v>-3.3488649166655872E-2</v>
      </c>
      <c r="AE36" s="3">
        <f t="shared" si="4"/>
        <v>7.2563518205433483E-2</v>
      </c>
      <c r="AF36" s="3">
        <v>5.0000000000000001E-3</v>
      </c>
      <c r="AG36" s="3">
        <f t="shared" si="5"/>
        <v>0.13463618159872182</v>
      </c>
    </row>
    <row r="37" spans="1:33" x14ac:dyDescent="0.2">
      <c r="A37" s="1">
        <v>44196</v>
      </c>
      <c r="B37">
        <v>4161</v>
      </c>
      <c r="C37">
        <v>3102.45</v>
      </c>
      <c r="D37" s="3">
        <v>0.09</v>
      </c>
      <c r="E37" s="3">
        <v>5.0000000000000001E-3</v>
      </c>
      <c r="F37" s="3">
        <v>0.79600000000000004</v>
      </c>
      <c r="G37">
        <v>2334423</v>
      </c>
      <c r="H37">
        <v>1936431</v>
      </c>
      <c r="I37">
        <v>2166682</v>
      </c>
      <c r="J37">
        <v>1318277</v>
      </c>
      <c r="K37">
        <v>2326992</v>
      </c>
      <c r="L37">
        <v>2060.35</v>
      </c>
      <c r="O37">
        <f t="shared" si="8"/>
        <v>0.45178169542385588</v>
      </c>
      <c r="P37">
        <f t="shared" si="9"/>
        <v>0.3341136709257716</v>
      </c>
      <c r="Q37">
        <f t="shared" si="0"/>
        <v>0.23255285633150805</v>
      </c>
      <c r="R37">
        <f t="shared" si="1"/>
        <v>0.54398093812419446</v>
      </c>
      <c r="U37" s="2">
        <f t="shared" si="6"/>
        <v>51.859999999999673</v>
      </c>
      <c r="V37" s="2">
        <f t="shared" si="10"/>
        <v>70605</v>
      </c>
      <c r="W37" s="2">
        <f t="shared" si="11"/>
        <v>5692</v>
      </c>
      <c r="X37" s="2">
        <f t="shared" si="2"/>
        <v>434.1099999999999</v>
      </c>
      <c r="AA37" s="3">
        <f t="shared" si="3"/>
        <v>1.6999990165836663E-2</v>
      </c>
      <c r="AB37" s="3">
        <f>E37</f>
        <v>5.0000000000000001E-3</v>
      </c>
      <c r="AC37" s="3">
        <f>F37-F36</f>
        <v>1.100000000000001E-2</v>
      </c>
      <c r="AD37" s="3">
        <f t="shared" si="12"/>
        <v>3.7841149174681885E-2</v>
      </c>
      <c r="AE37" s="3">
        <f t="shared" si="4"/>
        <v>4.336481065988107E-3</v>
      </c>
      <c r="AF37" s="3">
        <v>-7.7988504427492694E-2</v>
      </c>
      <c r="AG37" s="3">
        <f t="shared" si="5"/>
        <v>0.26694091892955524</v>
      </c>
    </row>
    <row r="38" spans="1:33" x14ac:dyDescent="0.2">
      <c r="A38" s="1">
        <v>44227</v>
      </c>
      <c r="B38">
        <v>4207</v>
      </c>
      <c r="C38">
        <v>3189.32</v>
      </c>
      <c r="D38" s="3">
        <v>0.06</v>
      </c>
      <c r="E38" s="3">
        <v>0.06</v>
      </c>
      <c r="F38" s="3">
        <v>0.80300000000000005</v>
      </c>
      <c r="G38">
        <v>2341680</v>
      </c>
      <c r="H38">
        <v>1998465</v>
      </c>
      <c r="I38">
        <v>2074294</v>
      </c>
      <c r="J38">
        <v>1438741</v>
      </c>
      <c r="K38">
        <v>2112355</v>
      </c>
      <c r="L38">
        <v>1951.71</v>
      </c>
      <c r="O38">
        <f t="shared" si="8"/>
        <v>0.48436609152288079</v>
      </c>
      <c r="P38">
        <f t="shared" si="9"/>
        <v>0.37658877669586482</v>
      </c>
      <c r="Q38">
        <f t="shared" si="0"/>
        <v>0.31861178681011726</v>
      </c>
      <c r="R38">
        <f t="shared" si="1"/>
        <v>0.49586564566346752</v>
      </c>
      <c r="U38" s="2">
        <f t="shared" si="6"/>
        <v>86.870000000000346</v>
      </c>
      <c r="V38" s="2">
        <f t="shared" si="10"/>
        <v>62034</v>
      </c>
      <c r="W38" s="2">
        <f t="shared" si="11"/>
        <v>120464</v>
      </c>
      <c r="X38" s="2">
        <f t="shared" si="2"/>
        <v>-108.63999999999987</v>
      </c>
      <c r="AA38" s="3">
        <f t="shared" si="3"/>
        <v>2.8000451256265324E-2</v>
      </c>
      <c r="AB38" s="3">
        <f>E38</f>
        <v>0.06</v>
      </c>
      <c r="AC38" s="3">
        <f>F38-F37</f>
        <v>7.0000000000000062E-3</v>
      </c>
      <c r="AD38" s="3">
        <f t="shared" si="12"/>
        <v>3.2035223563349272E-2</v>
      </c>
      <c r="AE38" s="3">
        <f t="shared" si="4"/>
        <v>9.1379884500753641E-2</v>
      </c>
      <c r="AF38" s="3">
        <v>0.18447060090316</v>
      </c>
      <c r="AG38" s="3">
        <f t="shared" si="5"/>
        <v>-5.2728905283082911E-2</v>
      </c>
    </row>
    <row r="39" spans="1:33" x14ac:dyDescent="0.2">
      <c r="A39" s="1">
        <v>44255</v>
      </c>
      <c r="B39">
        <v>4249</v>
      </c>
      <c r="C39">
        <v>3348.78</v>
      </c>
      <c r="D39" s="3">
        <v>-0.31</v>
      </c>
      <c r="E39" s="3">
        <v>8.5000000000000006E-2</v>
      </c>
      <c r="F39" s="3">
        <v>0.82499999999999996</v>
      </c>
      <c r="G39">
        <v>2336739</v>
      </c>
      <c r="H39">
        <v>2108738</v>
      </c>
      <c r="I39">
        <v>1974188</v>
      </c>
      <c r="J39">
        <v>1331590</v>
      </c>
      <c r="K39">
        <v>1955285</v>
      </c>
      <c r="L39">
        <v>1424</v>
      </c>
      <c r="O39">
        <f t="shared" si="8"/>
        <v>0.54417854463615911</v>
      </c>
      <c r="P39">
        <f t="shared" si="9"/>
        <v>0.45209345700965231</v>
      </c>
      <c r="Q39">
        <f t="shared" si="0"/>
        <v>0.24206360262468879</v>
      </c>
      <c r="R39">
        <f t="shared" si="1"/>
        <v>0.26214950994503766</v>
      </c>
      <c r="U39" s="2">
        <f t="shared" si="6"/>
        <v>159.46000000000004</v>
      </c>
      <c r="V39" s="2">
        <f t="shared" si="10"/>
        <v>110273</v>
      </c>
      <c r="W39" s="2">
        <f t="shared" si="11"/>
        <v>-107151</v>
      </c>
      <c r="X39" s="2">
        <f t="shared" si="2"/>
        <v>-527.71</v>
      </c>
      <c r="AA39" s="3">
        <f t="shared" si="3"/>
        <v>4.9998118721232124E-2</v>
      </c>
      <c r="AB39" s="3">
        <f>E39</f>
        <v>8.5000000000000006E-2</v>
      </c>
      <c r="AC39" s="3">
        <f>F39-F38</f>
        <v>2.1999999999999909E-2</v>
      </c>
      <c r="AD39" s="3">
        <f t="shared" si="12"/>
        <v>5.5178849767196322E-2</v>
      </c>
      <c r="AE39" s="3">
        <f t="shared" si="4"/>
        <v>-7.4475531037205445E-2</v>
      </c>
      <c r="AF39" s="3">
        <v>-0.12418679068959899</v>
      </c>
      <c r="AG39" s="3">
        <f t="shared" si="5"/>
        <v>-0.27038340737097216</v>
      </c>
    </row>
    <row r="40" spans="1:33" x14ac:dyDescent="0.2">
      <c r="A40" s="1">
        <v>44286</v>
      </c>
      <c r="B40">
        <v>4318</v>
      </c>
      <c r="C40">
        <v>3479.39</v>
      </c>
      <c r="D40" s="3">
        <v>0.20121951219512199</v>
      </c>
      <c r="E40" s="3">
        <v>-2.1000000000000001E-2</v>
      </c>
      <c r="F40" s="3">
        <v>0.85099999999999998</v>
      </c>
      <c r="G40">
        <v>2513311</v>
      </c>
      <c r="H40">
        <v>2175668</v>
      </c>
      <c r="I40">
        <v>2029567</v>
      </c>
      <c r="J40">
        <v>1392874</v>
      </c>
      <c r="K40">
        <v>1958929</v>
      </c>
      <c r="L40">
        <v>1508.7</v>
      </c>
      <c r="O40">
        <f t="shared" si="8"/>
        <v>0.59316954238559638</v>
      </c>
      <c r="P40">
        <f t="shared" si="9"/>
        <v>0.49792088759920544</v>
      </c>
      <c r="Q40">
        <f t="shared" si="0"/>
        <v>0.28584461185110571</v>
      </c>
      <c r="R40">
        <f t="shared" si="1"/>
        <v>0.29966207687640345</v>
      </c>
      <c r="U40" s="2">
        <f t="shared" si="6"/>
        <v>130.60999999999967</v>
      </c>
      <c r="V40" s="2">
        <f t="shared" si="10"/>
        <v>66930</v>
      </c>
      <c r="W40" s="2">
        <f t="shared" si="11"/>
        <v>61284</v>
      </c>
      <c r="X40" s="2">
        <f t="shared" si="2"/>
        <v>84.700000000000045</v>
      </c>
      <c r="AA40" s="3">
        <f t="shared" si="3"/>
        <v>3.9002263510890436E-2</v>
      </c>
      <c r="AB40" s="3">
        <f>E40</f>
        <v>-2.1000000000000001E-2</v>
      </c>
      <c r="AC40" s="3">
        <f>F40-F39</f>
        <v>2.6000000000000023E-2</v>
      </c>
      <c r="AD40" s="3">
        <f t="shared" si="12"/>
        <v>3.173936259506871E-2</v>
      </c>
      <c r="AE40" s="3">
        <f t="shared" si="4"/>
        <v>4.6023175301706985E-2</v>
      </c>
      <c r="AF40" s="3">
        <v>-9.4275567919763395E-2</v>
      </c>
      <c r="AG40" s="3">
        <f t="shared" si="5"/>
        <v>5.9480337078651718E-2</v>
      </c>
    </row>
    <row r="41" spans="1:33" x14ac:dyDescent="0.2">
      <c r="A41" s="1">
        <v>44316</v>
      </c>
      <c r="B41">
        <v>4365</v>
      </c>
      <c r="C41">
        <v>3629</v>
      </c>
      <c r="D41" s="3">
        <v>4.0609137055837498E-2</v>
      </c>
      <c r="E41" s="3">
        <v>6.6000000000000003E-2</v>
      </c>
      <c r="F41" s="3">
        <v>0.88200000000000001</v>
      </c>
      <c r="G41">
        <v>2495758</v>
      </c>
      <c r="H41">
        <v>2276951</v>
      </c>
      <c r="I41">
        <v>2076006</v>
      </c>
      <c r="J41">
        <v>1510480</v>
      </c>
      <c r="K41">
        <v>2035912</v>
      </c>
      <c r="L41">
        <v>1804.53</v>
      </c>
      <c r="O41">
        <f t="shared" si="8"/>
        <v>0.64928732183045756</v>
      </c>
      <c r="P41">
        <f t="shared" si="9"/>
        <v>0.56727005318118229</v>
      </c>
      <c r="Q41">
        <f t="shared" si="0"/>
        <v>0.36986180020503151</v>
      </c>
      <c r="R41">
        <f t="shared" si="1"/>
        <v>0.43068147091779568</v>
      </c>
      <c r="U41" s="2">
        <f t="shared" si="6"/>
        <v>149.61000000000013</v>
      </c>
      <c r="V41" s="2">
        <f t="shared" si="10"/>
        <v>101283</v>
      </c>
      <c r="W41" s="2">
        <f t="shared" si="11"/>
        <v>117606</v>
      </c>
      <c r="X41" s="2">
        <f t="shared" si="2"/>
        <v>295.82999999999993</v>
      </c>
      <c r="AA41" s="3">
        <f t="shared" si="3"/>
        <v>4.2998916476738779E-2</v>
      </c>
      <c r="AB41" s="3">
        <f>E41</f>
        <v>6.6000000000000003E-2</v>
      </c>
      <c r="AC41" s="3">
        <f>F41-F40</f>
        <v>3.1000000000000028E-2</v>
      </c>
      <c r="AD41" s="3">
        <f t="shared" si="12"/>
        <v>4.6552599017864855E-2</v>
      </c>
      <c r="AE41" s="3">
        <f t="shared" si="4"/>
        <v>8.443405505451318E-2</v>
      </c>
      <c r="AF41" s="3">
        <v>2.4864228932552899E-3</v>
      </c>
      <c r="AG41" s="3">
        <f t="shared" si="5"/>
        <v>0.19608272022270823</v>
      </c>
    </row>
    <row r="42" spans="1:33" x14ac:dyDescent="0.2">
      <c r="A42" s="1">
        <v>44347</v>
      </c>
      <c r="B42">
        <v>4400</v>
      </c>
      <c r="C42">
        <v>3774</v>
      </c>
      <c r="D42" s="3">
        <v>-3.0000000000000001E-3</v>
      </c>
      <c r="E42" s="3">
        <v>7.9000000000000001E-2</v>
      </c>
      <c r="F42" s="3">
        <v>0.90059999999999996</v>
      </c>
      <c r="G42">
        <v>2329140</v>
      </c>
      <c r="H42">
        <v>2240429</v>
      </c>
      <c r="I42">
        <v>2114332</v>
      </c>
      <c r="J42">
        <v>1611855</v>
      </c>
      <c r="K42">
        <v>2078081</v>
      </c>
      <c r="L42">
        <v>1995.65</v>
      </c>
      <c r="O42">
        <f t="shared" si="8"/>
        <v>0.70367591897974491</v>
      </c>
      <c r="P42">
        <f t="shared" si="9"/>
        <v>0.54226318899484349</v>
      </c>
      <c r="Q42">
        <f t="shared" si="0"/>
        <v>0.44228363641559237</v>
      </c>
      <c r="R42">
        <f t="shared" si="1"/>
        <v>0.51532612017308044</v>
      </c>
      <c r="U42" s="2">
        <f t="shared" si="6"/>
        <v>145</v>
      </c>
      <c r="V42" s="2">
        <f t="shared" si="10"/>
        <v>-36522</v>
      </c>
      <c r="W42" s="2">
        <f t="shared" si="11"/>
        <v>101375</v>
      </c>
      <c r="X42" s="2">
        <f t="shared" si="2"/>
        <v>191.12000000000012</v>
      </c>
      <c r="AA42" s="3">
        <f t="shared" si="3"/>
        <v>3.9955910719206393E-2</v>
      </c>
      <c r="AB42" s="3">
        <f>E42</f>
        <v>7.9000000000000001E-2</v>
      </c>
      <c r="AC42" s="3">
        <f>F42-F41</f>
        <v>1.859999999999995E-2</v>
      </c>
      <c r="AD42" s="3">
        <f t="shared" si="12"/>
        <v>-1.603987086239449E-2</v>
      </c>
      <c r="AE42" s="3">
        <f t="shared" si="4"/>
        <v>6.7114427201949045E-2</v>
      </c>
      <c r="AF42" s="3">
        <v>1.6E-2</v>
      </c>
      <c r="AG42" s="3">
        <f t="shared" si="5"/>
        <v>0.10591123450427542</v>
      </c>
    </row>
    <row r="43" spans="1:33" x14ac:dyDescent="0.2">
      <c r="A43" s="1">
        <v>44377</v>
      </c>
      <c r="B43">
        <v>4564</v>
      </c>
      <c r="C43">
        <v>3906</v>
      </c>
      <c r="D43" s="3">
        <v>-7.0000000000000007E-2</v>
      </c>
      <c r="E43" s="3">
        <v>0.06</v>
      </c>
      <c r="F43" s="3">
        <v>0.91220000000000001</v>
      </c>
      <c r="G43">
        <v>2365222</v>
      </c>
      <c r="H43">
        <v>2334423</v>
      </c>
      <c r="I43">
        <v>2109011</v>
      </c>
      <c r="J43">
        <v>1828788</v>
      </c>
      <c r="K43">
        <v>1947390</v>
      </c>
      <c r="L43">
        <v>2200.12</v>
      </c>
      <c r="O43">
        <f t="shared" si="8"/>
        <v>0.7531882970742686</v>
      </c>
      <c r="P43">
        <f t="shared" si="9"/>
        <v>0.60662152622530008</v>
      </c>
      <c r="Q43">
        <f t="shared" si="0"/>
        <v>0.59725957914965511</v>
      </c>
      <c r="R43">
        <f t="shared" si="1"/>
        <v>0.60588331687268304</v>
      </c>
      <c r="U43" s="2">
        <f t="shared" si="6"/>
        <v>132</v>
      </c>
      <c r="V43" s="2">
        <f t="shared" si="10"/>
        <v>93994</v>
      </c>
      <c r="W43" s="2">
        <f t="shared" si="11"/>
        <v>216933</v>
      </c>
      <c r="X43" s="2">
        <f t="shared" si="2"/>
        <v>204.4699999999998</v>
      </c>
      <c r="AA43" s="3">
        <f t="shared" si="3"/>
        <v>3.4976152623211444E-2</v>
      </c>
      <c r="AB43" s="3">
        <f>E43</f>
        <v>0.06</v>
      </c>
      <c r="AC43" s="3">
        <f>F43-F42</f>
        <v>1.1600000000000055E-2</v>
      </c>
      <c r="AD43" s="3">
        <f t="shared" si="12"/>
        <v>4.1953572284593711E-2</v>
      </c>
      <c r="AE43" s="3">
        <f t="shared" si="4"/>
        <v>0.13458592739421349</v>
      </c>
      <c r="AF43" s="3">
        <v>-4.7E-2</v>
      </c>
      <c r="AG43" s="3">
        <f t="shared" si="5"/>
        <v>0.10245784581464676</v>
      </c>
    </row>
    <row r="44" spans="1:33" x14ac:dyDescent="0.2">
      <c r="A44" s="1">
        <v>44408</v>
      </c>
      <c r="B44">
        <v>4541</v>
      </c>
      <c r="C44">
        <v>3822</v>
      </c>
      <c r="D44" s="3">
        <v>-3.5000000000000003E-2</v>
      </c>
      <c r="E44" s="3">
        <v>8.7999999999999995E-2</v>
      </c>
      <c r="F44" s="3">
        <v>0.88390000000000002</v>
      </c>
      <c r="G44">
        <v>2685714</v>
      </c>
      <c r="H44">
        <v>2341680</v>
      </c>
      <c r="I44">
        <v>2174161</v>
      </c>
      <c r="J44">
        <v>1882441</v>
      </c>
      <c r="K44">
        <v>1973623</v>
      </c>
      <c r="L44">
        <v>2194.5300000000002</v>
      </c>
      <c r="O44">
        <f t="shared" si="8"/>
        <v>0.72168042010502631</v>
      </c>
      <c r="P44">
        <f t="shared" si="9"/>
        <v>0.61159044395708528</v>
      </c>
      <c r="Q44">
        <f t="shared" si="0"/>
        <v>0.63558903688780777</v>
      </c>
      <c r="R44">
        <f t="shared" si="1"/>
        <v>0.6034075760327029</v>
      </c>
      <c r="U44" s="2">
        <f t="shared" si="6"/>
        <v>-84</v>
      </c>
      <c r="V44" s="2">
        <f t="shared" si="10"/>
        <v>7257</v>
      </c>
      <c r="W44" s="2">
        <f t="shared" si="11"/>
        <v>53653</v>
      </c>
      <c r="X44" s="2">
        <f t="shared" si="2"/>
        <v>-5.5899999999996908</v>
      </c>
      <c r="AA44" s="3">
        <f t="shared" si="3"/>
        <v>-2.1505376344086023E-2</v>
      </c>
      <c r="AB44" s="3">
        <f>E44</f>
        <v>8.7999999999999995E-2</v>
      </c>
      <c r="AC44" s="3">
        <f>F44-F43</f>
        <v>-2.8299999999999992E-2</v>
      </c>
      <c r="AD44" s="3">
        <f t="shared" si="12"/>
        <v>3.1086910983999043E-3</v>
      </c>
      <c r="AE44" s="3">
        <f t="shared" si="4"/>
        <v>2.9338009654481547E-2</v>
      </c>
      <c r="AF44" s="3">
        <v>1.2999999999999999E-2</v>
      </c>
      <c r="AG44" s="3">
        <f t="shared" si="5"/>
        <v>-2.5407705034269455E-3</v>
      </c>
    </row>
    <row r="45" spans="1:33" x14ac:dyDescent="0.2">
      <c r="A45" s="1">
        <v>44439</v>
      </c>
      <c r="B45">
        <v>4500</v>
      </c>
      <c r="C45">
        <v>3950</v>
      </c>
      <c r="D45" s="3">
        <v>-1.7999999999999999E-2</v>
      </c>
      <c r="E45" s="3">
        <v>5.7000000000000002E-2</v>
      </c>
      <c r="F45" s="3">
        <v>0.88890000000000002</v>
      </c>
      <c r="G45">
        <v>2908944</v>
      </c>
      <c r="H45">
        <v>2336739</v>
      </c>
      <c r="I45">
        <v>2230893</v>
      </c>
      <c r="J45">
        <v>1984533</v>
      </c>
      <c r="K45">
        <v>2029991</v>
      </c>
      <c r="L45">
        <v>2328.56</v>
      </c>
      <c r="O45">
        <f t="shared" si="8"/>
        <v>0.76969242310577646</v>
      </c>
      <c r="P45">
        <f t="shared" si="9"/>
        <v>0.60820730732862305</v>
      </c>
      <c r="Q45">
        <f t="shared" si="0"/>
        <v>0.70852309461810203</v>
      </c>
      <c r="R45">
        <f t="shared" si="1"/>
        <v>0.66276778082385923</v>
      </c>
      <c r="U45" s="2">
        <f t="shared" si="6"/>
        <v>128</v>
      </c>
      <c r="V45" s="2">
        <f t="shared" si="10"/>
        <v>-4941</v>
      </c>
      <c r="W45" s="2">
        <f t="shared" si="11"/>
        <v>102092</v>
      </c>
      <c r="X45" s="2">
        <f t="shared" si="2"/>
        <v>134.02999999999975</v>
      </c>
      <c r="AA45" s="3">
        <f t="shared" si="3"/>
        <v>3.3490319204604921E-2</v>
      </c>
      <c r="AB45" s="3">
        <f>E45</f>
        <v>5.7000000000000002E-2</v>
      </c>
      <c r="AC45" s="3">
        <f>F45-F44</f>
        <v>5.0000000000000044E-3</v>
      </c>
      <c r="AD45" s="3">
        <f t="shared" si="12"/>
        <v>-2.1100235728195144E-3</v>
      </c>
      <c r="AE45" s="3">
        <f t="shared" si="4"/>
        <v>5.4233837873271989E-2</v>
      </c>
      <c r="AF45" s="3">
        <v>7.2999999999999995E-2</v>
      </c>
      <c r="AG45" s="3">
        <f t="shared" si="5"/>
        <v>6.1074580889757597E-2</v>
      </c>
    </row>
    <row r="46" spans="1:33" x14ac:dyDescent="0.2">
      <c r="A46" s="1">
        <v>44469</v>
      </c>
      <c r="B46">
        <v>4459</v>
      </c>
      <c r="C46">
        <v>4037</v>
      </c>
      <c r="D46" s="3">
        <v>-8.1000000000000003E-2</v>
      </c>
      <c r="E46" s="3">
        <v>1.0999999999999999E-2</v>
      </c>
      <c r="F46" s="3">
        <v>0.90300000000000002</v>
      </c>
      <c r="G46">
        <v>2879491</v>
      </c>
      <c r="H46">
        <v>2513311</v>
      </c>
      <c r="I46">
        <v>2263473</v>
      </c>
      <c r="J46">
        <v>2057111</v>
      </c>
      <c r="K46">
        <v>2008872</v>
      </c>
      <c r="L46">
        <v>2508.6</v>
      </c>
      <c r="O46">
        <f t="shared" si="8"/>
        <v>0.80232558139534882</v>
      </c>
      <c r="P46">
        <f t="shared" si="9"/>
        <v>0.72910736819906341</v>
      </c>
      <c r="Q46">
        <f t="shared" si="0"/>
        <v>0.76037248577460115</v>
      </c>
      <c r="R46">
        <f t="shared" si="1"/>
        <v>0.74250523714408456</v>
      </c>
      <c r="U46" s="2">
        <f t="shared" si="6"/>
        <v>87</v>
      </c>
      <c r="V46" s="2">
        <f t="shared" si="10"/>
        <v>176572</v>
      </c>
      <c r="W46" s="2">
        <f t="shared" si="11"/>
        <v>72578</v>
      </c>
      <c r="X46" s="2">
        <f t="shared" si="2"/>
        <v>180.03999999999996</v>
      </c>
      <c r="AA46" s="3">
        <f t="shared" si="3"/>
        <v>2.2025316455696203E-2</v>
      </c>
      <c r="AB46" s="3">
        <f>E46</f>
        <v>1.0999999999999999E-2</v>
      </c>
      <c r="AC46" s="3">
        <f>F46-F45</f>
        <v>1.4100000000000001E-2</v>
      </c>
      <c r="AD46" s="3">
        <f t="shared" si="12"/>
        <v>7.5563424070895377E-2</v>
      </c>
      <c r="AE46" s="3">
        <f t="shared" si="4"/>
        <v>3.6571828233644896E-2</v>
      </c>
      <c r="AF46" s="3">
        <v>2.1000000000000001E-2</v>
      </c>
      <c r="AG46" s="3">
        <f t="shared" si="5"/>
        <v>7.7318170886728266E-2</v>
      </c>
    </row>
    <row r="47" spans="1:33" x14ac:dyDescent="0.2">
      <c r="A47" s="1">
        <v>44500</v>
      </c>
      <c r="B47">
        <v>4348</v>
      </c>
      <c r="C47">
        <v>4161</v>
      </c>
      <c r="D47" s="3">
        <v>-7.5999999999999998E-2</v>
      </c>
      <c r="E47" s="3">
        <v>0.09</v>
      </c>
      <c r="F47" s="3">
        <v>0.92120000000000002</v>
      </c>
      <c r="G47">
        <v>2613364</v>
      </c>
      <c r="H47">
        <v>2495758</v>
      </c>
      <c r="I47">
        <v>2247394</v>
      </c>
      <c r="J47">
        <v>2164372</v>
      </c>
      <c r="K47">
        <v>2050349</v>
      </c>
      <c r="L47">
        <v>3023.45</v>
      </c>
      <c r="O47">
        <f t="shared" si="8"/>
        <v>0.84883720930232553</v>
      </c>
      <c r="P47">
        <f t="shared" si="9"/>
        <v>0.7170887085675316</v>
      </c>
      <c r="Q47">
        <f t="shared" si="0"/>
        <v>0.83699925345678083</v>
      </c>
      <c r="R47">
        <f t="shared" si="1"/>
        <v>0.97052584026821254</v>
      </c>
      <c r="U47" s="2">
        <f t="shared" si="6"/>
        <v>124</v>
      </c>
      <c r="V47" s="2">
        <f t="shared" si="10"/>
        <v>-17553</v>
      </c>
      <c r="W47" s="2">
        <f t="shared" si="11"/>
        <v>107261</v>
      </c>
      <c r="X47" s="2">
        <f t="shared" si="2"/>
        <v>514.84999999999991</v>
      </c>
      <c r="AA47" s="3">
        <f t="shared" si="3"/>
        <v>3.0715878127322269E-2</v>
      </c>
      <c r="AB47" s="3">
        <f>E47</f>
        <v>0.09</v>
      </c>
      <c r="AC47" s="3">
        <f>F47-F46</f>
        <v>1.8199999999999994E-2</v>
      </c>
      <c r="AD47" s="3">
        <f t="shared" si="12"/>
        <v>-6.9840143141855502E-3</v>
      </c>
      <c r="AE47" s="3">
        <f t="shared" si="4"/>
        <v>5.2141571359056463E-2</v>
      </c>
      <c r="AF47" s="3">
        <v>1.5800000000000002E-2</v>
      </c>
      <c r="AG47" s="3">
        <f t="shared" si="5"/>
        <v>0.20523399505700388</v>
      </c>
    </row>
    <row r="48" spans="1:33" x14ac:dyDescent="0.2">
      <c r="A48" s="1">
        <v>44530</v>
      </c>
      <c r="B48">
        <v>4296</v>
      </c>
      <c r="C48">
        <v>4207</v>
      </c>
      <c r="D48" s="3">
        <v>1.7000000000000001E-2</v>
      </c>
      <c r="E48" s="3">
        <v>0.06</v>
      </c>
      <c r="F48" s="3">
        <v>0.92920000000000003</v>
      </c>
      <c r="G48">
        <v>2547075</v>
      </c>
      <c r="H48">
        <v>2329140</v>
      </c>
      <c r="I48">
        <v>2191884</v>
      </c>
      <c r="J48">
        <v>2082391</v>
      </c>
      <c r="K48">
        <v>2079209</v>
      </c>
      <c r="L48">
        <v>2649</v>
      </c>
      <c r="O48">
        <f t="shared" si="8"/>
        <v>0.86609152288072022</v>
      </c>
      <c r="P48">
        <f t="shared" si="9"/>
        <v>0.60300421984841956</v>
      </c>
      <c r="Q48">
        <f t="shared" si="0"/>
        <v>0.77843240211889686</v>
      </c>
      <c r="R48">
        <f t="shared" si="1"/>
        <v>0.80468663498545112</v>
      </c>
      <c r="U48" s="2">
        <f t="shared" si="6"/>
        <v>46</v>
      </c>
      <c r="V48" s="2">
        <f t="shared" si="10"/>
        <v>-166618</v>
      </c>
      <c r="W48" s="2">
        <f t="shared" si="11"/>
        <v>-81981</v>
      </c>
      <c r="X48" s="2">
        <f t="shared" si="2"/>
        <v>-374.44999999999982</v>
      </c>
      <c r="AA48" s="3">
        <f t="shared" si="3"/>
        <v>1.1055034847392453E-2</v>
      </c>
      <c r="AB48" s="3">
        <f>E48</f>
        <v>0.06</v>
      </c>
      <c r="AC48" s="3">
        <f>F48-F47</f>
        <v>8.0000000000000071E-3</v>
      </c>
      <c r="AD48" s="3">
        <f t="shared" si="12"/>
        <v>-6.6760479181074445E-2</v>
      </c>
      <c r="AE48" s="3">
        <f t="shared" si="4"/>
        <v>-3.7877499801328054E-2</v>
      </c>
      <c r="AF48" s="3">
        <v>4.1000000000000002E-2</v>
      </c>
      <c r="AG48" s="3">
        <f t="shared" si="5"/>
        <v>-0.12384858357174745</v>
      </c>
    </row>
    <row r="49" spans="1:33" x14ac:dyDescent="0.2">
      <c r="A49" s="1">
        <v>44561</v>
      </c>
      <c r="B49">
        <v>4329</v>
      </c>
      <c r="C49">
        <v>4249</v>
      </c>
      <c r="D49" s="3">
        <v>4.1000000000000002E-2</v>
      </c>
      <c r="E49" s="3">
        <v>-0.31</v>
      </c>
      <c r="F49" s="3">
        <v>0.93730000000000002</v>
      </c>
      <c r="G49">
        <v>2553654</v>
      </c>
      <c r="H49">
        <v>2365222</v>
      </c>
      <c r="I49">
        <v>2160129</v>
      </c>
      <c r="J49">
        <v>2287465</v>
      </c>
      <c r="K49">
        <v>1993295</v>
      </c>
      <c r="L49">
        <v>2896.06</v>
      </c>
      <c r="O49">
        <f t="shared" si="8"/>
        <v>0.88184546136534137</v>
      </c>
      <c r="P49">
        <f t="shared" si="9"/>
        <v>0.62770981301340179</v>
      </c>
      <c r="Q49">
        <f t="shared" si="0"/>
        <v>0.92493632950774585</v>
      </c>
      <c r="R49">
        <f t="shared" si="1"/>
        <v>0.91410640813849975</v>
      </c>
      <c r="U49" s="2">
        <f t="shared" si="6"/>
        <v>42</v>
      </c>
      <c r="V49" s="2">
        <f t="shared" si="10"/>
        <v>36082</v>
      </c>
      <c r="W49" s="2">
        <f t="shared" si="11"/>
        <v>205074</v>
      </c>
      <c r="X49" s="2">
        <f t="shared" si="2"/>
        <v>247.05999999999995</v>
      </c>
      <c r="AA49" s="3">
        <f t="shared" si="3"/>
        <v>9.9833610648918467E-3</v>
      </c>
      <c r="AB49" s="3">
        <f>E49</f>
        <v>-0.31</v>
      </c>
      <c r="AC49" s="3">
        <f>F49-F48</f>
        <v>8.0999999999999961E-3</v>
      </c>
      <c r="AD49" s="3">
        <f t="shared" si="12"/>
        <v>1.5491554822810135E-2</v>
      </c>
      <c r="AE49" s="3">
        <f t="shared" si="4"/>
        <v>9.8480064502775896E-2</v>
      </c>
      <c r="AF49" s="3">
        <v>-2.8000000000000001E-2</v>
      </c>
      <c r="AG49" s="3">
        <f t="shared" si="5"/>
        <v>9.3265383163457893E-2</v>
      </c>
    </row>
    <row r="50" spans="1:33" x14ac:dyDescent="0.2">
      <c r="A50" s="1">
        <v>44592</v>
      </c>
      <c r="B50">
        <v>4290</v>
      </c>
      <c r="C50">
        <v>4318</v>
      </c>
      <c r="D50" s="3">
        <v>2.5999999999999999E-2</v>
      </c>
      <c r="E50" s="3">
        <v>0.20121951219512199</v>
      </c>
      <c r="F50" s="3">
        <v>0.93759999999999999</v>
      </c>
      <c r="G50">
        <v>2306965</v>
      </c>
      <c r="H50">
        <v>2685714</v>
      </c>
      <c r="I50">
        <v>2079053</v>
      </c>
      <c r="J50">
        <v>2392538</v>
      </c>
      <c r="K50">
        <v>1856665</v>
      </c>
      <c r="L50">
        <v>2847.42</v>
      </c>
      <c r="O50">
        <f t="shared" si="8"/>
        <v>0.90772693173293328</v>
      </c>
      <c r="P50">
        <f t="shared" si="9"/>
        <v>0.84715288614214923</v>
      </c>
      <c r="Q50">
        <f t="shared" si="0"/>
        <v>1</v>
      </c>
      <c r="R50">
        <f t="shared" si="1"/>
        <v>0.89256436261852778</v>
      </c>
      <c r="U50" s="2">
        <f t="shared" si="6"/>
        <v>69</v>
      </c>
      <c r="V50" s="2">
        <f t="shared" si="10"/>
        <v>320492</v>
      </c>
      <c r="W50" s="2">
        <f t="shared" si="11"/>
        <v>105073</v>
      </c>
      <c r="X50" s="2">
        <f t="shared" si="2"/>
        <v>-48.639999999999873</v>
      </c>
      <c r="AA50" s="3">
        <f t="shared" si="3"/>
        <v>1.6239115085902565E-2</v>
      </c>
      <c r="AB50" s="3">
        <f>E50</f>
        <v>0.20121951219512199</v>
      </c>
      <c r="AC50" s="3">
        <f>F50-F49</f>
        <v>2.9999999999996696E-4</v>
      </c>
      <c r="AD50" s="3">
        <f t="shared" si="12"/>
        <v>0.13550186832356539</v>
      </c>
      <c r="AE50" s="3">
        <f t="shared" si="4"/>
        <v>4.5934254731766384E-2</v>
      </c>
      <c r="AF50" s="3">
        <v>-4.3999999999999997E-2</v>
      </c>
      <c r="AG50" s="3">
        <f t="shared" si="5"/>
        <v>-1.6795232142980419E-2</v>
      </c>
    </row>
    <row r="51" spans="1:33" x14ac:dyDescent="0.2">
      <c r="A51" s="1">
        <v>44620</v>
      </c>
      <c r="B51">
        <v>4268</v>
      </c>
      <c r="C51">
        <v>4365</v>
      </c>
      <c r="D51" s="3">
        <v>-0.20125786163522</v>
      </c>
      <c r="E51" s="3">
        <v>4.0609137055837498E-2</v>
      </c>
      <c r="F51" s="3">
        <v>0.93669999999999998</v>
      </c>
      <c r="G51">
        <v>2241502</v>
      </c>
      <c r="H51">
        <v>2908944</v>
      </c>
      <c r="I51">
        <v>1950561</v>
      </c>
      <c r="J51">
        <v>1858347</v>
      </c>
      <c r="K51">
        <v>1822940</v>
      </c>
      <c r="L51">
        <v>1568.23</v>
      </c>
      <c r="O51">
        <f t="shared" si="8"/>
        <v>0.92535633908477122</v>
      </c>
      <c r="P51">
        <f t="shared" si="9"/>
        <v>1</v>
      </c>
      <c r="Q51">
        <f t="shared" si="0"/>
        <v>0.6183763935175759</v>
      </c>
      <c r="R51">
        <f t="shared" si="1"/>
        <v>0.32602716671612247</v>
      </c>
      <c r="U51" s="2">
        <f t="shared" si="6"/>
        <v>47</v>
      </c>
      <c r="V51" s="2">
        <f t="shared" si="10"/>
        <v>223230</v>
      </c>
      <c r="W51" s="2">
        <f t="shared" si="11"/>
        <v>-534191</v>
      </c>
      <c r="X51" s="2">
        <f t="shared" si="2"/>
        <v>-1279.19</v>
      </c>
      <c r="AA51" s="3">
        <f t="shared" si="3"/>
        <v>1.0884668828161186E-2</v>
      </c>
      <c r="AB51" s="3">
        <f>E51</f>
        <v>4.0609137055837498E-2</v>
      </c>
      <c r="AC51" s="3">
        <f>F51-F50</f>
        <v>-9.000000000000119E-4</v>
      </c>
      <c r="AD51" s="3">
        <f t="shared" si="12"/>
        <v>8.3117562033783191E-2</v>
      </c>
      <c r="AE51" s="3">
        <f t="shared" si="4"/>
        <v>-0.2232737787236817</v>
      </c>
      <c r="AF51" s="3">
        <v>-0.22222222222222199</v>
      </c>
      <c r="AG51" s="3">
        <f t="shared" si="5"/>
        <v>-0.44924528169360334</v>
      </c>
    </row>
    <row r="52" spans="1:33" x14ac:dyDescent="0.2">
      <c r="A52" s="1">
        <v>44651</v>
      </c>
      <c r="B52">
        <v>4185</v>
      </c>
      <c r="C52">
        <v>4400</v>
      </c>
      <c r="D52" s="3">
        <v>-0.36220472440944901</v>
      </c>
      <c r="E52" s="3">
        <v>-3.0000000000000001E-3</v>
      </c>
      <c r="F52" s="3">
        <v>0.93830000000000002</v>
      </c>
      <c r="G52">
        <v>2316470</v>
      </c>
      <c r="H52">
        <v>2879491</v>
      </c>
      <c r="I52">
        <v>1886846</v>
      </c>
      <c r="J52">
        <v>2193343</v>
      </c>
      <c r="K52">
        <v>1800730</v>
      </c>
      <c r="L52">
        <v>2590</v>
      </c>
      <c r="O52">
        <f t="shared" si="8"/>
        <v>0.93848462115528886</v>
      </c>
      <c r="P52">
        <f t="shared" si="9"/>
        <v>0.97983332865450312</v>
      </c>
      <c r="Q52">
        <f t="shared" si="0"/>
        <v>0.85769600331479479</v>
      </c>
      <c r="R52">
        <f t="shared" si="1"/>
        <v>0.77855627549370876</v>
      </c>
      <c r="U52" s="2">
        <f t="shared" si="6"/>
        <v>35</v>
      </c>
      <c r="V52" s="2">
        <f t="shared" si="10"/>
        <v>-29453</v>
      </c>
      <c r="W52" s="2">
        <f t="shared" si="11"/>
        <v>334996</v>
      </c>
      <c r="X52" s="2">
        <f t="shared" si="2"/>
        <v>1021.77</v>
      </c>
      <c r="AA52" s="3">
        <f t="shared" si="3"/>
        <v>8.0183276059564712E-3</v>
      </c>
      <c r="AB52" s="3">
        <f>E52</f>
        <v>-3.0000000000000001E-3</v>
      </c>
      <c r="AC52" s="3">
        <f>F52-F51</f>
        <v>1.6000000000000458E-3</v>
      </c>
      <c r="AD52" s="3">
        <f t="shared" si="12"/>
        <v>-1.0124980061493106E-2</v>
      </c>
      <c r="AE52" s="3">
        <f t="shared" si="4"/>
        <v>0.18026558010963506</v>
      </c>
      <c r="AF52" s="3">
        <v>0.102380952380952</v>
      </c>
      <c r="AG52" s="3">
        <f t="shared" si="5"/>
        <v>0.65154345982413298</v>
      </c>
    </row>
    <row r="53" spans="1:33" x14ac:dyDescent="0.2">
      <c r="A53" s="1">
        <v>44681</v>
      </c>
      <c r="B53">
        <v>4177</v>
      </c>
      <c r="C53">
        <v>4564</v>
      </c>
      <c r="D53" s="3">
        <v>0.01</v>
      </c>
      <c r="E53" s="3">
        <v>-7.0000000000000007E-2</v>
      </c>
      <c r="F53" s="3">
        <v>0.94699999999999995</v>
      </c>
      <c r="G53">
        <v>2291566</v>
      </c>
      <c r="H53">
        <v>2613364</v>
      </c>
      <c r="I53">
        <v>1844112</v>
      </c>
      <c r="J53">
        <v>2157598</v>
      </c>
      <c r="K53">
        <v>1762794</v>
      </c>
      <c r="L53">
        <v>2738</v>
      </c>
      <c r="O53">
        <f t="shared" si="8"/>
        <v>1</v>
      </c>
      <c r="P53">
        <f t="shared" si="9"/>
        <v>0.79761434433497502</v>
      </c>
      <c r="Q53">
        <f t="shared" si="0"/>
        <v>0.83215993884775163</v>
      </c>
      <c r="R53">
        <f t="shared" si="1"/>
        <v>0.84410361794757094</v>
      </c>
      <c r="U53" s="2">
        <f t="shared" si="6"/>
        <v>164</v>
      </c>
      <c r="V53" s="2">
        <f t="shared" si="10"/>
        <v>-266127</v>
      </c>
      <c r="W53" s="2">
        <f t="shared" si="11"/>
        <v>-35745</v>
      </c>
      <c r="X53" s="2">
        <f t="shared" si="2"/>
        <v>148</v>
      </c>
      <c r="AA53" s="3">
        <f t="shared" si="3"/>
        <v>3.727272727272727E-2</v>
      </c>
      <c r="AB53" s="3">
        <f>E53</f>
        <v>-7.0000000000000007E-2</v>
      </c>
      <c r="AC53" s="3">
        <f>F53-F52</f>
        <v>8.69999999999993E-3</v>
      </c>
      <c r="AD53" s="3">
        <f t="shared" si="12"/>
        <v>-9.2421542557347802E-2</v>
      </c>
      <c r="AE53" s="3">
        <f t="shared" si="4"/>
        <v>-1.6297040636143092E-2</v>
      </c>
      <c r="AF53" s="3">
        <v>-0.05</v>
      </c>
      <c r="AG53" s="3">
        <f t="shared" si="5"/>
        <v>5.7142857142857141E-2</v>
      </c>
    </row>
    <row r="54" spans="1:33" x14ac:dyDescent="0.2">
      <c r="A54" s="1">
        <v>44712</v>
      </c>
      <c r="B54">
        <v>4192</v>
      </c>
      <c r="C54">
        <v>4541</v>
      </c>
      <c r="D54" s="3">
        <v>0</v>
      </c>
      <c r="E54" s="3">
        <v>-3.5000000000000003E-2</v>
      </c>
      <c r="F54" s="3">
        <v>0.92600000000000005</v>
      </c>
      <c r="G54">
        <v>2321347</v>
      </c>
      <c r="H54">
        <v>2547075</v>
      </c>
      <c r="I54">
        <v>1853116</v>
      </c>
      <c r="J54">
        <v>2126087</v>
      </c>
      <c r="K54">
        <v>1724528</v>
      </c>
      <c r="L54">
        <v>2530</v>
      </c>
      <c r="O54">
        <f t="shared" si="8"/>
        <v>0.99137284321080266</v>
      </c>
      <c r="P54">
        <f t="shared" si="9"/>
        <v>0.75222581084698925</v>
      </c>
      <c r="Q54">
        <f t="shared" si="0"/>
        <v>0.80964862461020803</v>
      </c>
      <c r="R54">
        <f t="shared" si="1"/>
        <v>0.75198302855295385</v>
      </c>
      <c r="U54" s="2">
        <f t="shared" si="6"/>
        <v>-23</v>
      </c>
      <c r="V54" s="2">
        <f t="shared" si="10"/>
        <v>-66289</v>
      </c>
      <c r="W54" s="2">
        <f t="shared" si="11"/>
        <v>-31511</v>
      </c>
      <c r="X54" s="2">
        <f t="shared" si="2"/>
        <v>-208</v>
      </c>
      <c r="AA54" s="3">
        <f t="shared" si="3"/>
        <v>-5.039439088518843E-3</v>
      </c>
      <c r="AB54" s="3">
        <f>E54</f>
        <v>-3.5000000000000003E-2</v>
      </c>
      <c r="AC54" s="3">
        <f>F54-F53</f>
        <v>-2.0999999999999908E-2</v>
      </c>
      <c r="AD54" s="3">
        <f t="shared" si="12"/>
        <v>-2.5365391120410322E-2</v>
      </c>
      <c r="AE54" s="3">
        <f t="shared" si="4"/>
        <v>-1.4604666856383812E-2</v>
      </c>
      <c r="AF54" s="3">
        <v>0.01</v>
      </c>
      <c r="AG54" s="3">
        <f t="shared" si="5"/>
        <v>-7.5967859751643538E-2</v>
      </c>
    </row>
    <row r="55" spans="1:33" x14ac:dyDescent="0.2">
      <c r="A55" s="1">
        <v>44742</v>
      </c>
      <c r="B55">
        <v>4277</v>
      </c>
      <c r="C55">
        <v>4500</v>
      </c>
      <c r="D55" s="3">
        <v>0</v>
      </c>
      <c r="E55" s="3">
        <v>-1.7999999999999999E-2</v>
      </c>
      <c r="F55" s="3">
        <v>0.91930000000000001</v>
      </c>
      <c r="G55">
        <v>2352193</v>
      </c>
      <c r="H55">
        <v>2553654</v>
      </c>
      <c r="I55">
        <v>1849649</v>
      </c>
      <c r="J55">
        <v>2079172</v>
      </c>
      <c r="K55">
        <v>1678163</v>
      </c>
      <c r="L55">
        <v>2413</v>
      </c>
      <c r="O55">
        <f t="shared" si="8"/>
        <v>0.97599399849962487</v>
      </c>
      <c r="P55">
        <f t="shared" si="9"/>
        <v>0.75673049732313846</v>
      </c>
      <c r="Q55">
        <f t="shared" si="0"/>
        <v>0.77613276324578417</v>
      </c>
      <c r="R55">
        <f t="shared" si="1"/>
        <v>0.70016519701848168</v>
      </c>
      <c r="U55" s="2">
        <f t="shared" si="6"/>
        <v>-41</v>
      </c>
      <c r="V55" s="2">
        <f t="shared" si="10"/>
        <v>6579</v>
      </c>
      <c r="W55" s="2">
        <f t="shared" si="11"/>
        <v>-46915</v>
      </c>
      <c r="X55" s="2">
        <f t="shared" si="2"/>
        <v>-117</v>
      </c>
      <c r="AA55" s="3">
        <f t="shared" si="3"/>
        <v>-9.0288482713058796E-3</v>
      </c>
      <c r="AB55" s="3">
        <f>E55</f>
        <v>-1.7999999999999999E-2</v>
      </c>
      <c r="AC55" s="3">
        <f>F55-F54</f>
        <v>-6.7000000000000393E-3</v>
      </c>
      <c r="AD55" s="3">
        <f t="shared" si="12"/>
        <v>2.5829628102823827E-3</v>
      </c>
      <c r="AE55" s="3">
        <f t="shared" si="4"/>
        <v>-2.2066359466945615E-2</v>
      </c>
      <c r="AF55" s="3">
        <v>-1.4999999999999999E-2</v>
      </c>
      <c r="AG55" s="3">
        <f t="shared" si="5"/>
        <v>-4.6245059288537546E-2</v>
      </c>
    </row>
    <row r="56" spans="1:33" x14ac:dyDescent="0.2">
      <c r="A56" s="1">
        <v>44773</v>
      </c>
      <c r="B56">
        <v>4298</v>
      </c>
      <c r="C56">
        <v>4459</v>
      </c>
      <c r="D56" s="3">
        <v>0.03</v>
      </c>
      <c r="E56" s="3">
        <v>-8.1000000000000003E-2</v>
      </c>
      <c r="F56" s="3">
        <v>0.91639999999999999</v>
      </c>
      <c r="G56">
        <v>2481623</v>
      </c>
      <c r="H56">
        <v>2306965</v>
      </c>
      <c r="I56">
        <v>1864257</v>
      </c>
      <c r="J56">
        <v>2024361</v>
      </c>
      <c r="K56">
        <v>1687480</v>
      </c>
      <c r="L56">
        <v>2119</v>
      </c>
      <c r="O56">
        <f t="shared" si="8"/>
        <v>0.96061515378844708</v>
      </c>
      <c r="P56">
        <f t="shared" si="9"/>
        <v>0.58782084507890908</v>
      </c>
      <c r="Q56">
        <f t="shared" si="0"/>
        <v>0.73697603560546798</v>
      </c>
      <c r="R56">
        <f t="shared" si="1"/>
        <v>0.56995628700878243</v>
      </c>
      <c r="U56" s="2">
        <f t="shared" si="6"/>
        <v>-41</v>
      </c>
      <c r="V56" s="2">
        <f t="shared" si="10"/>
        <v>-246689</v>
      </c>
      <c r="W56" s="2">
        <f t="shared" si="11"/>
        <v>-54811</v>
      </c>
      <c r="X56" s="2">
        <f t="shared" si="2"/>
        <v>-294</v>
      </c>
      <c r="AA56" s="3">
        <f t="shared" si="3"/>
        <v>-9.1111111111111115E-3</v>
      </c>
      <c r="AB56" s="3">
        <f>E56</f>
        <v>-8.1000000000000003E-2</v>
      </c>
      <c r="AC56" s="3">
        <f>F56-F55</f>
        <v>-2.9000000000000137E-3</v>
      </c>
      <c r="AD56" s="3">
        <f t="shared" si="12"/>
        <v>-9.6602358816033809E-2</v>
      </c>
      <c r="AE56" s="3">
        <f t="shared" si="4"/>
        <v>-2.6361936386215281E-2</v>
      </c>
      <c r="AF56" s="3">
        <v>0.03</v>
      </c>
      <c r="AG56" s="3">
        <f t="shared" si="5"/>
        <v>-0.12184003315375051</v>
      </c>
    </row>
    <row r="57" spans="1:33" x14ac:dyDescent="0.2">
      <c r="A57" s="1">
        <v>44804</v>
      </c>
      <c r="B57">
        <v>4324</v>
      </c>
      <c r="C57">
        <v>4348</v>
      </c>
      <c r="D57" s="3">
        <v>0.05</v>
      </c>
      <c r="E57" s="3">
        <v>-7.5999999999999998E-2</v>
      </c>
      <c r="F57" s="3">
        <v>0.91949999999999998</v>
      </c>
      <c r="G57">
        <v>2513540</v>
      </c>
      <c r="H57">
        <v>2241502</v>
      </c>
      <c r="I57">
        <v>1889528</v>
      </c>
      <c r="J57">
        <v>2058377</v>
      </c>
      <c r="K57">
        <v>1699637</v>
      </c>
      <c r="L57">
        <v>2167</v>
      </c>
      <c r="O57">
        <f t="shared" si="8"/>
        <v>0.91897974493623402</v>
      </c>
      <c r="P57">
        <f t="shared" si="9"/>
        <v>0.54299787946283373</v>
      </c>
      <c r="Q57">
        <f t="shared" si="0"/>
        <v>0.76127691038266587</v>
      </c>
      <c r="R57">
        <f t="shared" si="1"/>
        <v>0.59121488456138638</v>
      </c>
      <c r="U57" s="2">
        <f t="shared" si="6"/>
        <v>-111</v>
      </c>
      <c r="V57" s="2">
        <f t="shared" si="10"/>
        <v>-65463</v>
      </c>
      <c r="W57" s="2">
        <f t="shared" si="11"/>
        <v>34016</v>
      </c>
      <c r="X57" s="2">
        <f t="shared" si="2"/>
        <v>48</v>
      </c>
      <c r="AA57" s="3">
        <f t="shared" si="3"/>
        <v>-2.4893473873065709E-2</v>
      </c>
      <c r="AB57" s="3">
        <f>E57</f>
        <v>-7.5999999999999998E-2</v>
      </c>
      <c r="AC57" s="3">
        <f>F57-F56</f>
        <v>3.0999999999999917E-3</v>
      </c>
      <c r="AD57" s="3">
        <f t="shared" si="12"/>
        <v>-2.8376243245996365E-2</v>
      </c>
      <c r="AE57" s="3">
        <f t="shared" si="4"/>
        <v>1.6803327074568223E-2</v>
      </c>
      <c r="AF57" s="3">
        <v>0.1</v>
      </c>
      <c r="AG57" s="3">
        <f t="shared" si="5"/>
        <v>2.2652194431335537E-2</v>
      </c>
    </row>
    <row r="58" spans="1:33" x14ac:dyDescent="0.2">
      <c r="A58" s="1">
        <v>44834</v>
      </c>
      <c r="B58">
        <v>4362</v>
      </c>
      <c r="C58">
        <v>4296</v>
      </c>
      <c r="D58" s="3">
        <v>0.115</v>
      </c>
      <c r="E58" s="3">
        <v>1.7000000000000001E-2</v>
      </c>
      <c r="F58" s="3">
        <v>0.93140000000000001</v>
      </c>
      <c r="G58">
        <v>2550072</v>
      </c>
      <c r="H58">
        <v>2316470</v>
      </c>
      <c r="I58">
        <v>1910367</v>
      </c>
      <c r="J58">
        <v>2090067</v>
      </c>
      <c r="K58">
        <v>1718425</v>
      </c>
      <c r="L58">
        <v>2109</v>
      </c>
      <c r="O58">
        <f t="shared" si="8"/>
        <v>0.8994748687171793</v>
      </c>
      <c r="P58">
        <f t="shared" si="9"/>
        <v>0.59432898384708033</v>
      </c>
      <c r="Q58">
        <f t="shared" si="0"/>
        <v>0.78391610140128665</v>
      </c>
      <c r="R58">
        <f t="shared" si="1"/>
        <v>0.56552741251865657</v>
      </c>
      <c r="U58" s="2">
        <f t="shared" si="6"/>
        <v>-52</v>
      </c>
      <c r="V58" s="2">
        <f t="shared" si="10"/>
        <v>74968</v>
      </c>
      <c r="W58" s="2">
        <f t="shared" si="11"/>
        <v>31690</v>
      </c>
      <c r="X58" s="2">
        <f t="shared" si="2"/>
        <v>-58</v>
      </c>
      <c r="AA58" s="3">
        <f t="shared" si="3"/>
        <v>-1.1959521619135235E-2</v>
      </c>
      <c r="AB58" s="3">
        <f>E58</f>
        <v>1.7000000000000001E-2</v>
      </c>
      <c r="AC58" s="3">
        <f>F58-F57</f>
        <v>1.1900000000000022E-2</v>
      </c>
      <c r="AD58" s="3">
        <f t="shared" si="12"/>
        <v>3.3445430787034762E-2</v>
      </c>
      <c r="AE58" s="3">
        <f t="shared" si="4"/>
        <v>1.5395624805368501E-2</v>
      </c>
      <c r="AF58" s="3">
        <v>0.18</v>
      </c>
      <c r="AG58" s="3">
        <f t="shared" si="5"/>
        <v>-2.6765113059529302E-2</v>
      </c>
    </row>
    <row r="59" spans="1:33" x14ac:dyDescent="0.2">
      <c r="A59" s="1">
        <v>44865</v>
      </c>
      <c r="B59">
        <v>4379</v>
      </c>
      <c r="C59">
        <v>4329</v>
      </c>
      <c r="D59" s="3">
        <v>-2.7E-2</v>
      </c>
      <c r="E59" s="3">
        <v>4.1000000000000002E-2</v>
      </c>
      <c r="F59" s="3">
        <v>0.94020000000000004</v>
      </c>
      <c r="G59">
        <v>2639569</v>
      </c>
      <c r="H59">
        <v>2291566</v>
      </c>
      <c r="I59">
        <v>1950190</v>
      </c>
      <c r="J59">
        <v>2043257</v>
      </c>
      <c r="K59">
        <v>1777948</v>
      </c>
      <c r="L59">
        <v>2097</v>
      </c>
      <c r="O59">
        <f t="shared" si="8"/>
        <v>0.91185296324081022</v>
      </c>
      <c r="P59">
        <f t="shared" si="9"/>
        <v>0.5772770440382915</v>
      </c>
      <c r="Q59">
        <f t="shared" si="0"/>
        <v>0.75047525155648909</v>
      </c>
      <c r="R59">
        <f t="shared" si="1"/>
        <v>0.56021276313050561</v>
      </c>
      <c r="U59" s="2">
        <f t="shared" si="6"/>
        <v>33</v>
      </c>
      <c r="V59" s="2">
        <f t="shared" si="10"/>
        <v>-24904</v>
      </c>
      <c r="W59" s="2">
        <f t="shared" si="11"/>
        <v>-46810</v>
      </c>
      <c r="X59" s="2">
        <f t="shared" si="2"/>
        <v>-12</v>
      </c>
      <c r="AA59" s="3">
        <f t="shared" si="3"/>
        <v>7.6815642458100556E-3</v>
      </c>
      <c r="AB59" s="3">
        <f>E59</f>
        <v>4.1000000000000002E-2</v>
      </c>
      <c r="AC59" s="3">
        <f>F59-F58</f>
        <v>8.80000000000003E-3</v>
      </c>
      <c r="AD59" s="3">
        <f t="shared" si="12"/>
        <v>-1.0750840718852392E-2</v>
      </c>
      <c r="AE59" s="3">
        <f t="shared" si="4"/>
        <v>-2.2396411215525627E-2</v>
      </c>
      <c r="AF59" s="3">
        <v>0.104</v>
      </c>
      <c r="AG59" s="3">
        <f t="shared" si="5"/>
        <v>-5.6899004267425323E-3</v>
      </c>
    </row>
    <row r="60" spans="1:33" x14ac:dyDescent="0.2">
      <c r="A60" s="1">
        <v>44895</v>
      </c>
      <c r="B60">
        <v>4388</v>
      </c>
      <c r="C60">
        <v>4290</v>
      </c>
      <c r="D60" s="3">
        <v>-7.5999999999999998E-2</v>
      </c>
      <c r="E60" s="3">
        <v>2.5999999999999999E-2</v>
      </c>
      <c r="F60" s="3">
        <v>0.94720000000000004</v>
      </c>
      <c r="G60">
        <v>2588730</v>
      </c>
      <c r="H60">
        <v>2321347</v>
      </c>
      <c r="I60">
        <v>1977246</v>
      </c>
      <c r="J60">
        <v>2082079</v>
      </c>
      <c r="K60">
        <v>1832146</v>
      </c>
      <c r="L60">
        <v>2269</v>
      </c>
      <c r="O60">
        <f t="shared" si="8"/>
        <v>0.89722430607651915</v>
      </c>
      <c r="P60">
        <f t="shared" si="9"/>
        <v>0.59766829923607256</v>
      </c>
      <c r="Q60">
        <f t="shared" si="0"/>
        <v>0.77820951074629319</v>
      </c>
      <c r="R60">
        <f t="shared" si="1"/>
        <v>0.63638940436066982</v>
      </c>
      <c r="U60" s="2">
        <f t="shared" si="6"/>
        <v>-39</v>
      </c>
      <c r="V60" s="2">
        <f t="shared" si="10"/>
        <v>29781</v>
      </c>
      <c r="W60" s="2">
        <f t="shared" si="11"/>
        <v>38822</v>
      </c>
      <c r="X60" s="2">
        <f t="shared" si="2"/>
        <v>172</v>
      </c>
      <c r="AA60" s="3">
        <f t="shared" si="3"/>
        <v>-9.0090090090090089E-3</v>
      </c>
      <c r="AB60" s="3">
        <f>E60</f>
        <v>2.5999999999999999E-2</v>
      </c>
      <c r="AC60" s="3">
        <f>F60-F59</f>
        <v>7.0000000000000062E-3</v>
      </c>
      <c r="AD60" s="3">
        <f t="shared" si="12"/>
        <v>1.2995916329706411E-2</v>
      </c>
      <c r="AE60" s="3">
        <f t="shared" si="4"/>
        <v>1.9000057261519231E-2</v>
      </c>
      <c r="AF60" s="3">
        <v>3.3000000000000002E-2</v>
      </c>
      <c r="AG60" s="3">
        <f t="shared" si="5"/>
        <v>8.2021936099189313E-2</v>
      </c>
    </row>
    <row r="61" spans="1:33" x14ac:dyDescent="0.2">
      <c r="A61" s="1">
        <v>44926</v>
      </c>
      <c r="B61">
        <v>4390</v>
      </c>
      <c r="C61">
        <v>4268</v>
      </c>
      <c r="D61" s="3">
        <v>0</v>
      </c>
      <c r="E61" s="3">
        <v>-0.20125786163522</v>
      </c>
      <c r="F61" s="3">
        <v>0.9446</v>
      </c>
      <c r="G61">
        <v>2684530</v>
      </c>
      <c r="H61">
        <v>2352193</v>
      </c>
      <c r="I61">
        <v>1993654</v>
      </c>
      <c r="J61">
        <v>2358135</v>
      </c>
      <c r="K61">
        <v>1739018</v>
      </c>
      <c r="L61">
        <v>3090</v>
      </c>
      <c r="O61">
        <f t="shared" si="8"/>
        <v>0.88897224306076517</v>
      </c>
      <c r="P61">
        <f t="shared" si="9"/>
        <v>0.61878876724691012</v>
      </c>
      <c r="Q61">
        <f t="shared" si="0"/>
        <v>0.97542265419332252</v>
      </c>
      <c r="R61">
        <f t="shared" si="1"/>
        <v>1</v>
      </c>
      <c r="U61" s="2">
        <f t="shared" si="6"/>
        <v>-22</v>
      </c>
      <c r="V61" s="2">
        <f t="shared" si="10"/>
        <v>30846</v>
      </c>
      <c r="W61" s="2">
        <f t="shared" si="11"/>
        <v>276056</v>
      </c>
      <c r="X61" s="2">
        <f t="shared" si="2"/>
        <v>821</v>
      </c>
      <c r="AA61" s="3">
        <f t="shared" si="3"/>
        <v>-5.1282051282051282E-3</v>
      </c>
      <c r="AB61" s="3">
        <f>E61</f>
        <v>-0.20125786163522</v>
      </c>
      <c r="AC61" s="3">
        <f>F61-F60</f>
        <v>-2.6000000000000467E-3</v>
      </c>
      <c r="AD61" s="3">
        <f t="shared" si="12"/>
        <v>1.3287974611292495E-2</v>
      </c>
      <c r="AE61" s="3">
        <f t="shared" si="4"/>
        <v>0.13258670780503526</v>
      </c>
      <c r="AF61" s="3">
        <v>-4.8000000000000001E-2</v>
      </c>
      <c r="AG61" s="3">
        <f t="shared" si="5"/>
        <v>0.36183340678713088</v>
      </c>
    </row>
    <row r="62" spans="1:33" x14ac:dyDescent="0.2">
      <c r="A62" s="1"/>
      <c r="C62">
        <v>4185</v>
      </c>
      <c r="D62" s="3">
        <v>-0.05</v>
      </c>
      <c r="E62" s="3">
        <v>-0.36220472440944901</v>
      </c>
      <c r="H62">
        <v>2481623</v>
      </c>
      <c r="Z62" t="s">
        <v>11</v>
      </c>
      <c r="AA62" s="3">
        <f>STDEV(AA3:AA61)</f>
        <v>7.1862648150093578E-2</v>
      </c>
      <c r="AB62" s="3">
        <f t="shared" ref="AB62:AC62" si="13">STDEV(AB3:AB61)</f>
        <v>0.11568854703715997</v>
      </c>
      <c r="AC62" s="3">
        <f t="shared" si="13"/>
        <v>1.8236331333023235E-2</v>
      </c>
      <c r="AD62" s="3">
        <f t="shared" ref="AD62:AF62" si="14">STDEV(AD3:AD61)</f>
        <v>5.1201246357145049E-2</v>
      </c>
      <c r="AE62" s="3">
        <f t="shared" si="14"/>
        <v>9.4098304700160312E-2</v>
      </c>
      <c r="AF62" s="3">
        <f t="shared" si="14"/>
        <v>0.11055952656732079</v>
      </c>
      <c r="AG62" s="3">
        <f>STDEV(AG3:AG61)</f>
        <v>0.1944947432922646</v>
      </c>
    </row>
    <row r="63" spans="1:33" x14ac:dyDescent="0.2">
      <c r="A63" s="1"/>
      <c r="C63">
        <v>4177</v>
      </c>
      <c r="E63" s="3">
        <v>0.01</v>
      </c>
      <c r="H63">
        <v>2513540</v>
      </c>
    </row>
    <row r="64" spans="1:33" x14ac:dyDescent="0.2">
      <c r="A64" s="1"/>
      <c r="C64">
        <v>4192</v>
      </c>
      <c r="E64" s="3">
        <v>0</v>
      </c>
      <c r="H64">
        <v>2550072</v>
      </c>
    </row>
    <row r="65" spans="1:25" x14ac:dyDescent="0.2">
      <c r="A65" s="1"/>
      <c r="C65">
        <v>4277</v>
      </c>
      <c r="E65" s="3">
        <v>0</v>
      </c>
      <c r="H65">
        <v>2639569</v>
      </c>
    </row>
    <row r="66" spans="1:25" x14ac:dyDescent="0.2">
      <c r="C66">
        <v>4298</v>
      </c>
      <c r="E66" s="3">
        <v>0.03</v>
      </c>
      <c r="H66">
        <v>2588730</v>
      </c>
    </row>
    <row r="67" spans="1:25" x14ac:dyDescent="0.2">
      <c r="C67">
        <v>4324</v>
      </c>
      <c r="E67" s="3">
        <v>0.05</v>
      </c>
      <c r="H67">
        <v>2684530</v>
      </c>
    </row>
    <row r="68" spans="1:25" x14ac:dyDescent="0.2">
      <c r="C68">
        <v>4362</v>
      </c>
      <c r="E68" s="3">
        <v>0.115</v>
      </c>
    </row>
    <row r="69" spans="1:25" x14ac:dyDescent="0.2">
      <c r="C69">
        <v>4379</v>
      </c>
      <c r="E69" s="3">
        <v>-2.7E-2</v>
      </c>
    </row>
    <row r="70" spans="1:25" x14ac:dyDescent="0.2">
      <c r="C70">
        <v>4388</v>
      </c>
      <c r="E70" s="3">
        <v>-7.5999999999999998E-2</v>
      </c>
    </row>
    <row r="71" spans="1:25" x14ac:dyDescent="0.2">
      <c r="C71">
        <v>4390</v>
      </c>
      <c r="E71" s="3">
        <v>0</v>
      </c>
    </row>
    <row r="72" spans="1:25" x14ac:dyDescent="0.2">
      <c r="E72" s="3">
        <v>-0.05</v>
      </c>
    </row>
    <row r="75" spans="1:25" x14ac:dyDescent="0.2">
      <c r="Y75" s="4"/>
    </row>
    <row r="76" spans="1:25" x14ac:dyDescent="0.2">
      <c r="Y76" s="4"/>
    </row>
    <row r="77" spans="1:25" ht="17.25" x14ac:dyDescent="0.2">
      <c r="U77" s="5"/>
      <c r="V77" s="6"/>
      <c r="Y77" s="4"/>
    </row>
    <row r="78" spans="1:25" ht="17.25" x14ac:dyDescent="0.2">
      <c r="U78" s="5"/>
      <c r="V78" s="6"/>
      <c r="Y78" s="4"/>
    </row>
    <row r="79" spans="1:25" ht="17.25" x14ac:dyDescent="0.2">
      <c r="U79" s="5"/>
      <c r="V79" s="6"/>
      <c r="Y79" s="4"/>
    </row>
    <row r="80" spans="1:25" ht="17.25" x14ac:dyDescent="0.2">
      <c r="U80" s="5"/>
      <c r="V80" s="6"/>
      <c r="Y80" s="4"/>
    </row>
    <row r="81" spans="21:25" ht="17.25" x14ac:dyDescent="0.2">
      <c r="U81" s="5"/>
      <c r="V81" s="6"/>
      <c r="Y81" s="4"/>
    </row>
    <row r="82" spans="21:25" ht="17.25" x14ac:dyDescent="0.2">
      <c r="U82" s="5"/>
      <c r="V82" s="6"/>
      <c r="Y82" s="4"/>
    </row>
    <row r="83" spans="21:25" ht="17.25" x14ac:dyDescent="0.2">
      <c r="U83" s="5"/>
      <c r="V83" s="6"/>
      <c r="Y83" s="4"/>
    </row>
    <row r="84" spans="21:25" ht="17.25" x14ac:dyDescent="0.2">
      <c r="U84" s="5"/>
      <c r="V84" s="6"/>
      <c r="Y84" s="4"/>
    </row>
    <row r="85" spans="21:25" ht="17.25" x14ac:dyDescent="0.2">
      <c r="U85" s="5"/>
      <c r="V85" s="6"/>
      <c r="Y85" s="4"/>
    </row>
    <row r="86" spans="21:25" ht="17.25" x14ac:dyDescent="0.2">
      <c r="U86" s="5"/>
      <c r="V86" s="6"/>
      <c r="Y86" s="4"/>
    </row>
    <row r="87" spans="21:25" ht="17.25" x14ac:dyDescent="0.2">
      <c r="U87" s="5"/>
      <c r="V87" s="6"/>
      <c r="Y87" s="4"/>
    </row>
    <row r="88" spans="21:25" ht="17.25" x14ac:dyDescent="0.2">
      <c r="U88" s="5"/>
      <c r="V88" s="6"/>
      <c r="Y88" s="4"/>
    </row>
    <row r="89" spans="21:25" ht="17.25" x14ac:dyDescent="0.2">
      <c r="U89" s="5"/>
      <c r="V89" s="6"/>
      <c r="Y89" s="4"/>
    </row>
    <row r="90" spans="21:25" ht="17.25" x14ac:dyDescent="0.2">
      <c r="U90" s="5"/>
      <c r="V90" s="6"/>
      <c r="Y90" s="4"/>
    </row>
    <row r="91" spans="21:25" ht="17.25" x14ac:dyDescent="0.2">
      <c r="U91" s="5"/>
      <c r="V91" s="6"/>
      <c r="Y91" s="4"/>
    </row>
    <row r="92" spans="21:25" ht="17.25" x14ac:dyDescent="0.2">
      <c r="U92" s="5"/>
      <c r="V92" s="6"/>
      <c r="Y92" s="4"/>
    </row>
    <row r="93" spans="21:25" ht="17.25" x14ac:dyDescent="0.2">
      <c r="U93" s="5"/>
      <c r="V93" s="6"/>
      <c r="Y93" s="4"/>
    </row>
    <row r="94" spans="21:25" ht="17.25" x14ac:dyDescent="0.2">
      <c r="U94" s="5"/>
      <c r="V94" s="6"/>
      <c r="Y94" s="4"/>
    </row>
    <row r="95" spans="21:25" ht="17.25" x14ac:dyDescent="0.2">
      <c r="U95" s="5"/>
      <c r="V95" s="6"/>
      <c r="Y95" s="4"/>
    </row>
    <row r="96" spans="21:25" ht="17.25" x14ac:dyDescent="0.2">
      <c r="U96" s="5"/>
      <c r="V96" s="6"/>
      <c r="Y96" s="4"/>
    </row>
    <row r="97" spans="21:25" ht="17.25" x14ac:dyDescent="0.2">
      <c r="U97" s="5"/>
      <c r="V97" s="6"/>
      <c r="Y97" s="4"/>
    </row>
    <row r="98" spans="21:25" ht="17.25" x14ac:dyDescent="0.2">
      <c r="U98" s="5"/>
      <c r="V98" s="6"/>
      <c r="Y98" s="4"/>
    </row>
    <row r="99" spans="21:25" ht="17.25" x14ac:dyDescent="0.2">
      <c r="U99" s="5"/>
      <c r="V99" s="7"/>
      <c r="Y99" s="4"/>
    </row>
    <row r="100" spans="21:25" ht="17.25" x14ac:dyDescent="0.2">
      <c r="U100" s="5"/>
      <c r="V100" s="7"/>
      <c r="Y100" s="4"/>
    </row>
    <row r="101" spans="21:25" ht="17.25" x14ac:dyDescent="0.2">
      <c r="U101" s="5"/>
      <c r="V101" s="7"/>
      <c r="Y101" s="4"/>
    </row>
    <row r="102" spans="21:25" ht="17.25" x14ac:dyDescent="0.2">
      <c r="U102" s="5"/>
      <c r="V102" s="7"/>
      <c r="Y102" s="4"/>
    </row>
    <row r="103" spans="21:25" ht="17.25" x14ac:dyDescent="0.2">
      <c r="U103" s="5"/>
      <c r="V103" s="7"/>
      <c r="Y103" s="4"/>
    </row>
    <row r="104" spans="21:25" ht="17.25" x14ac:dyDescent="0.2">
      <c r="U104" s="5"/>
      <c r="V104" s="6"/>
      <c r="Y104" s="4"/>
    </row>
    <row r="105" spans="21:25" ht="17.25" x14ac:dyDescent="0.2">
      <c r="U105" s="5"/>
      <c r="V105" s="7"/>
      <c r="Y105" s="4"/>
    </row>
    <row r="106" spans="21:25" ht="17.25" x14ac:dyDescent="0.2">
      <c r="U106" s="5"/>
      <c r="V106" s="7"/>
      <c r="Y106" s="4"/>
    </row>
    <row r="107" spans="21:25" ht="17.25" x14ac:dyDescent="0.2">
      <c r="U107" s="5"/>
      <c r="V107" s="7"/>
      <c r="Y107" s="4"/>
    </row>
    <row r="108" spans="21:25" ht="17.25" x14ac:dyDescent="0.2">
      <c r="U108" s="5"/>
      <c r="V108" s="7"/>
      <c r="Y108" s="4"/>
    </row>
    <row r="109" spans="21:25" ht="17.25" x14ac:dyDescent="0.2">
      <c r="U109" s="5"/>
      <c r="V109" s="8"/>
      <c r="Y109" s="4"/>
    </row>
    <row r="110" spans="21:25" ht="17.25" x14ac:dyDescent="0.2">
      <c r="U110" s="5"/>
      <c r="V110" s="6"/>
      <c r="Y110" s="4"/>
    </row>
    <row r="111" spans="21:25" ht="17.25" x14ac:dyDescent="0.2">
      <c r="U111" s="5"/>
      <c r="V111" s="6"/>
      <c r="Y111" s="4"/>
    </row>
    <row r="112" spans="21:25" ht="17.25" x14ac:dyDescent="0.2">
      <c r="U112" s="5"/>
      <c r="V112" s="6"/>
      <c r="Y112" s="4"/>
    </row>
    <row r="113" spans="21:25" ht="17.25" x14ac:dyDescent="0.2">
      <c r="U113" s="5"/>
      <c r="V113" s="7"/>
      <c r="Y113" s="4"/>
    </row>
    <row r="114" spans="21:25" ht="17.25" x14ac:dyDescent="0.2">
      <c r="U114" s="5"/>
      <c r="V114" s="7"/>
      <c r="Y114" s="4"/>
    </row>
    <row r="115" spans="21:25" ht="17.25" x14ac:dyDescent="0.2">
      <c r="U115" s="5"/>
      <c r="V115" s="7"/>
      <c r="Y115" s="4"/>
    </row>
    <row r="116" spans="21:25" ht="17.25" x14ac:dyDescent="0.2">
      <c r="U116" s="5"/>
      <c r="V116" s="9"/>
      <c r="Y116" s="4"/>
    </row>
    <row r="117" spans="21:25" ht="17.25" x14ac:dyDescent="0.2">
      <c r="U117" s="5"/>
      <c r="V117" s="9"/>
      <c r="Y117" s="4"/>
    </row>
    <row r="118" spans="21:25" ht="17.25" x14ac:dyDescent="0.2">
      <c r="U118" s="5"/>
      <c r="V118" s="9"/>
      <c r="Y118" s="4"/>
    </row>
    <row r="119" spans="21:25" ht="17.25" x14ac:dyDescent="0.2">
      <c r="U119" s="5"/>
      <c r="V119" s="9"/>
      <c r="Y119" s="4"/>
    </row>
    <row r="120" spans="21:25" ht="17.25" x14ac:dyDescent="0.2">
      <c r="U120" s="5"/>
      <c r="V120" s="9"/>
      <c r="Y120" s="4"/>
    </row>
    <row r="121" spans="21:25" ht="17.25" x14ac:dyDescent="0.2">
      <c r="U121" s="5"/>
      <c r="V121" s="9"/>
      <c r="Y121" s="4"/>
    </row>
    <row r="122" spans="21:25" ht="17.25" x14ac:dyDescent="0.2">
      <c r="U122" s="5"/>
      <c r="V122" s="9"/>
      <c r="Y122" s="4"/>
    </row>
    <row r="123" spans="21:25" ht="17.25" x14ac:dyDescent="0.2">
      <c r="U123" s="5"/>
      <c r="V123" s="9"/>
      <c r="Y123" s="4"/>
    </row>
    <row r="124" spans="21:25" ht="17.25" x14ac:dyDescent="0.2">
      <c r="U124" s="5"/>
      <c r="V124" s="9"/>
      <c r="Y124" s="4"/>
    </row>
    <row r="125" spans="21:25" x14ac:dyDescent="0.2">
      <c r="Y125" s="4"/>
    </row>
    <row r="126" spans="21:25" x14ac:dyDescent="0.2">
      <c r="Y126" s="4"/>
    </row>
    <row r="127" spans="21:25" x14ac:dyDescent="0.2">
      <c r="Y127" s="4"/>
    </row>
    <row r="128" spans="21:25" x14ac:dyDescent="0.2">
      <c r="Y128" s="4"/>
    </row>
    <row r="129" spans="25:25" x14ac:dyDescent="0.2">
      <c r="Y129" s="4"/>
    </row>
    <row r="130" spans="25:25" x14ac:dyDescent="0.2">
      <c r="Y130" s="4"/>
    </row>
    <row r="131" spans="25:25" x14ac:dyDescent="0.2">
      <c r="Y131" s="4"/>
    </row>
    <row r="132" spans="25:25" x14ac:dyDescent="0.2">
      <c r="Y132" s="4"/>
    </row>
    <row r="133" spans="25:25" x14ac:dyDescent="0.2">
      <c r="Y133" s="4"/>
    </row>
    <row r="134" spans="25:25" x14ac:dyDescent="0.2">
      <c r="Y134" s="4"/>
    </row>
  </sheetData>
  <autoFilter ref="A1:AG71" xr:uid="{00000000-0001-0000-0000-000000000000}"/>
  <sortState xmlns:xlrd2="http://schemas.microsoft.com/office/spreadsheetml/2017/richdata2" ref="U77:V124">
    <sortCondition ref="U77:U124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2023-05-08T09:09:53Z</dcterms:modified>
</cp:coreProperties>
</file>