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하연\Desktop\주하연 학교\2023 통계데이터활용대회\data\"/>
    </mc:Choice>
  </mc:AlternateContent>
  <xr:revisionPtr revIDLastSave="0" documentId="13_ncr:1_{E57E52F1-5AB3-484F-98A3-2477063CF4CE}" xr6:coauthVersionLast="47" xr6:coauthVersionMax="47" xr10:uidLastSave="{00000000-0000-0000-0000-000000000000}"/>
  <bookViews>
    <workbookView xWindow="-108" yWindow="-108" windowWidth="23256" windowHeight="12456" xr2:uid="{CF0A25D6-BB1A-4713-B89E-9DBD1C13D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3" i="1"/>
  <c r="N36" i="1"/>
  <c r="N37" i="1"/>
  <c r="N38" i="1"/>
  <c r="N39" i="1"/>
  <c r="N24" i="1"/>
  <c r="N25" i="1"/>
  <c r="N26" i="1"/>
  <c r="N28" i="1"/>
  <c r="N29" i="1"/>
  <c r="N30" i="1"/>
  <c r="N31" i="1"/>
  <c r="N32" i="1"/>
  <c r="N33" i="1"/>
  <c r="N34" i="1"/>
  <c r="N23" i="1"/>
  <c r="M24" i="1"/>
  <c r="M25" i="1"/>
  <c r="M26" i="1"/>
  <c r="M27" i="1"/>
  <c r="M28" i="1"/>
  <c r="M31" i="1"/>
  <c r="M32" i="1"/>
  <c r="M33" i="1"/>
  <c r="M34" i="1"/>
  <c r="M35" i="1"/>
  <c r="M36" i="1"/>
  <c r="M39" i="1"/>
  <c r="M23" i="1"/>
  <c r="L25" i="1"/>
  <c r="L26" i="1"/>
  <c r="L33" i="1"/>
  <c r="L34" i="1"/>
  <c r="I24" i="1"/>
  <c r="I31" i="1"/>
  <c r="I32" i="1"/>
  <c r="I39" i="1"/>
  <c r="I23" i="1"/>
  <c r="H29" i="1"/>
  <c r="H30" i="1"/>
  <c r="H31" i="1"/>
  <c r="H37" i="1"/>
  <c r="H38" i="1"/>
  <c r="H39" i="1"/>
  <c r="F26" i="1"/>
  <c r="F27" i="1"/>
  <c r="F28" i="1"/>
  <c r="F29" i="1"/>
  <c r="F30" i="1"/>
  <c r="F34" i="1"/>
  <c r="F35" i="1"/>
  <c r="F36" i="1"/>
  <c r="F37" i="1"/>
  <c r="F38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23" i="1"/>
  <c r="D24" i="1"/>
  <c r="D25" i="1"/>
  <c r="D26" i="1"/>
  <c r="D27" i="1"/>
  <c r="D28" i="1"/>
  <c r="D31" i="1"/>
  <c r="D32" i="1"/>
  <c r="D33" i="1"/>
  <c r="D34" i="1"/>
  <c r="D35" i="1"/>
  <c r="D36" i="1"/>
  <c r="D39" i="1"/>
  <c r="D23" i="1"/>
  <c r="C39" i="1"/>
  <c r="C24" i="1"/>
  <c r="C25" i="1"/>
  <c r="C31" i="1"/>
  <c r="C32" i="1"/>
  <c r="C33" i="1"/>
  <c r="C23" i="1"/>
  <c r="B24" i="1"/>
  <c r="B25" i="1"/>
  <c r="B26" i="1"/>
  <c r="B30" i="1"/>
  <c r="B31" i="1"/>
  <c r="B32" i="1"/>
  <c r="B33" i="1"/>
  <c r="B34" i="1"/>
  <c r="B38" i="1"/>
  <c r="B39" i="1"/>
  <c r="B23" i="1"/>
  <c r="G19" i="1"/>
  <c r="G31" i="1" s="1"/>
  <c r="C19" i="1"/>
  <c r="C26" i="1" s="1"/>
  <c r="D19" i="1"/>
  <c r="D29" i="1" s="1"/>
  <c r="E19" i="1"/>
  <c r="E31" i="1" s="1"/>
  <c r="F19" i="1"/>
  <c r="F31" i="1" s="1"/>
  <c r="H19" i="1"/>
  <c r="H24" i="1" s="1"/>
  <c r="I19" i="1"/>
  <c r="I25" i="1" s="1"/>
  <c r="J19" i="1"/>
  <c r="K19" i="1"/>
  <c r="K26" i="1" s="1"/>
  <c r="L19" i="1"/>
  <c r="L27" i="1" s="1"/>
  <c r="M19" i="1"/>
  <c r="M29" i="1" s="1"/>
  <c r="N19" i="1"/>
  <c r="N27" i="1" s="1"/>
  <c r="B19" i="1"/>
  <c r="B27" i="1" s="1"/>
  <c r="B36" i="1" l="1"/>
  <c r="B28" i="1"/>
  <c r="C36" i="1"/>
  <c r="C28" i="1"/>
  <c r="D38" i="1"/>
  <c r="D30" i="1"/>
  <c r="E39" i="1"/>
  <c r="F23" i="1"/>
  <c r="F32" i="1"/>
  <c r="F24" i="1"/>
  <c r="G33" i="1"/>
  <c r="G25" i="1"/>
  <c r="H34" i="1"/>
  <c r="H26" i="1"/>
  <c r="I35" i="1"/>
  <c r="I27" i="1"/>
  <c r="K36" i="1"/>
  <c r="K28" i="1"/>
  <c r="L37" i="1"/>
  <c r="L29" i="1"/>
  <c r="M38" i="1"/>
  <c r="M30" i="1"/>
  <c r="N35" i="1"/>
  <c r="G30" i="1"/>
  <c r="K33" i="1"/>
  <c r="G37" i="1"/>
  <c r="G29" i="1"/>
  <c r="K23" i="1"/>
  <c r="K32" i="1"/>
  <c r="K24" i="1"/>
  <c r="G36" i="1"/>
  <c r="G28" i="1"/>
  <c r="I38" i="1"/>
  <c r="I30" i="1"/>
  <c r="K39" i="1"/>
  <c r="K31" i="1"/>
  <c r="L23" i="1"/>
  <c r="L32" i="1"/>
  <c r="L24" i="1"/>
  <c r="C38" i="1"/>
  <c r="C30" i="1"/>
  <c r="G35" i="1"/>
  <c r="G27" i="1"/>
  <c r="H36" i="1"/>
  <c r="H28" i="1"/>
  <c r="I37" i="1"/>
  <c r="I29" i="1"/>
  <c r="K38" i="1"/>
  <c r="K30" i="1"/>
  <c r="L39" i="1"/>
  <c r="L31" i="1"/>
  <c r="B37" i="1"/>
  <c r="B29" i="1"/>
  <c r="C37" i="1"/>
  <c r="C29" i="1"/>
  <c r="F33" i="1"/>
  <c r="F25" i="1"/>
  <c r="G34" i="1"/>
  <c r="G26" i="1"/>
  <c r="H35" i="1"/>
  <c r="H27" i="1"/>
  <c r="I36" i="1"/>
  <c r="I28" i="1"/>
  <c r="K37" i="1"/>
  <c r="K29" i="1"/>
  <c r="L38" i="1"/>
  <c r="L30" i="1"/>
  <c r="B35" i="1"/>
  <c r="C35" i="1"/>
  <c r="C27" i="1"/>
  <c r="D37" i="1"/>
  <c r="F39" i="1"/>
  <c r="G23" i="1"/>
  <c r="G32" i="1"/>
  <c r="G24" i="1"/>
  <c r="H33" i="1"/>
  <c r="H25" i="1"/>
  <c r="I34" i="1"/>
  <c r="I26" i="1"/>
  <c r="K35" i="1"/>
  <c r="K27" i="1"/>
  <c r="L36" i="1"/>
  <c r="L28" i="1"/>
  <c r="M37" i="1"/>
  <c r="G38" i="1"/>
  <c r="K25" i="1"/>
  <c r="C34" i="1"/>
  <c r="G39" i="1"/>
  <c r="H23" i="1"/>
  <c r="H32" i="1"/>
  <c r="I33" i="1"/>
  <c r="K34" i="1"/>
  <c r="L35" i="1"/>
</calcChain>
</file>

<file path=xl/sharedStrings.xml><?xml version="1.0" encoding="utf-8"?>
<sst xmlns="http://schemas.openxmlformats.org/spreadsheetml/2006/main" count="67" uniqueCount="36">
  <si>
    <t>지역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</si>
  <si>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</si>
  <si>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</si>
  <si>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</si>
  <si>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</si>
  <si>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</si>
  <si>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</si>
  <si>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</si>
  <si>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</si>
  <si>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</si>
  <si>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</si>
  <si>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</si>
  <si>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</si>
  <si>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</si>
  <si>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</si>
  <si>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</si>
  <si>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</si>
  <si>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</si>
  <si>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전기차대수</t>
    <phoneticPr fontId="1" type="noConversion"/>
  </si>
  <si>
    <t>충전소</t>
    <phoneticPr fontId="1" type="noConversion"/>
  </si>
  <si>
    <t>대학교</t>
    <phoneticPr fontId="1" type="noConversion"/>
  </si>
  <si>
    <t>인구</t>
    <phoneticPr fontId="1" type="noConversion"/>
  </si>
  <si>
    <t>공원면적</t>
    <phoneticPr fontId="1" type="noConversion"/>
  </si>
  <si>
    <t>경제활동인구</t>
    <phoneticPr fontId="1" type="noConversion"/>
  </si>
  <si>
    <t>의료기관병상수</t>
    <phoneticPr fontId="1" type="noConversion"/>
  </si>
  <si>
    <t>문화시설</t>
    <phoneticPr fontId="1" type="noConversion"/>
  </si>
  <si>
    <t>순이동</t>
    <phoneticPr fontId="1" type="noConversion"/>
  </si>
  <si>
    <t>공공의료기관수</t>
    <phoneticPr fontId="1" type="noConversion"/>
  </si>
  <si>
    <t>지역내총생산</t>
    <phoneticPr fontId="1" type="noConversion"/>
  </si>
  <si>
    <t>논밭면적</t>
    <phoneticPr fontId="1" type="noConversion"/>
  </si>
  <si>
    <t>도로보급</t>
    <phoneticPr fontId="1" type="noConversion"/>
  </si>
  <si>
    <t>총합점수(1차회귀분석)</t>
    <phoneticPr fontId="1" type="noConversion"/>
  </si>
  <si>
    <t>총합점수(2차회귀분석)</t>
    <phoneticPr fontId="1" type="noConversion"/>
  </si>
  <si>
    <t>합</t>
    <phoneticPr fontId="1" type="noConversion"/>
  </si>
  <si>
    <t>1차 순위</t>
    <phoneticPr fontId="1" type="noConversion"/>
  </si>
  <si>
    <t>2차 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</si>
</sst>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8ED1-950B-4DDC-88D0-832C3621AB74}">
  <dimension ref="A1:R42"/>
  <sheetViews>
    <sheetView tabSelected="1" workbookViewId="0">
      <selection activeCell="O16" sqref="O16"/>
    </sheetView>
  </sheetViews>
  <sheetFormatPr defaultRowHeight="17.399999999999999" x14ac:dyDescent="0.4"/>
  <cols>
    <col min="2" max="2" width="11.59765625" customWidth="1"/>
    <col min="3" max="3" width="10.3984375" customWidth="1"/>
    <col min="4" max="4" width="9.19921875" customWidth="1"/>
    <col min="5" max="5" width="17.69921875" customWidth="1"/>
    <col min="6" max="6" width="21.3984375" customWidth="1"/>
    <col min="7" max="7" width="16.8984375" customWidth="1"/>
    <col min="8" max="8" width="14.8984375" customWidth="1"/>
    <col min="15" max="15" width="23.09765625" customWidth="1"/>
    <col min="16" max="16" width="9.8984375" customWidth="1"/>
    <col min="17" max="17" width="21.5" customWidth="1"/>
    <col min="18" max="18" width="14.59765625" customWidth="1"/>
  </cols>
  <sheetData>
    <row r="1" spans="1:14" x14ac:dyDescent="0.4">
      <c r="A1" t="s">
        <v>0</v>
      </c>
      <c r="B1" t="s">
        <v>19</v>
      </c>
      <c r="C1" t="s">
        <v>18</v>
      </c>
      <c r="D1" t="s">
        <v>20</v>
      </c>
      <c r="E1" t="s">
        <v>25</v>
      </c>
      <c r="F1" t="s">
        <v>24</v>
      </c>
      <c r="G1" t="s">
        <v>23</v>
      </c>
      <c r="H1" t="s">
        <v>21</v>
      </c>
      <c r="I1" t="s">
        <v>22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4">
      <c r="A2" t="s">
        <v>1</v>
      </c>
      <c r="B2">
        <v>629</v>
      </c>
      <c r="C2">
        <v>61123</v>
      </c>
      <c r="D2">
        <v>48</v>
      </c>
      <c r="E2">
        <v>4.5999999999999996</v>
      </c>
      <c r="F2">
        <v>9.6</v>
      </c>
      <c r="G2">
        <v>5320</v>
      </c>
      <c r="H2" s="1">
        <v>9472127</v>
      </c>
      <c r="I2">
        <v>4.5999999999999996</v>
      </c>
      <c r="J2">
        <v>-878</v>
      </c>
      <c r="K2">
        <v>26</v>
      </c>
      <c r="L2">
        <v>49648</v>
      </c>
      <c r="M2">
        <v>613</v>
      </c>
      <c r="N2">
        <v>8371</v>
      </c>
    </row>
    <row r="3" spans="1:14" x14ac:dyDescent="0.4">
      <c r="A3" t="s">
        <v>2</v>
      </c>
      <c r="B3">
        <v>187</v>
      </c>
      <c r="C3" s="1">
        <v>24676</v>
      </c>
      <c r="D3">
        <v>21</v>
      </c>
      <c r="E3">
        <v>4.0999999999999996</v>
      </c>
      <c r="F3">
        <v>21.1</v>
      </c>
      <c r="G3">
        <v>1746</v>
      </c>
      <c r="H3" s="1">
        <v>3324335</v>
      </c>
      <c r="I3">
        <v>13.6</v>
      </c>
      <c r="J3">
        <v>-1100</v>
      </c>
      <c r="K3">
        <v>9</v>
      </c>
      <c r="L3">
        <v>29649</v>
      </c>
      <c r="M3">
        <v>4832</v>
      </c>
      <c r="N3">
        <v>3790</v>
      </c>
    </row>
    <row r="4" spans="1:14" x14ac:dyDescent="0.4">
      <c r="A4" t="s">
        <v>3</v>
      </c>
      <c r="B4">
        <v>295</v>
      </c>
      <c r="C4">
        <v>25535</v>
      </c>
      <c r="D4">
        <v>11</v>
      </c>
      <c r="E4">
        <v>4</v>
      </c>
      <c r="F4">
        <v>16.7</v>
      </c>
      <c r="G4">
        <v>1267</v>
      </c>
      <c r="H4" s="1">
        <v>2387911</v>
      </c>
      <c r="I4" s="1">
        <v>7.7</v>
      </c>
      <c r="J4">
        <v>-1247</v>
      </c>
      <c r="K4">
        <v>9</v>
      </c>
      <c r="L4">
        <v>25492</v>
      </c>
      <c r="M4">
        <v>6017</v>
      </c>
      <c r="N4">
        <v>3062</v>
      </c>
    </row>
    <row r="5" spans="1:14" x14ac:dyDescent="0.4">
      <c r="A5" t="s">
        <v>4</v>
      </c>
      <c r="B5">
        <v>215</v>
      </c>
      <c r="C5">
        <v>27840</v>
      </c>
      <c r="D5">
        <v>7</v>
      </c>
      <c r="E5">
        <v>4.3</v>
      </c>
      <c r="F5">
        <v>12.3</v>
      </c>
      <c r="G5">
        <v>1692</v>
      </c>
      <c r="H5" s="1">
        <v>2957044</v>
      </c>
      <c r="I5" s="1">
        <v>13.1</v>
      </c>
      <c r="J5">
        <v>2839</v>
      </c>
      <c r="K5">
        <v>8</v>
      </c>
      <c r="L5">
        <v>33287</v>
      </c>
      <c r="M5">
        <v>17499</v>
      </c>
      <c r="N5">
        <v>3373</v>
      </c>
    </row>
    <row r="6" spans="1:14" x14ac:dyDescent="0.4">
      <c r="A6" t="s">
        <v>5</v>
      </c>
      <c r="B6">
        <v>180</v>
      </c>
      <c r="C6">
        <v>9761</v>
      </c>
      <c r="D6">
        <v>17</v>
      </c>
      <c r="E6">
        <v>5.0999999999999996</v>
      </c>
      <c r="F6">
        <v>27.2</v>
      </c>
      <c r="G6">
        <v>772</v>
      </c>
      <c r="H6" s="1">
        <v>1475262</v>
      </c>
      <c r="I6" s="1">
        <v>12.2</v>
      </c>
      <c r="J6">
        <v>-1272</v>
      </c>
      <c r="K6">
        <v>9</v>
      </c>
      <c r="L6">
        <v>29583</v>
      </c>
      <c r="M6">
        <v>9240</v>
      </c>
      <c r="N6">
        <v>1893</v>
      </c>
    </row>
    <row r="7" spans="1:14" x14ac:dyDescent="0.4">
      <c r="A7" t="s">
        <v>6</v>
      </c>
      <c r="B7">
        <v>171</v>
      </c>
      <c r="C7">
        <v>14972</v>
      </c>
      <c r="D7">
        <v>15</v>
      </c>
      <c r="E7">
        <v>4.3</v>
      </c>
      <c r="F7">
        <v>16.399999999999999</v>
      </c>
      <c r="G7">
        <v>808</v>
      </c>
      <c r="H7" s="1">
        <v>1479740</v>
      </c>
      <c r="I7" s="1">
        <v>12</v>
      </c>
      <c r="J7">
        <v>-324</v>
      </c>
      <c r="K7">
        <v>8</v>
      </c>
      <c r="L7">
        <v>31362</v>
      </c>
      <c r="M7">
        <v>3858</v>
      </c>
      <c r="N7">
        <v>2232</v>
      </c>
    </row>
    <row r="8" spans="1:14" x14ac:dyDescent="0.4">
      <c r="A8" t="s">
        <v>7</v>
      </c>
      <c r="B8">
        <v>77</v>
      </c>
      <c r="C8">
        <v>5864</v>
      </c>
      <c r="D8">
        <v>4</v>
      </c>
      <c r="E8">
        <v>3.9</v>
      </c>
      <c r="F8">
        <v>13.8</v>
      </c>
      <c r="G8">
        <v>592</v>
      </c>
      <c r="H8" s="1">
        <v>1120753</v>
      </c>
      <c r="I8" s="1">
        <v>11</v>
      </c>
      <c r="J8">
        <v>-906</v>
      </c>
      <c r="K8">
        <v>1</v>
      </c>
      <c r="L8">
        <v>69133</v>
      </c>
      <c r="M8">
        <v>8984</v>
      </c>
      <c r="N8">
        <v>2559</v>
      </c>
    </row>
    <row r="9" spans="1:14" x14ac:dyDescent="0.4">
      <c r="A9" t="s">
        <v>8</v>
      </c>
      <c r="B9">
        <v>88</v>
      </c>
      <c r="C9">
        <v>3343</v>
      </c>
      <c r="D9">
        <v>3</v>
      </c>
      <c r="E9">
        <v>6.5</v>
      </c>
      <c r="F9">
        <v>5.6</v>
      </c>
      <c r="G9">
        <v>207</v>
      </c>
      <c r="H9" s="1">
        <v>366227</v>
      </c>
      <c r="I9" s="1">
        <v>67.900000000000006</v>
      </c>
      <c r="J9">
        <v>178</v>
      </c>
      <c r="K9">
        <v>1</v>
      </c>
      <c r="L9">
        <v>37958</v>
      </c>
      <c r="M9">
        <v>7021</v>
      </c>
      <c r="N9">
        <v>423</v>
      </c>
    </row>
    <row r="10" spans="1:14" x14ac:dyDescent="0.4">
      <c r="A10" t="s">
        <v>9</v>
      </c>
      <c r="B10">
        <v>888</v>
      </c>
      <c r="C10" s="1">
        <v>84533</v>
      </c>
      <c r="D10">
        <v>61</v>
      </c>
      <c r="E10">
        <v>4.4000000000000004</v>
      </c>
      <c r="F10">
        <v>10.4</v>
      </c>
      <c r="G10">
        <v>7996</v>
      </c>
      <c r="H10" s="1">
        <v>13652529</v>
      </c>
      <c r="I10" s="1">
        <v>10.1</v>
      </c>
      <c r="J10">
        <v>2315</v>
      </c>
      <c r="K10">
        <v>32</v>
      </c>
      <c r="L10">
        <v>38720</v>
      </c>
      <c r="M10">
        <v>150188</v>
      </c>
      <c r="N10">
        <v>14902</v>
      </c>
    </row>
    <row r="11" spans="1:14" x14ac:dyDescent="0.4">
      <c r="A11" t="s">
        <v>10</v>
      </c>
      <c r="B11">
        <v>284</v>
      </c>
      <c r="C11" s="1">
        <v>14823</v>
      </c>
      <c r="D11">
        <v>17</v>
      </c>
      <c r="E11">
        <v>15.7</v>
      </c>
      <c r="F11">
        <v>11.4</v>
      </c>
      <c r="G11">
        <v>866</v>
      </c>
      <c r="H11" s="1">
        <v>1521890</v>
      </c>
      <c r="I11" s="1">
        <v>16.600000000000001</v>
      </c>
      <c r="J11">
        <v>226</v>
      </c>
      <c r="K11">
        <v>18</v>
      </c>
      <c r="L11">
        <v>33319</v>
      </c>
      <c r="M11">
        <v>101104</v>
      </c>
      <c r="N11">
        <v>9814</v>
      </c>
    </row>
    <row r="12" spans="1:14" x14ac:dyDescent="0.4">
      <c r="A12" t="s">
        <v>11</v>
      </c>
      <c r="B12">
        <v>220</v>
      </c>
      <c r="C12">
        <v>16765</v>
      </c>
      <c r="D12">
        <v>17</v>
      </c>
      <c r="E12">
        <v>8.8000000000000007</v>
      </c>
      <c r="F12">
        <v>13.6</v>
      </c>
      <c r="G12">
        <v>974</v>
      </c>
      <c r="H12" s="1">
        <v>1624764</v>
      </c>
      <c r="I12" s="1">
        <v>10.3</v>
      </c>
      <c r="J12">
        <v>1096</v>
      </c>
      <c r="K12">
        <v>12</v>
      </c>
      <c r="L12">
        <v>45803</v>
      </c>
      <c r="M12">
        <v>96102</v>
      </c>
      <c r="N12">
        <v>6913</v>
      </c>
    </row>
    <row r="13" spans="1:14" x14ac:dyDescent="0.4">
      <c r="A13" t="s">
        <v>12</v>
      </c>
      <c r="B13">
        <v>216</v>
      </c>
      <c r="C13" s="1">
        <v>18832</v>
      </c>
      <c r="D13">
        <v>21</v>
      </c>
      <c r="E13">
        <v>8.6</v>
      </c>
      <c r="F13">
        <v>13.7</v>
      </c>
      <c r="G13">
        <v>1292</v>
      </c>
      <c r="H13" s="1">
        <v>2175960</v>
      </c>
      <c r="I13" s="1">
        <v>11.3</v>
      </c>
      <c r="J13">
        <v>1644</v>
      </c>
      <c r="K13">
        <v>10</v>
      </c>
      <c r="L13">
        <v>57241</v>
      </c>
      <c r="M13">
        <v>215693</v>
      </c>
      <c r="N13">
        <v>7641</v>
      </c>
    </row>
    <row r="14" spans="1:14" x14ac:dyDescent="0.4">
      <c r="A14" t="s">
        <v>13</v>
      </c>
      <c r="B14">
        <v>220</v>
      </c>
      <c r="C14" s="1">
        <v>15070</v>
      </c>
      <c r="D14">
        <v>18</v>
      </c>
      <c r="E14">
        <v>10.1</v>
      </c>
      <c r="F14">
        <v>22.3</v>
      </c>
      <c r="G14">
        <v>1017</v>
      </c>
      <c r="H14" s="1">
        <v>1787053</v>
      </c>
      <c r="I14" s="1">
        <v>25.5</v>
      </c>
      <c r="J14">
        <v>-469</v>
      </c>
      <c r="K14">
        <v>12</v>
      </c>
      <c r="L14">
        <v>30912</v>
      </c>
      <c r="M14">
        <v>190410</v>
      </c>
      <c r="N14">
        <v>8543</v>
      </c>
    </row>
    <row r="15" spans="1:14" x14ac:dyDescent="0.4">
      <c r="A15" t="s">
        <v>14</v>
      </c>
      <c r="B15">
        <v>284</v>
      </c>
      <c r="C15" s="1">
        <v>18041</v>
      </c>
      <c r="D15">
        <v>19</v>
      </c>
      <c r="E15">
        <v>12.5</v>
      </c>
      <c r="F15">
        <v>22.5</v>
      </c>
      <c r="G15">
        <v>1042</v>
      </c>
      <c r="H15" s="1">
        <v>1778124</v>
      </c>
      <c r="I15" s="1">
        <v>26.2</v>
      </c>
      <c r="J15">
        <v>16</v>
      </c>
      <c r="K15">
        <v>22</v>
      </c>
      <c r="L15">
        <v>49506</v>
      </c>
      <c r="M15">
        <v>277095</v>
      </c>
      <c r="N15">
        <v>10808</v>
      </c>
    </row>
    <row r="16" spans="1:14" x14ac:dyDescent="0.4">
      <c r="A16" t="s">
        <v>15</v>
      </c>
      <c r="B16">
        <v>389</v>
      </c>
      <c r="C16" s="1">
        <v>21278</v>
      </c>
      <c r="D16">
        <v>33</v>
      </c>
      <c r="E16">
        <v>8.4</v>
      </c>
      <c r="F16">
        <v>16.5</v>
      </c>
      <c r="G16">
        <v>1530</v>
      </c>
      <c r="H16" s="1">
        <v>2635314</v>
      </c>
      <c r="I16" s="1">
        <v>16.3</v>
      </c>
      <c r="J16">
        <v>0</v>
      </c>
      <c r="K16">
        <v>26</v>
      </c>
      <c r="L16">
        <v>42706</v>
      </c>
      <c r="M16">
        <v>246429</v>
      </c>
      <c r="N16">
        <v>13735</v>
      </c>
    </row>
    <row r="17" spans="1:18" x14ac:dyDescent="0.4">
      <c r="A17" t="s">
        <v>16</v>
      </c>
      <c r="B17">
        <v>450</v>
      </c>
      <c r="C17">
        <v>25495</v>
      </c>
      <c r="D17">
        <v>20</v>
      </c>
      <c r="E17">
        <v>6.9</v>
      </c>
      <c r="F17">
        <v>19.5</v>
      </c>
      <c r="G17">
        <v>1835</v>
      </c>
      <c r="H17" s="1">
        <v>3305931</v>
      </c>
      <c r="I17" s="1">
        <v>17.100000000000001</v>
      </c>
      <c r="J17">
        <v>-2116</v>
      </c>
      <c r="K17">
        <v>21</v>
      </c>
      <c r="L17">
        <v>33782</v>
      </c>
      <c r="M17">
        <v>136294</v>
      </c>
      <c r="N17">
        <v>12020</v>
      </c>
    </row>
    <row r="18" spans="1:18" x14ac:dyDescent="0.4">
      <c r="A18" t="s">
        <v>17</v>
      </c>
      <c r="B18">
        <v>284</v>
      </c>
      <c r="C18">
        <v>34432</v>
      </c>
      <c r="D18">
        <v>4</v>
      </c>
      <c r="E18">
        <v>19.2</v>
      </c>
      <c r="F18">
        <v>7.5</v>
      </c>
      <c r="G18">
        <v>410</v>
      </c>
      <c r="H18" s="1">
        <v>673107</v>
      </c>
      <c r="I18" s="1">
        <v>15.9</v>
      </c>
      <c r="J18">
        <v>-2</v>
      </c>
      <c r="K18">
        <v>5</v>
      </c>
      <c r="L18">
        <v>29871</v>
      </c>
      <c r="M18">
        <v>55957</v>
      </c>
      <c r="N18">
        <v>3235</v>
      </c>
    </row>
    <row r="19" spans="1:18" x14ac:dyDescent="0.4">
      <c r="A19" t="s">
        <v>33</v>
      </c>
      <c r="B19">
        <f>SUM(B2:B18)</f>
        <v>5077</v>
      </c>
      <c r="C19">
        <f t="shared" ref="C19:N19" si="0">SUM(C2:C18)</f>
        <v>422383</v>
      </c>
      <c r="D19">
        <f t="shared" si="0"/>
        <v>336</v>
      </c>
      <c r="E19">
        <f t="shared" si="0"/>
        <v>131.39999999999998</v>
      </c>
      <c r="F19">
        <f t="shared" si="0"/>
        <v>260.10000000000002</v>
      </c>
      <c r="G19">
        <f>SUM(G2:G18)</f>
        <v>29366</v>
      </c>
      <c r="H19">
        <f t="shared" si="0"/>
        <v>51738071</v>
      </c>
      <c r="I19">
        <f t="shared" si="0"/>
        <v>291.40000000000003</v>
      </c>
      <c r="J19">
        <f t="shared" si="0"/>
        <v>0</v>
      </c>
      <c r="K19">
        <f t="shared" si="0"/>
        <v>229</v>
      </c>
      <c r="L19">
        <f t="shared" si="0"/>
        <v>667972</v>
      </c>
      <c r="M19">
        <f t="shared" si="0"/>
        <v>1527336</v>
      </c>
      <c r="N19">
        <f t="shared" si="0"/>
        <v>113314</v>
      </c>
    </row>
    <row r="22" spans="1:18" x14ac:dyDescent="0.4">
      <c r="A22" t="s">
        <v>0</v>
      </c>
      <c r="B22" t="s">
        <v>19</v>
      </c>
      <c r="C22" t="s">
        <v>18</v>
      </c>
      <c r="D22" t="s">
        <v>20</v>
      </c>
      <c r="E22" t="s">
        <v>25</v>
      </c>
      <c r="F22" t="s">
        <v>24</v>
      </c>
      <c r="G22" t="s">
        <v>23</v>
      </c>
      <c r="H22" t="s">
        <v>21</v>
      </c>
      <c r="I22" t="s">
        <v>22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 t="s">
        <v>31</v>
      </c>
      <c r="P22" t="s">
        <v>34</v>
      </c>
      <c r="Q22" s="2" t="s">
        <v>32</v>
      </c>
      <c r="R22" t="s">
        <v>35</v>
      </c>
    </row>
    <row r="23" spans="1:18" x14ac:dyDescent="0.4">
      <c r="A23" t="s">
        <v>1</v>
      </c>
      <c r="B23">
        <f>SUM(B2/$B$19)</f>
        <v>0.12389206224148119</v>
      </c>
      <c r="C23">
        <f>SUM(C2/$C$19)</f>
        <v>0.14470989599486722</v>
      </c>
      <c r="D23">
        <f>SUM(D2/$D$19)</f>
        <v>0.14285714285714285</v>
      </c>
      <c r="E23">
        <f>SUM(E2/$E$19)</f>
        <v>3.5007610350076108E-2</v>
      </c>
      <c r="F23">
        <f>SUM(F2/$F$19)</f>
        <v>3.6908881199538633E-2</v>
      </c>
      <c r="G23">
        <f>SUM(G2/$G$19)</f>
        <v>0.18116188789756862</v>
      </c>
      <c r="H23">
        <f>SUM(H2/$H$19)</f>
        <v>0.18307847233036578</v>
      </c>
      <c r="I23">
        <f>SUM(I2/$I$19)</f>
        <v>1.5785861358956758E-2</v>
      </c>
      <c r="J23">
        <v>-5.2802502000000001E-2</v>
      </c>
      <c r="K23">
        <f>SUM(K2/$K$19)</f>
        <v>0.11353711790393013</v>
      </c>
      <c r="L23">
        <f>SUM(L2/$L$19)</f>
        <v>7.4326468774140231E-2</v>
      </c>
      <c r="M23">
        <f>SUM(M2/$M$19)</f>
        <v>4.0135242016164094E-4</v>
      </c>
      <c r="N23">
        <f>SUM(N2/$N$19)</f>
        <v>7.387436680374887E-2</v>
      </c>
      <c r="O23">
        <f>SUM(C23*17.3117032,D23*13.8046443,E23*1.4491809,F23*2.8514528,G23*16.3779688,H23*16.2418965,I23*2.7209284,J23*0.8957698,K23*13.7223408,L23*0.9911657,M23*3.5512724,N23*10.0816763)</f>
        <v>12.947369400409631</v>
      </c>
      <c r="P23">
        <f>RANK(O23,$O$23:$O$39)</f>
        <v>2</v>
      </c>
      <c r="Q23">
        <f>SUM(G23*0.5967332,-0.0003018 * H23,-0.0298973 * J23,7.0797779 * K23)</f>
        <v>0.91344629040919156</v>
      </c>
      <c r="R23">
        <f>RANK(Q23,$Q$23:$Q$39)</f>
        <v>2</v>
      </c>
    </row>
    <row r="24" spans="1:18" x14ac:dyDescent="0.4">
      <c r="A24" t="s">
        <v>2</v>
      </c>
      <c r="B24">
        <f t="shared" ref="B24:B39" si="1">SUM(B3/$B$19)</f>
        <v>3.6832775260980895E-2</v>
      </c>
      <c r="C24">
        <f t="shared" ref="C24:C39" si="2">SUM(C3/$C$19)</f>
        <v>5.8420911826470287E-2</v>
      </c>
      <c r="D24">
        <f t="shared" ref="D24:D39" si="3">SUM(D3/$D$19)</f>
        <v>6.25E-2</v>
      </c>
      <c r="E24">
        <f t="shared" ref="E24:E39" si="4">SUM(E3/$E$19)</f>
        <v>3.1202435312024355E-2</v>
      </c>
      <c r="F24">
        <f t="shared" ref="F24:F39" si="5">SUM(F3/$F$19)</f>
        <v>8.1122645136485969E-2</v>
      </c>
      <c r="G24">
        <f t="shared" ref="G24:G39" si="6">SUM(G3/$G$19)</f>
        <v>5.9456514336307296E-2</v>
      </c>
      <c r="H24">
        <f t="shared" ref="H24:H39" si="7">SUM(H3/$H$19)</f>
        <v>6.4253168619293907E-2</v>
      </c>
      <c r="I24">
        <f t="shared" ref="I24:I39" si="8">SUM(I3/$I$19)</f>
        <v>4.6671242278654761E-2</v>
      </c>
      <c r="J24">
        <v>-6.6153476000000003E-2</v>
      </c>
      <c r="K24">
        <f t="shared" ref="K24:K39" si="9">SUM(K3/$K$19)</f>
        <v>3.9301310043668124E-2</v>
      </c>
      <c r="L24">
        <f t="shared" ref="L24:L39" si="10">SUM(L3/$L$19)</f>
        <v>4.4386591054714868E-2</v>
      </c>
      <c r="M24">
        <f t="shared" ref="M24:M39" si="11">SUM(M3/$M$19)</f>
        <v>3.1636784571305856E-3</v>
      </c>
      <c r="N24">
        <f t="shared" ref="N24:N39" si="12">SUM(N3/$N$19)</f>
        <v>3.3446882115184352E-2</v>
      </c>
      <c r="O24">
        <f t="shared" ref="O24:O39" si="13">SUM(C24*17.3117032,D24*13.8046443,E24*1.4491809,F24*2.8514528,G24*16.3779688,H24*16.2418965,I24*2.7209284,J24*0.8957698,K24*13.7223408,L24*0.9911657,M24*3.5512724,N24*10.0816763)</f>
        <v>5.1675283553664624</v>
      </c>
      <c r="P24">
        <f t="shared" ref="P24:P39" si="14">RANK(O24,$O$23:$O$39)</f>
        <v>7</v>
      </c>
      <c r="Q24">
        <f t="shared" ref="Q24:Q39" si="15">SUM(G24*0.5967332,-0.0003018 * H24,-0.0298973 * J24,7.0797779 * K24)</f>
        <v>0.31568264106068561</v>
      </c>
      <c r="R24">
        <f t="shared" ref="R24:R39" si="16">RANK(Q24,$Q$23:$Q$39)</f>
        <v>10</v>
      </c>
    </row>
    <row r="25" spans="1:18" x14ac:dyDescent="0.4">
      <c r="A25" t="s">
        <v>3</v>
      </c>
      <c r="B25">
        <f t="shared" si="1"/>
        <v>5.8105180224542051E-2</v>
      </c>
      <c r="C25">
        <f t="shared" si="2"/>
        <v>6.0454611099405045E-2</v>
      </c>
      <c r="D25">
        <f t="shared" si="3"/>
        <v>3.273809523809524E-2</v>
      </c>
      <c r="E25">
        <f t="shared" si="4"/>
        <v>3.0441400304414008E-2</v>
      </c>
      <c r="F25">
        <f t="shared" si="5"/>
        <v>6.4206074586697415E-2</v>
      </c>
      <c r="G25">
        <f t="shared" si="6"/>
        <v>4.3145133828236738E-2</v>
      </c>
      <c r="H25">
        <f t="shared" si="7"/>
        <v>4.6153846748557749E-2</v>
      </c>
      <c r="I25">
        <f t="shared" si="8"/>
        <v>2.6424159231297182E-2</v>
      </c>
      <c r="J25">
        <v>-7.4993985999999999E-2</v>
      </c>
      <c r="K25">
        <f t="shared" si="9"/>
        <v>3.9301310043668124E-2</v>
      </c>
      <c r="L25">
        <f t="shared" si="10"/>
        <v>3.8163276304994817E-2</v>
      </c>
      <c r="M25">
        <f t="shared" si="11"/>
        <v>3.9395391714724202E-3</v>
      </c>
      <c r="N25">
        <f t="shared" si="12"/>
        <v>2.7022256737914113E-2</v>
      </c>
      <c r="O25">
        <f t="shared" si="13"/>
        <v>4.0502344092634948</v>
      </c>
      <c r="P25">
        <f t="shared" si="14"/>
        <v>12</v>
      </c>
      <c r="Q25">
        <f t="shared" si="15"/>
        <v>0.30621886852865066</v>
      </c>
      <c r="R25">
        <f t="shared" si="16"/>
        <v>11</v>
      </c>
    </row>
    <row r="26" spans="1:18" x14ac:dyDescent="0.4">
      <c r="A26" t="s">
        <v>4</v>
      </c>
      <c r="B26">
        <f t="shared" si="1"/>
        <v>4.234784321449675E-2</v>
      </c>
      <c r="C26">
        <f t="shared" si="2"/>
        <v>6.5911743607105402E-2</v>
      </c>
      <c r="D26">
        <f t="shared" si="3"/>
        <v>2.0833333333333332E-2</v>
      </c>
      <c r="E26">
        <f t="shared" si="4"/>
        <v>3.2724505327245058E-2</v>
      </c>
      <c r="F26">
        <f t="shared" si="5"/>
        <v>4.7289504036908882E-2</v>
      </c>
      <c r="G26">
        <f t="shared" si="6"/>
        <v>5.7617653068174082E-2</v>
      </c>
      <c r="H26">
        <f t="shared" si="7"/>
        <v>5.7154121575193631E-2</v>
      </c>
      <c r="I26">
        <f t="shared" si="8"/>
        <v>4.4955387783115988E-2</v>
      </c>
      <c r="J26">
        <v>0.170736108</v>
      </c>
      <c r="K26">
        <f t="shared" si="9"/>
        <v>3.4934497816593885E-2</v>
      </c>
      <c r="L26">
        <f t="shared" si="10"/>
        <v>4.9832927128682043E-2</v>
      </c>
      <c r="M26">
        <f t="shared" si="11"/>
        <v>1.1457203915837773E-2</v>
      </c>
      <c r="N26">
        <f t="shared" si="12"/>
        <v>2.9766842579028188E-2</v>
      </c>
      <c r="O26">
        <f t="shared" si="13"/>
        <v>4.6276840040890876</v>
      </c>
      <c r="P26">
        <f t="shared" si="14"/>
        <v>10</v>
      </c>
      <c r="Q26">
        <f t="shared" si="15"/>
        <v>0.27658905432578118</v>
      </c>
      <c r="R26">
        <f t="shared" si="16"/>
        <v>13</v>
      </c>
    </row>
    <row r="27" spans="1:18" x14ac:dyDescent="0.4">
      <c r="A27" t="s">
        <v>5</v>
      </c>
      <c r="B27">
        <f t="shared" si="1"/>
        <v>3.5454008272601929E-2</v>
      </c>
      <c r="C27">
        <f t="shared" si="2"/>
        <v>2.3109358094430883E-2</v>
      </c>
      <c r="D27">
        <f t="shared" si="3"/>
        <v>5.0595238095238096E-2</v>
      </c>
      <c r="E27">
        <f t="shared" si="4"/>
        <v>3.8812785388127859E-2</v>
      </c>
      <c r="F27">
        <f t="shared" si="5"/>
        <v>0.1045751633986928</v>
      </c>
      <c r="G27">
        <f t="shared" si="6"/>
        <v>2.6288905537015596E-2</v>
      </c>
      <c r="H27">
        <f t="shared" si="7"/>
        <v>2.8514051094019336E-2</v>
      </c>
      <c r="I27">
        <f t="shared" si="8"/>
        <v>4.1866849691146187E-2</v>
      </c>
      <c r="J27">
        <v>-7.6497473999999996E-2</v>
      </c>
      <c r="K27">
        <f t="shared" si="9"/>
        <v>3.9301310043668124E-2</v>
      </c>
      <c r="L27">
        <f t="shared" si="10"/>
        <v>4.4287784517913924E-2</v>
      </c>
      <c r="M27">
        <f t="shared" si="11"/>
        <v>6.0497493675262023E-3</v>
      </c>
      <c r="N27">
        <f t="shared" si="12"/>
        <v>1.6705790987874402E-2</v>
      </c>
      <c r="O27">
        <f t="shared" si="13"/>
        <v>3.1651324063695028</v>
      </c>
      <c r="P27">
        <f t="shared" si="14"/>
        <v>15</v>
      </c>
      <c r="Q27">
        <f t="shared" si="15"/>
        <v>0.29621047140261064</v>
      </c>
      <c r="R27">
        <f t="shared" si="16"/>
        <v>12</v>
      </c>
    </row>
    <row r="28" spans="1:18" x14ac:dyDescent="0.4">
      <c r="A28" t="s">
        <v>6</v>
      </c>
      <c r="B28">
        <f t="shared" si="1"/>
        <v>3.3681307858971832E-2</v>
      </c>
      <c r="C28">
        <f t="shared" si="2"/>
        <v>3.5446502345028087E-2</v>
      </c>
      <c r="D28">
        <f t="shared" si="3"/>
        <v>4.4642857142857144E-2</v>
      </c>
      <c r="E28">
        <f t="shared" si="4"/>
        <v>3.2724505327245058E-2</v>
      </c>
      <c r="F28">
        <f t="shared" si="5"/>
        <v>6.3052672049211833E-2</v>
      </c>
      <c r="G28">
        <f t="shared" si="6"/>
        <v>2.7514813049104407E-2</v>
      </c>
      <c r="H28">
        <f t="shared" si="7"/>
        <v>2.8600602446117483E-2</v>
      </c>
      <c r="I28">
        <f t="shared" si="8"/>
        <v>4.1180507892930672E-2</v>
      </c>
      <c r="J28">
        <v>-1.9485206000000001E-2</v>
      </c>
      <c r="K28">
        <f t="shared" si="9"/>
        <v>3.4934497816593885E-2</v>
      </c>
      <c r="L28">
        <f t="shared" si="10"/>
        <v>4.6951069805321183E-2</v>
      </c>
      <c r="M28">
        <f t="shared" si="11"/>
        <v>2.5259667813762E-3</v>
      </c>
      <c r="N28">
        <f t="shared" si="12"/>
        <v>1.969747780503733E-2</v>
      </c>
      <c r="O28">
        <f t="shared" si="13"/>
        <v>3.2003666325630946</v>
      </c>
      <c r="P28">
        <f t="shared" si="14"/>
        <v>14</v>
      </c>
      <c r="Q28">
        <f t="shared" si="15"/>
        <v>0.26432141141523902</v>
      </c>
      <c r="R28">
        <f t="shared" si="16"/>
        <v>14</v>
      </c>
    </row>
    <row r="29" spans="1:18" x14ac:dyDescent="0.4">
      <c r="A29" t="s">
        <v>7</v>
      </c>
      <c r="B29">
        <f t="shared" si="1"/>
        <v>1.5166436872168603E-2</v>
      </c>
      <c r="C29">
        <f t="shared" si="2"/>
        <v>1.3883134501151799E-2</v>
      </c>
      <c r="D29">
        <f t="shared" si="3"/>
        <v>1.1904761904761904E-2</v>
      </c>
      <c r="E29">
        <f t="shared" si="4"/>
        <v>2.9680365296803658E-2</v>
      </c>
      <c r="F29">
        <f t="shared" si="5"/>
        <v>5.305651672433679E-2</v>
      </c>
      <c r="G29">
        <f t="shared" si="6"/>
        <v>2.0159367976571547E-2</v>
      </c>
      <c r="H29">
        <f t="shared" si="7"/>
        <v>2.1662056167498011E-2</v>
      </c>
      <c r="I29">
        <f t="shared" si="8"/>
        <v>3.774879890185312E-2</v>
      </c>
      <c r="J29">
        <v>-5.4486408E-2</v>
      </c>
      <c r="K29">
        <f t="shared" si="9"/>
        <v>4.3668122270742356E-3</v>
      </c>
      <c r="L29">
        <f t="shared" si="10"/>
        <v>0.10349685316150976</v>
      </c>
      <c r="M29">
        <f t="shared" si="11"/>
        <v>5.8821372638371647E-3</v>
      </c>
      <c r="N29">
        <f t="shared" si="12"/>
        <v>2.2583264203893606E-2</v>
      </c>
      <c r="O29">
        <f t="shared" si="13"/>
        <v>1.7459606011250703</v>
      </c>
      <c r="P29">
        <f t="shared" si="14"/>
        <v>16</v>
      </c>
      <c r="Q29">
        <f t="shared" si="15"/>
        <v>4.4568283738674067E-2</v>
      </c>
      <c r="R29">
        <f t="shared" si="16"/>
        <v>16</v>
      </c>
    </row>
    <row r="30" spans="1:18" x14ac:dyDescent="0.4">
      <c r="A30" t="s">
        <v>8</v>
      </c>
      <c r="B30">
        <f t="shared" si="1"/>
        <v>1.7333070711049833E-2</v>
      </c>
      <c r="C30">
        <f t="shared" si="2"/>
        <v>7.9146177758101059E-3</v>
      </c>
      <c r="D30">
        <f t="shared" si="3"/>
        <v>8.9285714285714281E-3</v>
      </c>
      <c r="E30">
        <f t="shared" si="4"/>
        <v>4.9467275494672766E-2</v>
      </c>
      <c r="F30">
        <f t="shared" si="5"/>
        <v>2.153018069973087E-2</v>
      </c>
      <c r="G30">
        <f t="shared" si="6"/>
        <v>7.0489681945106585E-3</v>
      </c>
      <c r="H30">
        <f t="shared" si="7"/>
        <v>7.0784819171167013E-3</v>
      </c>
      <c r="I30">
        <f t="shared" si="8"/>
        <v>0.23301304049416607</v>
      </c>
      <c r="J30">
        <v>1.0704834999999999E-2</v>
      </c>
      <c r="K30">
        <f t="shared" si="9"/>
        <v>4.3668122270742356E-3</v>
      </c>
      <c r="L30">
        <f t="shared" si="10"/>
        <v>5.6825735210457924E-2</v>
      </c>
      <c r="M30">
        <f t="shared" si="11"/>
        <v>4.5968928906278649E-3</v>
      </c>
      <c r="N30">
        <f t="shared" si="12"/>
        <v>3.7329897453094942E-3</v>
      </c>
      <c r="O30">
        <f t="shared" si="13"/>
        <v>1.4375734289113207</v>
      </c>
      <c r="P30">
        <f t="shared" si="14"/>
        <v>17</v>
      </c>
      <c r="Q30">
        <f t="shared" si="15"/>
        <v>3.4800232096810435E-2</v>
      </c>
      <c r="R30">
        <f t="shared" si="16"/>
        <v>17</v>
      </c>
    </row>
    <row r="31" spans="1:18" x14ac:dyDescent="0.4">
      <c r="A31" t="s">
        <v>9</v>
      </c>
      <c r="B31">
        <f t="shared" si="1"/>
        <v>0.17490644081150286</v>
      </c>
      <c r="C31">
        <f t="shared" si="2"/>
        <v>0.20013352810127302</v>
      </c>
      <c r="D31">
        <f t="shared" si="3"/>
        <v>0.18154761904761904</v>
      </c>
      <c r="E31">
        <f t="shared" si="4"/>
        <v>3.3485540334855408E-2</v>
      </c>
      <c r="F31">
        <f t="shared" si="5"/>
        <v>3.9984621299500193E-2</v>
      </c>
      <c r="G31">
        <f t="shared" si="6"/>
        <v>0.27228767962950351</v>
      </c>
      <c r="H31">
        <f t="shared" si="7"/>
        <v>0.26387781252996462</v>
      </c>
      <c r="I31">
        <f t="shared" si="8"/>
        <v>3.4660260809883318E-2</v>
      </c>
      <c r="J31">
        <v>0.13922299699999999</v>
      </c>
      <c r="K31">
        <f t="shared" si="9"/>
        <v>0.13973799126637554</v>
      </c>
      <c r="L31">
        <f t="shared" si="10"/>
        <v>5.7966501589887004E-2</v>
      </c>
      <c r="M31">
        <f t="shared" si="11"/>
        <v>9.8333307143942131E-2</v>
      </c>
      <c r="N31">
        <f t="shared" si="12"/>
        <v>0.1315106694671444</v>
      </c>
      <c r="O31">
        <f t="shared" si="13"/>
        <v>18.747851600899406</v>
      </c>
      <c r="P31">
        <f t="shared" si="14"/>
        <v>1</v>
      </c>
      <c r="Q31">
        <f t="shared" si="15"/>
        <v>1.1475550107119374</v>
      </c>
      <c r="R31">
        <f t="shared" si="16"/>
        <v>1</v>
      </c>
    </row>
    <row r="32" spans="1:18" x14ac:dyDescent="0.4">
      <c r="A32" t="s">
        <v>10</v>
      </c>
      <c r="B32">
        <f t="shared" si="1"/>
        <v>5.5938546385660821E-2</v>
      </c>
      <c r="C32">
        <f t="shared" si="2"/>
        <v>3.5093741935636615E-2</v>
      </c>
      <c r="D32">
        <f t="shared" si="3"/>
        <v>5.0595238095238096E-2</v>
      </c>
      <c r="E32">
        <f t="shared" si="4"/>
        <v>0.11948249619482498</v>
      </c>
      <c r="F32">
        <f t="shared" si="5"/>
        <v>4.382929642445213E-2</v>
      </c>
      <c r="G32">
        <f t="shared" si="6"/>
        <v>2.9489886263025268E-2</v>
      </c>
      <c r="H32">
        <f t="shared" si="7"/>
        <v>2.9415282993445969E-2</v>
      </c>
      <c r="I32">
        <f t="shared" si="8"/>
        <v>5.6966369251887437E-2</v>
      </c>
      <c r="J32">
        <v>1.3591532E-2</v>
      </c>
      <c r="K32">
        <f t="shared" si="9"/>
        <v>7.8602620087336247E-2</v>
      </c>
      <c r="L32">
        <f t="shared" si="10"/>
        <v>4.9880833328343102E-2</v>
      </c>
      <c r="M32">
        <f t="shared" si="11"/>
        <v>6.6196305200689309E-2</v>
      </c>
      <c r="N32">
        <f t="shared" si="12"/>
        <v>8.6608892105123819E-2</v>
      </c>
      <c r="O32">
        <f t="shared" si="13"/>
        <v>4.9683273842404132</v>
      </c>
      <c r="P32">
        <f t="shared" si="14"/>
        <v>9</v>
      </c>
      <c r="Q32">
        <f t="shared" si="15"/>
        <v>0.57367145913171935</v>
      </c>
      <c r="R32">
        <f t="shared" si="16"/>
        <v>6</v>
      </c>
    </row>
    <row r="33" spans="1:18" x14ac:dyDescent="0.4">
      <c r="A33" t="s">
        <v>11</v>
      </c>
      <c r="B33">
        <f t="shared" si="1"/>
        <v>4.3332676777624583E-2</v>
      </c>
      <c r="C33">
        <f t="shared" si="2"/>
        <v>3.9691464855356393E-2</v>
      </c>
      <c r="D33">
        <f t="shared" si="3"/>
        <v>5.0595238095238096E-2</v>
      </c>
      <c r="E33">
        <f t="shared" si="4"/>
        <v>6.6971080669710817E-2</v>
      </c>
      <c r="F33">
        <f t="shared" si="5"/>
        <v>5.22875816993464E-2</v>
      </c>
      <c r="G33">
        <f t="shared" si="6"/>
        <v>3.3167608799291697E-2</v>
      </c>
      <c r="H33">
        <f t="shared" si="7"/>
        <v>3.1403644716479669E-2</v>
      </c>
      <c r="I33">
        <f t="shared" si="8"/>
        <v>3.5346602608098833E-2</v>
      </c>
      <c r="J33">
        <v>6.5912918000000001E-2</v>
      </c>
      <c r="K33">
        <f t="shared" si="9"/>
        <v>5.2401746724890827E-2</v>
      </c>
      <c r="L33">
        <f t="shared" si="10"/>
        <v>6.8570239471115554E-2</v>
      </c>
      <c r="M33">
        <f t="shared" si="11"/>
        <v>6.2921321830952712E-2</v>
      </c>
      <c r="N33">
        <f t="shared" si="12"/>
        <v>6.1007465979490617E-2</v>
      </c>
      <c r="O33">
        <f t="shared" si="13"/>
        <v>4.4657634660329304</v>
      </c>
      <c r="P33">
        <f t="shared" si="14"/>
        <v>11</v>
      </c>
      <c r="Q33">
        <f t="shared" si="15"/>
        <v>0.38880484581613212</v>
      </c>
      <c r="R33">
        <f t="shared" si="16"/>
        <v>8</v>
      </c>
    </row>
    <row r="34" spans="1:18" x14ac:dyDescent="0.4">
      <c r="A34" t="s">
        <v>12</v>
      </c>
      <c r="B34">
        <f t="shared" si="1"/>
        <v>4.2544809927122319E-2</v>
      </c>
      <c r="C34">
        <f t="shared" si="2"/>
        <v>4.4585127715840833E-2</v>
      </c>
      <c r="D34">
        <f t="shared" si="3"/>
        <v>6.25E-2</v>
      </c>
      <c r="E34">
        <f t="shared" si="4"/>
        <v>6.5449010654490117E-2</v>
      </c>
      <c r="F34">
        <f t="shared" si="5"/>
        <v>5.2672049211841591E-2</v>
      </c>
      <c r="G34">
        <f t="shared" si="6"/>
        <v>4.3996458489409522E-2</v>
      </c>
      <c r="H34">
        <f t="shared" si="7"/>
        <v>4.2057230931551351E-2</v>
      </c>
      <c r="I34">
        <f t="shared" si="8"/>
        <v>3.8778311599176385E-2</v>
      </c>
      <c r="J34">
        <v>9.8869376999999994E-2</v>
      </c>
      <c r="K34">
        <f t="shared" si="9"/>
        <v>4.3668122270742356E-2</v>
      </c>
      <c r="L34">
        <f t="shared" si="10"/>
        <v>8.5693711712466994E-2</v>
      </c>
      <c r="M34">
        <f t="shared" si="11"/>
        <v>0.14122170891015468</v>
      </c>
      <c r="N34">
        <f t="shared" si="12"/>
        <v>6.7432091356760857E-2</v>
      </c>
      <c r="O34">
        <f t="shared" si="13"/>
        <v>5.3429239110591595</v>
      </c>
      <c r="P34">
        <f t="shared" si="14"/>
        <v>6</v>
      </c>
      <c r="Q34">
        <f t="shared" si="15"/>
        <v>0.33244613415267482</v>
      </c>
      <c r="R34">
        <f t="shared" si="16"/>
        <v>9</v>
      </c>
    </row>
    <row r="35" spans="1:18" x14ac:dyDescent="0.4">
      <c r="A35" t="s">
        <v>13</v>
      </c>
      <c r="B35">
        <f t="shared" si="1"/>
        <v>4.3332676777624583E-2</v>
      </c>
      <c r="C35">
        <f t="shared" si="2"/>
        <v>3.5678519258587588E-2</v>
      </c>
      <c r="D35">
        <f t="shared" si="3"/>
        <v>5.3571428571428568E-2</v>
      </c>
      <c r="E35">
        <f t="shared" si="4"/>
        <v>7.6864535768645367E-2</v>
      </c>
      <c r="F35">
        <f t="shared" si="5"/>
        <v>8.5736255286428295E-2</v>
      </c>
      <c r="G35">
        <f t="shared" si="6"/>
        <v>3.4631887216508887E-2</v>
      </c>
      <c r="H35">
        <f t="shared" si="7"/>
        <v>3.4540387097153277E-2</v>
      </c>
      <c r="I35">
        <f t="shared" si="8"/>
        <v>8.7508579272477682E-2</v>
      </c>
      <c r="J35">
        <v>-2.8205437E-2</v>
      </c>
      <c r="K35">
        <f t="shared" si="9"/>
        <v>5.2401746724890827E-2</v>
      </c>
      <c r="L35">
        <f t="shared" si="10"/>
        <v>4.6277388872587477E-2</v>
      </c>
      <c r="M35">
        <f t="shared" si="11"/>
        <v>0.1246680494665221</v>
      </c>
      <c r="N35">
        <f t="shared" si="12"/>
        <v>7.5392272799477564E-2</v>
      </c>
      <c r="O35">
        <f t="shared" si="13"/>
        <v>5.0218481956858314</v>
      </c>
      <c r="P35">
        <f t="shared" si="14"/>
        <v>8</v>
      </c>
      <c r="Q35">
        <f t="shared" si="15"/>
        <v>0.39249156738782004</v>
      </c>
      <c r="R35">
        <f t="shared" si="16"/>
        <v>7</v>
      </c>
    </row>
    <row r="36" spans="1:18" x14ac:dyDescent="0.4">
      <c r="A36" t="s">
        <v>14</v>
      </c>
      <c r="B36">
        <f t="shared" si="1"/>
        <v>5.5938546385660821E-2</v>
      </c>
      <c r="C36">
        <f t="shared" si="2"/>
        <v>4.2712419770682061E-2</v>
      </c>
      <c r="D36">
        <f t="shared" si="3"/>
        <v>5.6547619047619048E-2</v>
      </c>
      <c r="E36">
        <f t="shared" si="4"/>
        <v>9.5129375951293782E-2</v>
      </c>
      <c r="F36">
        <f t="shared" si="5"/>
        <v>8.6505190311418678E-2</v>
      </c>
      <c r="G36">
        <f t="shared" si="6"/>
        <v>3.5483211877681671E-2</v>
      </c>
      <c r="H36">
        <f t="shared" si="7"/>
        <v>3.436780625238231E-2</v>
      </c>
      <c r="I36">
        <f t="shared" si="8"/>
        <v>8.9910775566231976E-2</v>
      </c>
      <c r="J36">
        <v>9.6223200000000004E-4</v>
      </c>
      <c r="K36">
        <f t="shared" si="9"/>
        <v>9.606986899563319E-2</v>
      </c>
      <c r="L36">
        <f t="shared" si="10"/>
        <v>7.4113885013144268E-2</v>
      </c>
      <c r="M36">
        <f t="shared" si="11"/>
        <v>0.18142373387388236</v>
      </c>
      <c r="N36">
        <f>SUM(N15/$N$19)</f>
        <v>9.5380976754858182E-2</v>
      </c>
      <c r="O36">
        <f t="shared" si="13"/>
        <v>6.2870615083035668</v>
      </c>
      <c r="P36">
        <f t="shared" si="14"/>
        <v>5</v>
      </c>
      <c r="Q36">
        <f t="shared" si="15"/>
        <v>0.70128820559852545</v>
      </c>
      <c r="R36">
        <f t="shared" si="16"/>
        <v>4</v>
      </c>
    </row>
    <row r="37" spans="1:18" x14ac:dyDescent="0.4">
      <c r="A37" t="s">
        <v>15</v>
      </c>
      <c r="B37">
        <f t="shared" si="1"/>
        <v>7.6620051211345283E-2</v>
      </c>
      <c r="C37">
        <f t="shared" si="2"/>
        <v>5.0376080476723734E-2</v>
      </c>
      <c r="D37">
        <f t="shared" si="3"/>
        <v>9.8214285714285712E-2</v>
      </c>
      <c r="E37">
        <f t="shared" si="4"/>
        <v>6.3926940639269417E-2</v>
      </c>
      <c r="F37">
        <f t="shared" si="5"/>
        <v>6.3437139561707032E-2</v>
      </c>
      <c r="G37">
        <f t="shared" si="6"/>
        <v>5.2101069263774433E-2</v>
      </c>
      <c r="H37">
        <f t="shared" si="7"/>
        <v>5.0935683319155829E-2</v>
      </c>
      <c r="I37">
        <f t="shared" si="8"/>
        <v>5.5936856554564166E-2</v>
      </c>
      <c r="J37">
        <v>0</v>
      </c>
      <c r="K37">
        <f t="shared" si="9"/>
        <v>0.11353711790393013</v>
      </c>
      <c r="L37">
        <f t="shared" si="10"/>
        <v>6.3933817585168237E-2</v>
      </c>
      <c r="M37">
        <f t="shared" si="11"/>
        <v>0.16134563710931976</v>
      </c>
      <c r="N37">
        <f t="shared" si="12"/>
        <v>0.12121185378682246</v>
      </c>
      <c r="O37">
        <f t="shared" si="13"/>
        <v>7.75060572265141</v>
      </c>
      <c r="P37">
        <f t="shared" si="14"/>
        <v>3</v>
      </c>
      <c r="Q37">
        <f t="shared" si="15"/>
        <v>0.83489264356190696</v>
      </c>
      <c r="R37">
        <f t="shared" si="16"/>
        <v>3</v>
      </c>
    </row>
    <row r="38" spans="1:18" x14ac:dyDescent="0.4">
      <c r="A38" t="s">
        <v>16</v>
      </c>
      <c r="B38">
        <f t="shared" si="1"/>
        <v>8.863502068150482E-2</v>
      </c>
      <c r="C38">
        <f t="shared" si="2"/>
        <v>6.0359910318360348E-2</v>
      </c>
      <c r="D38">
        <f t="shared" si="3"/>
        <v>5.9523809523809521E-2</v>
      </c>
      <c r="E38">
        <f t="shared" si="4"/>
        <v>5.2511415525114166E-2</v>
      </c>
      <c r="F38">
        <f t="shared" si="5"/>
        <v>7.4971164936562848E-2</v>
      </c>
      <c r="G38">
        <f t="shared" si="6"/>
        <v>6.2487230130082408E-2</v>
      </c>
      <c r="H38">
        <f t="shared" si="7"/>
        <v>6.3897453772484097E-2</v>
      </c>
      <c r="I38">
        <f t="shared" si="8"/>
        <v>5.8682223747426217E-2</v>
      </c>
      <c r="J38">
        <v>-0.127255232</v>
      </c>
      <c r="K38">
        <f t="shared" si="9"/>
        <v>9.1703056768558958E-2</v>
      </c>
      <c r="L38">
        <f t="shared" si="10"/>
        <v>5.0573976154689115E-2</v>
      </c>
      <c r="M38">
        <f t="shared" si="11"/>
        <v>8.9236422110131622E-2</v>
      </c>
      <c r="N38">
        <f t="shared" si="12"/>
        <v>0.10607691900383007</v>
      </c>
      <c r="O38">
        <f t="shared" si="13"/>
        <v>6.9582654118323122</v>
      </c>
      <c r="P38">
        <f t="shared" si="14"/>
        <v>4</v>
      </c>
      <c r="Q38">
        <f t="shared" si="15"/>
        <v>0.69031078306327476</v>
      </c>
      <c r="R38">
        <f t="shared" si="16"/>
        <v>5</v>
      </c>
    </row>
    <row r="39" spans="1:18" x14ac:dyDescent="0.4">
      <c r="A39" t="s">
        <v>17</v>
      </c>
      <c r="B39">
        <f t="shared" si="1"/>
        <v>5.5938546385660821E-2</v>
      </c>
      <c r="C39">
        <f t="shared" si="2"/>
        <v>8.1518432323270593E-2</v>
      </c>
      <c r="D39">
        <f t="shared" si="3"/>
        <v>1.1904761904761904E-2</v>
      </c>
      <c r="E39">
        <f t="shared" si="4"/>
        <v>0.14611872146118723</v>
      </c>
      <c r="F39">
        <f t="shared" si="5"/>
        <v>2.8835063437139558E-2</v>
      </c>
      <c r="G39">
        <f t="shared" si="6"/>
        <v>1.3961724443233672E-2</v>
      </c>
      <c r="H39">
        <f t="shared" si="7"/>
        <v>1.300989748922027E-2</v>
      </c>
      <c r="I39">
        <f t="shared" si="8"/>
        <v>5.4564172958133143E-2</v>
      </c>
      <c r="J39">
        <v>-1.20279E-4</v>
      </c>
      <c r="K39">
        <f t="shared" si="9"/>
        <v>2.1834061135371178E-2</v>
      </c>
      <c r="L39">
        <f t="shared" si="10"/>
        <v>4.4718940314863495E-2</v>
      </c>
      <c r="M39">
        <f t="shared" si="11"/>
        <v>3.6636994086435469E-2</v>
      </c>
      <c r="N39">
        <f t="shared" si="12"/>
        <v>2.8548987768501687E-2</v>
      </c>
      <c r="O39">
        <f t="shared" si="13"/>
        <v>3.2197336603015358</v>
      </c>
      <c r="P39">
        <f t="shared" si="14"/>
        <v>13</v>
      </c>
      <c r="Q39">
        <f t="shared" si="15"/>
        <v>0.16291139762826329</v>
      </c>
      <c r="R39">
        <f t="shared" si="16"/>
        <v>15</v>
      </c>
    </row>
    <row r="40" spans="1:18" x14ac:dyDescent="0.4">
      <c r="B40" s="1"/>
      <c r="C40" s="1"/>
      <c r="D40" s="1"/>
      <c r="E40" s="1"/>
    </row>
    <row r="41" spans="1:18" x14ac:dyDescent="0.4">
      <c r="B41" s="1"/>
      <c r="C41" s="1"/>
      <c r="D41" s="1"/>
      <c r="E41" s="1"/>
    </row>
    <row r="42" spans="1:18" x14ac:dyDescent="0.4">
      <c r="E42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2023-07-14T03:27:37Z</dcterms:created>
  <dcterms:modified xsi:type="dcterms:W3CDTF">2023-07-18T19:37:08Z</dcterms:modified>
</cp:coreProperties>
</file>