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5" windowHeight="12780"/>
  </bookViews>
  <sheets>
    <sheet name="Práctica" sheetId="20" r:id="rId1"/>
    <sheet name="Resultados" sheetId="21" r:id="rId2"/>
  </sheets>
  <definedNames>
    <definedName name="_xlnm.Print_Area" localSheetId="0">Práctica!$A$1:$Q$107</definedName>
    <definedName name="_xlnm.Print_Area" localSheetId="1">Resultados!$A$1:$Q$107</definedName>
    <definedName name="Z_EA89241B_FA4E_4CF0_A19E_9D5CAE55AA0D_.wvu.Cols" localSheetId="0" hidden="1">Práctica!$S:$XFD</definedName>
    <definedName name="Z_EA89241B_FA4E_4CF0_A19E_9D5CAE55AA0D_.wvu.Cols" localSheetId="1" hidden="1">Resultados!$S:$XFD</definedName>
    <definedName name="Z_EA89241B_FA4E_4CF0_A19E_9D5CAE55AA0D_.wvu.PrintArea" localSheetId="0" hidden="1">Práctica!$A$1:$X$103</definedName>
    <definedName name="Z_EA89241B_FA4E_4CF0_A19E_9D5CAE55AA0D_.wvu.PrintArea" localSheetId="1" hidden="1">Resultados!$A$1:$X$103</definedName>
    <definedName name="Z_EA89241B_FA4E_4CF0_A19E_9D5CAE55AA0D_.wvu.Rows" localSheetId="0" hidden="1">Práctica!$187:$1048576,Práctica!$104:$186</definedName>
    <definedName name="Z_EA89241B_FA4E_4CF0_A19E_9D5CAE55AA0D_.wvu.Rows" localSheetId="1" hidden="1">Resultados!$187:$1048576,Resultados!$104:$186</definedName>
  </definedNames>
  <calcPr calcId="144525"/>
  <customWorkbookViews>
    <customWorkbookView name="CENTRAL" guid="{EA89241B-FA4E-4CF0-A19E-9D5CAE55AA0D}" maximized="1" xWindow="-8" yWindow="-8" windowWidth="1296" windowHeight="1000" activeSheetId="0" showFormulaBar="0"/>
  </customWorkbookViews>
</workbook>
</file>

<file path=xl/sharedStrings.xml><?xml version="1.0" encoding="utf-8"?>
<sst xmlns="http://schemas.openxmlformats.org/spreadsheetml/2006/main" count="216" uniqueCount="108">
  <si>
    <t>LECCIÓN 36 – PREGUNTAS Y RESPUESTAS CON WHICH - USO DE ONE Y ONES.</t>
  </si>
  <si>
    <r>
      <rPr>
        <b/>
        <sz val="10.5"/>
        <color theme="1"/>
        <rFont val="Calibri"/>
        <charset val="134"/>
      </rPr>
      <t xml:space="preserve">A. </t>
    </r>
    <r>
      <rPr>
        <sz val="10.5"/>
        <color theme="1"/>
        <rFont val="Calibri"/>
        <charset val="134"/>
      </rPr>
      <t>¿Cuál reloj te gustaría</t>
    </r>
  </si>
  <si>
    <t>A.</t>
  </si>
  <si>
    <t>wich watch would you like to buy?</t>
  </si>
  <si>
    <t>comprar?</t>
  </si>
  <si>
    <r>
      <rPr>
        <b/>
        <sz val="10.5"/>
        <color theme="1"/>
        <rFont val="Calibri"/>
        <charset val="134"/>
      </rPr>
      <t>B.</t>
    </r>
    <r>
      <rPr>
        <sz val="10.5"/>
        <color theme="1"/>
        <rFont val="Calibri"/>
        <charset val="134"/>
      </rPr>
      <t xml:space="preserve"> Me gusta ese.</t>
    </r>
  </si>
  <si>
    <t>B.</t>
  </si>
  <si>
    <t>i like that one</t>
  </si>
  <si>
    <r>
      <rPr>
        <b/>
        <sz val="10.5"/>
        <color theme="1"/>
        <rFont val="Calibri"/>
        <charset val="134"/>
      </rPr>
      <t>A.</t>
    </r>
    <r>
      <rPr>
        <sz val="10.5"/>
        <color theme="1"/>
        <rFont val="Calibri"/>
        <charset val="134"/>
      </rPr>
      <t xml:space="preserve"> ¿Cuál?</t>
    </r>
  </si>
  <si>
    <t>witch one?</t>
  </si>
  <si>
    <r>
      <rPr>
        <b/>
        <sz val="10.5"/>
        <color theme="1"/>
        <rFont val="Calibri"/>
        <charset val="134"/>
      </rPr>
      <t>B.</t>
    </r>
    <r>
      <rPr>
        <sz val="10.5"/>
        <color theme="1"/>
        <rFont val="Calibri"/>
        <charset val="134"/>
      </rPr>
      <t xml:space="preserve"> El marrón / El café.</t>
    </r>
  </si>
  <si>
    <t>the brown one</t>
  </si>
  <si>
    <r>
      <rPr>
        <b/>
        <sz val="10.5"/>
        <color theme="1"/>
        <rFont val="Calibri"/>
        <charset val="134"/>
      </rPr>
      <t>A.</t>
    </r>
    <r>
      <rPr>
        <sz val="10.5"/>
        <color theme="1"/>
        <rFont val="Calibri"/>
        <charset val="134"/>
      </rPr>
      <t xml:space="preserve"> Mira esos perros jugando.</t>
    </r>
  </si>
  <si>
    <t>look at these dogs playing</t>
  </si>
  <si>
    <r>
      <rPr>
        <b/>
        <sz val="10.5"/>
        <color theme="1"/>
        <rFont val="Calibri"/>
        <charset val="134"/>
      </rPr>
      <t xml:space="preserve">B. </t>
    </r>
    <r>
      <rPr>
        <sz val="10.5"/>
        <color theme="1"/>
        <rFont val="Calibri"/>
        <charset val="134"/>
      </rPr>
      <t>El de la izquierda es el mío.</t>
    </r>
  </si>
  <si>
    <t>the one of the left is mine</t>
  </si>
  <si>
    <r>
      <rPr>
        <b/>
        <sz val="10.5"/>
        <color theme="1"/>
        <rFont val="Calibri"/>
        <charset val="134"/>
      </rPr>
      <t xml:space="preserve">A. </t>
    </r>
    <r>
      <rPr>
        <sz val="10.5"/>
        <color theme="1"/>
        <rFont val="Calibri"/>
        <charset val="134"/>
      </rPr>
      <t>Me gusta, pero el de la derecha es mi favorito.</t>
    </r>
  </si>
  <si>
    <t>i like it, but  the right one is my favorite</t>
  </si>
  <si>
    <r>
      <rPr>
        <b/>
        <sz val="10.5"/>
        <color theme="1"/>
        <rFont val="Calibri"/>
        <charset val="134"/>
      </rPr>
      <t xml:space="preserve">A. </t>
    </r>
    <r>
      <rPr>
        <sz val="10.5"/>
        <color theme="1"/>
        <rFont val="Calibri"/>
        <charset val="134"/>
      </rPr>
      <t>Esos son los carros de John.</t>
    </r>
  </si>
  <si>
    <t>those are jhon's cars</t>
  </si>
  <si>
    <r>
      <rPr>
        <b/>
        <sz val="10.5"/>
        <color theme="1"/>
        <rFont val="Calibri"/>
        <charset val="134"/>
      </rPr>
      <t>B.</t>
    </r>
    <r>
      <rPr>
        <sz val="10.5"/>
        <color theme="1"/>
        <rFont val="Calibri"/>
        <charset val="134"/>
      </rPr>
      <t xml:space="preserve"> ¿Cuáles?</t>
    </r>
  </si>
  <si>
    <t>witch ones?</t>
  </si>
  <si>
    <r>
      <rPr>
        <b/>
        <sz val="10.5"/>
        <color theme="1"/>
        <rFont val="Calibri"/>
        <charset val="134"/>
      </rPr>
      <t xml:space="preserve">A. </t>
    </r>
    <r>
      <rPr>
        <sz val="10.5"/>
        <color theme="1"/>
        <rFont val="Calibri"/>
        <charset val="134"/>
      </rPr>
      <t>El rojo y el gris.</t>
    </r>
  </si>
  <si>
    <t>the red and grey ones</t>
  </si>
  <si>
    <r>
      <rPr>
        <b/>
        <sz val="10.5"/>
        <color theme="1"/>
        <rFont val="Calibri"/>
        <charset val="134"/>
      </rPr>
      <t>B.</t>
    </r>
    <r>
      <rPr>
        <sz val="10.5"/>
        <color theme="1"/>
        <rFont val="Calibri"/>
        <charset val="134"/>
      </rPr>
      <t xml:space="preserve"> Me gustaría tener el rojo.</t>
    </r>
  </si>
  <si>
    <t>i would like to have the red one</t>
  </si>
  <si>
    <r>
      <rPr>
        <b/>
        <sz val="10.5"/>
        <color theme="1"/>
        <rFont val="Calibri"/>
        <charset val="134"/>
      </rPr>
      <t>A.</t>
    </r>
    <r>
      <rPr>
        <sz val="10.5"/>
        <color theme="1"/>
        <rFont val="Calibri"/>
        <charset val="134"/>
      </rPr>
      <t xml:space="preserve"> El rojo es su favorito.</t>
    </r>
  </si>
  <si>
    <t>the red one is his favorite</t>
  </si>
  <si>
    <r>
      <rPr>
        <b/>
        <sz val="10.5"/>
        <color theme="1"/>
        <rFont val="Calibri"/>
        <charset val="134"/>
      </rPr>
      <t>A.</t>
    </r>
    <r>
      <rPr>
        <sz val="10.5"/>
        <color theme="1"/>
        <rFont val="Calibri"/>
        <charset val="134"/>
      </rPr>
      <t xml:space="preserve"> A mi mamá le gustaría tener dos de esos bolsos.</t>
    </r>
  </si>
  <si>
    <t>mi mom would like to have two of that bag</t>
  </si>
  <si>
    <r>
      <rPr>
        <b/>
        <sz val="10.5"/>
        <color theme="1"/>
        <rFont val="Calibri"/>
        <charset val="134"/>
      </rPr>
      <t xml:space="preserve">B. </t>
    </r>
    <r>
      <rPr>
        <sz val="10.5"/>
        <color theme="1"/>
        <rFont val="Calibri"/>
        <charset val="134"/>
      </rPr>
      <t>¿Cuáles les gustaría?</t>
    </r>
  </si>
  <si>
    <t>witch ones would she like?</t>
  </si>
  <si>
    <r>
      <rPr>
        <b/>
        <sz val="10.5"/>
        <color theme="1"/>
        <rFont val="Calibri"/>
        <charset val="134"/>
      </rPr>
      <t>A.</t>
    </r>
    <r>
      <rPr>
        <sz val="10.5"/>
        <color theme="1"/>
        <rFont val="Calibri"/>
        <charset val="134"/>
      </rPr>
      <t xml:space="preserve"> Le gustaría tener el azul y el verde.</t>
    </r>
  </si>
  <si>
    <t>she would like to have the blue and the green ones</t>
  </si>
  <si>
    <r>
      <rPr>
        <b/>
        <sz val="10.5"/>
        <color theme="1"/>
        <rFont val="Calibri"/>
        <charset val="134"/>
      </rPr>
      <t>B.</t>
    </r>
    <r>
      <rPr>
        <sz val="10.5"/>
        <color theme="1"/>
        <rFont val="Calibri"/>
        <charset val="134"/>
      </rPr>
      <t xml:space="preserve"> No me gusta el verde. </t>
    </r>
  </si>
  <si>
    <t>i doesn't like the green one, i prefer the red one.</t>
  </si>
  <si>
    <t>Prefiero el rojo.</t>
  </si>
  <si>
    <r>
      <rPr>
        <b/>
        <sz val="10.5"/>
        <color theme="1"/>
        <rFont val="Calibri"/>
        <charset val="134"/>
      </rPr>
      <t xml:space="preserve">A. </t>
    </r>
    <r>
      <rPr>
        <sz val="10.5"/>
        <color theme="1"/>
        <rFont val="Calibri"/>
        <charset val="134"/>
      </rPr>
      <t>¿Es este el celular de ella?</t>
    </r>
  </si>
  <si>
    <t>is this her cellphone?</t>
  </si>
  <si>
    <r>
      <rPr>
        <b/>
        <sz val="10.5"/>
        <color theme="1"/>
        <rFont val="Calibri"/>
        <charset val="134"/>
      </rPr>
      <t>B.</t>
    </r>
    <r>
      <rPr>
        <sz val="10.5"/>
        <color theme="1"/>
        <rFont val="Calibri"/>
        <charset val="134"/>
      </rPr>
      <t xml:space="preserve"> No, ese no es el suyo.</t>
    </r>
  </si>
  <si>
    <t>no. this one isn't hers.</t>
  </si>
  <si>
    <r>
      <rPr>
        <b/>
        <sz val="10.5"/>
        <color theme="1"/>
        <rFont val="Calibri"/>
        <charset val="134"/>
      </rPr>
      <t xml:space="preserve">A. </t>
    </r>
    <r>
      <rPr>
        <sz val="10.5"/>
        <color theme="1"/>
        <rFont val="Calibri"/>
        <charset val="134"/>
      </rPr>
      <t>¿Cuál es el de ella?</t>
    </r>
  </si>
  <si>
    <t>witch one is hers?</t>
  </si>
  <si>
    <r>
      <rPr>
        <b/>
        <sz val="10.5"/>
        <color theme="1"/>
        <rFont val="Calibri"/>
        <charset val="134"/>
      </rPr>
      <t xml:space="preserve">B. </t>
    </r>
    <r>
      <rPr>
        <sz val="10.5"/>
        <color theme="1"/>
        <rFont val="Calibri"/>
        <charset val="134"/>
      </rPr>
      <t>El de ella está en la mesa. Ese es el mío. Es el nuevo.</t>
    </r>
  </si>
  <si>
    <t>hers is on the table. that one is mine. it's the new one</t>
  </si>
  <si>
    <r>
      <rPr>
        <b/>
        <sz val="10.5"/>
        <color theme="1"/>
        <rFont val="Calibri"/>
        <charset val="134"/>
      </rPr>
      <t xml:space="preserve">A. </t>
    </r>
    <r>
      <rPr>
        <sz val="10.5"/>
        <color theme="1"/>
        <rFont val="Calibri"/>
        <charset val="134"/>
      </rPr>
      <t>Ok. Gracias.</t>
    </r>
  </si>
  <si>
    <t xml:space="preserve">ok. thanks you </t>
  </si>
  <si>
    <r>
      <rPr>
        <b/>
        <sz val="10.5"/>
        <color theme="1"/>
        <rFont val="Calibri"/>
        <charset val="134"/>
      </rPr>
      <t>A.</t>
    </r>
    <r>
      <rPr>
        <sz val="10.5"/>
        <color theme="1"/>
        <rFont val="Calibri"/>
        <charset val="134"/>
      </rPr>
      <t xml:space="preserve"> Tengo 7 bolígrafos en mis manos. ¿Cuál te gustaría?</t>
    </r>
  </si>
  <si>
    <t>i have 7 pens in my hands. witch would you like?</t>
  </si>
  <si>
    <r>
      <rPr>
        <b/>
        <sz val="10.5"/>
        <color theme="1"/>
        <rFont val="Calibri"/>
        <charset val="134"/>
      </rPr>
      <t>B.</t>
    </r>
    <r>
      <rPr>
        <sz val="10.5"/>
        <color theme="1"/>
        <rFont val="Calibri"/>
        <charset val="134"/>
      </rPr>
      <t xml:space="preserve"> Me gustaría ese.</t>
    </r>
  </si>
  <si>
    <t>i'd like that one</t>
  </si>
  <si>
    <r>
      <rPr>
        <b/>
        <sz val="10.5"/>
        <color theme="1"/>
        <rFont val="Calibri"/>
        <charset val="134"/>
      </rPr>
      <t xml:space="preserve">B. </t>
    </r>
    <r>
      <rPr>
        <sz val="10.5"/>
        <color theme="1"/>
        <rFont val="Calibri"/>
        <charset val="134"/>
      </rPr>
      <t>El verde. ¿Puedes darme los rojos también?</t>
    </r>
  </si>
  <si>
    <t xml:space="preserve">the green one. can you give the me red ones too? </t>
  </si>
  <si>
    <r>
      <rPr>
        <b/>
        <sz val="10.5"/>
        <color theme="1"/>
        <rFont val="Calibri"/>
        <charset val="134"/>
      </rPr>
      <t>A.</t>
    </r>
    <r>
      <rPr>
        <sz val="10.5"/>
        <color theme="1"/>
        <rFont val="Calibri"/>
        <charset val="134"/>
      </rPr>
      <t xml:space="preserve"> Por supuesto.</t>
    </r>
  </si>
  <si>
    <t>of course</t>
  </si>
  <si>
    <t>VOCABULARY</t>
  </si>
  <si>
    <t>Watch</t>
  </si>
  <si>
    <t>Reloj de pulso</t>
  </si>
  <si>
    <t>Brown</t>
  </si>
  <si>
    <t>Marrón/Café</t>
  </si>
  <si>
    <t>On the left</t>
  </si>
  <si>
    <t>De la izquierda
A la izquierda
Sobre la izquierda</t>
  </si>
  <si>
    <t>On the right</t>
  </si>
  <si>
    <t>De la derecha
A la derecha
Sobre la derecha</t>
  </si>
  <si>
    <t>Purse(s)</t>
  </si>
  <si>
    <t>Cartera / bolso dama</t>
  </si>
  <si>
    <t>Pens</t>
  </si>
  <si>
    <t>Bolígrafos</t>
  </si>
  <si>
    <t>Of course!</t>
  </si>
  <si>
    <t>Por supuesto.</t>
  </si>
  <si>
    <t>Hands</t>
  </si>
  <si>
    <t>Manos</t>
  </si>
  <si>
    <t>Give</t>
  </si>
  <si>
    <t>Dar</t>
  </si>
  <si>
    <t>Gray</t>
  </si>
  <si>
    <t>Gris</t>
  </si>
  <si>
    <t>Green</t>
  </si>
  <si>
    <t>Verde</t>
  </si>
  <si>
    <t>Cellphone</t>
  </si>
  <si>
    <t>Celular</t>
  </si>
  <si>
    <t>Escribe aquí la palabra "mostrar" para ver los resultados &gt;&gt;</t>
  </si>
  <si>
    <t>mostrar</t>
  </si>
  <si>
    <r>
      <rPr>
        <sz val="7"/>
        <color rgb="FFFF0000"/>
        <rFont val="Calibri"/>
        <charset val="134"/>
        <scheme val="minor"/>
      </rPr>
      <t>Opción válida para EXCEL | Si estás desde dispositivo movil puedes ver los resultados en la hoja "</t>
    </r>
    <r>
      <rPr>
        <b/>
        <sz val="7"/>
        <color rgb="FFFF0000"/>
        <rFont val="Calibri"/>
        <charset val="134"/>
        <scheme val="minor"/>
      </rPr>
      <t>Resultados</t>
    </r>
    <r>
      <rPr>
        <sz val="7"/>
        <color rgb="FFFF0000"/>
        <rFont val="Calibri"/>
        <charset val="134"/>
        <scheme val="minor"/>
      </rPr>
      <t>" - Pág 2</t>
    </r>
  </si>
  <si>
    <t>Which watch would you like to buy?</t>
  </si>
  <si>
    <t>I like that one.</t>
  </si>
  <si>
    <t>Which one?</t>
  </si>
  <si>
    <t>The brown one.</t>
  </si>
  <si>
    <t>Look at those dogs playing.</t>
  </si>
  <si>
    <t>The one on the left is mine.</t>
  </si>
  <si>
    <t>I like it, but the one on the right is my favorite.</t>
  </si>
  <si>
    <t>Those are John’s cars / the cars of John.</t>
  </si>
  <si>
    <t>Which ones?</t>
  </si>
  <si>
    <t>The red one and the gray one.</t>
  </si>
  <si>
    <t>I’d like to have the red one.</t>
  </si>
  <si>
    <t>The red one is his favorite.</t>
  </si>
  <si>
    <t>My mother would like to have two of those purses.</t>
  </si>
  <si>
    <t>Which ones would she like?</t>
  </si>
  <si>
    <t>She would like to have the blue one and the green one.</t>
  </si>
  <si>
    <t>I don’t like the green one. I prefer the red one.</t>
  </si>
  <si>
    <t>Is this her cellphone?</t>
  </si>
  <si>
    <t>No, that one is not hers.</t>
  </si>
  <si>
    <t>Which one is hers?</t>
  </si>
  <si>
    <t>Hers is on the table. That one is mine. The new one.</t>
  </si>
  <si>
    <t>Ok. Thanks.</t>
  </si>
  <si>
    <t>I have 7 pens in my hands. Which one would you like?</t>
  </si>
  <si>
    <t>I’d like that one.</t>
  </si>
  <si>
    <t>The green one. Can you give me the red ones too?</t>
  </si>
  <si>
    <t>Contenido GRATUITO en: www.pacho8a.com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</si>
</sst>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7">
    <font>
      <sz val="11"/>
      <color theme="1"/>
      <name val="Calibri"/>
      <charset val="134"/>
      <scheme val="minor"/>
    </font>
    <font>
      <sz val="10.5"/>
      <color theme="1"/>
      <name val="Calibri"/>
      <charset val="134"/>
    </font>
    <font>
      <b/>
      <sz val="10.5"/>
      <color theme="1"/>
      <name val="Calibri"/>
      <charset val="134"/>
    </font>
    <font>
      <b/>
      <i/>
      <sz val="10.5"/>
      <color theme="1"/>
      <name val="Calibri"/>
      <charset val="134"/>
    </font>
    <font>
      <b/>
      <sz val="11"/>
      <color theme="0"/>
      <name val="Calibri"/>
      <charset val="134"/>
      <scheme val="minor"/>
    </font>
    <font>
      <b/>
      <sz val="10.5"/>
      <color rgb="FFA50021"/>
      <name val="Calibri"/>
      <charset val="134"/>
    </font>
    <font>
      <sz val="10.5"/>
      <color rgb="FFFF0000"/>
      <name val="Calibri"/>
      <charset val="134"/>
      <scheme val="minor"/>
    </font>
    <font>
      <b/>
      <sz val="9"/>
      <color rgb="FF00B050"/>
      <name val="Calibri"/>
      <charset val="134"/>
      <scheme val="minor"/>
    </font>
    <font>
      <b/>
      <sz val="7.5"/>
      <color rgb="FF00B050"/>
      <name val="Calibri"/>
      <charset val="134"/>
      <scheme val="minor"/>
    </font>
    <font>
      <sz val="9"/>
      <color rgb="FFFF0000"/>
      <name val="Calibri"/>
      <charset val="134"/>
      <scheme val="minor"/>
    </font>
    <font>
      <b/>
      <sz val="7"/>
      <color rgb="FF00B050"/>
      <name val="Calibri"/>
      <charset val="134"/>
      <scheme val="minor"/>
    </font>
    <font>
      <b/>
      <sz val="10.5"/>
      <color theme="0"/>
      <name val="Calibri"/>
      <charset val="134"/>
    </font>
    <font>
      <b/>
      <sz val="11"/>
      <color theme="1"/>
      <name val="Calibri"/>
      <charset val="134"/>
      <scheme val="minor"/>
    </font>
    <font>
      <sz val="10.5"/>
      <color theme="3" tint="-0.499984740745262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7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7"/>
      <color rgb="FFFF0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lightDown">
        <fgColor theme="6" tint="0.599963377788629"/>
        <bgColor theme="0" tint="-0.049989318521683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7" fillId="3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3" fillId="7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8" fillId="10" borderId="9" applyNumberFormat="0" applyFon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0" fontId="29" fillId="22" borderId="12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1" fillId="0" borderId="0" xfId="0" applyFont="1" applyAlignment="1">
      <alignment horizontal="right" wrapText="1"/>
    </xf>
    <xf numFmtId="0" fontId="6" fillId="3" borderId="1" xfId="0" applyFont="1" applyFill="1" applyBorder="1" applyAlignment="1">
      <alignment horizontal="left" wrapText="1"/>
    </xf>
    <xf numFmtId="0" fontId="7" fillId="0" borderId="0" xfId="0" applyFont="1"/>
    <xf numFmtId="0" fontId="2" fillId="0" borderId="0" xfId="0" applyFont="1" applyAlignment="1">
      <alignment horizontal="right" wrapText="1"/>
    </xf>
    <xf numFmtId="0" fontId="6" fillId="3" borderId="1" xfId="0" applyFont="1" applyFill="1" applyBorder="1" applyAlignment="1">
      <alignment horizontal="left"/>
    </xf>
    <xf numFmtId="0" fontId="8" fillId="0" borderId="0" xfId="0" applyFont="1"/>
    <xf numFmtId="0" fontId="9" fillId="3" borderId="1" xfId="0" applyFont="1" applyFill="1" applyBorder="1" applyAlignment="1">
      <alignment horizontal="left"/>
    </xf>
    <xf numFmtId="0" fontId="10" fillId="0" borderId="0" xfId="0" applyFont="1"/>
    <xf numFmtId="0" fontId="7" fillId="0" borderId="2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1" fillId="4" borderId="3" xfId="0" applyFont="1" applyFill="1" applyBorder="1" applyAlignment="1">
      <alignment horizontal="center" wrapText="1"/>
    </xf>
    <xf numFmtId="0" fontId="11" fillId="4" borderId="3" xfId="0" applyFont="1" applyFill="1" applyBorder="1" applyAlignment="1">
      <alignment wrapText="1"/>
    </xf>
    <xf numFmtId="0" fontId="11" fillId="4" borderId="3" xfId="0" applyFont="1" applyFill="1" applyBorder="1" applyAlignment="1">
      <alignment horizontal="left" vertical="center" wrapText="1"/>
    </xf>
    <xf numFmtId="0" fontId="11" fillId="4" borderId="3" xfId="0" applyFont="1" applyFill="1" applyBorder="1" applyAlignment="1">
      <alignment vertical="center" wrapText="1"/>
    </xf>
    <xf numFmtId="0" fontId="12" fillId="0" borderId="0" xfId="48" applyFont="1" applyAlignment="1" applyProtection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11" fillId="4" borderId="6" xfId="0" applyFont="1" applyFill="1" applyBorder="1" applyAlignment="1">
      <alignment horizontal="left" vertical="center" wrapText="1"/>
    </xf>
    <xf numFmtId="0" fontId="11" fillId="4" borderId="4" xfId="0" applyFont="1" applyFill="1" applyBorder="1" applyAlignment="1">
      <alignment horizontal="left" wrapText="1"/>
    </xf>
    <xf numFmtId="0" fontId="11" fillId="4" borderId="5" xfId="0" applyFont="1" applyFill="1" applyBorder="1" applyAlignment="1">
      <alignment horizontal="left" wrapText="1"/>
    </xf>
    <xf numFmtId="0" fontId="11" fillId="4" borderId="6" xfId="0" applyFont="1" applyFill="1" applyBorder="1" applyAlignment="1">
      <alignment horizontal="left" wrapText="1"/>
    </xf>
    <xf numFmtId="0" fontId="13" fillId="3" borderId="0" xfId="0" applyFont="1" applyFill="1" applyAlignment="1" applyProtection="1">
      <alignment horizontal="left" vertical="top" wrapText="1"/>
      <protection locked="0"/>
    </xf>
    <xf numFmtId="0" fontId="13" fillId="3" borderId="1" xfId="0" applyFont="1" applyFill="1" applyBorder="1" applyAlignment="1" applyProtection="1">
      <alignment horizontal="left" vertical="top" wrapText="1"/>
      <protection locked="0"/>
    </xf>
    <xf numFmtId="0" fontId="13" fillId="3" borderId="1" xfId="0" applyFont="1" applyFill="1" applyBorder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1" xfId="0" applyFont="1" applyFill="1" applyBorder="1" applyAlignment="1" applyProtection="1">
      <alignment horizontal="left" wrapText="1"/>
      <protection locked="0"/>
    </xf>
    <xf numFmtId="0" fontId="11" fillId="4" borderId="3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wrapText="1"/>
    </xf>
    <xf numFmtId="0" fontId="11" fillId="4" borderId="5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0" fontId="13" fillId="3" borderId="1" xfId="0" applyFont="1" applyFill="1" applyBorder="1" applyAlignment="1" applyProtection="1">
      <alignment horizont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theme="9" tint="-0.249946592608417"/>
      </font>
    </dxf>
  </dxfs>
  <tableStyles count="0" defaultTableStyle="TableStyleMedium2" defaultPivotStyle="PivotStyleLight16"/>
  <colors>
    <mruColors>
      <color rgb="00A50021"/>
      <color rgb="000066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youtube.com/watch?v=Cq_9hh42PgE" TargetMode="External"/><Relationship Id="rId8" Type="http://schemas.openxmlformats.org/officeDocument/2006/relationships/image" Target="../media/image7.png"/><Relationship Id="rId7" Type="http://schemas.openxmlformats.org/officeDocument/2006/relationships/hyperlink" Target="https://www.pacho8a.com/ingl%C3%A9s/curso-ingl%C3%A9s-nivel-b%C3%A1sico/lecci%C3%B3n-36/" TargetMode="External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9" Type="http://schemas.openxmlformats.org/officeDocument/2006/relationships/image" Target="../media/image13.png"/><Relationship Id="rId18" Type="http://schemas.openxmlformats.org/officeDocument/2006/relationships/image" Target="../media/image12.png"/><Relationship Id="rId17" Type="http://schemas.openxmlformats.org/officeDocument/2006/relationships/hyperlink" Target="https://apps.apple.com/us/app/ingles-facil/id1492827096" TargetMode="External"/><Relationship Id="rId16" Type="http://schemas.openxmlformats.org/officeDocument/2006/relationships/image" Target="../media/image11.png"/><Relationship Id="rId15" Type="http://schemas.openxmlformats.org/officeDocument/2006/relationships/hyperlink" Target="https://play.google.com/store/apps/details?id=com.vieraacademy.inglesfacil" TargetMode="External"/><Relationship Id="rId14" Type="http://schemas.openxmlformats.org/officeDocument/2006/relationships/image" Target="../media/image10.png"/><Relationship Id="rId13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9.png"/><Relationship Id="rId11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8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youtube.com/watch?v=Cq_9hh42PgE" TargetMode="External"/><Relationship Id="rId8" Type="http://schemas.openxmlformats.org/officeDocument/2006/relationships/image" Target="../media/image7.png"/><Relationship Id="rId7" Type="http://schemas.openxmlformats.org/officeDocument/2006/relationships/hyperlink" Target="https://www.pacho8a.com/ingl%C3%A9s/curso-ingl%C3%A9s-nivel-b%C3%A1sico/lecci%C3%B3n-36/" TargetMode="External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9" Type="http://schemas.openxmlformats.org/officeDocument/2006/relationships/image" Target="../media/image13.png"/><Relationship Id="rId18" Type="http://schemas.openxmlformats.org/officeDocument/2006/relationships/image" Target="../media/image12.png"/><Relationship Id="rId17" Type="http://schemas.openxmlformats.org/officeDocument/2006/relationships/hyperlink" Target="https://apps.apple.com/us/app/ingles-facil/id1492827096" TargetMode="External"/><Relationship Id="rId16" Type="http://schemas.openxmlformats.org/officeDocument/2006/relationships/image" Target="../media/image11.png"/><Relationship Id="rId15" Type="http://schemas.openxmlformats.org/officeDocument/2006/relationships/hyperlink" Target="https://play.google.com/store/apps/details?id=com.vieraacademy.inglesfacil" TargetMode="External"/><Relationship Id="rId14" Type="http://schemas.openxmlformats.org/officeDocument/2006/relationships/image" Target="../media/image10.png"/><Relationship Id="rId13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9.png"/><Relationship Id="rId11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8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30268</xdr:colOff>
      <xdr:row>7</xdr:row>
      <xdr:rowOff>30773</xdr:rowOff>
    </xdr:from>
    <xdr:to>
      <xdr:col>3</xdr:col>
      <xdr:colOff>367864</xdr:colOff>
      <xdr:row>14</xdr:row>
      <xdr:rowOff>87190</xdr:rowOff>
    </xdr:to>
    <xdr:pic>
      <xdr:nvPicPr>
        <xdr:cNvPr id="2" name="Imagen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840" y="1190625"/>
          <a:ext cx="1164590" cy="1090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1884</xdr:colOff>
      <xdr:row>19</xdr:row>
      <xdr:rowOff>0</xdr:rowOff>
    </xdr:from>
    <xdr:to>
      <xdr:col>4</xdr:col>
      <xdr:colOff>6950</xdr:colOff>
      <xdr:row>24</xdr:row>
      <xdr:rowOff>5861</xdr:rowOff>
    </xdr:to>
    <xdr:pic>
      <xdr:nvPicPr>
        <xdr:cNvPr id="3" name="Imagen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265" y="2857500"/>
          <a:ext cx="1256030" cy="775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1884</xdr:colOff>
      <xdr:row>29</xdr:row>
      <xdr:rowOff>95251</xdr:rowOff>
    </xdr:from>
    <xdr:to>
      <xdr:col>3</xdr:col>
      <xdr:colOff>356329</xdr:colOff>
      <xdr:row>35</xdr:row>
      <xdr:rowOff>5570</xdr:rowOff>
    </xdr:to>
    <xdr:pic>
      <xdr:nvPicPr>
        <xdr:cNvPr id="4" name="Imagen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265" y="4404360"/>
          <a:ext cx="1181735" cy="744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1884</xdr:colOff>
      <xdr:row>45</xdr:row>
      <xdr:rowOff>0</xdr:rowOff>
    </xdr:from>
    <xdr:to>
      <xdr:col>4</xdr:col>
      <xdr:colOff>7462</xdr:colOff>
      <xdr:row>51</xdr:row>
      <xdr:rowOff>164123</xdr:rowOff>
    </xdr:to>
    <xdr:pic>
      <xdr:nvPicPr>
        <xdr:cNvPr id="5" name="Imagen 4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265" y="6576060"/>
          <a:ext cx="1256665" cy="1007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1884</xdr:colOff>
      <xdr:row>60</xdr:row>
      <xdr:rowOff>19050</xdr:rowOff>
    </xdr:from>
    <xdr:to>
      <xdr:col>3</xdr:col>
      <xdr:colOff>278109</xdr:colOff>
      <xdr:row>67</xdr:row>
      <xdr:rowOff>145173</xdr:rowOff>
    </xdr:to>
    <xdr:pic>
      <xdr:nvPicPr>
        <xdr:cNvPr id="6" name="Imagen 5"/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265" y="8825865"/>
          <a:ext cx="1102995" cy="1131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1884</xdr:colOff>
      <xdr:row>76</xdr:row>
      <xdr:rowOff>95250</xdr:rowOff>
    </xdr:from>
    <xdr:to>
      <xdr:col>4</xdr:col>
      <xdr:colOff>5303</xdr:colOff>
      <xdr:row>84</xdr:row>
      <xdr:rowOff>78398</xdr:rowOff>
    </xdr:to>
    <xdr:pic>
      <xdr:nvPicPr>
        <xdr:cNvPr id="7" name="Imagen 6"/>
        <xdr:cNvPicPr>
          <a:picLocks noChangeAspect="1" noChangeArrowheads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265" y="11169015"/>
          <a:ext cx="1254760" cy="1169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0</xdr:colOff>
      <xdr:row>4</xdr:row>
      <xdr:rowOff>34803</xdr:rowOff>
    </xdr:to>
    <xdr:pic>
      <xdr:nvPicPr>
        <xdr:cNvPr id="10" name="Imagen 9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r:embed="rId8"/>
        <a:srcRect l="10085" r="5254"/>
        <a:stretch>
          <a:fillRect/>
        </a:stretch>
      </xdr:blipFill>
      <xdr:spPr>
        <a:xfrm>
          <a:off x="0" y="0"/>
          <a:ext cx="5864860" cy="641985"/>
        </a:xfrm>
        <a:prstGeom prst="rect">
          <a:avLst/>
        </a:prstGeom>
      </xdr:spPr>
    </xdr:pic>
    <xdr:clientData/>
  </xdr:twoCellAnchor>
  <xdr:twoCellAnchor>
    <xdr:from>
      <xdr:col>5</xdr:col>
      <xdr:colOff>256442</xdr:colOff>
      <xdr:row>103</xdr:row>
      <xdr:rowOff>117231</xdr:rowOff>
    </xdr:from>
    <xdr:to>
      <xdr:col>11</xdr:col>
      <xdr:colOff>325561</xdr:colOff>
      <xdr:row>105</xdr:row>
      <xdr:rowOff>76473</xdr:rowOff>
    </xdr:to>
    <xdr:grpSp>
      <xdr:nvGrpSpPr>
        <xdr:cNvPr id="12" name="Grupo 11"/>
        <xdr:cNvGrpSpPr/>
      </xdr:nvGrpSpPr>
      <xdr:grpSpPr>
        <a:xfrm>
          <a:off x="2051050" y="15526385"/>
          <a:ext cx="1853565" cy="321310"/>
          <a:chOff x="2182415" y="8080225"/>
          <a:chExt cx="1622426" cy="325588"/>
        </a:xfrm>
      </xdr:grpSpPr>
      <xdr:pic>
        <xdr:nvPicPr>
          <xdr:cNvPr id="13" name="Imagen 12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4" name="Imagen 13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5" name="Imagen 14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13"/>
          </xdr:cNvPr>
          <xdr:cNvPicPr>
            <a:picLocks noChangeAspect="1" noChangeArrowheads="1"/>
          </xdr:cNvPicPr>
        </xdr:nvPicPr>
        <xdr:blipFill>
          <a:blip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n 15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15"/>
          </xdr:cNvPr>
          <xdr:cNvPicPr>
            <a:picLocks noChangeAspect="1" noChangeArrowheads="1"/>
          </xdr:cNvPicPr>
        </xdr:nvPicPr>
        <xdr:blipFill>
          <a:blip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16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7"/>
          </xdr:cNvPr>
          <xdr:cNvPicPr>
            <a:picLocks noChangeAspect="1" noChangeArrowheads="1"/>
          </xdr:cNvPicPr>
        </xdr:nvPicPr>
        <xdr:blipFill>
          <a:blip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4</xdr:col>
      <xdr:colOff>29307</xdr:colOff>
      <xdr:row>10</xdr:row>
      <xdr:rowOff>0</xdr:rowOff>
    </xdr:from>
    <xdr:to>
      <xdr:col>10</xdr:col>
      <xdr:colOff>104449</xdr:colOff>
      <xdr:row>27</xdr:row>
      <xdr:rowOff>85216</xdr:rowOff>
    </xdr:to>
    <xdr:pic>
      <xdr:nvPicPr>
        <xdr:cNvPr id="9" name="Imagen 8"/>
        <xdr:cNvPicPr>
          <a:picLocks noChangeAspect="1"/>
        </xdr:cNvPicPr>
      </xdr:nvPicPr>
      <xdr:blipFill>
        <a:blip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7155" y="1596390"/>
          <a:ext cx="2055495" cy="2552065"/>
        </a:xfrm>
        <a:prstGeom prst="rect">
          <a:avLst/>
        </a:prstGeom>
      </xdr:spPr>
    </xdr:pic>
    <xdr:clientData/>
  </xdr:twoCellAnchor>
  <xdr:twoCellAnchor editAs="oneCell">
    <xdr:from>
      <xdr:col>3</xdr:col>
      <xdr:colOff>320918</xdr:colOff>
      <xdr:row>30</xdr:row>
      <xdr:rowOff>93784</xdr:rowOff>
    </xdr:from>
    <xdr:to>
      <xdr:col>10</xdr:col>
      <xdr:colOff>22387</xdr:colOff>
      <xdr:row>48</xdr:row>
      <xdr:rowOff>129909</xdr:rowOff>
    </xdr:to>
    <xdr:pic>
      <xdr:nvPicPr>
        <xdr:cNvPr id="11" name="Imagen 10"/>
        <xdr:cNvPicPr>
          <a:picLocks noChangeAspect="1"/>
        </xdr:cNvPicPr>
      </xdr:nvPicPr>
      <xdr:blipFill>
        <a:blip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40" y="4573905"/>
          <a:ext cx="2106295" cy="2558415"/>
        </a:xfrm>
        <a:prstGeom prst="rect">
          <a:avLst/>
        </a:prstGeom>
      </xdr:spPr>
    </xdr:pic>
    <xdr:clientData/>
  </xdr:twoCellAnchor>
  <xdr:twoCellAnchor editAs="oneCell">
    <xdr:from>
      <xdr:col>3</xdr:col>
      <xdr:colOff>312125</xdr:colOff>
      <xdr:row>56</xdr:row>
      <xdr:rowOff>84992</xdr:rowOff>
    </xdr:from>
    <xdr:to>
      <xdr:col>10</xdr:col>
      <xdr:colOff>13594</xdr:colOff>
      <xdr:row>74</xdr:row>
      <xdr:rowOff>15610</xdr:rowOff>
    </xdr:to>
    <xdr:pic>
      <xdr:nvPicPr>
        <xdr:cNvPr id="18" name="Imagen 17"/>
        <xdr:cNvPicPr>
          <a:picLocks noChangeAspect="1"/>
        </xdr:cNvPicPr>
      </xdr:nvPicPr>
      <xdr:blipFill>
        <a:blip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5550" y="8293100"/>
          <a:ext cx="2106295" cy="2550160"/>
        </a:xfrm>
        <a:prstGeom prst="rect">
          <a:avLst/>
        </a:prstGeom>
      </xdr:spPr>
    </xdr:pic>
    <xdr:clientData/>
  </xdr:twoCellAnchor>
  <xdr:twoCellAnchor editAs="oneCell">
    <xdr:from>
      <xdr:col>3</xdr:col>
      <xdr:colOff>303333</xdr:colOff>
      <xdr:row>76</xdr:row>
      <xdr:rowOff>112834</xdr:rowOff>
    </xdr:from>
    <xdr:to>
      <xdr:col>10</xdr:col>
      <xdr:colOff>4802</xdr:colOff>
      <xdr:row>93</xdr:row>
      <xdr:rowOff>102067</xdr:rowOff>
    </xdr:to>
    <xdr:pic>
      <xdr:nvPicPr>
        <xdr:cNvPr id="19" name="Imagen 18"/>
        <xdr:cNvPicPr>
          <a:picLocks noChangeAspect="1"/>
        </xdr:cNvPicPr>
      </xdr:nvPicPr>
      <xdr:blipFill>
        <a:blip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660" y="11186160"/>
          <a:ext cx="2106295" cy="254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30268</xdr:colOff>
      <xdr:row>7</xdr:row>
      <xdr:rowOff>30773</xdr:rowOff>
    </xdr:from>
    <xdr:to>
      <xdr:col>4</xdr:col>
      <xdr:colOff>2739</xdr:colOff>
      <xdr:row>14</xdr:row>
      <xdr:rowOff>87190</xdr:rowOff>
    </xdr:to>
    <xdr:pic>
      <xdr:nvPicPr>
        <xdr:cNvPr id="2" name="Imagen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840" y="1190625"/>
          <a:ext cx="1223645" cy="1090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1884</xdr:colOff>
      <xdr:row>19</xdr:row>
      <xdr:rowOff>0</xdr:rowOff>
    </xdr:from>
    <xdr:to>
      <xdr:col>4</xdr:col>
      <xdr:colOff>6950</xdr:colOff>
      <xdr:row>24</xdr:row>
      <xdr:rowOff>5861</xdr:rowOff>
    </xdr:to>
    <xdr:pic>
      <xdr:nvPicPr>
        <xdr:cNvPr id="3" name="Imagen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265" y="2857500"/>
          <a:ext cx="1256030" cy="775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1884</xdr:colOff>
      <xdr:row>29</xdr:row>
      <xdr:rowOff>95251</xdr:rowOff>
    </xdr:from>
    <xdr:to>
      <xdr:col>3</xdr:col>
      <xdr:colOff>356329</xdr:colOff>
      <xdr:row>35</xdr:row>
      <xdr:rowOff>5570</xdr:rowOff>
    </xdr:to>
    <xdr:pic>
      <xdr:nvPicPr>
        <xdr:cNvPr id="4" name="Imagen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265" y="4404360"/>
          <a:ext cx="1181735" cy="744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1884</xdr:colOff>
      <xdr:row>45</xdr:row>
      <xdr:rowOff>0</xdr:rowOff>
    </xdr:from>
    <xdr:to>
      <xdr:col>4</xdr:col>
      <xdr:colOff>7462</xdr:colOff>
      <xdr:row>51</xdr:row>
      <xdr:rowOff>164123</xdr:rowOff>
    </xdr:to>
    <xdr:pic>
      <xdr:nvPicPr>
        <xdr:cNvPr id="5" name="Imagen 4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265" y="6576060"/>
          <a:ext cx="1256665" cy="1007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1884</xdr:colOff>
      <xdr:row>60</xdr:row>
      <xdr:rowOff>19050</xdr:rowOff>
    </xdr:from>
    <xdr:to>
      <xdr:col>3</xdr:col>
      <xdr:colOff>278109</xdr:colOff>
      <xdr:row>67</xdr:row>
      <xdr:rowOff>145173</xdr:rowOff>
    </xdr:to>
    <xdr:pic>
      <xdr:nvPicPr>
        <xdr:cNvPr id="6" name="Imagen 5"/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265" y="8825865"/>
          <a:ext cx="1102995" cy="1131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1884</xdr:colOff>
      <xdr:row>76</xdr:row>
      <xdr:rowOff>95250</xdr:rowOff>
    </xdr:from>
    <xdr:to>
      <xdr:col>4</xdr:col>
      <xdr:colOff>5303</xdr:colOff>
      <xdr:row>84</xdr:row>
      <xdr:rowOff>78398</xdr:rowOff>
    </xdr:to>
    <xdr:pic>
      <xdr:nvPicPr>
        <xdr:cNvPr id="7" name="Imagen 6"/>
        <xdr:cNvPicPr>
          <a:picLocks noChangeAspect="1" noChangeArrowheads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265" y="11169015"/>
          <a:ext cx="1254760" cy="1169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0</xdr:colOff>
      <xdr:row>4</xdr:row>
      <xdr:rowOff>34803</xdr:rowOff>
    </xdr:to>
    <xdr:pic>
      <xdr:nvPicPr>
        <xdr:cNvPr id="8" name="Imagen 7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r:embed="rId8"/>
        <a:srcRect l="10085" r="5254"/>
        <a:stretch>
          <a:fillRect/>
        </a:stretch>
      </xdr:blipFill>
      <xdr:spPr>
        <a:xfrm>
          <a:off x="0" y="0"/>
          <a:ext cx="5864860" cy="641985"/>
        </a:xfrm>
        <a:prstGeom prst="rect">
          <a:avLst/>
        </a:prstGeom>
      </xdr:spPr>
    </xdr:pic>
    <xdr:clientData/>
  </xdr:twoCellAnchor>
  <xdr:twoCellAnchor>
    <xdr:from>
      <xdr:col>5</xdr:col>
      <xdr:colOff>256442</xdr:colOff>
      <xdr:row>103</xdr:row>
      <xdr:rowOff>117231</xdr:rowOff>
    </xdr:from>
    <xdr:to>
      <xdr:col>11</xdr:col>
      <xdr:colOff>325561</xdr:colOff>
      <xdr:row>105</xdr:row>
      <xdr:rowOff>76473</xdr:rowOff>
    </xdr:to>
    <xdr:grpSp>
      <xdr:nvGrpSpPr>
        <xdr:cNvPr id="9" name="Grupo 8"/>
        <xdr:cNvGrpSpPr/>
      </xdr:nvGrpSpPr>
      <xdr:grpSpPr>
        <a:xfrm>
          <a:off x="2051050" y="15526385"/>
          <a:ext cx="1853565" cy="321310"/>
          <a:chOff x="2182415" y="8080225"/>
          <a:chExt cx="1622426" cy="325588"/>
        </a:xfrm>
      </xdr:grpSpPr>
      <xdr:pic>
        <xdr:nvPicPr>
          <xdr:cNvPr id="10" name="Imagen 9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n 11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13"/>
          </xdr:cNvPr>
          <xdr:cNvPicPr>
            <a:picLocks noChangeAspect="1" noChangeArrowheads="1"/>
          </xdr:cNvPicPr>
        </xdr:nvPicPr>
        <xdr:blipFill>
          <a:blip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" name="Imagen 12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15"/>
          </xdr:cNvPr>
          <xdr:cNvPicPr>
            <a:picLocks noChangeAspect="1" noChangeArrowheads="1"/>
          </xdr:cNvPicPr>
        </xdr:nvPicPr>
        <xdr:blipFill>
          <a:blip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4" name="Imagen 13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7"/>
          </xdr:cNvPr>
          <xdr:cNvPicPr>
            <a:picLocks noChangeAspect="1" noChangeArrowheads="1"/>
          </xdr:cNvPicPr>
        </xdr:nvPicPr>
        <xdr:blipFill>
          <a:blip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19364</xdr:colOff>
      <xdr:row>6</xdr:row>
      <xdr:rowOff>163664</xdr:rowOff>
    </xdr:from>
    <xdr:to>
      <xdr:col>15</xdr:col>
      <xdr:colOff>240742</xdr:colOff>
      <xdr:row>53</xdr:row>
      <xdr:rowOff>168275</xdr:rowOff>
    </xdr:to>
    <xdr:pic>
      <xdr:nvPicPr>
        <xdr:cNvPr id="15" name="Imagen 14"/>
        <xdr:cNvPicPr>
          <a:picLocks noChangeAspect="1"/>
        </xdr:cNvPicPr>
      </xdr:nvPicPr>
      <xdr:blipFill>
        <a:blip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132840"/>
          <a:ext cx="5487670" cy="6807835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</xdr:colOff>
      <xdr:row>60</xdr:row>
      <xdr:rowOff>15875</xdr:rowOff>
    </xdr:from>
    <xdr:to>
      <xdr:col>15</xdr:col>
      <xdr:colOff>316628</xdr:colOff>
      <xdr:row>104</xdr:row>
      <xdr:rowOff>77636</xdr:rowOff>
    </xdr:to>
    <xdr:pic>
      <xdr:nvPicPr>
        <xdr:cNvPr id="16" name="Imagen 15"/>
        <xdr:cNvPicPr>
          <a:picLocks noChangeAspect="1"/>
        </xdr:cNvPicPr>
      </xdr:nvPicPr>
      <xdr:blipFill>
        <a:blip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" y="8822690"/>
          <a:ext cx="5479415" cy="684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107"/>
  <sheetViews>
    <sheetView showGridLines="0" showRowColHeaders="0" tabSelected="1" zoomScale="130" zoomScaleNormal="130" showWhiteSpace="0" showRuler="0" topLeftCell="A1048576" workbookViewId="0">
      <selection activeCell="L7" sqref="L7:P8"/>
    </sheetView>
  </sheetViews>
  <sheetFormatPr defaultColWidth="0" defaultRowHeight="14.25" zeroHeight="1"/>
  <cols>
    <col min="1" max="1" width="1.14166666666667" style="2" customWidth="1"/>
    <col min="2" max="3" width="5.425" style="3" customWidth="1"/>
    <col min="4" max="4" width="5.56666666666667" style="3" customWidth="1"/>
    <col min="5" max="5" width="6" style="3" customWidth="1"/>
    <col min="6" max="8" width="5.425" style="3" customWidth="1"/>
    <col min="9" max="9" width="2.85833333333333" style="3" customWidth="1"/>
    <col min="10" max="10" width="0.858333333333333" style="3" customWidth="1"/>
    <col min="11" max="11" width="3.425" style="3" customWidth="1"/>
    <col min="12" max="12" width="5.85833333333333" style="3" customWidth="1"/>
    <col min="13" max="15" width="5.425" style="3" customWidth="1"/>
    <col min="16" max="16" width="6.85833333333333" style="3" customWidth="1"/>
    <col min="17" max="17" width="1" style="3" customWidth="1"/>
    <col min="18" max="18" width="8.28333333333333" style="2" hidden="1" customWidth="1"/>
    <col min="19" max="21" width="6.56666666666667" style="2" hidden="1" customWidth="1"/>
    <col min="22" max="24" width="11.425" style="2" hidden="1" customWidth="1"/>
    <col min="25" max="29" width="6.56666666666667" style="2" hidden="1" customWidth="1"/>
    <col min="30" max="16384" width="10.5666666666667" style="2" hidden="1"/>
  </cols>
  <sheetData>
    <row r="1" spans="2:17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2:18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2:17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2"/>
    </row>
    <row r="4" ht="5.1" customHeight="1" spans="2:17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2"/>
    </row>
    <row r="5" spans="2:17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2"/>
    </row>
    <row r="6" spans="2:17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"/>
    </row>
    <row r="7" ht="15" customHeight="1" spans="2:17">
      <c r="B7" s="5"/>
      <c r="C7" s="2"/>
      <c r="D7" s="2"/>
      <c r="E7" s="2" t="s">
        <v>1</v>
      </c>
      <c r="F7" s="2"/>
      <c r="G7" s="2"/>
      <c r="H7" s="2"/>
      <c r="I7" s="2"/>
      <c r="J7" s="2"/>
      <c r="K7" s="9" t="s">
        <v>2</v>
      </c>
      <c r="L7" s="43" t="s">
        <v>3</v>
      </c>
      <c r="M7" s="43"/>
      <c r="N7" s="43"/>
      <c r="O7" s="43"/>
      <c r="P7" s="43"/>
      <c r="Q7" s="2"/>
    </row>
    <row r="8" s="1" customFormat="1" ht="15" customHeight="1" spans="5:16">
      <c r="E8" s="2" t="s">
        <v>4</v>
      </c>
      <c r="K8" s="18"/>
      <c r="L8" s="44"/>
      <c r="M8" s="44"/>
      <c r="N8" s="44"/>
      <c r="O8" s="44"/>
      <c r="P8" s="44"/>
    </row>
    <row r="9" customFormat="1" spans="12:12">
      <c r="L9" s="20" t="str">
        <f>IF($N$102="mostrar","Which watch would you like to buy?","")</f>
        <v>Which watch would you like to buy?</v>
      </c>
    </row>
    <row r="10" customFormat="1" ht="5.1" customHeight="1"/>
    <row r="11" s="1" customFormat="1" customHeight="1" spans="2:16">
      <c r="B11" s="7"/>
      <c r="E11" s="2" t="s">
        <v>5</v>
      </c>
      <c r="K11" s="21" t="s">
        <v>6</v>
      </c>
      <c r="L11" s="45" t="s">
        <v>7</v>
      </c>
      <c r="M11" s="45"/>
      <c r="N11" s="45"/>
      <c r="O11" s="45"/>
      <c r="P11" s="45"/>
    </row>
    <row r="12" customFormat="1" spans="12:12">
      <c r="L12" s="20" t="str">
        <f>IF($N$102="mostrar","I like that one.","")</f>
        <v>I like that one.</v>
      </c>
    </row>
    <row r="13" customFormat="1" ht="5.1" customHeight="1"/>
    <row r="14" s="1" customFormat="1" ht="13.5" spans="2:16">
      <c r="B14" s="7"/>
      <c r="E14" s="2" t="s">
        <v>8</v>
      </c>
      <c r="K14" s="21" t="s">
        <v>2</v>
      </c>
      <c r="L14" s="45" t="s">
        <v>9</v>
      </c>
      <c r="M14" s="45"/>
      <c r="N14" s="45"/>
      <c r="O14" s="45"/>
      <c r="P14" s="45"/>
    </row>
    <row r="15" customFormat="1" spans="12:12">
      <c r="L15" s="20" t="str">
        <f>IF($N$102="mostrar","Which one?","")</f>
        <v>Which one?</v>
      </c>
    </row>
    <row r="16" customFormat="1" ht="5.1" customHeight="1"/>
    <row r="17" s="1" customFormat="1" ht="13.5" spans="2:16">
      <c r="B17" s="7"/>
      <c r="E17" s="2" t="s">
        <v>10</v>
      </c>
      <c r="K17" s="21" t="s">
        <v>6</v>
      </c>
      <c r="L17" s="45" t="s">
        <v>11</v>
      </c>
      <c r="M17" s="45"/>
      <c r="N17" s="45"/>
      <c r="O17" s="45"/>
      <c r="P17" s="45"/>
    </row>
    <row r="18" customFormat="1" spans="12:12">
      <c r="L18" s="20" t="str">
        <f>IF($N$102="mostrar","The brown one.","")</f>
        <v>The brown one.</v>
      </c>
    </row>
    <row r="19" s="1" customFormat="1" ht="5.1" customHeight="1" spans="2:2">
      <c r="B19" s="7"/>
    </row>
    <row r="20" s="1" customFormat="1" ht="13.5" spans="2:16">
      <c r="B20" s="7"/>
      <c r="E20" s="2" t="s">
        <v>12</v>
      </c>
      <c r="K20" s="9" t="s">
        <v>2</v>
      </c>
      <c r="L20" s="45" t="s">
        <v>13</v>
      </c>
      <c r="M20" s="45"/>
      <c r="N20" s="45"/>
      <c r="O20" s="45"/>
      <c r="P20" s="45"/>
    </row>
    <row r="21" customFormat="1" spans="12:12">
      <c r="L21" s="20" t="str">
        <f>IF($N$102="mostrar","Look at those dogs playing.","")</f>
        <v>Look at those dogs playing.</v>
      </c>
    </row>
    <row r="22" customFormat="1" ht="5.1" customHeight="1"/>
    <row r="23" s="1" customFormat="1" ht="13.5" spans="5:16">
      <c r="E23" s="2" t="s">
        <v>14</v>
      </c>
      <c r="K23" s="21" t="s">
        <v>6</v>
      </c>
      <c r="L23" s="45" t="s">
        <v>15</v>
      </c>
      <c r="M23" s="45"/>
      <c r="N23" s="45"/>
      <c r="O23" s="45"/>
      <c r="P23" s="45"/>
    </row>
    <row r="24" customFormat="1" spans="12:12">
      <c r="L24" s="20" t="str">
        <f>IF($N$102="mostrar","The one on the left is mine.","")</f>
        <v>The one on the left is mine.</v>
      </c>
    </row>
    <row r="25" customFormat="1" ht="5.1" customHeight="1"/>
    <row r="26" s="2" customFormat="1" customHeight="1" spans="3:16">
      <c r="C26" s="4"/>
      <c r="D26" s="4"/>
      <c r="E26" s="16" t="s">
        <v>16</v>
      </c>
      <c r="F26" s="16"/>
      <c r="G26" s="16"/>
      <c r="H26" s="16"/>
      <c r="I26" s="16"/>
      <c r="J26" s="4"/>
      <c r="K26" s="21" t="s">
        <v>2</v>
      </c>
      <c r="L26" s="46" t="s">
        <v>17</v>
      </c>
      <c r="M26" s="46"/>
      <c r="N26" s="46"/>
      <c r="O26" s="46"/>
      <c r="P26" s="46"/>
    </row>
    <row r="27" s="2" customFormat="1" ht="15" customHeight="1" spans="2:16">
      <c r="B27" s="8"/>
      <c r="C27" s="8"/>
      <c r="D27" s="8"/>
      <c r="E27" s="16"/>
      <c r="F27" s="16"/>
      <c r="G27" s="16"/>
      <c r="H27" s="16"/>
      <c r="I27" s="16"/>
      <c r="J27" s="15"/>
      <c r="K27" s="15"/>
      <c r="L27" s="47"/>
      <c r="M27" s="47"/>
      <c r="N27" s="47"/>
      <c r="O27" s="47"/>
      <c r="P27" s="47"/>
    </row>
    <row r="28" customFormat="1" spans="12:12">
      <c r="L28" s="23" t="str">
        <f>IF($N$102="mostrar","I like it, but the one on the right is my favorite.","")</f>
        <v>I like it, but the one on the right is my favorite.</v>
      </c>
    </row>
    <row r="29" s="2" customFormat="1" ht="5.1" customHeight="1" spans="2:16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="2" customFormat="1" ht="13.5" spans="2:16">
      <c r="B30" s="9"/>
      <c r="C30" s="10"/>
      <c r="D30" s="11"/>
      <c r="E30" s="2" t="s">
        <v>18</v>
      </c>
      <c r="F30" s="4"/>
      <c r="G30" s="4"/>
      <c r="H30" s="4"/>
      <c r="I30" s="4"/>
      <c r="J30" s="4"/>
      <c r="K30" s="9" t="s">
        <v>2</v>
      </c>
      <c r="L30" s="45" t="s">
        <v>19</v>
      </c>
      <c r="M30" s="45"/>
      <c r="N30" s="45"/>
      <c r="O30" s="45"/>
      <c r="P30" s="45"/>
    </row>
    <row r="31" customFormat="1" spans="12:12">
      <c r="L31" s="23" t="str">
        <f>IF($N$102="mostrar","Those are John’s cars / the cars of John.","")</f>
        <v>Those are John’s cars / the cars of John.</v>
      </c>
    </row>
    <row r="32" customFormat="1" ht="5.1" customHeight="1"/>
    <row r="33" s="2" customFormat="1" ht="13.5" spans="2:16">
      <c r="B33" s="9"/>
      <c r="C33" s="11"/>
      <c r="E33" s="2" t="s">
        <v>20</v>
      </c>
      <c r="F33" s="4"/>
      <c r="G33" s="4"/>
      <c r="H33" s="4"/>
      <c r="I33" s="4"/>
      <c r="J33" s="4"/>
      <c r="K33" s="21" t="s">
        <v>6</v>
      </c>
      <c r="L33" s="45" t="s">
        <v>21</v>
      </c>
      <c r="M33" s="45"/>
      <c r="N33" s="45"/>
      <c r="O33" s="45"/>
      <c r="P33" s="45"/>
    </row>
    <row r="34" customFormat="1" spans="12:12">
      <c r="L34" s="20" t="str">
        <f>IF($N$102="mostrar","Which ones?","")</f>
        <v>Which ones?</v>
      </c>
    </row>
    <row r="35" customFormat="1" ht="5.1" customHeight="1"/>
    <row r="36" s="2" customFormat="1" ht="13.5" spans="2:16">
      <c r="B36" s="9"/>
      <c r="D36" s="4"/>
      <c r="E36" s="2" t="s">
        <v>22</v>
      </c>
      <c r="F36" s="4"/>
      <c r="G36" s="11"/>
      <c r="J36" s="4"/>
      <c r="K36" s="21" t="s">
        <v>2</v>
      </c>
      <c r="L36" s="45" t="s">
        <v>23</v>
      </c>
      <c r="M36" s="45"/>
      <c r="N36" s="45"/>
      <c r="O36" s="45"/>
      <c r="P36" s="45"/>
    </row>
    <row r="37" customFormat="1" spans="12:12">
      <c r="L37" s="20" t="str">
        <f>IF($N$102="mostrar","The red one and the gray one.","")</f>
        <v>The red one and the gray one.</v>
      </c>
    </row>
    <row r="38" customFormat="1" ht="5.1" customHeight="1"/>
    <row r="39" s="2" customFormat="1" ht="13.5" spans="2:16">
      <c r="B39" s="12"/>
      <c r="C39" s="13"/>
      <c r="E39" s="2" t="s">
        <v>24</v>
      </c>
      <c r="F39" s="11"/>
      <c r="H39" s="4"/>
      <c r="I39" s="4"/>
      <c r="J39" s="4"/>
      <c r="K39" s="21" t="s">
        <v>6</v>
      </c>
      <c r="L39" s="45" t="s">
        <v>25</v>
      </c>
      <c r="M39" s="45"/>
      <c r="N39" s="45"/>
      <c r="O39" s="45"/>
      <c r="P39" s="45"/>
    </row>
    <row r="40" customFormat="1" spans="12:12">
      <c r="L40" s="20" t="str">
        <f>IF($N$102="mostrar","I’d like to have the red one.","")</f>
        <v>I’d like to have the red one.</v>
      </c>
    </row>
    <row r="41" customFormat="1" ht="5.1" customHeight="1"/>
    <row r="42" s="2" customFormat="1" ht="13.5" spans="2:16">
      <c r="B42" s="9"/>
      <c r="C42" s="11"/>
      <c r="E42" s="2" t="s">
        <v>26</v>
      </c>
      <c r="F42" s="4"/>
      <c r="G42" s="4"/>
      <c r="H42" s="4"/>
      <c r="I42" s="4"/>
      <c r="J42" s="4"/>
      <c r="K42" s="21" t="s">
        <v>2</v>
      </c>
      <c r="L42" s="45" t="s">
        <v>27</v>
      </c>
      <c r="M42" s="45"/>
      <c r="N42" s="45"/>
      <c r="O42" s="45"/>
      <c r="P42" s="45"/>
    </row>
    <row r="43" customFormat="1" spans="12:12">
      <c r="L43" s="20" t="str">
        <f>IF($N$102="mostrar","The red one is his favorite.","")</f>
        <v>The red one is his favorite.</v>
      </c>
    </row>
    <row r="44" s="2" customFormat="1" ht="5.1" customHeight="1" spans="2:16">
      <c r="B44" s="9"/>
      <c r="C44" s="1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="2" customFormat="1" customHeight="1" spans="2:16">
      <c r="B45" s="9"/>
      <c r="D45" s="4"/>
      <c r="E45" s="16" t="s">
        <v>28</v>
      </c>
      <c r="F45" s="16"/>
      <c r="G45" s="16"/>
      <c r="H45" s="16"/>
      <c r="I45" s="16"/>
      <c r="J45" s="11"/>
      <c r="K45" s="9" t="s">
        <v>2</v>
      </c>
      <c r="L45" s="46" t="s">
        <v>29</v>
      </c>
      <c r="M45" s="46"/>
      <c r="N45" s="46"/>
      <c r="O45" s="46"/>
      <c r="P45" s="46"/>
    </row>
    <row r="46" s="2" customFormat="1" customHeight="1" spans="2:16">
      <c r="B46" s="9"/>
      <c r="D46" s="1"/>
      <c r="E46" s="16"/>
      <c r="F46" s="16"/>
      <c r="G46" s="16"/>
      <c r="H46" s="16"/>
      <c r="I46" s="16"/>
      <c r="J46" s="1"/>
      <c r="K46" s="1"/>
      <c r="L46" s="47"/>
      <c r="M46" s="47"/>
      <c r="N46" s="47"/>
      <c r="O46" s="47"/>
      <c r="P46" s="47"/>
    </row>
    <row r="47" customFormat="1" spans="12:12">
      <c r="L47" s="25" t="str">
        <f>IF($N$102="mostrar","My mother would like to have two of those purses.","")</f>
        <v>My mother would like to have two of those purses.</v>
      </c>
    </row>
    <row r="48" customFormat="1" ht="5.1" customHeight="1"/>
    <row r="49" s="2" customFormat="1" ht="13.5" spans="2:16">
      <c r="B49" s="9"/>
      <c r="D49" s="14"/>
      <c r="E49" s="2" t="s">
        <v>30</v>
      </c>
      <c r="F49" s="14"/>
      <c r="G49" s="14"/>
      <c r="H49" s="11"/>
      <c r="I49" s="11"/>
      <c r="K49" s="21" t="s">
        <v>6</v>
      </c>
      <c r="L49" s="45" t="s">
        <v>31</v>
      </c>
      <c r="M49" s="45"/>
      <c r="N49" s="45"/>
      <c r="O49" s="45"/>
      <c r="P49" s="45"/>
    </row>
    <row r="50" customFormat="1" spans="12:12">
      <c r="L50" s="20" t="str">
        <f>IF($N$102="mostrar","Which ones would she like?","")</f>
        <v>Which ones would she like?</v>
      </c>
    </row>
    <row r="51" customFormat="1" ht="5.1" customHeight="1"/>
    <row r="52" s="2" customFormat="1" customHeight="1" spans="2:16">
      <c r="B52" s="9"/>
      <c r="D52" s="4"/>
      <c r="E52" s="16" t="s">
        <v>32</v>
      </c>
      <c r="F52" s="16"/>
      <c r="G52" s="16"/>
      <c r="H52" s="16"/>
      <c r="I52" s="16"/>
      <c r="J52" s="4"/>
      <c r="K52" s="21" t="s">
        <v>2</v>
      </c>
      <c r="L52" s="46" t="s">
        <v>33</v>
      </c>
      <c r="M52" s="46"/>
      <c r="N52" s="46"/>
      <c r="O52" s="46"/>
      <c r="P52" s="46"/>
    </row>
    <row r="53" s="2" customFormat="1" ht="13.5" spans="3:16">
      <c r="C53" s="4"/>
      <c r="D53" s="4"/>
      <c r="E53" s="16"/>
      <c r="F53" s="16"/>
      <c r="G53" s="16"/>
      <c r="H53" s="16"/>
      <c r="I53" s="16"/>
      <c r="J53" s="4"/>
      <c r="K53" s="4"/>
      <c r="L53" s="47"/>
      <c r="M53" s="47"/>
      <c r="N53" s="47"/>
      <c r="O53" s="47"/>
      <c r="P53" s="47"/>
    </row>
    <row r="54" customFormat="1" ht="15" customHeight="1" spans="12:16">
      <c r="L54" s="26" t="str">
        <f>IF($N$102="mostrar","She would like to have the blue one and the green one.","")</f>
        <v>She would like to have the blue one and the green one.</v>
      </c>
      <c r="M54" s="26"/>
      <c r="N54" s="26"/>
      <c r="O54" s="26"/>
      <c r="P54" s="26"/>
    </row>
    <row r="55" customFormat="1" spans="12:16">
      <c r="L55" s="27"/>
      <c r="M55" s="27"/>
      <c r="N55" s="27"/>
      <c r="O55" s="27"/>
      <c r="P55" s="27"/>
    </row>
    <row r="56" customFormat="1" ht="5.1" customHeight="1"/>
    <row r="57" s="2" customFormat="1" customHeight="1" spans="2:16">
      <c r="B57" s="15"/>
      <c r="C57" s="15"/>
      <c r="D57" s="15"/>
      <c r="E57" s="2" t="s">
        <v>34</v>
      </c>
      <c r="F57" s="15"/>
      <c r="G57" s="15"/>
      <c r="H57" s="15"/>
      <c r="I57" s="15"/>
      <c r="J57" s="15"/>
      <c r="K57" s="21" t="s">
        <v>6</v>
      </c>
      <c r="L57" s="46" t="s">
        <v>35</v>
      </c>
      <c r="M57" s="46"/>
      <c r="N57" s="46"/>
      <c r="O57" s="46"/>
      <c r="P57" s="46"/>
    </row>
    <row r="58" s="2" customFormat="1" ht="13.5" spans="2:16">
      <c r="B58" s="8"/>
      <c r="C58" s="15"/>
      <c r="D58" s="15"/>
      <c r="E58" s="2" t="s">
        <v>36</v>
      </c>
      <c r="F58" s="15"/>
      <c r="G58" s="15"/>
      <c r="H58" s="15"/>
      <c r="I58" s="15"/>
      <c r="J58" s="15"/>
      <c r="K58" s="15"/>
      <c r="L58" s="47"/>
      <c r="M58" s="47"/>
      <c r="N58" s="47"/>
      <c r="O58" s="47"/>
      <c r="P58" s="47"/>
    </row>
    <row r="59" customFormat="1" spans="12:12">
      <c r="L59" s="23" t="str">
        <f>IF($N$102="mostrar","I don’t like the green one. I prefer the red one.","")</f>
        <v>I don’t like the green one. I prefer the red one.</v>
      </c>
    </row>
    <row r="60" s="2" customFormat="1" ht="5.1" customHeight="1" spans="2:16">
      <c r="B60" s="9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</row>
    <row r="61" s="2" customFormat="1" ht="13.5" spans="2:16">
      <c r="B61" s="4"/>
      <c r="C61" s="11"/>
      <c r="D61" s="11"/>
      <c r="E61" s="2" t="s">
        <v>37</v>
      </c>
      <c r="F61" s="11"/>
      <c r="G61" s="11"/>
      <c r="H61" s="11"/>
      <c r="I61" s="11"/>
      <c r="J61" s="11"/>
      <c r="K61" s="9" t="s">
        <v>2</v>
      </c>
      <c r="L61" s="45" t="s">
        <v>38</v>
      </c>
      <c r="M61" s="45"/>
      <c r="N61" s="45"/>
      <c r="O61" s="45"/>
      <c r="P61" s="45"/>
    </row>
    <row r="62" customFormat="1" spans="12:12">
      <c r="L62" s="20" t="str">
        <f>IF($N$102="mostrar","Is this her cellphone?","")</f>
        <v>Is this her cellphone?</v>
      </c>
    </row>
    <row r="63" customFormat="1" ht="5.1" customHeight="1"/>
    <row r="64" s="2" customFormat="1" ht="13.5" spans="2:16">
      <c r="B64" s="4"/>
      <c r="E64" s="2" t="s">
        <v>39</v>
      </c>
      <c r="K64" s="21" t="s">
        <v>6</v>
      </c>
      <c r="L64" s="45" t="s">
        <v>40</v>
      </c>
      <c r="M64" s="45"/>
      <c r="N64" s="45"/>
      <c r="O64" s="45"/>
      <c r="P64" s="45"/>
    </row>
    <row r="65" customFormat="1" spans="12:12">
      <c r="L65" s="20" t="str">
        <f>IF($N$102="mostrar","No, that one is not hers.","")</f>
        <v>No, that one is not hers.</v>
      </c>
    </row>
    <row r="66" customFormat="1" ht="5.1" customHeight="1"/>
    <row r="67" s="2" customFormat="1" ht="13.5" spans="2:16">
      <c r="B67" s="9"/>
      <c r="E67" s="2" t="s">
        <v>41</v>
      </c>
      <c r="K67" s="9" t="s">
        <v>2</v>
      </c>
      <c r="L67" s="45" t="s">
        <v>42</v>
      </c>
      <c r="M67" s="45"/>
      <c r="N67" s="45"/>
      <c r="O67" s="45"/>
      <c r="P67" s="45"/>
    </row>
    <row r="68" customFormat="1" spans="12:12">
      <c r="L68" s="20" t="str">
        <f>IF($N$102="mostrar","Which one is hers?","")</f>
        <v>Which one is hers?</v>
      </c>
    </row>
    <row r="69" customFormat="1" ht="5.1" customHeight="1"/>
    <row r="70" s="2" customFormat="1" customHeight="1" spans="2:16">
      <c r="B70" s="4"/>
      <c r="E70" s="16" t="s">
        <v>43</v>
      </c>
      <c r="F70" s="16"/>
      <c r="G70" s="16"/>
      <c r="H70" s="16"/>
      <c r="I70" s="16"/>
      <c r="K70" s="21" t="s">
        <v>6</v>
      </c>
      <c r="L70" s="46" t="s">
        <v>44</v>
      </c>
      <c r="M70" s="46"/>
      <c r="N70" s="46"/>
      <c r="O70" s="46"/>
      <c r="P70" s="46"/>
    </row>
    <row r="71" s="2" customFormat="1" ht="13.5" spans="2:16">
      <c r="B71" s="28"/>
      <c r="E71" s="16"/>
      <c r="F71" s="16"/>
      <c r="G71" s="16"/>
      <c r="H71" s="16"/>
      <c r="I71" s="16"/>
      <c r="L71" s="47"/>
      <c r="M71" s="47"/>
      <c r="N71" s="47"/>
      <c r="O71" s="47"/>
      <c r="P71" s="47"/>
    </row>
    <row r="72" customFormat="1" spans="12:12">
      <c r="L72" s="25" t="str">
        <f>IF($N$102="mostrar","Hers is on the table. That one is mine. The new one.","")</f>
        <v>Hers is on the table. That one is mine. The new one.</v>
      </c>
    </row>
    <row r="73" customFormat="1" ht="5.1" customHeight="1"/>
    <row r="74" s="2" customFormat="1" ht="13.5" spans="2:16">
      <c r="B74" s="9"/>
      <c r="E74" s="2" t="s">
        <v>45</v>
      </c>
      <c r="K74" s="9" t="s">
        <v>2</v>
      </c>
      <c r="L74" s="45" t="s">
        <v>46</v>
      </c>
      <c r="M74" s="45"/>
      <c r="N74" s="45"/>
      <c r="O74" s="45"/>
      <c r="P74" s="45"/>
    </row>
    <row r="75" customFormat="1" spans="12:12">
      <c r="L75" s="20" t="str">
        <f>IF($N$102="mostrar","Ok. Thanks.","")</f>
        <v>Ok. Thanks.</v>
      </c>
    </row>
    <row r="76" s="2" customFormat="1" ht="5.1" customHeight="1" spans="16:16">
      <c r="P76" s="4"/>
    </row>
    <row r="77" s="2" customFormat="1" customHeight="1" spans="2:16">
      <c r="B77" s="29"/>
      <c r="E77" s="16" t="s">
        <v>47</v>
      </c>
      <c r="F77" s="16"/>
      <c r="G77" s="16"/>
      <c r="H77" s="16"/>
      <c r="I77" s="16"/>
      <c r="K77" s="9" t="s">
        <v>2</v>
      </c>
      <c r="L77" s="46" t="s">
        <v>48</v>
      </c>
      <c r="M77" s="46"/>
      <c r="N77" s="46"/>
      <c r="O77" s="46"/>
      <c r="P77" s="46"/>
    </row>
    <row r="78" s="2" customFormat="1" ht="13.5" spans="2:16">
      <c r="B78" s="9"/>
      <c r="E78" s="16"/>
      <c r="F78" s="16"/>
      <c r="G78" s="16"/>
      <c r="H78" s="16"/>
      <c r="I78" s="16"/>
      <c r="L78" s="47"/>
      <c r="M78" s="47"/>
      <c r="N78" s="47"/>
      <c r="O78" s="47"/>
      <c r="P78" s="47"/>
    </row>
    <row r="79" customFormat="1" spans="12:12">
      <c r="L79" s="25" t="str">
        <f>IF($N$102="mostrar","I have 7 pens in my hands. Which one would you like?","")</f>
        <v>I have 7 pens in my hands. Which one would you like?</v>
      </c>
    </row>
    <row r="80" customFormat="1" ht="5.1" customHeight="1"/>
    <row r="81" s="2" customFormat="1" ht="13.5" spans="2:16">
      <c r="B81" s="4"/>
      <c r="C81" s="11"/>
      <c r="D81" s="11"/>
      <c r="E81" s="2" t="s">
        <v>49</v>
      </c>
      <c r="F81" s="11"/>
      <c r="G81" s="11"/>
      <c r="H81" s="11"/>
      <c r="I81" s="11"/>
      <c r="J81" s="11"/>
      <c r="K81" s="21" t="s">
        <v>6</v>
      </c>
      <c r="L81" s="45" t="s">
        <v>50</v>
      </c>
      <c r="M81" s="45"/>
      <c r="N81" s="45"/>
      <c r="O81" s="45"/>
      <c r="P81" s="45"/>
    </row>
    <row r="82" customFormat="1" spans="12:12">
      <c r="L82" s="20" t="str">
        <f>IF($N$102="mostrar","I’d like that one.","")</f>
        <v>I’d like that one.</v>
      </c>
    </row>
    <row r="83" customFormat="1" ht="5.1" customHeight="1"/>
    <row r="84" s="2" customFormat="1" ht="13.5" spans="2:16">
      <c r="B84" s="29"/>
      <c r="C84" s="28"/>
      <c r="D84" s="28"/>
      <c r="E84" s="29" t="s">
        <v>8</v>
      </c>
      <c r="F84" s="28"/>
      <c r="G84" s="28"/>
      <c r="H84" s="28"/>
      <c r="I84" s="28"/>
      <c r="J84" s="28"/>
      <c r="K84" s="9" t="s">
        <v>2</v>
      </c>
      <c r="L84" s="45" t="s">
        <v>9</v>
      </c>
      <c r="M84" s="45"/>
      <c r="N84" s="45"/>
      <c r="O84" s="45"/>
      <c r="P84" s="45"/>
    </row>
    <row r="85" customFormat="1" spans="12:12">
      <c r="L85" s="20" t="str">
        <f>IF($N$102="mostrar","Which one?","")</f>
        <v>Which one?</v>
      </c>
    </row>
    <row r="86" customFormat="1" ht="5.1" customHeight="1"/>
    <row r="87" s="2" customFormat="1" customHeight="1" spans="2:16">
      <c r="B87" s="9"/>
      <c r="C87" s="29"/>
      <c r="D87" s="4"/>
      <c r="E87" s="16" t="s">
        <v>51</v>
      </c>
      <c r="F87" s="16"/>
      <c r="G87" s="16"/>
      <c r="H87" s="16"/>
      <c r="I87" s="16"/>
      <c r="J87" s="4"/>
      <c r="K87" s="21" t="s">
        <v>6</v>
      </c>
      <c r="L87" s="46" t="s">
        <v>52</v>
      </c>
      <c r="M87" s="46"/>
      <c r="N87" s="46"/>
      <c r="O87" s="46"/>
      <c r="P87" s="46"/>
    </row>
    <row r="88" s="2" customFormat="1" ht="13.5" spans="2:16">
      <c r="B88" s="4"/>
      <c r="C88" s="11"/>
      <c r="D88" s="11"/>
      <c r="E88" s="16"/>
      <c r="F88" s="16"/>
      <c r="G88" s="16"/>
      <c r="H88" s="16"/>
      <c r="I88" s="16"/>
      <c r="J88" s="11"/>
      <c r="K88" s="11"/>
      <c r="L88" s="47"/>
      <c r="M88" s="47"/>
      <c r="N88" s="47"/>
      <c r="O88" s="47"/>
      <c r="P88" s="47"/>
    </row>
    <row r="89" customFormat="1" spans="12:12">
      <c r="L89" s="25" t="str">
        <f>IF($N$102="mostrar","The green one. Can you give me the red ones too?","")</f>
        <v>The green one. Can you give me the red ones too?</v>
      </c>
    </row>
    <row r="90" customFormat="1" ht="5.1" customHeight="1"/>
    <row r="91" s="2" customFormat="1" ht="13.5" spans="2:16">
      <c r="B91" s="29"/>
      <c r="C91" s="28"/>
      <c r="D91" s="28"/>
      <c r="E91" s="29" t="s">
        <v>53</v>
      </c>
      <c r="F91" s="28"/>
      <c r="G91" s="28"/>
      <c r="H91" s="28"/>
      <c r="I91" s="28"/>
      <c r="J91" s="28"/>
      <c r="K91" s="9" t="s">
        <v>2</v>
      </c>
      <c r="L91" s="45" t="s">
        <v>54</v>
      </c>
      <c r="M91" s="45"/>
      <c r="N91" s="45"/>
      <c r="O91" s="45"/>
      <c r="P91" s="45"/>
    </row>
    <row r="92" customFormat="1" spans="12:12">
      <c r="L92" s="20" t="str">
        <f>IF($N$102="mostrar","Of course!","")</f>
        <v>Of course!</v>
      </c>
    </row>
    <row r="93" s="2" customFormat="1" ht="13.5" spans="2:16">
      <c r="B93" s="9"/>
      <c r="C93" s="29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</row>
    <row r="94" s="2" customFormat="1" ht="13.5" spans="2:16">
      <c r="B94" s="9"/>
      <c r="C94" s="30" t="s">
        <v>55</v>
      </c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14"/>
    </row>
    <row r="95" s="2" customFormat="1" ht="13.5" spans="2:16">
      <c r="B95" s="4"/>
      <c r="C95" s="30" t="s">
        <v>56</v>
      </c>
      <c r="D95" s="30"/>
      <c r="E95" s="30"/>
      <c r="F95" s="35" t="s">
        <v>57</v>
      </c>
      <c r="G95" s="35"/>
      <c r="H95" s="35"/>
      <c r="I95" s="51" t="s">
        <v>58</v>
      </c>
      <c r="J95" s="52"/>
      <c r="K95" s="52"/>
      <c r="L95" s="53"/>
      <c r="M95" s="35" t="s">
        <v>59</v>
      </c>
      <c r="N95" s="35"/>
      <c r="O95" s="35"/>
      <c r="P95" s="14"/>
    </row>
    <row r="96" s="2" customFormat="1" ht="13.5" spans="2:16">
      <c r="B96" s="4"/>
      <c r="C96" s="48" t="s">
        <v>60</v>
      </c>
      <c r="D96" s="48"/>
      <c r="E96" s="48"/>
      <c r="F96" s="36" t="s">
        <v>61</v>
      </c>
      <c r="G96" s="36"/>
      <c r="H96" s="36"/>
      <c r="I96" s="51" t="s">
        <v>62</v>
      </c>
      <c r="J96" s="52"/>
      <c r="K96" s="52"/>
      <c r="L96" s="53"/>
      <c r="M96" s="36" t="s">
        <v>63</v>
      </c>
      <c r="N96" s="36"/>
      <c r="O96" s="36"/>
      <c r="P96" s="14"/>
    </row>
    <row r="97" spans="2:17">
      <c r="B97" s="9"/>
      <c r="C97" s="48" t="s">
        <v>64</v>
      </c>
      <c r="D97" s="48"/>
      <c r="E97" s="48"/>
      <c r="F97" s="36" t="s">
        <v>65</v>
      </c>
      <c r="G97" s="36"/>
      <c r="H97" s="36"/>
      <c r="I97" s="51" t="s">
        <v>66</v>
      </c>
      <c r="J97" s="52"/>
      <c r="K97" s="52"/>
      <c r="L97" s="53"/>
      <c r="M97" s="36" t="s">
        <v>67</v>
      </c>
      <c r="N97" s="36"/>
      <c r="O97" s="36"/>
      <c r="P97" s="14"/>
      <c r="Q97" s="2"/>
    </row>
    <row r="98" spans="2:17">
      <c r="B98" s="4"/>
      <c r="C98" s="48" t="s">
        <v>68</v>
      </c>
      <c r="D98" s="48"/>
      <c r="E98" s="48"/>
      <c r="F98" s="36" t="s">
        <v>69</v>
      </c>
      <c r="G98" s="36"/>
      <c r="H98" s="36"/>
      <c r="I98" s="51" t="s">
        <v>70</v>
      </c>
      <c r="J98" s="52"/>
      <c r="K98" s="52"/>
      <c r="L98" s="53"/>
      <c r="M98" s="36" t="s">
        <v>71</v>
      </c>
      <c r="N98" s="36"/>
      <c r="O98" s="36"/>
      <c r="P98" s="14"/>
      <c r="Q98" s="2"/>
    </row>
    <row r="99" spans="2:17">
      <c r="B99" s="4"/>
      <c r="C99" s="30" t="s">
        <v>72</v>
      </c>
      <c r="D99" s="30"/>
      <c r="E99" s="30"/>
      <c r="F99" s="35" t="s">
        <v>73</v>
      </c>
      <c r="G99" s="35"/>
      <c r="H99" s="35"/>
      <c r="I99" s="54" t="s">
        <v>74</v>
      </c>
      <c r="J99" s="55"/>
      <c r="K99" s="55"/>
      <c r="L99" s="56"/>
      <c r="M99" s="35" t="s">
        <v>75</v>
      </c>
      <c r="N99" s="35"/>
      <c r="O99" s="35"/>
      <c r="P99" s="14"/>
      <c r="Q99" s="2"/>
    </row>
    <row r="100" spans="2:17">
      <c r="B100" s="9"/>
      <c r="C100" s="48" t="s">
        <v>76</v>
      </c>
      <c r="D100" s="48"/>
      <c r="E100" s="48"/>
      <c r="F100" s="36" t="s">
        <v>77</v>
      </c>
      <c r="G100" s="36"/>
      <c r="H100" s="36"/>
      <c r="I100" s="51" t="s">
        <v>78</v>
      </c>
      <c r="J100" s="52"/>
      <c r="K100" s="52"/>
      <c r="L100" s="53"/>
      <c r="M100" s="36" t="s">
        <v>79</v>
      </c>
      <c r="N100" s="36"/>
      <c r="O100" s="36"/>
      <c r="P100" s="14"/>
      <c r="Q100" s="2"/>
    </row>
    <row r="101" spans="2:17">
      <c r="B101" s="4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"/>
    </row>
    <row r="102" spans="3:15">
      <c r="C102" s="49" t="s">
        <v>80</v>
      </c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57" t="s">
        <v>81</v>
      </c>
      <c r="O102" s="57"/>
    </row>
    <row r="103" spans="3:15">
      <c r="C103" s="50" t="s">
        <v>82</v>
      </c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</row>
    <row r="104" spans="3:15"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</row>
    <row r="105"/>
    <row r="106"/>
    <row r="107"/>
  </sheetData>
  <sheetProtection algorithmName="SHA-512" hashValue="35gy05ug6eeOdpTXld1P0QJOaGQ972kdHu3ANhw2Y9KQQXq/q98eLmoEy2Rb+DaoBQ28wUHrk4Po+B6sEP/G2g==" saltValue="MD/kPdd9v7VWW0SR55qzug==" spinCount="100000" sheet="1" selectLockedCells="1" objects="1" scenarios="1"/>
  <mergeCells count="62">
    <mergeCell ref="B5:P5"/>
    <mergeCell ref="L11:P11"/>
    <mergeCell ref="L14:P14"/>
    <mergeCell ref="L17:P17"/>
    <mergeCell ref="L20:P20"/>
    <mergeCell ref="L23:P23"/>
    <mergeCell ref="L30:P30"/>
    <mergeCell ref="L33:P33"/>
    <mergeCell ref="L36:P36"/>
    <mergeCell ref="L39:P39"/>
    <mergeCell ref="L42:P42"/>
    <mergeCell ref="L49:P49"/>
    <mergeCell ref="L61:P61"/>
    <mergeCell ref="L64:P64"/>
    <mergeCell ref="L67:P67"/>
    <mergeCell ref="L74:P74"/>
    <mergeCell ref="L81:P81"/>
    <mergeCell ref="L84:P84"/>
    <mergeCell ref="L91:P91"/>
    <mergeCell ref="C94:O94"/>
    <mergeCell ref="C95:E95"/>
    <mergeCell ref="F95:H95"/>
    <mergeCell ref="I95:L95"/>
    <mergeCell ref="M95:O95"/>
    <mergeCell ref="C96:E96"/>
    <mergeCell ref="F96:H96"/>
    <mergeCell ref="I96:L96"/>
    <mergeCell ref="M96:O96"/>
    <mergeCell ref="C97:E97"/>
    <mergeCell ref="F97:H97"/>
    <mergeCell ref="I97:L97"/>
    <mergeCell ref="M97:O97"/>
    <mergeCell ref="C98:E98"/>
    <mergeCell ref="F98:H98"/>
    <mergeCell ref="I98:L98"/>
    <mergeCell ref="M98:O98"/>
    <mergeCell ref="C99:E99"/>
    <mergeCell ref="F99:H99"/>
    <mergeCell ref="I99:L99"/>
    <mergeCell ref="M99:O99"/>
    <mergeCell ref="C100:E100"/>
    <mergeCell ref="F100:H100"/>
    <mergeCell ref="I100:L100"/>
    <mergeCell ref="M100:O100"/>
    <mergeCell ref="C102:M102"/>
    <mergeCell ref="N102:O102"/>
    <mergeCell ref="C103:O104"/>
    <mergeCell ref="E45:I46"/>
    <mergeCell ref="L26:P27"/>
    <mergeCell ref="L45:P46"/>
    <mergeCell ref="L52:P53"/>
    <mergeCell ref="L54:P55"/>
    <mergeCell ref="L7:P8"/>
    <mergeCell ref="E52:I53"/>
    <mergeCell ref="E26:I27"/>
    <mergeCell ref="L57:P58"/>
    <mergeCell ref="L70:P71"/>
    <mergeCell ref="L77:P78"/>
    <mergeCell ref="L87:P88"/>
    <mergeCell ref="E87:I88"/>
    <mergeCell ref="E70:I71"/>
    <mergeCell ref="E77:I78"/>
  </mergeCells>
  <conditionalFormatting sqref="L9">
    <cfRule type="expression" dxfId="0" priority="66">
      <formula>#REF!="mostrar"</formula>
    </cfRule>
    <cfRule type="expression" dxfId="0" priority="65">
      <formula>$M$87="mostrar"</formula>
    </cfRule>
  </conditionalFormatting>
  <conditionalFormatting sqref="L12">
    <cfRule type="expression" dxfId="0" priority="64">
      <formula>#REF!="mostrar"</formula>
    </cfRule>
    <cfRule type="expression" dxfId="0" priority="63">
      <formula>$M$87="mostrar"</formula>
    </cfRule>
  </conditionalFormatting>
  <conditionalFormatting sqref="L15">
    <cfRule type="expression" dxfId="0" priority="62">
      <formula>#REF!="mostrar"</formula>
    </cfRule>
    <cfRule type="expression" dxfId="0" priority="61">
      <formula>$M$87="mostrar"</formula>
    </cfRule>
  </conditionalFormatting>
  <conditionalFormatting sqref="L18">
    <cfRule type="expression" dxfId="0" priority="60">
      <formula>#REF!="mostrar"</formula>
    </cfRule>
    <cfRule type="expression" dxfId="0" priority="59">
      <formula>$M$87="mostrar"</formula>
    </cfRule>
  </conditionalFormatting>
  <conditionalFormatting sqref="L21">
    <cfRule type="expression" dxfId="0" priority="58">
      <formula>#REF!="mostrar"</formula>
    </cfRule>
    <cfRule type="expression" dxfId="0" priority="57">
      <formula>$M$87="mostrar"</formula>
    </cfRule>
  </conditionalFormatting>
  <conditionalFormatting sqref="L24">
    <cfRule type="expression" dxfId="0" priority="56">
      <formula>#REF!="mostrar"</formula>
    </cfRule>
    <cfRule type="expression" dxfId="0" priority="55">
      <formula>$M$87="mostrar"</formula>
    </cfRule>
  </conditionalFormatting>
  <conditionalFormatting sqref="L28">
    <cfRule type="expression" dxfId="0" priority="54">
      <formula>#REF!="mostrar"</formula>
    </cfRule>
    <cfRule type="expression" dxfId="0" priority="53">
      <formula>$M$87="mostrar"</formula>
    </cfRule>
  </conditionalFormatting>
  <conditionalFormatting sqref="L31">
    <cfRule type="expression" dxfId="0" priority="14">
      <formula>#REF!="mostrar"</formula>
    </cfRule>
    <cfRule type="expression" dxfId="0" priority="13">
      <formula>$M$87="mostrar"</formula>
    </cfRule>
  </conditionalFormatting>
  <conditionalFormatting sqref="L34">
    <cfRule type="expression" dxfId="0" priority="50">
      <formula>#REF!="mostrar"</formula>
    </cfRule>
    <cfRule type="expression" dxfId="0" priority="49">
      <formula>$M$87="mostrar"</formula>
    </cfRule>
  </conditionalFormatting>
  <conditionalFormatting sqref="L37">
    <cfRule type="expression" dxfId="0" priority="48">
      <formula>#REF!="mostrar"</formula>
    </cfRule>
    <cfRule type="expression" dxfId="0" priority="47">
      <formula>$M$87="mostrar"</formula>
    </cfRule>
  </conditionalFormatting>
  <conditionalFormatting sqref="L40">
    <cfRule type="expression" dxfId="0" priority="46">
      <formula>#REF!="mostrar"</formula>
    </cfRule>
    <cfRule type="expression" dxfId="0" priority="45">
      <formula>$M$87="mostrar"</formula>
    </cfRule>
  </conditionalFormatting>
  <conditionalFormatting sqref="L43">
    <cfRule type="expression" dxfId="0" priority="44">
      <formula>#REF!="mostrar"</formula>
    </cfRule>
    <cfRule type="expression" dxfId="0" priority="43">
      <formula>$M$87="mostrar"</formula>
    </cfRule>
  </conditionalFormatting>
  <conditionalFormatting sqref="L47">
    <cfRule type="expression" dxfId="0" priority="12">
      <formula>#REF!="mostrar"</formula>
    </cfRule>
    <cfRule type="expression" dxfId="0" priority="11">
      <formula>$M$87="mostrar"</formula>
    </cfRule>
  </conditionalFormatting>
  <conditionalFormatting sqref="L50">
    <cfRule type="expression" dxfId="0" priority="40">
      <formula>#REF!="mostrar"</formula>
    </cfRule>
    <cfRule type="expression" dxfId="0" priority="39">
      <formula>$M$87="mostrar"</formula>
    </cfRule>
  </conditionalFormatting>
  <conditionalFormatting sqref="L54">
    <cfRule type="expression" dxfId="0" priority="8">
      <formula>#REF!="mostrar"</formula>
    </cfRule>
    <cfRule type="expression" dxfId="0" priority="7">
      <formula>$M$87="mostrar"</formula>
    </cfRule>
  </conditionalFormatting>
  <conditionalFormatting sqref="L59">
    <cfRule type="expression" dxfId="0" priority="36">
      <formula>#REF!="mostrar"</formula>
    </cfRule>
    <cfRule type="expression" dxfId="0" priority="35">
      <formula>$M$87="mostrar"</formula>
    </cfRule>
  </conditionalFormatting>
  <conditionalFormatting sqref="L62">
    <cfRule type="expression" dxfId="0" priority="34">
      <formula>#REF!="mostrar"</formula>
    </cfRule>
    <cfRule type="expression" dxfId="0" priority="33">
      <formula>$M$87="mostrar"</formula>
    </cfRule>
  </conditionalFormatting>
  <conditionalFormatting sqref="L65">
    <cfRule type="expression" dxfId="0" priority="32">
      <formula>#REF!="mostrar"</formula>
    </cfRule>
    <cfRule type="expression" dxfId="0" priority="31">
      <formula>$M$87="mostrar"</formula>
    </cfRule>
  </conditionalFormatting>
  <conditionalFormatting sqref="L68">
    <cfRule type="expression" dxfId="0" priority="30">
      <formula>#REF!="mostrar"</formula>
    </cfRule>
    <cfRule type="expression" dxfId="0" priority="29">
      <formula>$M$87="mostrar"</formula>
    </cfRule>
  </conditionalFormatting>
  <conditionalFormatting sqref="L72">
    <cfRule type="expression" dxfId="0" priority="6">
      <formula>#REF!="mostrar"</formula>
    </cfRule>
    <cfRule type="expression" dxfId="0" priority="5">
      <formula>$M$87="mostrar"</formula>
    </cfRule>
  </conditionalFormatting>
  <conditionalFormatting sqref="L75">
    <cfRule type="expression" dxfId="0" priority="26">
      <formula>#REF!="mostrar"</formula>
    </cfRule>
    <cfRule type="expression" dxfId="0" priority="25">
      <formula>$M$87="mostrar"</formula>
    </cfRule>
  </conditionalFormatting>
  <conditionalFormatting sqref="L79">
    <cfRule type="expression" dxfId="0" priority="4">
      <formula>#REF!="mostrar"</formula>
    </cfRule>
    <cfRule type="expression" dxfId="0" priority="3">
      <formula>$M$87="mostrar"</formula>
    </cfRule>
  </conditionalFormatting>
  <conditionalFormatting sqref="L82">
    <cfRule type="expression" dxfId="0" priority="22">
      <formula>#REF!="mostrar"</formula>
    </cfRule>
    <cfRule type="expression" dxfId="0" priority="21">
      <formula>$M$87="mostrar"</formula>
    </cfRule>
  </conditionalFormatting>
  <conditionalFormatting sqref="L85">
    <cfRule type="expression" dxfId="0" priority="20">
      <formula>#REF!="mostrar"</formula>
    </cfRule>
    <cfRule type="expression" dxfId="0" priority="19">
      <formula>$M$87="mostrar"</formula>
    </cfRule>
  </conditionalFormatting>
  <conditionalFormatting sqref="L89">
    <cfRule type="expression" dxfId="0" priority="2">
      <formula>#REF!="mostrar"</formula>
    </cfRule>
    <cfRule type="expression" dxfId="0" priority="1">
      <formula>$M$87="mostrar"</formula>
    </cfRule>
  </conditionalFormatting>
  <conditionalFormatting sqref="L92">
    <cfRule type="expression" dxfId="0" priority="16">
      <formula>#REF!="mostrar"</formula>
    </cfRule>
    <cfRule type="expression" dxfId="0" priority="15">
      <formula>$M$87="mostrar"</formula>
    </cfRule>
  </conditionalFormatting>
  <printOptions horizontalCentered="1"/>
  <pageMargins left="0.0393700787401575" right="0.0393700787401575" top="0.748031496062992" bottom="0.748031496062992" header="0.31496062992126" footer="0.31496062992126"/>
  <pageSetup paperSize="9" orientation="portrait"/>
  <headerFooter/>
  <rowBreaks count="1" manualBreakCount="1">
    <brk id="56" max="16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108"/>
  <sheetViews>
    <sheetView showGridLines="0" showRowColHeaders="0" zoomScale="130" zoomScaleNormal="130" showWhiteSpace="0" showRuler="0" workbookViewId="0">
      <selection activeCell="L7" sqref="L7:P8"/>
    </sheetView>
  </sheetViews>
  <sheetFormatPr defaultColWidth="0" defaultRowHeight="14.25" customHeight="1" zeroHeight="1"/>
  <cols>
    <col min="1" max="1" width="1.14166666666667" style="2" customWidth="1"/>
    <col min="2" max="3" width="5.425" style="3" customWidth="1"/>
    <col min="4" max="4" width="5.56666666666667" style="3" customWidth="1"/>
    <col min="5" max="5" width="6" style="3" customWidth="1"/>
    <col min="6" max="8" width="5.425" style="3" customWidth="1"/>
    <col min="9" max="9" width="2.85833333333333" style="3" customWidth="1"/>
    <col min="10" max="10" width="0.858333333333333" style="3" customWidth="1"/>
    <col min="11" max="11" width="3.425" style="3" customWidth="1"/>
    <col min="12" max="12" width="5.85833333333333" style="3" customWidth="1"/>
    <col min="13" max="15" width="5.425" style="3" customWidth="1"/>
    <col min="16" max="16" width="6.85833333333333" style="3" customWidth="1"/>
    <col min="17" max="17" width="1" style="3" customWidth="1"/>
    <col min="18" max="18" width="8.28333333333333" style="2" hidden="1" customWidth="1"/>
    <col min="19" max="21" width="6.56666666666667" style="2" hidden="1" customWidth="1"/>
    <col min="22" max="24" width="11.425" style="2" hidden="1" customWidth="1"/>
    <col min="25" max="29" width="6.56666666666667" style="2" hidden="1" customWidth="1"/>
    <col min="30" max="16384" width="10.5666666666667" style="2" hidden="1"/>
  </cols>
  <sheetData>
    <row r="1" spans="2:17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2:18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2:17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2"/>
    </row>
    <row r="4" ht="5.1" customHeight="1" spans="2:17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2"/>
    </row>
    <row r="5" spans="2:17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2"/>
    </row>
    <row r="6" spans="2:17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"/>
    </row>
    <row r="7" ht="15" customHeight="1" spans="2:17">
      <c r="B7" s="5"/>
      <c r="C7" s="2"/>
      <c r="D7" s="2"/>
      <c r="E7" s="2" t="s">
        <v>1</v>
      </c>
      <c r="F7" s="2"/>
      <c r="G7" s="2"/>
      <c r="H7" s="2"/>
      <c r="I7" s="2"/>
      <c r="J7" s="2"/>
      <c r="K7" s="9" t="s">
        <v>2</v>
      </c>
      <c r="L7" s="17" t="s">
        <v>83</v>
      </c>
      <c r="M7" s="17"/>
      <c r="N7" s="17"/>
      <c r="O7" s="17"/>
      <c r="P7" s="17"/>
      <c r="Q7" s="2"/>
    </row>
    <row r="8" s="1" customFormat="1" ht="15" customHeight="1" spans="5:16">
      <c r="E8" s="2" t="s">
        <v>4</v>
      </c>
      <c r="K8" s="18"/>
      <c r="L8" s="19"/>
      <c r="M8" s="19"/>
      <c r="N8" s="19"/>
      <c r="O8" s="19"/>
      <c r="P8" s="19"/>
    </row>
    <row r="9" customFormat="1" spans="12:12">
      <c r="L9" s="20" t="str">
        <f>IF($N$102="mostrar","Which watch would you like to buy?","")</f>
        <v/>
      </c>
    </row>
    <row r="10" customFormat="1" ht="5.1" customHeight="1"/>
    <row r="11" s="1" customFormat="1" customHeight="1" spans="2:16">
      <c r="B11" s="7"/>
      <c r="E11" s="2" t="s">
        <v>5</v>
      </c>
      <c r="K11" s="21" t="s">
        <v>6</v>
      </c>
      <c r="L11" s="22" t="s">
        <v>84</v>
      </c>
      <c r="M11" s="22"/>
      <c r="N11" s="22"/>
      <c r="O11" s="22"/>
      <c r="P11" s="22"/>
    </row>
    <row r="12" customFormat="1" spans="12:12">
      <c r="L12" s="20" t="str">
        <f>IF($N$102="mostrar","I like that one.","")</f>
        <v/>
      </c>
    </row>
    <row r="13" customFormat="1" ht="5.1" customHeight="1"/>
    <row r="14" s="1" customFormat="1" ht="13.5" spans="2:16">
      <c r="B14" s="7"/>
      <c r="E14" s="2" t="s">
        <v>8</v>
      </c>
      <c r="K14" s="21" t="s">
        <v>2</v>
      </c>
      <c r="L14" s="22" t="s">
        <v>85</v>
      </c>
      <c r="M14" s="22"/>
      <c r="N14" s="22"/>
      <c r="O14" s="22"/>
      <c r="P14" s="22"/>
    </row>
    <row r="15" customFormat="1" spans="12:12">
      <c r="L15" s="20" t="str">
        <f>IF($N$102="mostrar","Which one?","")</f>
        <v/>
      </c>
    </row>
    <row r="16" customFormat="1" ht="5.1" customHeight="1"/>
    <row r="17" s="1" customFormat="1" ht="13.5" spans="2:16">
      <c r="B17" s="7"/>
      <c r="E17" s="2" t="s">
        <v>10</v>
      </c>
      <c r="K17" s="21" t="s">
        <v>6</v>
      </c>
      <c r="L17" s="22" t="s">
        <v>86</v>
      </c>
      <c r="M17" s="22"/>
      <c r="N17" s="22"/>
      <c r="O17" s="22"/>
      <c r="P17" s="22"/>
    </row>
    <row r="18" customFormat="1" spans="12:12">
      <c r="L18" s="20" t="str">
        <f>IF($N$102="mostrar","The brown one.","")</f>
        <v/>
      </c>
    </row>
    <row r="19" s="1" customFormat="1" ht="5.1" customHeight="1" spans="2:2">
      <c r="B19" s="7"/>
    </row>
    <row r="20" s="1" customFormat="1" ht="13.5" spans="2:16">
      <c r="B20" s="7"/>
      <c r="E20" s="2" t="s">
        <v>12</v>
      </c>
      <c r="K20" s="9" t="s">
        <v>2</v>
      </c>
      <c r="L20" s="22" t="s">
        <v>87</v>
      </c>
      <c r="M20" s="22"/>
      <c r="N20" s="22"/>
      <c r="O20" s="22"/>
      <c r="P20" s="22"/>
    </row>
    <row r="21" customFormat="1" spans="12:12">
      <c r="L21" s="20" t="str">
        <f>IF($N$102="mostrar","Look at those dogs playing.","")</f>
        <v/>
      </c>
    </row>
    <row r="22" customFormat="1" ht="5.1" customHeight="1"/>
    <row r="23" s="1" customFormat="1" ht="13.5" spans="5:16">
      <c r="E23" s="2" t="s">
        <v>14</v>
      </c>
      <c r="K23" s="21" t="s">
        <v>6</v>
      </c>
      <c r="L23" s="22" t="s">
        <v>88</v>
      </c>
      <c r="M23" s="22"/>
      <c r="N23" s="22"/>
      <c r="O23" s="22"/>
      <c r="P23" s="22"/>
    </row>
    <row r="24" customFormat="1" spans="12:12">
      <c r="L24" s="20" t="str">
        <f>IF($N$102="mostrar","The one on the left is mine.","")</f>
        <v/>
      </c>
    </row>
    <row r="25" customFormat="1" ht="5.1" customHeight="1"/>
    <row r="26" s="2" customFormat="1" customHeight="1" spans="3:16">
      <c r="C26" s="4"/>
      <c r="D26" s="4"/>
      <c r="E26" s="16" t="s">
        <v>16</v>
      </c>
      <c r="F26" s="16"/>
      <c r="G26" s="16"/>
      <c r="H26" s="16"/>
      <c r="I26" s="16"/>
      <c r="J26" s="4"/>
      <c r="K26" s="21" t="s">
        <v>2</v>
      </c>
      <c r="L26" s="17" t="s">
        <v>89</v>
      </c>
      <c r="M26" s="17"/>
      <c r="N26" s="17"/>
      <c r="O26" s="17"/>
      <c r="P26" s="17"/>
    </row>
    <row r="27" s="2" customFormat="1" ht="15" customHeight="1" spans="2:16">
      <c r="B27" s="8"/>
      <c r="C27" s="8"/>
      <c r="D27" s="8"/>
      <c r="E27" s="16"/>
      <c r="F27" s="16"/>
      <c r="G27" s="16"/>
      <c r="H27" s="16"/>
      <c r="I27" s="16"/>
      <c r="J27" s="15"/>
      <c r="K27" s="15"/>
      <c r="L27" s="19"/>
      <c r="M27" s="19"/>
      <c r="N27" s="19"/>
      <c r="O27" s="19"/>
      <c r="P27" s="19"/>
    </row>
    <row r="28" customFormat="1" spans="12:12">
      <c r="L28" s="23" t="str">
        <f>IF($N$102="mostrar","I like it, but the one on the right is my favorite.","")</f>
        <v/>
      </c>
    </row>
    <row r="29" s="2" customFormat="1" ht="5.1" customHeight="1" spans="2:16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="2" customFormat="1" ht="13.5" spans="2:16">
      <c r="B30" s="9"/>
      <c r="C30" s="10"/>
      <c r="D30" s="11"/>
      <c r="E30" s="2" t="s">
        <v>18</v>
      </c>
      <c r="F30" s="4"/>
      <c r="G30" s="4"/>
      <c r="H30" s="4"/>
      <c r="I30" s="4"/>
      <c r="J30" s="4"/>
      <c r="K30" s="9" t="s">
        <v>2</v>
      </c>
      <c r="L30" s="24" t="s">
        <v>90</v>
      </c>
      <c r="M30" s="24"/>
      <c r="N30" s="24"/>
      <c r="O30" s="24"/>
      <c r="P30" s="24"/>
    </row>
    <row r="31" customFormat="1" spans="12:12">
      <c r="L31" s="23" t="str">
        <f>IF($N$102="mostrar","Those are John’s cars / the cars of John.","")</f>
        <v/>
      </c>
    </row>
    <row r="32" customFormat="1" ht="5.1" customHeight="1"/>
    <row r="33" s="2" customFormat="1" ht="13.5" spans="2:16">
      <c r="B33" s="9"/>
      <c r="C33" s="11"/>
      <c r="E33" s="2" t="s">
        <v>20</v>
      </c>
      <c r="F33" s="4"/>
      <c r="G33" s="4"/>
      <c r="H33" s="4"/>
      <c r="I33" s="4"/>
      <c r="J33" s="4"/>
      <c r="K33" s="21" t="s">
        <v>6</v>
      </c>
      <c r="L33" s="22" t="s">
        <v>91</v>
      </c>
      <c r="M33" s="22"/>
      <c r="N33" s="22"/>
      <c r="O33" s="22"/>
      <c r="P33" s="22"/>
    </row>
    <row r="34" customFormat="1" spans="12:12">
      <c r="L34" s="20" t="str">
        <f>IF($N$102="mostrar","Which ones?","")</f>
        <v/>
      </c>
    </row>
    <row r="35" customFormat="1" ht="5.1" customHeight="1"/>
    <row r="36" s="2" customFormat="1" ht="13.5" spans="2:16">
      <c r="B36" s="9"/>
      <c r="D36" s="4"/>
      <c r="E36" s="2" t="s">
        <v>22</v>
      </c>
      <c r="F36" s="4"/>
      <c r="G36" s="11"/>
      <c r="J36" s="4"/>
      <c r="K36" s="21" t="s">
        <v>2</v>
      </c>
      <c r="L36" s="22" t="s">
        <v>92</v>
      </c>
      <c r="M36" s="22"/>
      <c r="N36" s="22"/>
      <c r="O36" s="22"/>
      <c r="P36" s="22"/>
    </row>
    <row r="37" customFormat="1" spans="12:12">
      <c r="L37" s="20" t="str">
        <f>IF($N$102="mostrar","The red one and the gray one.","")</f>
        <v/>
      </c>
    </row>
    <row r="38" customFormat="1" ht="5.1" customHeight="1"/>
    <row r="39" s="2" customFormat="1" ht="13.5" spans="2:16">
      <c r="B39" s="12"/>
      <c r="C39" s="13"/>
      <c r="E39" s="2" t="s">
        <v>24</v>
      </c>
      <c r="F39" s="11"/>
      <c r="H39" s="4"/>
      <c r="I39" s="4"/>
      <c r="J39" s="4"/>
      <c r="K39" s="21" t="s">
        <v>6</v>
      </c>
      <c r="L39" s="22" t="s">
        <v>93</v>
      </c>
      <c r="M39" s="22"/>
      <c r="N39" s="22"/>
      <c r="O39" s="22"/>
      <c r="P39" s="22"/>
    </row>
    <row r="40" customFormat="1" spans="12:12">
      <c r="L40" s="20" t="str">
        <f>IF($N$102="mostrar","I’d like to have the red one.","")</f>
        <v/>
      </c>
    </row>
    <row r="41" customFormat="1" ht="5.1" customHeight="1"/>
    <row r="42" s="2" customFormat="1" ht="13.5" spans="2:16">
      <c r="B42" s="9"/>
      <c r="C42" s="11"/>
      <c r="E42" s="2" t="s">
        <v>26</v>
      </c>
      <c r="F42" s="4"/>
      <c r="G42" s="4"/>
      <c r="H42" s="4"/>
      <c r="I42" s="4"/>
      <c r="J42" s="4"/>
      <c r="K42" s="21" t="s">
        <v>2</v>
      </c>
      <c r="L42" s="22" t="s">
        <v>94</v>
      </c>
      <c r="M42" s="22"/>
      <c r="N42" s="22"/>
      <c r="O42" s="22"/>
      <c r="P42" s="22"/>
    </row>
    <row r="43" customFormat="1" spans="12:12">
      <c r="L43" s="20" t="str">
        <f>IF($N$102="mostrar","The red one is his favorite.","")</f>
        <v/>
      </c>
    </row>
    <row r="44" s="2" customFormat="1" ht="5.1" customHeight="1" spans="2:16">
      <c r="B44" s="9"/>
      <c r="C44" s="1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="2" customFormat="1" customHeight="1" spans="2:16">
      <c r="B45" s="9"/>
      <c r="D45" s="4"/>
      <c r="E45" s="16" t="s">
        <v>28</v>
      </c>
      <c r="F45" s="16"/>
      <c r="G45" s="16"/>
      <c r="H45" s="16"/>
      <c r="I45" s="16"/>
      <c r="J45" s="11"/>
      <c r="K45" s="9" t="s">
        <v>2</v>
      </c>
      <c r="L45" s="17" t="s">
        <v>95</v>
      </c>
      <c r="M45" s="17"/>
      <c r="N45" s="17"/>
      <c r="O45" s="17"/>
      <c r="P45" s="17"/>
    </row>
    <row r="46" s="2" customFormat="1" customHeight="1" spans="2:16">
      <c r="B46" s="9"/>
      <c r="D46" s="1"/>
      <c r="E46" s="16"/>
      <c r="F46" s="16"/>
      <c r="G46" s="16"/>
      <c r="H46" s="16"/>
      <c r="I46" s="16"/>
      <c r="J46" s="1"/>
      <c r="K46" s="1"/>
      <c r="L46" s="19"/>
      <c r="M46" s="19"/>
      <c r="N46" s="19"/>
      <c r="O46" s="19"/>
      <c r="P46" s="19"/>
    </row>
    <row r="47" customFormat="1" spans="12:12">
      <c r="L47" s="25" t="str">
        <f>IF($N$102="mostrar","My mother would like to have two of those purses.","")</f>
        <v/>
      </c>
    </row>
    <row r="48" customFormat="1" ht="5.1" customHeight="1"/>
    <row r="49" s="2" customFormat="1" ht="13.5" spans="2:16">
      <c r="B49" s="9"/>
      <c r="D49" s="14"/>
      <c r="E49" s="2" t="s">
        <v>30</v>
      </c>
      <c r="F49" s="14"/>
      <c r="G49" s="14"/>
      <c r="H49" s="11"/>
      <c r="I49" s="11"/>
      <c r="K49" s="21" t="s">
        <v>6</v>
      </c>
      <c r="L49" s="22" t="s">
        <v>96</v>
      </c>
      <c r="M49" s="22"/>
      <c r="N49" s="22"/>
      <c r="O49" s="22"/>
      <c r="P49" s="22"/>
    </row>
    <row r="50" customFormat="1" spans="12:12">
      <c r="L50" s="20" t="str">
        <f>IF($N$102="mostrar","Which ones would she like?","")</f>
        <v/>
      </c>
    </row>
    <row r="51" customFormat="1" ht="5.1" customHeight="1"/>
    <row r="52" s="2" customFormat="1" customHeight="1" spans="2:16">
      <c r="B52" s="9"/>
      <c r="D52" s="4"/>
      <c r="E52" s="16" t="s">
        <v>32</v>
      </c>
      <c r="F52" s="16"/>
      <c r="G52" s="16"/>
      <c r="H52" s="16"/>
      <c r="I52" s="16"/>
      <c r="J52" s="4"/>
      <c r="K52" s="21" t="s">
        <v>2</v>
      </c>
      <c r="L52" s="17" t="s">
        <v>97</v>
      </c>
      <c r="M52" s="17"/>
      <c r="N52" s="17"/>
      <c r="O52" s="17"/>
      <c r="P52" s="17"/>
    </row>
    <row r="53" s="2" customFormat="1" ht="13.5" spans="3:16">
      <c r="C53" s="4"/>
      <c r="D53" s="4"/>
      <c r="E53" s="16"/>
      <c r="F53" s="16"/>
      <c r="G53" s="16"/>
      <c r="H53" s="16"/>
      <c r="I53" s="16"/>
      <c r="J53" s="4"/>
      <c r="K53" s="4"/>
      <c r="L53" s="19"/>
      <c r="M53" s="19"/>
      <c r="N53" s="19"/>
      <c r="O53" s="19"/>
      <c r="P53" s="19"/>
    </row>
    <row r="54" customFormat="1" ht="15" customHeight="1" spans="12:16">
      <c r="L54" s="26" t="str">
        <f>IF($N$102="mostrar","She would like to have the blue one and the green one.","")</f>
        <v/>
      </c>
      <c r="M54" s="26"/>
      <c r="N54" s="26"/>
      <c r="O54" s="26"/>
      <c r="P54" s="26"/>
    </row>
    <row r="55" customFormat="1" spans="12:16">
      <c r="L55" s="27"/>
      <c r="M55" s="27"/>
      <c r="N55" s="27"/>
      <c r="O55" s="27"/>
      <c r="P55" s="27"/>
    </row>
    <row r="56" customFormat="1" ht="5.1" customHeight="1"/>
    <row r="57" s="2" customFormat="1" customHeight="1" spans="2:16">
      <c r="B57" s="15"/>
      <c r="C57" s="15"/>
      <c r="D57" s="15"/>
      <c r="E57" s="2" t="s">
        <v>34</v>
      </c>
      <c r="F57" s="15"/>
      <c r="G57" s="15"/>
      <c r="H57" s="15"/>
      <c r="I57" s="15"/>
      <c r="J57" s="15"/>
      <c r="K57" s="21" t="s">
        <v>6</v>
      </c>
      <c r="L57" s="17" t="s">
        <v>98</v>
      </c>
      <c r="M57" s="17"/>
      <c r="N57" s="17"/>
      <c r="O57" s="17"/>
      <c r="P57" s="17"/>
    </row>
    <row r="58" s="2" customFormat="1" ht="13.5" spans="2:16">
      <c r="B58" s="8"/>
      <c r="C58" s="15"/>
      <c r="D58" s="15"/>
      <c r="E58" s="2" t="s">
        <v>36</v>
      </c>
      <c r="F58" s="15"/>
      <c r="G58" s="15"/>
      <c r="H58" s="15"/>
      <c r="I58" s="15"/>
      <c r="J58" s="15"/>
      <c r="K58" s="15"/>
      <c r="L58" s="19"/>
      <c r="M58" s="19"/>
      <c r="N58" s="19"/>
      <c r="O58" s="19"/>
      <c r="P58" s="19"/>
    </row>
    <row r="59" customFormat="1" spans="12:12">
      <c r="L59" s="23" t="str">
        <f>IF($N$102="mostrar","I don’t like the green one. I prefer the red one.","")</f>
        <v/>
      </c>
    </row>
    <row r="60" s="2" customFormat="1" ht="5.1" customHeight="1" spans="2:16">
      <c r="B60" s="9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</row>
    <row r="61" s="2" customFormat="1" ht="13.5" spans="2:16">
      <c r="B61" s="4"/>
      <c r="C61" s="11"/>
      <c r="D61" s="11"/>
      <c r="E61" s="2" t="s">
        <v>37</v>
      </c>
      <c r="F61" s="11"/>
      <c r="G61" s="11"/>
      <c r="H61" s="11"/>
      <c r="I61" s="11"/>
      <c r="J61" s="11"/>
      <c r="K61" s="9" t="s">
        <v>2</v>
      </c>
      <c r="L61" s="22" t="s">
        <v>99</v>
      </c>
      <c r="M61" s="22"/>
      <c r="N61" s="22"/>
      <c r="O61" s="22"/>
      <c r="P61" s="22"/>
    </row>
    <row r="62" customFormat="1" spans="12:12">
      <c r="L62" s="20" t="str">
        <f>IF($N$102="mostrar","Is this her cellphone?","")</f>
        <v/>
      </c>
    </row>
    <row r="63" customFormat="1" ht="5.1" customHeight="1"/>
    <row r="64" s="2" customFormat="1" ht="13.5" spans="2:16">
      <c r="B64" s="4"/>
      <c r="E64" s="2" t="s">
        <v>39</v>
      </c>
      <c r="K64" s="21" t="s">
        <v>6</v>
      </c>
      <c r="L64" s="22" t="s">
        <v>100</v>
      </c>
      <c r="M64" s="22"/>
      <c r="N64" s="22"/>
      <c r="O64" s="22"/>
      <c r="P64" s="22"/>
    </row>
    <row r="65" customFormat="1" spans="12:12">
      <c r="L65" s="20" t="str">
        <f>IF($N$102="mostrar","No, that one is not hers.","")</f>
        <v/>
      </c>
    </row>
    <row r="66" customFormat="1" ht="5.1" customHeight="1"/>
    <row r="67" s="2" customFormat="1" ht="13.5" spans="2:16">
      <c r="B67" s="9"/>
      <c r="E67" s="2" t="s">
        <v>41</v>
      </c>
      <c r="K67" s="9" t="s">
        <v>2</v>
      </c>
      <c r="L67" s="22" t="s">
        <v>101</v>
      </c>
      <c r="M67" s="22"/>
      <c r="N67" s="22"/>
      <c r="O67" s="22"/>
      <c r="P67" s="22"/>
    </row>
    <row r="68" customFormat="1" spans="12:12">
      <c r="L68" s="20" t="str">
        <f>IF($N$102="mostrar","Which one is hers?","")</f>
        <v/>
      </c>
    </row>
    <row r="69" customFormat="1" ht="5.1" customHeight="1"/>
    <row r="70" s="2" customFormat="1" customHeight="1" spans="2:16">
      <c r="B70" s="4"/>
      <c r="E70" s="16" t="s">
        <v>43</v>
      </c>
      <c r="F70" s="16"/>
      <c r="G70" s="16"/>
      <c r="H70" s="16"/>
      <c r="I70" s="16"/>
      <c r="K70" s="21" t="s">
        <v>6</v>
      </c>
      <c r="L70" s="17" t="s">
        <v>102</v>
      </c>
      <c r="M70" s="17"/>
      <c r="N70" s="17"/>
      <c r="O70" s="17"/>
      <c r="P70" s="17"/>
    </row>
    <row r="71" s="2" customFormat="1" ht="13.5" spans="2:16">
      <c r="B71" s="28"/>
      <c r="E71" s="16"/>
      <c r="F71" s="16"/>
      <c r="G71" s="16"/>
      <c r="H71" s="16"/>
      <c r="I71" s="16"/>
      <c r="L71" s="19"/>
      <c r="M71" s="19"/>
      <c r="N71" s="19"/>
      <c r="O71" s="19"/>
      <c r="P71" s="19"/>
    </row>
    <row r="72" customFormat="1" spans="12:12">
      <c r="L72" s="25" t="str">
        <f>IF($N$102="mostrar","Hers is on the table. That one is mine. The new one.","")</f>
        <v/>
      </c>
    </row>
    <row r="73" customFormat="1" ht="5.1" customHeight="1"/>
    <row r="74" s="2" customFormat="1" ht="13.5" spans="2:16">
      <c r="B74" s="9"/>
      <c r="E74" s="2" t="s">
        <v>45</v>
      </c>
      <c r="K74" s="9" t="s">
        <v>2</v>
      </c>
      <c r="L74" s="22" t="s">
        <v>103</v>
      </c>
      <c r="M74" s="22"/>
      <c r="N74" s="22"/>
      <c r="O74" s="22"/>
      <c r="P74" s="22"/>
    </row>
    <row r="75" customFormat="1" spans="12:12">
      <c r="L75" s="20" t="str">
        <f>IF($N$102="mostrar","Ok. Thanks.","")</f>
        <v/>
      </c>
    </row>
    <row r="76" s="2" customFormat="1" ht="5.1" customHeight="1" spans="16:16">
      <c r="P76" s="4"/>
    </row>
    <row r="77" s="2" customFormat="1" customHeight="1" spans="2:16">
      <c r="B77" s="29"/>
      <c r="E77" s="16" t="s">
        <v>47</v>
      </c>
      <c r="F77" s="16"/>
      <c r="G77" s="16"/>
      <c r="H77" s="16"/>
      <c r="I77" s="16"/>
      <c r="K77" s="9" t="s">
        <v>2</v>
      </c>
      <c r="L77" s="17" t="s">
        <v>104</v>
      </c>
      <c r="M77" s="17"/>
      <c r="N77" s="17"/>
      <c r="O77" s="17"/>
      <c r="P77" s="17"/>
    </row>
    <row r="78" s="2" customFormat="1" ht="13.5" spans="2:16">
      <c r="B78" s="9"/>
      <c r="E78" s="16"/>
      <c r="F78" s="16"/>
      <c r="G78" s="16"/>
      <c r="H78" s="16"/>
      <c r="I78" s="16"/>
      <c r="L78" s="19"/>
      <c r="M78" s="19"/>
      <c r="N78" s="19"/>
      <c r="O78" s="19"/>
      <c r="P78" s="19"/>
    </row>
    <row r="79" customFormat="1" spans="12:12">
      <c r="L79" s="25" t="str">
        <f>IF($N$102="mostrar","I have 7 pens in my hands. Which one would you like?","")</f>
        <v/>
      </c>
    </row>
    <row r="80" customFormat="1" ht="5.1" customHeight="1"/>
    <row r="81" s="2" customFormat="1" ht="13.5" spans="2:16">
      <c r="B81" s="4"/>
      <c r="C81" s="11"/>
      <c r="D81" s="11"/>
      <c r="E81" s="2" t="s">
        <v>49</v>
      </c>
      <c r="F81" s="11"/>
      <c r="G81" s="11"/>
      <c r="H81" s="11"/>
      <c r="I81" s="11"/>
      <c r="J81" s="11"/>
      <c r="K81" s="21" t="s">
        <v>6</v>
      </c>
      <c r="L81" s="22" t="s">
        <v>105</v>
      </c>
      <c r="M81" s="22"/>
      <c r="N81" s="22"/>
      <c r="O81" s="22"/>
      <c r="P81" s="22"/>
    </row>
    <row r="82" customFormat="1" spans="12:12">
      <c r="L82" s="20" t="str">
        <f>IF($N$102="mostrar","I’d like that one.","")</f>
        <v/>
      </c>
    </row>
    <row r="83" customFormat="1" ht="5.1" customHeight="1"/>
    <row r="84" s="2" customFormat="1" ht="13.5" spans="2:16">
      <c r="B84" s="29"/>
      <c r="C84" s="28"/>
      <c r="D84" s="28"/>
      <c r="E84" s="29" t="s">
        <v>8</v>
      </c>
      <c r="F84" s="28"/>
      <c r="G84" s="28"/>
      <c r="H84" s="28"/>
      <c r="I84" s="28"/>
      <c r="J84" s="28"/>
      <c r="K84" s="9" t="s">
        <v>2</v>
      </c>
      <c r="L84" s="22" t="s">
        <v>85</v>
      </c>
      <c r="M84" s="22"/>
      <c r="N84" s="22"/>
      <c r="O84" s="22"/>
      <c r="P84" s="22"/>
    </row>
    <row r="85" customFormat="1" spans="12:12">
      <c r="L85" s="20" t="str">
        <f>IF($N$102="mostrar","Which one?","")</f>
        <v/>
      </c>
    </row>
    <row r="86" customFormat="1" ht="5.1" customHeight="1"/>
    <row r="87" s="2" customFormat="1" customHeight="1" spans="2:16">
      <c r="B87" s="9"/>
      <c r="C87" s="29"/>
      <c r="D87" s="4"/>
      <c r="E87" s="16" t="s">
        <v>51</v>
      </c>
      <c r="F87" s="16"/>
      <c r="G87" s="16"/>
      <c r="H87" s="16"/>
      <c r="I87" s="16"/>
      <c r="J87" s="4"/>
      <c r="K87" s="21" t="s">
        <v>6</v>
      </c>
      <c r="L87" s="17" t="s">
        <v>106</v>
      </c>
      <c r="M87" s="17"/>
      <c r="N87" s="17"/>
      <c r="O87" s="17"/>
      <c r="P87" s="17"/>
    </row>
    <row r="88" s="2" customFormat="1" ht="13.5" spans="2:16">
      <c r="B88" s="4"/>
      <c r="C88" s="11"/>
      <c r="D88" s="11"/>
      <c r="E88" s="16"/>
      <c r="F88" s="16"/>
      <c r="G88" s="16"/>
      <c r="H88" s="16"/>
      <c r="I88" s="16"/>
      <c r="J88" s="11"/>
      <c r="K88" s="11"/>
      <c r="L88" s="19"/>
      <c r="M88" s="19"/>
      <c r="N88" s="19"/>
      <c r="O88" s="19"/>
      <c r="P88" s="19"/>
    </row>
    <row r="89" customFormat="1" spans="12:12">
      <c r="L89" s="25" t="str">
        <f>IF($N$102="mostrar","The green one. Can you give me the red ones too?","")</f>
        <v/>
      </c>
    </row>
    <row r="90" customFormat="1" ht="5.1" customHeight="1"/>
    <row r="91" s="2" customFormat="1" ht="13.5" spans="2:16">
      <c r="B91" s="29"/>
      <c r="C91" s="28"/>
      <c r="D91" s="28"/>
      <c r="E91" s="29" t="s">
        <v>53</v>
      </c>
      <c r="F91" s="28"/>
      <c r="G91" s="28"/>
      <c r="H91" s="28"/>
      <c r="I91" s="28"/>
      <c r="J91" s="28"/>
      <c r="K91" s="9" t="s">
        <v>2</v>
      </c>
      <c r="L91" s="22" t="s">
        <v>68</v>
      </c>
      <c r="M91" s="22"/>
      <c r="N91" s="22"/>
      <c r="O91" s="22"/>
      <c r="P91" s="22"/>
    </row>
    <row r="92" customFormat="1" spans="12:12">
      <c r="L92" s="20" t="str">
        <f>IF($N$102="mostrar","Of course!","")</f>
        <v/>
      </c>
    </row>
    <row r="93" s="2" customFormat="1" ht="13.5" spans="2:16">
      <c r="B93" s="9"/>
      <c r="C93" s="29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</row>
    <row r="94" s="2" customFormat="1" ht="13.5" spans="2:16">
      <c r="B94" s="9"/>
      <c r="C94" s="30" t="s">
        <v>55</v>
      </c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14"/>
    </row>
    <row r="95" s="2" customFormat="1" ht="13.5" spans="2:16">
      <c r="B95" s="4"/>
      <c r="C95" s="31" t="s">
        <v>56</v>
      </c>
      <c r="D95" s="31"/>
      <c r="E95" s="31"/>
      <c r="F95" s="35" t="s">
        <v>57</v>
      </c>
      <c r="G95" s="35"/>
      <c r="H95" s="35"/>
      <c r="I95" s="37" t="s">
        <v>58</v>
      </c>
      <c r="J95" s="38"/>
      <c r="K95" s="38"/>
      <c r="L95" s="39"/>
      <c r="M95" s="35" t="s">
        <v>59</v>
      </c>
      <c r="N95" s="35"/>
      <c r="O95" s="35"/>
      <c r="P95" s="14"/>
    </row>
    <row r="96" s="2" customFormat="1" ht="13.5" spans="2:16">
      <c r="B96" s="4"/>
      <c r="C96" s="32" t="s">
        <v>60</v>
      </c>
      <c r="D96" s="32"/>
      <c r="E96" s="32"/>
      <c r="F96" s="36" t="s">
        <v>61</v>
      </c>
      <c r="G96" s="36"/>
      <c r="H96" s="36"/>
      <c r="I96" s="37" t="s">
        <v>62</v>
      </c>
      <c r="J96" s="38"/>
      <c r="K96" s="38"/>
      <c r="L96" s="39"/>
      <c r="M96" s="36" t="s">
        <v>63</v>
      </c>
      <c r="N96" s="36"/>
      <c r="O96" s="36"/>
      <c r="P96" s="14"/>
    </row>
    <row r="97" spans="2:17">
      <c r="B97" s="9"/>
      <c r="C97" s="33" t="s">
        <v>64</v>
      </c>
      <c r="D97" s="33"/>
      <c r="E97" s="33"/>
      <c r="F97" s="36" t="s">
        <v>65</v>
      </c>
      <c r="G97" s="36"/>
      <c r="H97" s="36"/>
      <c r="I97" s="37" t="s">
        <v>66</v>
      </c>
      <c r="J97" s="38"/>
      <c r="K97" s="38"/>
      <c r="L97" s="39"/>
      <c r="M97" s="36" t="s">
        <v>67</v>
      </c>
      <c r="N97" s="36"/>
      <c r="O97" s="36"/>
      <c r="P97" s="14"/>
      <c r="Q97" s="2"/>
    </row>
    <row r="98" spans="2:17">
      <c r="B98" s="4"/>
      <c r="C98" s="33" t="s">
        <v>68</v>
      </c>
      <c r="D98" s="33"/>
      <c r="E98" s="33"/>
      <c r="F98" s="36" t="s">
        <v>69</v>
      </c>
      <c r="G98" s="36"/>
      <c r="H98" s="36"/>
      <c r="I98" s="37" t="s">
        <v>70</v>
      </c>
      <c r="J98" s="38"/>
      <c r="K98" s="38"/>
      <c r="L98" s="39"/>
      <c r="M98" s="36" t="s">
        <v>71</v>
      </c>
      <c r="N98" s="36"/>
      <c r="O98" s="36"/>
      <c r="P98" s="14"/>
      <c r="Q98" s="2"/>
    </row>
    <row r="99" spans="2:17">
      <c r="B99" s="4"/>
      <c r="C99" s="31" t="s">
        <v>72</v>
      </c>
      <c r="D99" s="31"/>
      <c r="E99" s="31"/>
      <c r="F99" s="35" t="s">
        <v>73</v>
      </c>
      <c r="G99" s="35"/>
      <c r="H99" s="35"/>
      <c r="I99" s="40" t="s">
        <v>74</v>
      </c>
      <c r="J99" s="41"/>
      <c r="K99" s="41"/>
      <c r="L99" s="42"/>
      <c r="M99" s="35" t="s">
        <v>75</v>
      </c>
      <c r="N99" s="35"/>
      <c r="O99" s="35"/>
      <c r="P99" s="14"/>
      <c r="Q99" s="2"/>
    </row>
    <row r="100" spans="2:17">
      <c r="B100" s="9"/>
      <c r="C100" s="33" t="s">
        <v>76</v>
      </c>
      <c r="D100" s="33"/>
      <c r="E100" s="33"/>
      <c r="F100" s="36" t="s">
        <v>77</v>
      </c>
      <c r="G100" s="36"/>
      <c r="H100" s="36"/>
      <c r="I100" s="37" t="s">
        <v>78</v>
      </c>
      <c r="J100" s="38"/>
      <c r="K100" s="38"/>
      <c r="L100" s="39"/>
      <c r="M100" s="36" t="s">
        <v>79</v>
      </c>
      <c r="N100" s="36"/>
      <c r="O100" s="36"/>
      <c r="P100" s="14"/>
      <c r="Q100" s="2"/>
    </row>
    <row r="101" spans="2:17">
      <c r="B101" s="4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"/>
    </row>
    <row r="102" spans="3:15">
      <c r="C102"/>
      <c r="D102"/>
      <c r="E102"/>
      <c r="F102"/>
      <c r="G102"/>
      <c r="H102"/>
      <c r="I102"/>
      <c r="J102"/>
      <c r="K102"/>
      <c r="L102"/>
      <c r="M102"/>
      <c r="N102"/>
      <c r="O102"/>
    </row>
    <row r="103" spans="2:16">
      <c r="B103" s="34" t="s">
        <v>107</v>
      </c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</row>
    <row r="104"/>
    <row r="105"/>
    <row r="106"/>
    <row r="107"/>
    <row r="108" hidden="1"/>
  </sheetData>
  <sheetProtection algorithmName="SHA-512" hashValue="gdUmfKWDzPUQ441753PcL0Dd4EGJKV7QNhoQIxzhPVqcjklvfUoEfYLi9qaUOUW0MpfCykaDLTbbQHvcYbTUgA==" saltValue="5/5wZ/2ARRNs/hj6fthQ6w==" spinCount="100000" sheet="1" selectLockedCells="1" selectUnlockedCells="1" objects="1" scenarios="1"/>
  <mergeCells count="60">
    <mergeCell ref="B5:P5"/>
    <mergeCell ref="L11:P11"/>
    <mergeCell ref="L14:P14"/>
    <mergeCell ref="L17:P17"/>
    <mergeCell ref="L20:P20"/>
    <mergeCell ref="L23:P23"/>
    <mergeCell ref="L30:P30"/>
    <mergeCell ref="L33:P33"/>
    <mergeCell ref="L36:P36"/>
    <mergeCell ref="L39:P39"/>
    <mergeCell ref="L42:P42"/>
    <mergeCell ref="L49:P49"/>
    <mergeCell ref="L61:P61"/>
    <mergeCell ref="L64:P64"/>
    <mergeCell ref="L67:P67"/>
    <mergeCell ref="L74:P74"/>
    <mergeCell ref="L81:P81"/>
    <mergeCell ref="L84:P84"/>
    <mergeCell ref="L91:P91"/>
    <mergeCell ref="C94:O94"/>
    <mergeCell ref="C95:E95"/>
    <mergeCell ref="F95:H95"/>
    <mergeCell ref="I95:L95"/>
    <mergeCell ref="M95:O95"/>
    <mergeCell ref="C96:E96"/>
    <mergeCell ref="F96:H96"/>
    <mergeCell ref="I96:L96"/>
    <mergeCell ref="M96:O96"/>
    <mergeCell ref="C97:E97"/>
    <mergeCell ref="F97:H97"/>
    <mergeCell ref="I97:L97"/>
    <mergeCell ref="M97:O97"/>
    <mergeCell ref="C98:E98"/>
    <mergeCell ref="F98:H98"/>
    <mergeCell ref="I98:L98"/>
    <mergeCell ref="M98:O98"/>
    <mergeCell ref="C99:E99"/>
    <mergeCell ref="F99:H99"/>
    <mergeCell ref="I99:L99"/>
    <mergeCell ref="M99:O99"/>
    <mergeCell ref="C100:E100"/>
    <mergeCell ref="F100:H100"/>
    <mergeCell ref="I100:L100"/>
    <mergeCell ref="M100:O100"/>
    <mergeCell ref="B103:P103"/>
    <mergeCell ref="L7:P8"/>
    <mergeCell ref="E52:I53"/>
    <mergeCell ref="L52:P53"/>
    <mergeCell ref="E26:I27"/>
    <mergeCell ref="L26:P27"/>
    <mergeCell ref="E45:I46"/>
    <mergeCell ref="L45:P46"/>
    <mergeCell ref="E87:I88"/>
    <mergeCell ref="L87:P88"/>
    <mergeCell ref="L54:P55"/>
    <mergeCell ref="L57:P58"/>
    <mergeCell ref="E70:I71"/>
    <mergeCell ref="L70:P71"/>
    <mergeCell ref="E77:I78"/>
    <mergeCell ref="L77:P78"/>
  </mergeCells>
  <conditionalFormatting sqref="L9">
    <cfRule type="expression" dxfId="0" priority="54">
      <formula>#REF!="mostrar"</formula>
    </cfRule>
    <cfRule type="expression" dxfId="0" priority="53">
      <formula>$M$87="mostrar"</formula>
    </cfRule>
  </conditionalFormatting>
  <conditionalFormatting sqref="L12">
    <cfRule type="expression" dxfId="0" priority="52">
      <formula>#REF!="mostrar"</formula>
    </cfRule>
    <cfRule type="expression" dxfId="0" priority="51">
      <formula>$M$87="mostrar"</formula>
    </cfRule>
  </conditionalFormatting>
  <conditionalFormatting sqref="L15">
    <cfRule type="expression" dxfId="0" priority="50">
      <formula>#REF!="mostrar"</formula>
    </cfRule>
    <cfRule type="expression" dxfId="0" priority="49">
      <formula>$M$87="mostrar"</formula>
    </cfRule>
  </conditionalFormatting>
  <conditionalFormatting sqref="L18">
    <cfRule type="expression" dxfId="0" priority="48">
      <formula>#REF!="mostrar"</formula>
    </cfRule>
    <cfRule type="expression" dxfId="0" priority="47">
      <formula>$M$87="mostrar"</formula>
    </cfRule>
  </conditionalFormatting>
  <conditionalFormatting sqref="L21">
    <cfRule type="expression" dxfId="0" priority="46">
      <formula>#REF!="mostrar"</formula>
    </cfRule>
    <cfRule type="expression" dxfId="0" priority="45">
      <formula>$M$87="mostrar"</formula>
    </cfRule>
  </conditionalFormatting>
  <conditionalFormatting sqref="L24">
    <cfRule type="expression" dxfId="0" priority="44">
      <formula>#REF!="mostrar"</formula>
    </cfRule>
    <cfRule type="expression" dxfId="0" priority="43">
      <formula>$M$87="mostrar"</formula>
    </cfRule>
  </conditionalFormatting>
  <conditionalFormatting sqref="L28">
    <cfRule type="expression" dxfId="0" priority="42">
      <formula>#REF!="mostrar"</formula>
    </cfRule>
    <cfRule type="expression" dxfId="0" priority="41">
      <formula>$M$87="mostrar"</formula>
    </cfRule>
  </conditionalFormatting>
  <conditionalFormatting sqref="L31">
    <cfRule type="expression" dxfId="0" priority="14">
      <formula>#REF!="mostrar"</formula>
    </cfRule>
    <cfRule type="expression" dxfId="0" priority="13">
      <formula>$M$87="mostrar"</formula>
    </cfRule>
  </conditionalFormatting>
  <conditionalFormatting sqref="L34">
    <cfRule type="expression" dxfId="0" priority="40">
      <formula>#REF!="mostrar"</formula>
    </cfRule>
    <cfRule type="expression" dxfId="0" priority="39">
      <formula>$M$87="mostrar"</formula>
    </cfRule>
  </conditionalFormatting>
  <conditionalFormatting sqref="L37">
    <cfRule type="expression" dxfId="0" priority="38">
      <formula>#REF!="mostrar"</formula>
    </cfRule>
    <cfRule type="expression" dxfId="0" priority="37">
      <formula>$M$87="mostrar"</formula>
    </cfRule>
  </conditionalFormatting>
  <conditionalFormatting sqref="L40">
    <cfRule type="expression" dxfId="0" priority="36">
      <formula>#REF!="mostrar"</formula>
    </cfRule>
    <cfRule type="expression" dxfId="0" priority="35">
      <formula>$M$87="mostrar"</formula>
    </cfRule>
  </conditionalFormatting>
  <conditionalFormatting sqref="L43">
    <cfRule type="expression" dxfId="0" priority="34">
      <formula>#REF!="mostrar"</formula>
    </cfRule>
    <cfRule type="expression" dxfId="0" priority="33">
      <formula>$M$87="mostrar"</formula>
    </cfRule>
  </conditionalFormatting>
  <conditionalFormatting sqref="L47">
    <cfRule type="expression" dxfId="0" priority="12">
      <formula>#REF!="mostrar"</formula>
    </cfRule>
    <cfRule type="expression" dxfId="0" priority="11">
      <formula>$M$87="mostrar"</formula>
    </cfRule>
  </conditionalFormatting>
  <conditionalFormatting sqref="L50">
    <cfRule type="expression" dxfId="0" priority="32">
      <formula>#REF!="mostrar"</formula>
    </cfRule>
    <cfRule type="expression" dxfId="0" priority="31">
      <formula>$M$87="mostrar"</formula>
    </cfRule>
  </conditionalFormatting>
  <conditionalFormatting sqref="L54">
    <cfRule type="expression" dxfId="0" priority="10">
      <formula>#REF!="mostrar"</formula>
    </cfRule>
    <cfRule type="expression" dxfId="0" priority="9">
      <formula>$M$87="mostrar"</formula>
    </cfRule>
  </conditionalFormatting>
  <conditionalFormatting sqref="L59">
    <cfRule type="expression" dxfId="0" priority="30">
      <formula>#REF!="mostrar"</formula>
    </cfRule>
    <cfRule type="expression" dxfId="0" priority="29">
      <formula>$M$87="mostrar"</formula>
    </cfRule>
  </conditionalFormatting>
  <conditionalFormatting sqref="L62">
    <cfRule type="expression" dxfId="0" priority="28">
      <formula>#REF!="mostrar"</formula>
    </cfRule>
    <cfRule type="expression" dxfId="0" priority="27">
      <formula>$M$87="mostrar"</formula>
    </cfRule>
  </conditionalFormatting>
  <conditionalFormatting sqref="L65">
    <cfRule type="expression" dxfId="0" priority="26">
      <formula>#REF!="mostrar"</formula>
    </cfRule>
    <cfRule type="expression" dxfId="0" priority="25">
      <formula>$M$87="mostrar"</formula>
    </cfRule>
  </conditionalFormatting>
  <conditionalFormatting sqref="L68">
    <cfRule type="expression" dxfId="0" priority="24">
      <formula>#REF!="mostrar"</formula>
    </cfRule>
    <cfRule type="expression" dxfId="0" priority="23">
      <formula>$M$87="mostrar"</formula>
    </cfRule>
  </conditionalFormatting>
  <conditionalFormatting sqref="L72">
    <cfRule type="expression" dxfId="0" priority="8">
      <formula>#REF!="mostrar"</formula>
    </cfRule>
    <cfRule type="expression" dxfId="0" priority="7">
      <formula>$M$87="mostrar"</formula>
    </cfRule>
  </conditionalFormatting>
  <conditionalFormatting sqref="L75">
    <cfRule type="expression" dxfId="0" priority="22">
      <formula>#REF!="mostrar"</formula>
    </cfRule>
    <cfRule type="expression" dxfId="0" priority="21">
      <formula>$M$87="mostrar"</formula>
    </cfRule>
  </conditionalFormatting>
  <conditionalFormatting sqref="L79">
    <cfRule type="expression" dxfId="0" priority="6">
      <formula>#REF!="mostrar"</formula>
    </cfRule>
    <cfRule type="expression" dxfId="0" priority="5">
      <formula>$M$87="mostrar"</formula>
    </cfRule>
  </conditionalFormatting>
  <conditionalFormatting sqref="L82">
    <cfRule type="expression" dxfId="0" priority="20">
      <formula>#REF!="mostrar"</formula>
    </cfRule>
    <cfRule type="expression" dxfId="0" priority="19">
      <formula>$M$87="mostrar"</formula>
    </cfRule>
  </conditionalFormatting>
  <conditionalFormatting sqref="L85">
    <cfRule type="expression" dxfId="0" priority="18">
      <formula>#REF!="mostrar"</formula>
    </cfRule>
    <cfRule type="expression" dxfId="0" priority="17">
      <formula>$M$87="mostrar"</formula>
    </cfRule>
  </conditionalFormatting>
  <conditionalFormatting sqref="L89">
    <cfRule type="expression" dxfId="0" priority="4">
      <formula>#REF!="mostrar"</formula>
    </cfRule>
    <cfRule type="expression" dxfId="0" priority="3">
      <formula>$M$87="mostrar"</formula>
    </cfRule>
  </conditionalFormatting>
  <conditionalFormatting sqref="L92">
    <cfRule type="expression" dxfId="0" priority="16">
      <formula>#REF!="mostrar"</formula>
    </cfRule>
    <cfRule type="expression" dxfId="0" priority="15">
      <formula>$M$87="mostrar"</formula>
    </cfRule>
  </conditionalFormatting>
  <printOptions horizontalCentered="1"/>
  <pageMargins left="0.0393700787401575" right="0.0393700787401575" top="0.748031496062992" bottom="0.748031496062992" header="0.31496062992126" footer="0.31496062992126"/>
  <pageSetup paperSize="9" orientation="portrait"/>
  <headerFooter/>
  <rowBreaks count="1" manualBreakCount="1">
    <brk id="56" max="16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Práctica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jose-g</cp:lastModifiedBy>
  <dcterms:created xsi:type="dcterms:W3CDTF">2018-02-14T22:18:00Z</dcterms:created>
  <cp:lastPrinted>2024-03-05T18:13:00Z</cp:lastPrinted>
  <dcterms:modified xsi:type="dcterms:W3CDTF">2024-09-02T15:23:20Z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