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sual Studio 2015\Projects\AviutlColor\doc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F35" i="1"/>
  <c r="G35" i="1"/>
  <c r="H35" i="1"/>
  <c r="H34" i="1"/>
  <c r="G34" i="1"/>
  <c r="H33" i="1"/>
  <c r="G33" i="1"/>
  <c r="F33" i="1"/>
  <c r="F24" i="1"/>
  <c r="F23" i="1"/>
  <c r="H24" i="1"/>
  <c r="G24" i="1"/>
  <c r="H23" i="1"/>
  <c r="G23" i="1"/>
  <c r="H22" i="1"/>
  <c r="G22" i="1"/>
  <c r="F22" i="1"/>
  <c r="D4" i="1" l="1"/>
  <c r="C4" i="1"/>
  <c r="C3" i="1"/>
  <c r="B3" i="1"/>
  <c r="D19" i="1"/>
  <c r="C18" i="1"/>
  <c r="B17" i="1"/>
  <c r="B33" i="1" l="1" a="1"/>
  <c r="B34" i="1" s="1"/>
  <c r="B27" i="1" a="1"/>
  <c r="C28" i="1" s="1"/>
  <c r="G28" i="1" s="1"/>
  <c r="B22" i="1" a="1"/>
  <c r="C22" i="1" s="1"/>
  <c r="B38" i="1" a="1"/>
  <c r="B38" i="1" s="1"/>
  <c r="D14" i="1"/>
  <c r="C14" i="1"/>
  <c r="C13" i="1"/>
  <c r="B13" i="1"/>
  <c r="C12" i="1"/>
  <c r="F38" i="1" l="1"/>
  <c r="D33" i="1"/>
  <c r="C33" i="1"/>
  <c r="B33" i="1"/>
  <c r="D35" i="1"/>
  <c r="C35" i="1"/>
  <c r="B35" i="1"/>
  <c r="D34" i="1"/>
  <c r="C34" i="1"/>
  <c r="B28" i="1"/>
  <c r="F28" i="1" s="1"/>
  <c r="C27" i="1"/>
  <c r="G27" i="1" s="1"/>
  <c r="D28" i="1"/>
  <c r="H28" i="1" s="1"/>
  <c r="D27" i="1"/>
  <c r="H27" i="1" s="1"/>
  <c r="B27" i="1"/>
  <c r="D29" i="1"/>
  <c r="H29" i="1" s="1"/>
  <c r="C29" i="1"/>
  <c r="G29" i="1" s="1"/>
  <c r="B29" i="1"/>
  <c r="F29" i="1" s="1"/>
  <c r="B22" i="1"/>
  <c r="D24" i="1"/>
  <c r="C24" i="1"/>
  <c r="B24" i="1"/>
  <c r="D23" i="1"/>
  <c r="B23" i="1"/>
  <c r="C23" i="1"/>
  <c r="D22" i="1"/>
  <c r="D40" i="1"/>
  <c r="H40" i="1" s="1"/>
  <c r="C40" i="1"/>
  <c r="G40" i="1" s="1"/>
  <c r="B40" i="1"/>
  <c r="F40" i="1" s="1"/>
  <c r="D39" i="1"/>
  <c r="H39" i="1" s="1"/>
  <c r="C39" i="1"/>
  <c r="G39" i="1" s="1"/>
  <c r="B39" i="1"/>
  <c r="F39" i="1" s="1"/>
  <c r="D38" i="1"/>
  <c r="H38" i="1" s="1"/>
  <c r="C38" i="1"/>
  <c r="G38" i="1" s="1"/>
  <c r="F27" i="1" l="1"/>
  <c r="K27" i="1" a="1"/>
  <c r="K33" i="1" a="1"/>
  <c r="K22" i="1" a="1"/>
  <c r="K38" i="1" a="1"/>
  <c r="M23" i="1" l="1"/>
  <c r="Q23" i="1" s="1"/>
  <c r="L23" i="1"/>
  <c r="P23" i="1" s="1"/>
  <c r="K23" i="1"/>
  <c r="O23" i="1" s="1"/>
  <c r="M22" i="1"/>
  <c r="Q22" i="1" s="1"/>
  <c r="M24" i="1"/>
  <c r="Q24" i="1" s="1"/>
  <c r="L22" i="1"/>
  <c r="P22" i="1" s="1"/>
  <c r="K22" i="1"/>
  <c r="O22" i="1" s="1"/>
  <c r="L24" i="1"/>
  <c r="P24" i="1" s="1"/>
  <c r="K24" i="1"/>
  <c r="O24" i="1" s="1"/>
  <c r="M38" i="1"/>
  <c r="Q38" i="1" s="1"/>
  <c r="K38" i="1"/>
  <c r="O38" i="1" s="1"/>
  <c r="L38" i="1"/>
  <c r="P38" i="1" s="1"/>
  <c r="K39" i="1"/>
  <c r="O39" i="1" s="1"/>
  <c r="L39" i="1"/>
  <c r="P39" i="1" s="1"/>
  <c r="M39" i="1"/>
  <c r="Q39" i="1" s="1"/>
  <c r="K40" i="1"/>
  <c r="O40" i="1" s="1"/>
  <c r="L40" i="1"/>
  <c r="P40" i="1" s="1"/>
  <c r="M40" i="1"/>
  <c r="Q40" i="1" s="1"/>
  <c r="K29" i="1"/>
  <c r="O29" i="1" s="1"/>
  <c r="L29" i="1"/>
  <c r="P29" i="1" s="1"/>
  <c r="M29" i="1"/>
  <c r="Q29" i="1" s="1"/>
  <c r="K27" i="1"/>
  <c r="O27" i="1" s="1"/>
  <c r="L27" i="1"/>
  <c r="P27" i="1" s="1"/>
  <c r="M27" i="1"/>
  <c r="Q27" i="1" s="1"/>
  <c r="K28" i="1"/>
  <c r="O28" i="1" s="1"/>
  <c r="L28" i="1"/>
  <c r="P28" i="1" s="1"/>
  <c r="M28" i="1"/>
  <c r="Q28" i="1" s="1"/>
  <c r="M35" i="1"/>
  <c r="Q35" i="1" s="1"/>
  <c r="K33" i="1"/>
  <c r="O33" i="1" s="1"/>
  <c r="L33" i="1"/>
  <c r="P33" i="1" s="1"/>
  <c r="M33" i="1"/>
  <c r="Q33" i="1" s="1"/>
  <c r="K34" i="1"/>
  <c r="O34" i="1" s="1"/>
  <c r="L34" i="1"/>
  <c r="P34" i="1" s="1"/>
  <c r="M34" i="1"/>
  <c r="Q34" i="1" s="1"/>
  <c r="K35" i="1"/>
  <c r="O35" i="1" s="1"/>
  <c r="L35" i="1"/>
  <c r="P35" i="1" s="1"/>
</calcChain>
</file>

<file path=xl/sharedStrings.xml><?xml version="1.0" encoding="utf-8"?>
<sst xmlns="http://schemas.openxmlformats.org/spreadsheetml/2006/main" count="23" uniqueCount="23">
  <si>
    <t>BT.709 RGB-&gt;YUV</t>
    <phoneticPr fontId="1"/>
  </si>
  <si>
    <t>BT.2020nc</t>
    <phoneticPr fontId="1"/>
  </si>
  <si>
    <t>A</t>
    <phoneticPr fontId="1"/>
  </si>
  <si>
    <t>B</t>
    <phoneticPr fontId="1"/>
  </si>
  <si>
    <t>C</t>
    <phoneticPr fontId="1"/>
  </si>
  <si>
    <t>BT.709-&gt;BT.601</t>
    <phoneticPr fontId="1"/>
  </si>
  <si>
    <t>BT.2020-&gt;BT.601</t>
    <phoneticPr fontId="1"/>
  </si>
  <si>
    <t>CA-1</t>
    <phoneticPr fontId="1"/>
  </si>
  <si>
    <t>BT.601-&gt;BT.709</t>
    <phoneticPr fontId="1"/>
  </si>
  <si>
    <t>BT.601-&gt;BT.2020</t>
    <phoneticPr fontId="1"/>
  </si>
  <si>
    <t>BA-1</t>
    <phoneticPr fontId="1"/>
  </si>
  <si>
    <t>AC-1</t>
    <phoneticPr fontId="1"/>
  </si>
  <si>
    <t>AB-1</t>
    <phoneticPr fontId="1"/>
  </si>
  <si>
    <t>YUV-&gt;YC48</t>
    <phoneticPr fontId="1"/>
  </si>
  <si>
    <t>YC48補正</t>
    <rPh sb="4" eb="6">
      <t>ホセイ</t>
    </rPh>
    <phoneticPr fontId="1"/>
  </si>
  <si>
    <t>DAB-1D-1</t>
  </si>
  <si>
    <t>D</t>
    <phoneticPr fontId="1"/>
  </si>
  <si>
    <t>x65536</t>
    <phoneticPr fontId="1"/>
  </si>
  <si>
    <t>x16384</t>
    <phoneticPr fontId="1"/>
  </si>
  <si>
    <t>DAC-1D-1</t>
    <phoneticPr fontId="1"/>
  </si>
  <si>
    <t>DBA-1D-1</t>
    <phoneticPr fontId="1"/>
  </si>
  <si>
    <t>DCA-1D-1</t>
    <phoneticPr fontId="1"/>
  </si>
  <si>
    <t>BT.601 RGB-&gt;YUV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</si>
</sst>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2" borderId="0" xfId="0" applyNumberFormat="1" applyFill="1">
      <alignment vertical="center"/>
    </xf>
    <xf numFmtId="1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7" workbookViewId="0">
      <selection activeCell="F35" sqref="F35"/>
    </sheetView>
  </sheetViews>
  <sheetFormatPr defaultRowHeight="13.5" x14ac:dyDescent="0.15"/>
  <cols>
    <col min="2" max="2" width="13.875" bestFit="1" customWidth="1"/>
    <col min="3" max="4" width="9.125" bestFit="1" customWidth="1"/>
    <col min="11" max="11" width="13.875" bestFit="1" customWidth="1"/>
    <col min="12" max="13" width="9.125" bestFit="1" customWidth="1"/>
  </cols>
  <sheetData>
    <row r="1" spans="1:6" x14ac:dyDescent="0.15">
      <c r="A1" t="s">
        <v>22</v>
      </c>
    </row>
    <row r="2" spans="1:6" x14ac:dyDescent="0.15">
      <c r="A2" t="s">
        <v>2</v>
      </c>
      <c r="B2">
        <v>0.29899999999999999</v>
      </c>
      <c r="C2">
        <v>0.58699999999999997</v>
      </c>
      <c r="D2">
        <v>0.114</v>
      </c>
    </row>
    <row r="3" spans="1:6" x14ac:dyDescent="0.15">
      <c r="B3">
        <f>-0.5*B2/(1-D2)</f>
        <v>-0.16873589164785552</v>
      </c>
      <c r="C3">
        <f>-0.5*C2/(1-D2)</f>
        <v>-0.33126410835214443</v>
      </c>
      <c r="D3">
        <v>0.5</v>
      </c>
    </row>
    <row r="4" spans="1:6" x14ac:dyDescent="0.15">
      <c r="B4">
        <v>0.5</v>
      </c>
      <c r="C4">
        <f>-0.5*C2/(1-B2)</f>
        <v>-0.41868758915834514</v>
      </c>
      <c r="D4">
        <f>-0.5*D2/(1-B2)</f>
        <v>-8.1312410841654775E-2</v>
      </c>
    </row>
    <row r="6" spans="1:6" x14ac:dyDescent="0.15">
      <c r="A6" t="s">
        <v>0</v>
      </c>
    </row>
    <row r="7" spans="1:6" x14ac:dyDescent="0.15">
      <c r="A7" t="s">
        <v>3</v>
      </c>
      <c r="B7">
        <v>0.21160000000000001</v>
      </c>
      <c r="C7">
        <v>0.71519999999999995</v>
      </c>
      <c r="D7">
        <v>7.22E-2</v>
      </c>
    </row>
    <row r="8" spans="1:6" x14ac:dyDescent="0.15">
      <c r="B8">
        <v>-0.11457199999999999</v>
      </c>
      <c r="C8">
        <v>-0.38542799999999999</v>
      </c>
      <c r="D8">
        <v>0.5</v>
      </c>
    </row>
    <row r="9" spans="1:6" x14ac:dyDescent="0.15">
      <c r="B9">
        <v>0.5</v>
      </c>
      <c r="C9">
        <v>-0.45415299999999997</v>
      </c>
      <c r="D9">
        <v>-4.5846999999999999E-2</v>
      </c>
    </row>
    <row r="10" spans="1:6" x14ac:dyDescent="0.15">
      <c r="F10" s="5" t="s">
        <v>17</v>
      </c>
    </row>
    <row r="11" spans="1:6" x14ac:dyDescent="0.15">
      <c r="A11" t="s">
        <v>1</v>
      </c>
    </row>
    <row r="12" spans="1:6" x14ac:dyDescent="0.15">
      <c r="A12" t="s">
        <v>4</v>
      </c>
      <c r="B12">
        <v>0.26269999999999999</v>
      </c>
      <c r="C12">
        <f>1-B12-D12</f>
        <v>0.67800000000000005</v>
      </c>
      <c r="D12">
        <v>5.9299999999999999E-2</v>
      </c>
      <c r="F12" s="4" t="s">
        <v>18</v>
      </c>
    </row>
    <row r="13" spans="1:6" x14ac:dyDescent="0.15">
      <c r="B13">
        <f>-0.5*B12/(1-D12)</f>
        <v>-0.13963006271925163</v>
      </c>
      <c r="C13">
        <f>-0.5*C12/(1-D12)</f>
        <v>-0.3603699372807484</v>
      </c>
      <c r="D13">
        <v>0.5</v>
      </c>
    </row>
    <row r="14" spans="1:6" x14ac:dyDescent="0.15">
      <c r="B14">
        <v>0.5</v>
      </c>
      <c r="C14">
        <f>-0.5*C12/(1-B12)</f>
        <v>-0.45978570459785706</v>
      </c>
      <c r="D14">
        <f>-0.5*D12/(1-B12)</f>
        <v>-4.0214295402142948E-2</v>
      </c>
    </row>
    <row r="16" spans="1:6" x14ac:dyDescent="0.15">
      <c r="A16" t="s">
        <v>13</v>
      </c>
    </row>
    <row r="17" spans="1:17" x14ac:dyDescent="0.15">
      <c r="A17" t="s">
        <v>16</v>
      </c>
      <c r="B17">
        <f>4096/219</f>
        <v>18.703196347031962</v>
      </c>
      <c r="C17">
        <v>0</v>
      </c>
      <c r="D17">
        <v>0</v>
      </c>
    </row>
    <row r="18" spans="1:17" x14ac:dyDescent="0.15">
      <c r="B18">
        <v>0</v>
      </c>
      <c r="C18">
        <f>4096/224</f>
        <v>18.285714285714285</v>
      </c>
      <c r="D18">
        <v>0</v>
      </c>
    </row>
    <row r="19" spans="1:17" x14ac:dyDescent="0.15">
      <c r="B19">
        <v>0</v>
      </c>
      <c r="C19">
        <v>0</v>
      </c>
      <c r="D19">
        <f>4096/224</f>
        <v>18.285714285714285</v>
      </c>
    </row>
    <row r="21" spans="1:17" x14ac:dyDescent="0.15">
      <c r="A21" t="s">
        <v>5</v>
      </c>
      <c r="J21" t="s">
        <v>14</v>
      </c>
    </row>
    <row r="22" spans="1:17" x14ac:dyDescent="0.15">
      <c r="A22" t="s">
        <v>12</v>
      </c>
      <c r="B22">
        <f t="array" ref="B22:D24">MMULT(B2:D4,MINVERSE(B7:D9))</f>
        <v>1.0010010010010011</v>
      </c>
      <c r="C22">
        <v>0.10157901274649821</v>
      </c>
      <c r="D22">
        <v>0.19765259767315987</v>
      </c>
      <c r="F22" s="2">
        <f>B22*65536/$B$22</f>
        <v>65536</v>
      </c>
      <c r="G22" s="2">
        <f>C22*65536/$B$22</f>
        <v>6650.4250971751517</v>
      </c>
      <c r="H22" s="2">
        <f>D22*65536/$B$22</f>
        <v>12940.407280467096</v>
      </c>
      <c r="I22" s="1"/>
      <c r="J22" t="s">
        <v>15</v>
      </c>
      <c r="K22">
        <f t="array" ref="K22:M24">MMULT($B$17:$D$19,MMULT(B22:D24,MINVERSE($B$17:$D$19)))</f>
        <v>1.0010010010010011</v>
      </c>
      <c r="L22">
        <v>0.1038981682886557</v>
      </c>
      <c r="M22">
        <v>0.20216521405839183</v>
      </c>
      <c r="O22" s="2">
        <f>K22*65536</f>
        <v>65601.601601601607</v>
      </c>
      <c r="P22" s="2">
        <f>L22*65536</f>
        <v>6809.0703569653397</v>
      </c>
      <c r="Q22" s="2">
        <f>M22*65536</f>
        <v>13249.099468530767</v>
      </c>
    </row>
    <row r="23" spans="1:17" x14ac:dyDescent="0.15">
      <c r="B23">
        <v>0</v>
      </c>
      <c r="C23">
        <v>0.98985380930748734</v>
      </c>
      <c r="D23">
        <v>-0.11065272201575617</v>
      </c>
      <c r="F23" s="3">
        <f>B23*16384/$B$22</f>
        <v>0</v>
      </c>
      <c r="G23" s="3">
        <f>C23*16384/$B$22</f>
        <v>16201.547046882177</v>
      </c>
      <c r="H23" s="3">
        <f>D23*16384/$B$22</f>
        <v>-1811.1212633086427</v>
      </c>
      <c r="I23" s="1"/>
      <c r="K23">
        <v>0</v>
      </c>
      <c r="L23">
        <v>0.98985380930748734</v>
      </c>
      <c r="M23">
        <v>-0.11065272201575617</v>
      </c>
      <c r="O23" s="3">
        <f>K23*16384</f>
        <v>0</v>
      </c>
      <c r="P23" s="3">
        <f t="shared" ref="P23:P24" si="0">L23*16384</f>
        <v>16217.764811693873</v>
      </c>
      <c r="Q23" s="3">
        <f t="shared" ref="Q23:Q24" si="1">M23*16384</f>
        <v>-1812.9341975061491</v>
      </c>
    </row>
    <row r="24" spans="1:17" x14ac:dyDescent="0.15">
      <c r="B24">
        <v>1.3877787807814457E-17</v>
      </c>
      <c r="C24">
        <v>-7.245314410844382E-2</v>
      </c>
      <c r="D24">
        <v>0.9833977967464147</v>
      </c>
      <c r="F24" s="3">
        <f>B24*16384/$B$22</f>
        <v>2.271463017677888E-13</v>
      </c>
      <c r="G24" s="3">
        <f>C24*16384/$B$22</f>
        <v>-1185.8852407596708</v>
      </c>
      <c r="H24" s="3">
        <f>D24*16384/$B$22</f>
        <v>16095.877512391364</v>
      </c>
      <c r="I24" s="1"/>
      <c r="K24">
        <v>1.3568015758532884E-17</v>
      </c>
      <c r="L24">
        <v>-7.245314410844382E-2</v>
      </c>
      <c r="M24">
        <v>0.9833977967464147</v>
      </c>
      <c r="O24" s="3">
        <f t="shared" ref="O24" si="2">K24*16384</f>
        <v>2.2229837018780277E-13</v>
      </c>
      <c r="P24" s="3">
        <f t="shared" si="0"/>
        <v>-1187.0723130727436</v>
      </c>
      <c r="Q24" s="3">
        <f t="shared" si="1"/>
        <v>16111.989501893258</v>
      </c>
    </row>
    <row r="25" spans="1:17" x14ac:dyDescent="0.15">
      <c r="F25" s="1"/>
      <c r="G25" s="1"/>
      <c r="H25" s="1"/>
      <c r="I25" s="1"/>
    </row>
    <row r="26" spans="1:17" x14ac:dyDescent="0.15">
      <c r="A26" t="s">
        <v>6</v>
      </c>
      <c r="F26" s="1"/>
      <c r="G26" s="1"/>
      <c r="H26" s="1"/>
      <c r="I26" s="1"/>
    </row>
    <row r="27" spans="1:17" x14ac:dyDescent="0.15">
      <c r="A27" t="s">
        <v>11</v>
      </c>
      <c r="B27">
        <f t="array" ref="B27:D29">MMULT(B2:D4,MINVERSE(B12:D14))</f>
        <v>0.99999999999999989</v>
      </c>
      <c r="C27">
        <v>0.11788691454277285</v>
      </c>
      <c r="D27">
        <v>0.10552111454277291</v>
      </c>
      <c r="F27" s="2">
        <f>B27*65536</f>
        <v>65535.999999999993</v>
      </c>
      <c r="G27" s="2">
        <f>C27*65536</f>
        <v>7725.8368314751615</v>
      </c>
      <c r="H27" s="2">
        <f>D27*65536</f>
        <v>6915.4317626751654</v>
      </c>
      <c r="I27" s="1"/>
      <c r="J27" t="s">
        <v>19</v>
      </c>
      <c r="K27">
        <f t="array" ref="K27:M29">MMULT($B$17:$D$19,MMULT(B27:D29,MINVERSE($B$17:$D$19)))</f>
        <v>0.99999999999999978</v>
      </c>
      <c r="L27">
        <v>0.12057839660995943</v>
      </c>
      <c r="M27">
        <v>0.10793027240904626</v>
      </c>
      <c r="O27" s="2">
        <f>K27*65536</f>
        <v>65535.999999999985</v>
      </c>
      <c r="P27" s="2">
        <f>L27*65536</f>
        <v>7902.2258002303015</v>
      </c>
      <c r="Q27" s="2">
        <f>M27*65536</f>
        <v>7073.3183325992559</v>
      </c>
    </row>
    <row r="28" spans="1:17" x14ac:dyDescent="0.15">
      <c r="B28">
        <v>5.5511151231257827E-17</v>
      </c>
      <c r="C28">
        <v>0.9952105448404216</v>
      </c>
      <c r="D28">
        <v>-5.9549161705853809E-2</v>
      </c>
      <c r="F28" s="3">
        <f>B28*16384</f>
        <v>9.0949470177292824E-13</v>
      </c>
      <c r="G28" s="3">
        <f t="shared" ref="G28:G29" si="3">C28*16384</f>
        <v>16305.529566665467</v>
      </c>
      <c r="H28" s="3">
        <f t="shared" ref="H28:H29" si="4">D28*16384</f>
        <v>-975.65346538870881</v>
      </c>
      <c r="I28" s="1"/>
      <c r="K28">
        <v>5.4272063034131534E-17</v>
      </c>
      <c r="L28">
        <v>0.99521054484042148</v>
      </c>
      <c r="M28">
        <v>-5.9549161705853809E-2</v>
      </c>
      <c r="O28" s="3">
        <f>K28*16384</f>
        <v>8.8919348075121106E-13</v>
      </c>
      <c r="P28" s="3">
        <f t="shared" ref="P28:P29" si="5">L28*16384</f>
        <v>16305.529566665466</v>
      </c>
      <c r="Q28" s="3">
        <f t="shared" ref="Q28:Q29" si="6">M28*16384</f>
        <v>-975.65346538870881</v>
      </c>
    </row>
    <row r="29" spans="1:17" x14ac:dyDescent="0.15">
      <c r="B29">
        <v>8.3266726846886741E-17</v>
      </c>
      <c r="C29">
        <v>-8.4084817790850849E-2</v>
      </c>
      <c r="D29">
        <v>0.97651846323625335</v>
      </c>
      <c r="F29" s="3">
        <f t="shared" ref="F29" si="7">B29*16384</f>
        <v>1.3642420526593924E-12</v>
      </c>
      <c r="G29" s="3">
        <f t="shared" si="3"/>
        <v>-1377.6456546853003</v>
      </c>
      <c r="H29" s="3">
        <f t="shared" si="4"/>
        <v>15999.278501662775</v>
      </c>
      <c r="I29" s="1"/>
      <c r="K29">
        <v>8.1408094551197296E-17</v>
      </c>
      <c r="L29">
        <v>-8.4084817790850849E-2</v>
      </c>
      <c r="M29">
        <v>0.97651846323625335</v>
      </c>
      <c r="O29" s="3">
        <f t="shared" ref="O29" si="8">K29*16384</f>
        <v>1.3337902211268165E-12</v>
      </c>
      <c r="P29" s="3">
        <f t="shared" si="5"/>
        <v>-1377.6456546853003</v>
      </c>
      <c r="Q29" s="3">
        <f t="shared" si="6"/>
        <v>15999.278501662775</v>
      </c>
    </row>
    <row r="30" spans="1:17" x14ac:dyDescent="0.15">
      <c r="F30" s="1"/>
      <c r="G30" s="1"/>
      <c r="H30" s="1"/>
      <c r="I30" s="1"/>
    </row>
    <row r="31" spans="1:17" x14ac:dyDescent="0.15">
      <c r="F31" s="1"/>
      <c r="G31" s="1"/>
      <c r="H31" s="1"/>
      <c r="I31" s="1"/>
    </row>
    <row r="32" spans="1:17" x14ac:dyDescent="0.15">
      <c r="A32" t="s">
        <v>8</v>
      </c>
      <c r="F32" s="1"/>
      <c r="G32" s="1"/>
      <c r="H32" s="1"/>
      <c r="I32" s="1"/>
    </row>
    <row r="33" spans="1:17" x14ac:dyDescent="0.15">
      <c r="A33" t="s">
        <v>10</v>
      </c>
      <c r="B33">
        <f t="array" ref="B33:D35">MMULT(B7:D9,MINVERSE(B2:D4))</f>
        <v>0.99900000000000011</v>
      </c>
      <c r="C33">
        <v>-0.11818787189097105</v>
      </c>
      <c r="D33">
        <v>-0.21408707189097098</v>
      </c>
      <c r="F33" s="2">
        <f>B33*65536/$B$33</f>
        <v>65536</v>
      </c>
      <c r="G33" s="2">
        <f>C33*65536/$B$33</f>
        <v>-7753.3136859326105</v>
      </c>
      <c r="H33" s="2">
        <f>D33*65536/$B$33</f>
        <v>-14044.454798244918</v>
      </c>
      <c r="I33" s="1"/>
      <c r="J33" t="s">
        <v>20</v>
      </c>
      <c r="K33">
        <f t="array" ref="K33:M35">MMULT($B$17:$D$19,MMULT(B33:D35,MINVERSE($B$17:$D$19)))</f>
        <v>0.99900000000000011</v>
      </c>
      <c r="L33">
        <v>-0.12088622513049094</v>
      </c>
      <c r="M33">
        <v>-0.21897490458254562</v>
      </c>
      <c r="O33" s="2">
        <f>K33*65536</f>
        <v>65470.464000000007</v>
      </c>
      <c r="P33" s="2">
        <f>L33*65536</f>
        <v>-7922.3996501518541</v>
      </c>
      <c r="Q33" s="2">
        <f>M33*65536</f>
        <v>-14350.73934672171</v>
      </c>
    </row>
    <row r="34" spans="1:17" x14ac:dyDescent="0.15">
      <c r="B34">
        <v>-1.1102230246251565E-16</v>
      </c>
      <c r="C34">
        <v>1.0186397605178874</v>
      </c>
      <c r="D34">
        <v>0.11461817651788755</v>
      </c>
      <c r="F34" s="3">
        <f>B34*16384/$B$33</f>
        <v>-1.8208102137596158E-12</v>
      </c>
      <c r="G34" s="3">
        <f>C34*16384/$B$33</f>
        <v>16706.099936261326</v>
      </c>
      <c r="H34" s="3">
        <f>D34*16384/$B$33</f>
        <v>1879.7839880571266</v>
      </c>
      <c r="I34" s="1"/>
      <c r="K34">
        <v>-1.0854412606826307E-16</v>
      </c>
      <c r="L34">
        <v>1.0186397605178874</v>
      </c>
      <c r="M34">
        <v>0.11461817651788755</v>
      </c>
      <c r="O34" s="3">
        <f>K34*16384</f>
        <v>-1.7783869615024221E-12</v>
      </c>
      <c r="P34" s="3">
        <f t="shared" ref="P34:P35" si="9">L34*16384</f>
        <v>16689.393836325067</v>
      </c>
      <c r="Q34" s="3">
        <f t="shared" ref="Q34:Q35" si="10">M34*16384</f>
        <v>1877.9042040690697</v>
      </c>
    </row>
    <row r="35" spans="1:17" x14ac:dyDescent="0.15">
      <c r="B35">
        <v>-8.3266726846886741E-17</v>
      </c>
      <c r="C35">
        <v>7.5049642787052812E-2</v>
      </c>
      <c r="D35">
        <v>1.0253271367870529</v>
      </c>
      <c r="F35" s="3">
        <f>B35*16384/$B$33</f>
        <v>-1.365607660319712E-12</v>
      </c>
      <c r="G35" s="3">
        <f>C35*16384/$B$33</f>
        <v>1230.8441916146878</v>
      </c>
      <c r="H35" s="3">
        <f>D35*16384/$B$33</f>
        <v>16815.775584703777</v>
      </c>
      <c r="I35" s="1"/>
      <c r="K35">
        <v>-8.1408094551197296E-17</v>
      </c>
      <c r="L35">
        <v>7.5049642787052798E-2</v>
      </c>
      <c r="M35">
        <v>1.0253271367870529</v>
      </c>
      <c r="O35" s="3">
        <f t="shared" ref="O35" si="11">K35*16384</f>
        <v>-1.3337902211268165E-12</v>
      </c>
      <c r="P35" s="3">
        <f t="shared" si="9"/>
        <v>1229.613347423073</v>
      </c>
      <c r="Q35" s="3">
        <f t="shared" si="10"/>
        <v>16798.959809119075</v>
      </c>
    </row>
    <row r="36" spans="1:17" x14ac:dyDescent="0.15">
      <c r="F36" s="1"/>
      <c r="G36" s="1"/>
      <c r="H36" s="1"/>
      <c r="I36" s="1"/>
    </row>
    <row r="37" spans="1:17" x14ac:dyDescent="0.15">
      <c r="A37" t="s">
        <v>9</v>
      </c>
      <c r="F37" s="1"/>
      <c r="G37" s="1"/>
      <c r="H37" s="1"/>
      <c r="I37" s="1"/>
    </row>
    <row r="38" spans="1:17" x14ac:dyDescent="0.15">
      <c r="A38" t="s">
        <v>7</v>
      </c>
      <c r="B38">
        <f t="array" ref="B38:D40">MMULT(B12:D14,MINVERSE(B2:D4))</f>
        <v>1</v>
      </c>
      <c r="C38">
        <v>-0.12824480204429306</v>
      </c>
      <c r="D38">
        <v>-0.11587900204429308</v>
      </c>
      <c r="F38" s="2">
        <f>B38*65536</f>
        <v>65536</v>
      </c>
      <c r="G38" s="2">
        <f>C38*65536</f>
        <v>-8404.65134677479</v>
      </c>
      <c r="H38" s="2">
        <f>D38*65536</f>
        <v>-7594.2462779747912</v>
      </c>
      <c r="I38" s="1"/>
      <c r="J38" t="s">
        <v>21</v>
      </c>
      <c r="K38">
        <f t="array" ref="K38:M40">MMULT($B$17:$D$19,MMULT(B38:D40,MINVERSE($B$17:$D$19)))</f>
        <v>1</v>
      </c>
      <c r="L38">
        <v>-0.13117276556128604</v>
      </c>
      <c r="M38">
        <v>-0.11852464136037283</v>
      </c>
      <c r="O38" s="2">
        <f>K38*65536</f>
        <v>65536</v>
      </c>
      <c r="P38" s="2">
        <f>L38*65536</f>
        <v>-8596.5383638244421</v>
      </c>
      <c r="Q38" s="2">
        <f>M38*65536</f>
        <v>-7767.6308961933937</v>
      </c>
    </row>
    <row r="39" spans="1:17" x14ac:dyDescent="0.15">
      <c r="B39">
        <v>-1.1102230246251565E-16</v>
      </c>
      <c r="C39">
        <v>1.0100163718742921</v>
      </c>
      <c r="D39">
        <v>6.1591900735778089E-2</v>
      </c>
      <c r="F39" s="3">
        <f>B39*16384</f>
        <v>-1.8189894035458565E-12</v>
      </c>
      <c r="G39" s="3">
        <f t="shared" ref="G39:G40" si="12">C39*16384</f>
        <v>16548.108236788401</v>
      </c>
      <c r="H39" s="3">
        <f t="shared" ref="H39:H40" si="13">D39*16384</f>
        <v>1009.1217016549882</v>
      </c>
      <c r="I39" s="1"/>
      <c r="K39">
        <v>-1.0854412606826307E-16</v>
      </c>
      <c r="L39">
        <v>1.0100163718742921</v>
      </c>
      <c r="M39">
        <v>6.1591900735778089E-2</v>
      </c>
      <c r="O39" s="3">
        <f>K39*16384</f>
        <v>-1.7783869615024221E-12</v>
      </c>
      <c r="P39" s="3">
        <f t="shared" ref="P39:P40" si="14">L39*16384</f>
        <v>16548.108236788401</v>
      </c>
      <c r="Q39" s="3">
        <f t="shared" ref="Q39:Q40" si="15">M39*16384</f>
        <v>1009.1217016549882</v>
      </c>
    </row>
    <row r="40" spans="1:17" x14ac:dyDescent="0.15">
      <c r="B40">
        <v>-1.1796119636642288E-16</v>
      </c>
      <c r="C40">
        <v>8.6969213376029461E-2</v>
      </c>
      <c r="D40">
        <v>1.029349655529834</v>
      </c>
      <c r="F40" s="3">
        <f t="shared" ref="F40" si="16">B40*16384</f>
        <v>-1.9326762412674725E-12</v>
      </c>
      <c r="G40" s="3">
        <f t="shared" si="12"/>
        <v>1424.9035919528667</v>
      </c>
      <c r="H40" s="3">
        <f t="shared" si="13"/>
        <v>16864.864756200801</v>
      </c>
      <c r="I40" s="1"/>
      <c r="K40">
        <v>-1.153281339475295E-16</v>
      </c>
      <c r="L40">
        <v>8.6969213376029461E-2</v>
      </c>
      <c r="M40">
        <v>1.029349655529834</v>
      </c>
      <c r="O40" s="3">
        <f t="shared" ref="O40" si="17">K40*16384</f>
        <v>-1.8895361465963233E-12</v>
      </c>
      <c r="P40" s="3">
        <f t="shared" si="14"/>
        <v>1424.9035919528667</v>
      </c>
      <c r="Q40" s="3">
        <f t="shared" si="15"/>
        <v>16864.864756200801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rigaya</dc:creator>
  <cp:lastModifiedBy>rigaya</cp:lastModifiedBy>
  <dcterms:created xsi:type="dcterms:W3CDTF">2017-01-16T11:29:58Z</dcterms:created>
  <dcterms:modified xsi:type="dcterms:W3CDTF">2017-01-28T00:13:03Z</dcterms:modified>
</cp:coreProperties>
</file>