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5270" windowHeight="4440" tabRatio="917" firstSheet="1" activeTab="1"/>
  </bookViews>
  <sheets>
    <sheet name="فهرس الموازنة" sheetId="18" r:id="rId1"/>
    <sheet name="ملخص الوازنة  (1)" sheetId="5" r:id="rId2"/>
    <sheet name="الموازنة العامة (2)" sheetId="1" r:id="rId3"/>
    <sheet name="الموازنة ذات الطبيعةالتجارية(3)" sheetId="3" r:id="rId4"/>
    <sheet name="المصاريف الادارية العامة(4)" sheetId="4" r:id="rId5"/>
  </sheets>
  <definedNames>
    <definedName name="_xlnm.Print_Area" localSheetId="4">'المصاريف الادارية العامة(4)'!$A$1:$G$61</definedName>
    <definedName name="_xlnm.Print_Area" localSheetId="2">'الموازنة العامة (2)'!$A$1:$G$214</definedName>
    <definedName name="_xlnm.Print_Area" localSheetId="3">'الموازنة ذات الطبيعةالتجارية(3)'!$A$1:$G$64</definedName>
    <definedName name="_xlnm.Print_Titles" localSheetId="4">'المصاريف الادارية العامة(4)'!$1:$2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3" l="1"/>
  <c r="C164" i="1"/>
  <c r="D164" i="1"/>
  <c r="E164" i="1"/>
  <c r="F164" i="1"/>
  <c r="F28" i="3"/>
  <c r="C123" i="1"/>
  <c r="D123" i="1"/>
  <c r="E123" i="1"/>
  <c r="F123" i="1"/>
  <c r="C48" i="1"/>
  <c r="D48" i="1"/>
  <c r="E48" i="1"/>
  <c r="F48" i="1"/>
  <c r="C61" i="4"/>
  <c r="F61" i="4"/>
  <c r="C11" i="5"/>
  <c r="C5" i="5"/>
  <c r="F185" i="1"/>
  <c r="F187" i="1"/>
  <c r="F188" i="1"/>
  <c r="F190" i="1"/>
  <c r="F191" i="1"/>
  <c r="F192" i="1"/>
  <c r="F193" i="1"/>
  <c r="F194" i="1"/>
  <c r="F196" i="1"/>
  <c r="F197" i="1"/>
  <c r="F199" i="1"/>
  <c r="F200" i="1"/>
  <c r="F56" i="1"/>
  <c r="C2" i="4"/>
  <c r="F202" i="1" l="1"/>
  <c r="E4" i="3"/>
  <c r="E37" i="3" s="1"/>
  <c r="E7" i="3"/>
  <c r="E15" i="3"/>
  <c r="E58" i="3"/>
  <c r="E63" i="3"/>
  <c r="E64" i="3" l="1"/>
  <c r="E16" i="3"/>
  <c r="E61" i="3"/>
  <c r="E31" i="3"/>
  <c r="E10" i="3"/>
  <c r="E42" i="3"/>
  <c r="E20" i="3"/>
  <c r="E14" i="1"/>
  <c r="E17" i="1"/>
  <c r="E32" i="1"/>
  <c r="E35" i="1"/>
  <c r="E39" i="1"/>
  <c r="E42" i="1"/>
  <c r="E51" i="1"/>
  <c r="E56" i="1"/>
  <c r="E59" i="1"/>
  <c r="E66" i="1"/>
  <c r="E69" i="1"/>
  <c r="E77" i="1"/>
  <c r="E80" i="1"/>
  <c r="E85" i="1"/>
  <c r="E88" i="1"/>
  <c r="E94" i="1"/>
  <c r="E99" i="1"/>
  <c r="E104" i="1"/>
  <c r="E107" i="1"/>
  <c r="E126" i="1"/>
  <c r="E142" i="1"/>
  <c r="E145" i="1"/>
  <c r="E155" i="1" s="1"/>
  <c r="E150" i="1"/>
  <c r="E153" i="1"/>
  <c r="E158" i="1"/>
  <c r="E167" i="1"/>
  <c r="E179" i="1"/>
  <c r="E182" i="1"/>
  <c r="E202" i="1"/>
  <c r="E205" i="1"/>
  <c r="E213" i="1"/>
  <c r="E2" i="4"/>
  <c r="E61" i="4"/>
  <c r="E214" i="1" l="1"/>
  <c r="E95" i="1"/>
  <c r="C20" i="5" l="1"/>
  <c r="D63" i="3"/>
  <c r="F63" i="3"/>
  <c r="C63" i="3"/>
  <c r="C58" i="3"/>
  <c r="C15" i="3"/>
  <c r="C7" i="3"/>
  <c r="C213" i="1"/>
  <c r="C202" i="1"/>
  <c r="C179" i="1"/>
  <c r="C150" i="1"/>
  <c r="C142" i="1"/>
  <c r="D104" i="1"/>
  <c r="D94" i="1"/>
  <c r="F94" i="1"/>
  <c r="C94" i="1"/>
  <c r="D85" i="1"/>
  <c r="F85" i="1"/>
  <c r="C85" i="1"/>
  <c r="D77" i="1"/>
  <c r="F77" i="1"/>
  <c r="C77" i="1"/>
  <c r="D66" i="1"/>
  <c r="F66" i="1"/>
  <c r="C66" i="1"/>
  <c r="C56" i="1"/>
  <c r="C39" i="1"/>
  <c r="C32" i="1"/>
  <c r="C14" i="1"/>
  <c r="C16" i="3" l="1"/>
  <c r="B10" i="5" s="1"/>
  <c r="C64" i="3"/>
  <c r="C10" i="5" s="1"/>
  <c r="C214" i="1"/>
  <c r="C4" i="5" s="1"/>
  <c r="C95" i="1"/>
  <c r="B4" i="5" s="1"/>
  <c r="C71" i="4" l="1"/>
  <c r="D61" i="4" l="1"/>
  <c r="F65" i="4" l="1"/>
  <c r="D56" i="1"/>
  <c r="D14" i="1"/>
  <c r="D32" i="1"/>
  <c r="D39" i="1"/>
  <c r="D95" i="1" l="1"/>
  <c r="C12" i="5"/>
  <c r="F58" i="3"/>
  <c r="D58" i="3"/>
  <c r="D7" i="3"/>
  <c r="F7" i="3"/>
  <c r="F15" i="3"/>
  <c r="D202" i="1"/>
  <c r="F179" i="1"/>
  <c r="D179" i="1"/>
  <c r="F150" i="1"/>
  <c r="D150" i="1"/>
  <c r="F142" i="1"/>
  <c r="D142" i="1"/>
  <c r="F39" i="1"/>
  <c r="F32" i="1"/>
  <c r="F14" i="1"/>
  <c r="D64" i="3" l="1"/>
  <c r="F16" i="3"/>
  <c r="F64" i="3"/>
  <c r="F95" i="1"/>
  <c r="F213" i="1"/>
  <c r="D213" i="1"/>
  <c r="D15" i="3" l="1"/>
  <c r="D16" i="3" s="1"/>
  <c r="D2" i="4" l="1"/>
  <c r="G2" i="4"/>
  <c r="B2" i="4"/>
  <c r="A2" i="4"/>
  <c r="B4" i="3"/>
  <c r="C4" i="3"/>
  <c r="D4" i="3"/>
  <c r="G4" i="3"/>
  <c r="A4" i="3"/>
  <c r="A20" i="3" s="1"/>
  <c r="B13" i="5" l="1"/>
  <c r="D21" i="5"/>
  <c r="D19" i="5"/>
  <c r="D11" i="5"/>
  <c r="D9" i="5"/>
  <c r="C9" i="5"/>
  <c r="B9" i="5"/>
  <c r="D5" i="5"/>
  <c r="B17" i="5" l="1"/>
  <c r="D10" i="5"/>
  <c r="B7" i="5"/>
  <c r="D17" i="5" l="1"/>
  <c r="B22" i="5"/>
  <c r="B205" i="1"/>
  <c r="C205" i="1"/>
  <c r="D205" i="1"/>
  <c r="F205" i="1"/>
  <c r="G205" i="1"/>
  <c r="B182" i="1"/>
  <c r="C182" i="1"/>
  <c r="D182" i="1"/>
  <c r="F182" i="1"/>
  <c r="G182" i="1"/>
  <c r="B167" i="1"/>
  <c r="C167" i="1"/>
  <c r="D167" i="1"/>
  <c r="F167" i="1"/>
  <c r="G167" i="1"/>
  <c r="B158" i="1"/>
  <c r="C158" i="1"/>
  <c r="D158" i="1"/>
  <c r="F158" i="1"/>
  <c r="G158" i="1"/>
  <c r="B153" i="1"/>
  <c r="C153" i="1"/>
  <c r="D153" i="1"/>
  <c r="F153" i="1"/>
  <c r="G153" i="1"/>
  <c r="B145" i="1"/>
  <c r="C145" i="1"/>
  <c r="D145" i="1"/>
  <c r="F145" i="1"/>
  <c r="G145" i="1"/>
  <c r="B126" i="1"/>
  <c r="C126" i="1"/>
  <c r="D126" i="1"/>
  <c r="F126" i="1"/>
  <c r="G126" i="1"/>
  <c r="B107" i="1"/>
  <c r="C107" i="1"/>
  <c r="D107" i="1"/>
  <c r="F107" i="1"/>
  <c r="G107" i="1"/>
  <c r="C99" i="1"/>
  <c r="D99" i="1"/>
  <c r="F99" i="1"/>
  <c r="G99" i="1"/>
  <c r="C88" i="1"/>
  <c r="C80" i="1"/>
  <c r="C69" i="1"/>
  <c r="C59" i="1"/>
  <c r="C51" i="1"/>
  <c r="C42" i="1"/>
  <c r="C35" i="1"/>
  <c r="C17" i="1"/>
  <c r="C61" i="3"/>
  <c r="C42" i="3"/>
  <c r="C37" i="3"/>
  <c r="C31" i="3"/>
  <c r="C20" i="3"/>
  <c r="C10" i="3"/>
  <c r="C6" i="5" l="1"/>
  <c r="D20" i="5"/>
  <c r="A88" i="1"/>
  <c r="D12" i="5" l="1"/>
  <c r="D13" i="5" s="1"/>
  <c r="C13" i="5"/>
  <c r="D6" i="5"/>
  <c r="B61" i="3"/>
  <c r="D61" i="3"/>
  <c r="F61" i="3"/>
  <c r="G61" i="3"/>
  <c r="A61" i="3"/>
  <c r="B42" i="3"/>
  <c r="D42" i="3"/>
  <c r="F42" i="3"/>
  <c r="G42" i="3"/>
  <c r="A42" i="3"/>
  <c r="B37" i="3"/>
  <c r="D37" i="3"/>
  <c r="F37" i="3"/>
  <c r="G37" i="3"/>
  <c r="A37" i="3"/>
  <c r="B31" i="3"/>
  <c r="D31" i="3"/>
  <c r="F31" i="3"/>
  <c r="G31" i="3"/>
  <c r="A31" i="3"/>
  <c r="B20" i="3"/>
  <c r="D20" i="3"/>
  <c r="F20" i="3"/>
  <c r="G20" i="3"/>
  <c r="B10" i="3"/>
  <c r="D10" i="3"/>
  <c r="F10" i="3"/>
  <c r="G10" i="3"/>
  <c r="A10" i="3"/>
  <c r="A205" i="1" l="1"/>
  <c r="A182" i="1"/>
  <c r="A167" i="1"/>
  <c r="A158" i="1"/>
  <c r="A153" i="1"/>
  <c r="A145" i="1"/>
  <c r="A126" i="1"/>
  <c r="A107" i="1"/>
  <c r="B99" i="1"/>
  <c r="A99" i="1"/>
  <c r="B88" i="1"/>
  <c r="D88" i="1"/>
  <c r="F88" i="1"/>
  <c r="G88" i="1"/>
  <c r="B80" i="1"/>
  <c r="D80" i="1"/>
  <c r="F80" i="1"/>
  <c r="G80" i="1"/>
  <c r="A80" i="1"/>
  <c r="B69" i="1"/>
  <c r="D69" i="1"/>
  <c r="F69" i="1"/>
  <c r="G69" i="1"/>
  <c r="A69" i="1"/>
  <c r="B59" i="1"/>
  <c r="D59" i="1"/>
  <c r="F59" i="1"/>
  <c r="G59" i="1"/>
  <c r="A59" i="1"/>
  <c r="B51" i="1"/>
  <c r="D51" i="1"/>
  <c r="F51" i="1"/>
  <c r="G51" i="1"/>
  <c r="A51" i="1"/>
  <c r="B42" i="1"/>
  <c r="D42" i="1"/>
  <c r="F42" i="1"/>
  <c r="G42" i="1"/>
  <c r="A42" i="1"/>
  <c r="B35" i="1"/>
  <c r="D35" i="1"/>
  <c r="F35" i="1"/>
  <c r="G35" i="1"/>
  <c r="A35" i="1"/>
  <c r="B17" i="1"/>
  <c r="D17" i="1"/>
  <c r="F17" i="1"/>
  <c r="G17" i="1"/>
  <c r="A17" i="1"/>
  <c r="D155" i="1" l="1"/>
  <c r="D214" i="1" s="1"/>
  <c r="F155" i="1"/>
  <c r="F214" i="1" s="1"/>
  <c r="C18" i="5" l="1"/>
  <c r="C22" i="5" s="1"/>
  <c r="D4" i="5"/>
  <c r="D7" i="5" s="1"/>
  <c r="C7" i="5"/>
  <c r="D18" i="5" l="1"/>
  <c r="D22" i="5" s="1"/>
</calcChain>
</file>

<file path=xl/sharedStrings.xml><?xml version="1.0" encoding="utf-8"?>
<sst xmlns="http://schemas.openxmlformats.org/spreadsheetml/2006/main" count="421" uniqueCount="370">
  <si>
    <t>ايراد استخدام ممتلكات واموال</t>
  </si>
  <si>
    <t>رمز</t>
  </si>
  <si>
    <t>اسم البند</t>
  </si>
  <si>
    <t>ايراد ايجارات عقارات الهيئة المحلية</t>
  </si>
  <si>
    <t>ايراد مفتاحيات - خلوات</t>
  </si>
  <si>
    <t>ايراد ايجارات اكشاك</t>
  </si>
  <si>
    <t>ايرادات تضمينات مشاريع وممتلكات</t>
  </si>
  <si>
    <t>ارباح بيع موجودات ثابتة</t>
  </si>
  <si>
    <t>ايرادات فروقات عملات اجنبية</t>
  </si>
  <si>
    <t>تعويضات حوادث السير والالات</t>
  </si>
  <si>
    <t>مبيعات فضلات طرق</t>
  </si>
  <si>
    <t>اولاً : الايرادات</t>
  </si>
  <si>
    <t>الباب الاول : ايراد استخدام ممتلكات واموال</t>
  </si>
  <si>
    <t>مجموع</t>
  </si>
  <si>
    <t>ضرائب على الممتلكات</t>
  </si>
  <si>
    <t>رسوم نفايات</t>
  </si>
  <si>
    <t>رسوم نفايات - مباني سكنية</t>
  </si>
  <si>
    <t>رسوم نفايات - مباني تجارية</t>
  </si>
  <si>
    <t>رسوم نفايات - مباني صناعية</t>
  </si>
  <si>
    <t>رسوم نفايات - مؤسسات اكاديمية</t>
  </si>
  <si>
    <t>رسوم نفايات صحية</t>
  </si>
  <si>
    <t>رسوم نفايات - مؤسسات غير ربحية</t>
  </si>
  <si>
    <t>رسوم نفايات - مؤسسات حكومية</t>
  </si>
  <si>
    <t>رسوم نفايات - الامم المتحدة</t>
  </si>
  <si>
    <t>رسوم نفايات - مؤسسات محلية</t>
  </si>
  <si>
    <t>غرامات مخالفات - نفايات صلبة</t>
  </si>
  <si>
    <t>رسوم التخلص من نفايات الانشاءات</t>
  </si>
  <si>
    <t>رسوم نفايات صلبة أخرى</t>
  </si>
  <si>
    <t>رسوم صيانة حاويات نفايات من هيئات محلية اخرى</t>
  </si>
  <si>
    <t>الباب الثاني : ايرادات تشغيلية - نفايات صلبة</t>
  </si>
  <si>
    <t xml:space="preserve"> ايرادات تشغيلية - نفايات صلبة</t>
  </si>
  <si>
    <t>غرامات محاكم</t>
  </si>
  <si>
    <t>غرامات البناء غير المرخص</t>
  </si>
  <si>
    <t>غرامات تأخير</t>
  </si>
  <si>
    <t>الباب الثالث : ايرادات غرامات</t>
  </si>
  <si>
    <t xml:space="preserve"> ايرادات غرامات</t>
  </si>
  <si>
    <t>الباب الرابع : ايرادات متنوعة</t>
  </si>
  <si>
    <t>اثمان عطاءات</t>
  </si>
  <si>
    <t>رسوم اصدار و تصديق معاملات ووثائق</t>
  </si>
  <si>
    <t xml:space="preserve"> ايرادات متنوعة</t>
  </si>
  <si>
    <t>رسوم المحاكم</t>
  </si>
  <si>
    <t>رسوم شهادات وخرائط</t>
  </si>
  <si>
    <t>رسوم لافتات واعلانات</t>
  </si>
  <si>
    <t>رسوم مكافحة الفئران</t>
  </si>
  <si>
    <t xml:space="preserve"> ايرادات من الخدمات</t>
  </si>
  <si>
    <t>الباب الخامس : ايرادات من الخدمات</t>
  </si>
  <si>
    <t>ايرادات منح وهبات اجنبية</t>
  </si>
  <si>
    <t>ايرادات منح وهبات محلية</t>
  </si>
  <si>
    <t>ايرادات النشاطات الاجتماعية</t>
  </si>
  <si>
    <t>ايرادات نشاطات اللجنة الرياضية</t>
  </si>
  <si>
    <t>ايرادات النوع الاجتماعي</t>
  </si>
  <si>
    <t>الباب السادس : ايرادات منح وهبات متنوعة</t>
  </si>
  <si>
    <t xml:space="preserve"> ايرادات منح وهبات متنوعة</t>
  </si>
  <si>
    <t>رسوم رخص البناء العاديه</t>
  </si>
  <si>
    <t>رسوم رخص اليافطات</t>
  </si>
  <si>
    <t>رسوم رخص حرف وصناعات</t>
  </si>
  <si>
    <t>رسوم اسواق الخضار والفواكه</t>
  </si>
  <si>
    <t>رسوم تصديق معاملات</t>
  </si>
  <si>
    <t xml:space="preserve"> رسوم الرخص والاجازات</t>
  </si>
  <si>
    <t>الباب السابع : رسوم الرخص والاجازات</t>
  </si>
  <si>
    <t>الباب الثامن : ضرائب على الممتلكات</t>
  </si>
  <si>
    <t>ض. جارية على اراضي زراعية</t>
  </si>
  <si>
    <t>ضريبة منازل (املاك ومسقفات)</t>
  </si>
  <si>
    <t>ضريبة تجاري</t>
  </si>
  <si>
    <t>ضريبة صناعي</t>
  </si>
  <si>
    <t>الباب التاسع : ضرائب ورسوم محلية اخرى</t>
  </si>
  <si>
    <t>مبيعات محلية</t>
  </si>
  <si>
    <t>خدمات محلية</t>
  </si>
  <si>
    <t>رسوم النقل على الطرق</t>
  </si>
  <si>
    <t>رسوم تحسين وتطوير</t>
  </si>
  <si>
    <t>رسوم ذبيحة ( للهيئات التي ليس لا يوجد فيها مسلخ)</t>
  </si>
  <si>
    <t xml:space="preserve"> ضرائب ورسوم محلية اخرى</t>
  </si>
  <si>
    <t>ثانياً : المصروفات</t>
  </si>
  <si>
    <t>التخطيط وتطوير المجتمع</t>
  </si>
  <si>
    <t>الباب الاول : التخطيط وتطوير المجتمع</t>
  </si>
  <si>
    <t>التخطيط</t>
  </si>
  <si>
    <t>تطوير المجتمع</t>
  </si>
  <si>
    <t>رسوم انتساب لمجالس خدمات مشتركة (لا تشمل ثمن الخدمة المتلقاه)</t>
  </si>
  <si>
    <t>رسوم اشتراكات في مؤسسات محلية ودولية</t>
  </si>
  <si>
    <t>الخدمات البيطرية</t>
  </si>
  <si>
    <t>مكافحة امراض سارية</t>
  </si>
  <si>
    <t>مصاريف مكافحة الجرذان</t>
  </si>
  <si>
    <t>التخلص من الكلاب الضالة</t>
  </si>
  <si>
    <t>وسائل الامان على الطرق (حواجز، دهانات ارصفة...الخ)</t>
  </si>
  <si>
    <t>مطهرات وموادة طبية لغايات الصحة والسلامة العامة</t>
  </si>
  <si>
    <t>مصاريف تركيب الاشارات الضوئية</t>
  </si>
  <si>
    <t>نفقات دفن الموتى</t>
  </si>
  <si>
    <t>هدم الابنية الخطرة</t>
  </si>
  <si>
    <t>مبيدات حشرية ومكافحة الحشرات</t>
  </si>
  <si>
    <t>ازالة مواد تقبل اعادة المعالجة</t>
  </si>
  <si>
    <t>لوازم مختبر</t>
  </si>
  <si>
    <t>مصاريف انارة الشوارع</t>
  </si>
  <si>
    <t xml:space="preserve"> الصحة والسلامة العامة</t>
  </si>
  <si>
    <t>الباب الثاني : الصحة والسلامة العامة</t>
  </si>
  <si>
    <t>خدمات حضارية وثقافية</t>
  </si>
  <si>
    <t>الباب الثالث : خدمات حضارية وثقافية</t>
  </si>
  <si>
    <t>خدمات المكتبة العامة</t>
  </si>
  <si>
    <t>لوازم المتحف</t>
  </si>
  <si>
    <t>خدمات مناسبات خاصة</t>
  </si>
  <si>
    <t>خدمات وصيانة حدائق ومنتزهات</t>
  </si>
  <si>
    <t>المخيمات الصيفية</t>
  </si>
  <si>
    <t>خدمات البلدة القديمة</t>
  </si>
  <si>
    <t>مصاريف دوريات كتب ومراجع</t>
  </si>
  <si>
    <t>مصاريف الاعياد الدينية والوطنية</t>
  </si>
  <si>
    <t>مساعدات للفقراء</t>
  </si>
  <si>
    <t>مصاريف مجلس الاطفال للهيئة المحلية</t>
  </si>
  <si>
    <t>النشاطات الرياضية</t>
  </si>
  <si>
    <t>لوازم زراعية</t>
  </si>
  <si>
    <t>انشطة ثقافية وتعليمية وتوعوية</t>
  </si>
  <si>
    <t>ترميم تجليد الكتب ودوريات</t>
  </si>
  <si>
    <t>مصاريف انشطة النوع الاجتماعي (سباب، اطفال، نساء..الخ)</t>
  </si>
  <si>
    <t>خصومات نقدية ممنوحة - موازنات عامة</t>
  </si>
  <si>
    <t>الباب الرابع : خصومات نقدية ممنوحة - موازنات عامة</t>
  </si>
  <si>
    <t>خصومات نقدية - نفايات</t>
  </si>
  <si>
    <t>خصومات نقدية - اليافطات والاعلانات</t>
  </si>
  <si>
    <t>خصومات نقدية - المسقفات</t>
  </si>
  <si>
    <t>خصومات نقدية - الاملاك</t>
  </si>
  <si>
    <t>الباب الخامس : ضريبة دخل على انشطة الحكم المحلي</t>
  </si>
  <si>
    <t>ضرية دخل على عقارات الهيئة المحلية</t>
  </si>
  <si>
    <t>ضريبة دخل على انشطة الحكم المحلي</t>
  </si>
  <si>
    <t>مصاريف ألآمن والاطفاء</t>
  </si>
  <si>
    <t>مصاريف أمن وحراسة</t>
  </si>
  <si>
    <t>لوازم اطفائية</t>
  </si>
  <si>
    <t>صيانة سيارات الاطفائية</t>
  </si>
  <si>
    <t>الحريق والانقاذ</t>
  </si>
  <si>
    <t>رسوم اطفائية</t>
  </si>
  <si>
    <t>مصاريف ادارة النفايات الصلبة</t>
  </si>
  <si>
    <t>مصاريف دفن نفايات</t>
  </si>
  <si>
    <t>صيانة معدات مكب النفايات</t>
  </si>
  <si>
    <t>مصاريف جمع وازالة النفايات</t>
  </si>
  <si>
    <t>نفقات مكب النفايات</t>
  </si>
  <si>
    <t>صيانة وشراء حاويات</t>
  </si>
  <si>
    <t>صيانة آليات ومعدات جمع النفايات</t>
  </si>
  <si>
    <t>مصاريف تعقب حركة آليات ومعدات النفايات</t>
  </si>
  <si>
    <t>زيوت وشحوم ومحروقات جمع وادارة النقايات الصلبة</t>
  </si>
  <si>
    <t>مصاريف نفل وترحيل النفايات</t>
  </si>
  <si>
    <t>تنطيف وتعقيم وتطهير معدات جمع النفايات</t>
  </si>
  <si>
    <t>مصاريف وعمولات تحصيل ذمم نفايات مباعة</t>
  </si>
  <si>
    <t>مصاريف الاشغال العامة</t>
  </si>
  <si>
    <t>انارة الشوارع</t>
  </si>
  <si>
    <t>لوازم الانارة</t>
  </si>
  <si>
    <t>لوازم محطة فحص السيارات</t>
  </si>
  <si>
    <t>تعويضات عن المشاريع العامة</t>
  </si>
  <si>
    <t>ازالة مياه الامطار</t>
  </si>
  <si>
    <t>اليافطات والاشارات</t>
  </si>
  <si>
    <t>مصاريف استئجار الاليات</t>
  </si>
  <si>
    <t>صيانة عدادات مواقف السيارات</t>
  </si>
  <si>
    <t>صيانة الابنيه</t>
  </si>
  <si>
    <t>صيانة المقابر</t>
  </si>
  <si>
    <t>صيانة جدران استنادية</t>
  </si>
  <si>
    <t>صيانة المدارس</t>
  </si>
  <si>
    <t>صيانة وترقيع طرق وشوارع</t>
  </si>
  <si>
    <t>التسميه والترقيم</t>
  </si>
  <si>
    <t>صيانة ادراج</t>
  </si>
  <si>
    <t>صيانة املاك البلدية</t>
  </si>
  <si>
    <t>صيانة وتطوير البلدة القديمة</t>
  </si>
  <si>
    <t>استشارات واعمال مساحية</t>
  </si>
  <si>
    <t>مصاريف هندسية</t>
  </si>
  <si>
    <t>عدد ولوازم هندسية</t>
  </si>
  <si>
    <t>تكلفة عدادات مواقف السيارات</t>
  </si>
  <si>
    <t>لوازم وادوات هندسية صغيرة</t>
  </si>
  <si>
    <t>مصاريف هندسية متفرقة</t>
  </si>
  <si>
    <t>استشارت هندسيه</t>
  </si>
  <si>
    <t>مشروع التنظيم الهيكلي</t>
  </si>
  <si>
    <t>تكلفة تركيب الاشارات الضوئية</t>
  </si>
  <si>
    <t>الباب السادس : مصاريف ألآمن والاطفاء</t>
  </si>
  <si>
    <t>الباب السابع : مصاريف ادارة النفايات الصلبة</t>
  </si>
  <si>
    <t>الباب الثامن : مصاريف الاشغال العامة</t>
  </si>
  <si>
    <t>الباب التاسع : مصاريف هندسية</t>
  </si>
  <si>
    <t>اجمالي النفقات</t>
  </si>
  <si>
    <t>اجمالي الايرادات</t>
  </si>
  <si>
    <t>ايرادات اثمان مياه الشرب (الشبكة)</t>
  </si>
  <si>
    <t>رسوم قطع واعادة وصل المياه</t>
  </si>
  <si>
    <t>غرامة سرقة مياه</t>
  </si>
  <si>
    <t>رسوم ربط مع شبكة الصحي</t>
  </si>
  <si>
    <t>صيانة الماتورات والمضخات</t>
  </si>
  <si>
    <t>صيانة شبكة المياه</t>
  </si>
  <si>
    <t>زيوت ومحروقات - مياه</t>
  </si>
  <si>
    <t>صيانة شبكات الصرف الصحي</t>
  </si>
  <si>
    <t>الصرف الصحي "انشاء شبكات المجاري وصيانتها"</t>
  </si>
  <si>
    <t>اجمالي النفقات ذات الطبيعة التجارية</t>
  </si>
  <si>
    <t>الباب الاول : ايرادات تشغيلية - مجاري</t>
  </si>
  <si>
    <t>رسوم اشتراكات دورية في شبكة الصرف الصحي</t>
  </si>
  <si>
    <t>الباب الاول : ايرادات تشغيلية - مياه</t>
  </si>
  <si>
    <t>ايرادات رسوم اشتراكات خدمة المياه</t>
  </si>
  <si>
    <t xml:space="preserve"> ايرادات تشغيلية - مجاري</t>
  </si>
  <si>
    <t xml:space="preserve"> ايرادات تشغيلية - مياه</t>
  </si>
  <si>
    <t>الباب الاول : الصرف الصحي "انشاء شبكات المجاري وصيانتها"</t>
  </si>
  <si>
    <t>اغطية مناهل</t>
  </si>
  <si>
    <t>الباب الثاني : تكلفة خدمة المياه</t>
  </si>
  <si>
    <t>مصروفات تشغيلية - المياه</t>
  </si>
  <si>
    <t>نفقات انشائية وتطويرية للمياه</t>
  </si>
  <si>
    <t>تكلفة خدمة المياه</t>
  </si>
  <si>
    <t>الباب الثالث : خصومات نقدية لوظيفة الصرف الصحي</t>
  </si>
  <si>
    <t>خصومات نقدية - صرف صحي</t>
  </si>
  <si>
    <t>خصومات نقدية لوظيفة الصرف الصحي</t>
  </si>
  <si>
    <t>الباب الرابع : مصاريف ضخ المياه</t>
  </si>
  <si>
    <t>صيانة مشروع المياه</t>
  </si>
  <si>
    <t>المياه والينابيع</t>
  </si>
  <si>
    <t>تطوير شبكة المياه</t>
  </si>
  <si>
    <t>تأمين مشروع المياه</t>
  </si>
  <si>
    <t>متفرقات المياه</t>
  </si>
  <si>
    <t>معدات المختبر</t>
  </si>
  <si>
    <t>مصاريف المواد الكيماوية</t>
  </si>
  <si>
    <t>أثمان كهرباء لمحطات ضخ المياه</t>
  </si>
  <si>
    <t>صيانة عدادات المياه</t>
  </si>
  <si>
    <t>عدادات مياه الكنت</t>
  </si>
  <si>
    <t>صيانة الخزانات</t>
  </si>
  <si>
    <t>صيانة محطات الضخ</t>
  </si>
  <si>
    <t>مصاريف ضخ المياه</t>
  </si>
  <si>
    <t>الباب الخامس : مصاريف مشتريات المياه</t>
  </si>
  <si>
    <t>مشتريات مياه</t>
  </si>
  <si>
    <t>مصاريف مشتريات المياه</t>
  </si>
  <si>
    <t xml:space="preserve">أجور عمل اضافي </t>
  </si>
  <si>
    <t xml:space="preserve">اثاث و تحسينات </t>
  </si>
  <si>
    <t xml:space="preserve">اجهزة وادوات مكتبية </t>
  </si>
  <si>
    <t xml:space="preserve">اشتراكات صحف ومواقع اخبارية </t>
  </si>
  <si>
    <t xml:space="preserve">بدل سفر </t>
  </si>
  <si>
    <t xml:space="preserve">تدريب وتطوير الموظفين </t>
  </si>
  <si>
    <t xml:space="preserve">خسائر تبديل عملات </t>
  </si>
  <si>
    <t xml:space="preserve">راتب رئيس الهيئة المحلية </t>
  </si>
  <si>
    <t xml:space="preserve">راتب نائب رئيس الهيئة المحلية </t>
  </si>
  <si>
    <t xml:space="preserve">رواتب واجور - مؤقتين غير مسكنين </t>
  </si>
  <si>
    <t xml:space="preserve">رواتب واجور -دائمين وغير مسكنين </t>
  </si>
  <si>
    <t xml:space="preserve">زيوت ومحروقات مركبات ادارية </t>
  </si>
  <si>
    <t xml:space="preserve">علاوة غلاء معيشه لموظفي البلديه </t>
  </si>
  <si>
    <t xml:space="preserve">عمولات ومصاريف بنكية </t>
  </si>
  <si>
    <t xml:space="preserve">مصاربف ادارية متفرقة </t>
  </si>
  <si>
    <t xml:space="preserve">مصاربف خدمات استشارية </t>
  </si>
  <si>
    <t xml:space="preserve">مصاريف زي موحد ولباس </t>
  </si>
  <si>
    <t xml:space="preserve">مصاريف مواصلات وتنقلات داخلية </t>
  </si>
  <si>
    <t xml:space="preserve">مصاريف استئجار مقرات ومرافق ادارية </t>
  </si>
  <si>
    <t xml:space="preserve">مصاريف اعلانات ( في الصحف والانترنت ) </t>
  </si>
  <si>
    <t xml:space="preserve">مصاريف التقاعد (دون احتساب مساهمة الموظف) </t>
  </si>
  <si>
    <t xml:space="preserve">مصاريف انترنت واتصالات لاسلكية </t>
  </si>
  <si>
    <t xml:space="preserve">مصاريف بريد وهاتف </t>
  </si>
  <si>
    <t xml:space="preserve">مصاريف تأمينات (حريق.سيارات.عام،اصابات عمل) </t>
  </si>
  <si>
    <t xml:space="preserve">مصاريف تشريفات وضيافة </t>
  </si>
  <si>
    <t xml:space="preserve">مصاريف تشغيل المراكز الطبية </t>
  </si>
  <si>
    <t xml:space="preserve">مصاريف تصوير طباعة وقرطاسية </t>
  </si>
  <si>
    <t xml:space="preserve">مصاريف تعقب اليات وسيارات الهيئة </t>
  </si>
  <si>
    <t xml:space="preserve">مصاريف تقادم مخزون </t>
  </si>
  <si>
    <t xml:space="preserve">مصاريف خدمات مهنية </t>
  </si>
  <si>
    <t xml:space="preserve">مصاريف دعاوي قضايئة محتملة </t>
  </si>
  <si>
    <t xml:space="preserve">مصاريف سفر وتنقلات خارجية </t>
  </si>
  <si>
    <t xml:space="preserve">مصاريف صيانة آليات ومعدات الاشغال العامة </t>
  </si>
  <si>
    <t xml:space="preserve">مصاريف صيانة الابنية والمرافق الادارية </t>
  </si>
  <si>
    <t xml:space="preserve">مصاريف صيانة حواسيب وملحقاتها </t>
  </si>
  <si>
    <t xml:space="preserve">مصاريف صيانة سيارات وقطع غيار( لا تشمل المعدات الثقيلة) </t>
  </si>
  <si>
    <t xml:space="preserve">مصاريف صيانة معدات مكتبية و اجهزة ادارية </t>
  </si>
  <si>
    <t xml:space="preserve">مصاريف ضريبة املاك عقارات الهيئة المحلية </t>
  </si>
  <si>
    <t xml:space="preserve">مصاريف عدد وادوات مكتبية ( تستهلك عندالصرف ) </t>
  </si>
  <si>
    <t xml:space="preserve">مصاريف علاج اصابات عمل (لم يدفع من قبل شركة التامين) </t>
  </si>
  <si>
    <t xml:space="preserve">مصاريف علاقات عامة ( لا تشمل الرواتب او الاجور) </t>
  </si>
  <si>
    <t xml:space="preserve">مصاريف عمولة تحصيل كهرباء </t>
  </si>
  <si>
    <t xml:space="preserve">مصاريف عمولة تحصيل مياه </t>
  </si>
  <si>
    <t xml:space="preserve">مصاريف فريق رياضة (للهيئة المحلية) </t>
  </si>
  <si>
    <t xml:space="preserve">مصاريف قضائية ( لا تشمل اتعاب المحامي او المستشار القانوني) </t>
  </si>
  <si>
    <t xml:space="preserve">مصاريف كهرباء ( للمقرات الادارية ) </t>
  </si>
  <si>
    <t xml:space="preserve">مصاريف معالجة البيانات </t>
  </si>
  <si>
    <t xml:space="preserve">مصاريف منافع أخرى ( مثل اشتراكات المبنى او لوازم مكافحة الحريق الخ...) </t>
  </si>
  <si>
    <t xml:space="preserve">مصاريف مياه ( للمقرات الادارية ) </t>
  </si>
  <si>
    <t xml:space="preserve">مصاريف نهاية خدمة الموظفين </t>
  </si>
  <si>
    <t xml:space="preserve">هبات وتبرعات </t>
  </si>
  <si>
    <t xml:space="preserve">هدايا للوفود الزائرة والمستضيفة </t>
  </si>
  <si>
    <t xml:space="preserve">أنظمة وبرامج حاسوب </t>
  </si>
  <si>
    <t xml:space="preserve">مصاريف النظافة ولوازمها ( للمقرات الادارية ) </t>
  </si>
  <si>
    <t xml:space="preserve">مصاريف محروقات تدفئة ( للمقرات الادارية ) </t>
  </si>
  <si>
    <t xml:space="preserve">مكافأت اعضاء المجلس </t>
  </si>
  <si>
    <t> المصاريف الادارية العامة</t>
  </si>
  <si>
    <t>اجمالي المصاريف الادارية العامة</t>
  </si>
  <si>
    <t>المطلوب للعام 2019</t>
  </si>
  <si>
    <t>المعتمد للعام 2018</t>
  </si>
  <si>
    <t>ملخص الموازنة</t>
  </si>
  <si>
    <t>موازنة عامة</t>
  </si>
  <si>
    <t>ايرادات</t>
  </si>
  <si>
    <t>نفقات</t>
  </si>
  <si>
    <t>الاجمالي</t>
  </si>
  <si>
    <t>التدفقات النقدية المباشرة الخاصة بالموازنة</t>
  </si>
  <si>
    <t>مصاريف رواتب خاصة بالموازنة</t>
  </si>
  <si>
    <t>مصاريف ادارية وعمومية خاصة بالموازنة</t>
  </si>
  <si>
    <t>صافي التدفقات النقدية للموازنة</t>
  </si>
  <si>
    <t>الموازنات ذات الطبيعة التجارية- موازنة المياه والصرف الصحي</t>
  </si>
  <si>
    <t>صافي التدفقات النقدية للهيئة المحلية</t>
  </si>
  <si>
    <t>فائض</t>
  </si>
  <si>
    <t>عجز</t>
  </si>
  <si>
    <t>رصيد النقد المتوقع في نهاية السنة الحالية</t>
  </si>
  <si>
    <t>اجمالي التدفقات الواردة من الموازنات</t>
  </si>
  <si>
    <t>اجمالي التدفقات الصادرة من الموازنات</t>
  </si>
  <si>
    <t>اجمالي التدفقات الخاصة بالمشاريع الرأسمالية</t>
  </si>
  <si>
    <t>اجمالي المصاريف العامة</t>
  </si>
  <si>
    <t>اجمالي الرواتب</t>
  </si>
  <si>
    <t>صافي التدفقات النقدية للهيئة المحلية(فائض)</t>
  </si>
  <si>
    <t>ر.م</t>
  </si>
  <si>
    <t xml:space="preserve">ملاحظات </t>
  </si>
  <si>
    <t>النموذج</t>
  </si>
  <si>
    <t>فهرس نماذج الموازنة</t>
  </si>
  <si>
    <t>الموازنة العامة</t>
  </si>
  <si>
    <t>الموازنة ذات الطبيعة التجارية</t>
  </si>
  <si>
    <t>المصاريف الادارية العامة</t>
  </si>
  <si>
    <t>الموازنة الائتمانية</t>
  </si>
  <si>
    <t>رواتب شهر اكتوبر</t>
  </si>
  <si>
    <t>كشف تقديرات الرواتب</t>
  </si>
  <si>
    <t>بيانات الموظفين</t>
  </si>
  <si>
    <t>الاحداثات الوظيفية</t>
  </si>
  <si>
    <t>الهواتف الارضية</t>
  </si>
  <si>
    <t>كشف الجوالات</t>
  </si>
  <si>
    <t>كشف السيارات</t>
  </si>
  <si>
    <t>اعتماد النموذح</t>
  </si>
  <si>
    <t>أعضاء المجلس الذين أقروا مشروع الموازنة و المدير المالي</t>
  </si>
  <si>
    <t>الشئون الإدارية و المالية</t>
  </si>
  <si>
    <t>الشئون الإدارية</t>
  </si>
  <si>
    <t>الشئون المالية</t>
  </si>
  <si>
    <t>أعضاء المجلس الذين أقروا مشروع الموازنة و الشئون المالية</t>
  </si>
  <si>
    <t>أعضاء المجلس الذين أقروا مشروع الموازنة و الشئون المالية و المشاريع</t>
  </si>
  <si>
    <t>الوظائف الجديدة</t>
  </si>
  <si>
    <t xml:space="preserve">اقرار المجلس البلدي باعداد الموازنة وفق بلاغ الموازنة </t>
  </si>
  <si>
    <t>كشف بالموظفين المنتهية خدمتهم</t>
  </si>
  <si>
    <t>مرفقات اخرى</t>
  </si>
  <si>
    <t>التسويات البنكية لجميع حسابات البنوك</t>
  </si>
  <si>
    <t>تحليل الديون على السكان بالتفصيل لمدة 3 سنوات سابقة</t>
  </si>
  <si>
    <t>تحليل الايرادات والنفقات حسب النسب 3 سنوات سابقة</t>
  </si>
  <si>
    <t>كشف نطاق الاشراف و علاوات الاشراف</t>
  </si>
  <si>
    <t>النقد في الصندوق والبنوك في30/9/2018</t>
  </si>
  <si>
    <t>ارصدة حسابات البنوك حسب العملات ومراكز النشاط</t>
  </si>
  <si>
    <t>آخر تقرير مالي قبل مناقشة الموازنة</t>
  </si>
  <si>
    <t>مخصصات المنح للمشاريع الممولة من خاج البلدية</t>
  </si>
  <si>
    <t>كشف بموظفي العقود و المياومة</t>
  </si>
  <si>
    <t>كشف يوضح كيفية تقدير بنود الموازنة</t>
  </si>
  <si>
    <t>أعضاء المجلس الذين أقروا مشروع الموازنة (</t>
  </si>
  <si>
    <t>الموازنة الانمائية / المشاريع</t>
  </si>
  <si>
    <t>محضر مجلس الهيئة يوثق موافقة أغلبية المجلس على مشروع الموازنة</t>
  </si>
  <si>
    <t xml:space="preserve"> هيكلية البلدية</t>
  </si>
  <si>
    <t>أعضاء المجلس الذين أقروا مشروع الموازنة و الشئون الإدارية</t>
  </si>
  <si>
    <t>ا</t>
  </si>
  <si>
    <t>ب</t>
  </si>
  <si>
    <t>ج</t>
  </si>
  <si>
    <t>د</t>
  </si>
  <si>
    <t>هـ</t>
  </si>
  <si>
    <t>و</t>
  </si>
  <si>
    <t>ز</t>
  </si>
  <si>
    <t>ح</t>
  </si>
  <si>
    <t>ط</t>
  </si>
  <si>
    <t>ي</t>
  </si>
  <si>
    <t>ك</t>
  </si>
  <si>
    <t>ل</t>
  </si>
  <si>
    <t>ملحق نماذج الموازنة</t>
  </si>
  <si>
    <t xml:space="preserve"> أية تسويات مالية مع الهيئات  المحلية أو المجالس  المشتركة </t>
  </si>
  <si>
    <t>رسوم سوق الحيوانات + السلخانة</t>
  </si>
  <si>
    <t>رسوم رخص مختلفة/ايرادات مختلفة</t>
  </si>
  <si>
    <t>ايرادات بيع موجودات ثابتة</t>
  </si>
  <si>
    <t>مصاريف استأجار  تشمل استأجار مسلخ البلدية</t>
  </si>
  <si>
    <t>زيوت ومحروقات -الصرف الصحي</t>
  </si>
  <si>
    <t>صيانة مضخات وماتورات الصرف الصحي</t>
  </si>
  <si>
    <t>مصاريف معالجة وتعقيم الصرف الصحي</t>
  </si>
  <si>
    <t>بلدية : جباليا النزلة</t>
  </si>
  <si>
    <t>مكافأت  (مكافاة المحصلين الخارجيين بالنسبة% )</t>
  </si>
  <si>
    <t>رواتب بدون عمال وتأمينات</t>
  </si>
  <si>
    <t>رواتب واجور موظفين مثبتين دائمين</t>
  </si>
  <si>
    <t>-</t>
  </si>
  <si>
    <t>القيمة الفعلية حتى 12/31/ 2017</t>
  </si>
  <si>
    <t>الموازنة العامه 2018</t>
  </si>
  <si>
    <t>الموازنة ذات الطبيعة التجارية  2018</t>
  </si>
  <si>
    <t>ايرادات وهبات حكومية متنوعة</t>
  </si>
  <si>
    <t xml:space="preserve">ايرادات وهبات اجنبية </t>
  </si>
  <si>
    <t>مصاريف صيانة اليات ومعدات الاشغال العامة</t>
  </si>
  <si>
    <t>رسوم انتساب مجالس الخدمات</t>
  </si>
  <si>
    <t>اثمان كهرباء مضخات الصرف الصحي</t>
  </si>
  <si>
    <t xml:space="preserve">متفرقات متنوعة الصرف الصحي </t>
  </si>
  <si>
    <t>ملخص الموازنة2018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</si>
</sst>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_-* #,##0.00\-;_-* &quot;-&quot;??_-;_-@_-"/>
    <numFmt numFmtId="164" formatCode="_-* #,##0.00\ _ر_._س_._‏_-;\-* #,##0.00\ _ر_._س_._‏_-;_-* &quot;-&quot;??\ _ر_._س_._‏_-;_-@_-"/>
    <numFmt numFmtId="165" formatCode="_-* #,##0_-;_-* #,##0\-;_-* &quot;-&quot;??_-;_-@_-"/>
  </numFmts>
  <fonts count="4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4"/>
      <color theme="1"/>
      <name val="Times New Roman"/>
      <family val="1"/>
      <scheme val="major"/>
    </font>
    <font>
      <sz val="13"/>
      <color theme="1"/>
      <name val="Times New Roman"/>
      <family val="1"/>
      <scheme val="major"/>
    </font>
    <font>
      <b/>
      <sz val="11"/>
      <color rgb="FF245269"/>
      <name val="Simplified Arabic"/>
      <family val="1"/>
    </font>
    <font>
      <sz val="11"/>
      <color theme="1"/>
      <name val="Times New Roman"/>
      <family val="1"/>
      <scheme val="major"/>
    </font>
    <font>
      <b/>
      <sz val="12"/>
      <color rgb="FF333333"/>
      <name val="Simplified Arabic"/>
      <family val="1"/>
    </font>
    <font>
      <sz val="12"/>
      <color theme="1"/>
      <name val="Arial"/>
      <family val="2"/>
      <charset val="178"/>
      <scheme val="minor"/>
    </font>
    <font>
      <sz val="13"/>
      <color theme="1"/>
      <name val="Arial"/>
      <family val="2"/>
      <charset val="178"/>
      <scheme val="minor"/>
    </font>
    <font>
      <sz val="10"/>
      <name val="Arial"/>
      <family val="2"/>
    </font>
    <font>
      <b/>
      <sz val="12"/>
      <color theme="1"/>
      <name val="Times New Roman"/>
      <family val="1"/>
      <scheme val="major"/>
    </font>
    <font>
      <b/>
      <sz val="14"/>
      <color theme="1"/>
      <name val="Times New Roman"/>
      <family val="1"/>
      <scheme val="major"/>
    </font>
    <font>
      <b/>
      <sz val="14"/>
      <color rgb="FF333333"/>
      <name val="Times New Roman"/>
      <family val="1"/>
      <scheme val="major"/>
    </font>
    <font>
      <b/>
      <sz val="16"/>
      <color rgb="FF245269"/>
      <name val="Times New Roman"/>
      <family val="1"/>
      <scheme val="major"/>
    </font>
    <font>
      <b/>
      <sz val="16"/>
      <color theme="1"/>
      <name val="Times New Roman"/>
      <family val="1"/>
      <scheme val="major"/>
    </font>
    <font>
      <b/>
      <sz val="14"/>
      <color theme="1"/>
      <name val="Times New Roman"/>
      <family val="1"/>
    </font>
    <font>
      <sz val="14"/>
      <color theme="1"/>
      <name val="Simplified Arabic"/>
      <family val="1"/>
    </font>
    <font>
      <b/>
      <sz val="20"/>
      <color theme="1"/>
      <name val="Times New Roman"/>
      <family val="1"/>
      <scheme val="major"/>
    </font>
    <font>
      <b/>
      <sz val="18"/>
      <color theme="1"/>
      <name val="Times New Roman"/>
      <family val="1"/>
      <scheme val="major"/>
    </font>
    <font>
      <b/>
      <sz val="16"/>
      <color theme="1"/>
      <name val="Arial"/>
      <family val="2"/>
      <scheme val="minor"/>
    </font>
    <font>
      <sz val="10"/>
      <color indexed="8"/>
      <name val="MS Sans Serif"/>
      <family val="2"/>
      <charset val="178"/>
    </font>
    <font>
      <sz val="11"/>
      <color theme="1"/>
      <name val="Arial"/>
      <family val="2"/>
      <scheme val="minor"/>
    </font>
    <font>
      <sz val="10"/>
      <color indexed="8"/>
      <name val="Arial"/>
      <family val="2"/>
    </font>
    <font>
      <sz val="14"/>
      <name val="Simplified Arabic"/>
      <family val="1"/>
    </font>
    <font>
      <sz val="14"/>
      <color rgb="FF333333"/>
      <name val="Simplified Arabic"/>
      <family val="1"/>
    </font>
    <font>
      <sz val="11"/>
      <color theme="1"/>
      <name val="Simplified Arabic"/>
      <family val="1"/>
    </font>
    <font>
      <sz val="14"/>
      <color rgb="FFFF0000"/>
      <name val="Simplified Arabic"/>
      <family val="1"/>
    </font>
    <font>
      <sz val="13"/>
      <color rgb="FF333333"/>
      <name val="Simplified Arabic"/>
      <family val="1"/>
    </font>
    <font>
      <sz val="10"/>
      <color theme="1"/>
      <name val="Simplified Arabic"/>
      <family val="1"/>
    </font>
    <font>
      <sz val="12"/>
      <color theme="1"/>
      <name val="Simplified Arabic"/>
      <family val="1"/>
    </font>
    <font>
      <sz val="11"/>
      <color rgb="FF333333"/>
      <name val="Simplified Arabic"/>
      <family val="1"/>
    </font>
    <font>
      <sz val="12"/>
      <color rgb="FF333333"/>
      <name val="Simplified Arabic"/>
      <family val="1"/>
    </font>
    <font>
      <sz val="9"/>
      <color theme="1"/>
      <name val="Simplified Arabic"/>
      <family val="1"/>
    </font>
    <font>
      <sz val="12"/>
      <color theme="1"/>
      <name val="Times New Roman"/>
      <family val="1"/>
      <scheme val="major"/>
    </font>
    <font>
      <b/>
      <sz val="13"/>
      <color theme="1"/>
      <name val="Simplified Arabic"/>
      <family val="1"/>
    </font>
    <font>
      <b/>
      <sz val="13"/>
      <color rgb="FF333333"/>
      <name val="Simplified Arabic"/>
      <family val="1"/>
    </font>
    <font>
      <sz val="12"/>
      <name val="Simplified Arabic"/>
      <family val="1"/>
    </font>
    <font>
      <b/>
      <sz val="13"/>
      <name val="Simplified Arabic"/>
      <family val="1"/>
    </font>
    <font>
      <b/>
      <sz val="13"/>
      <color rgb="FFFF0000"/>
      <name val="Simplified Arabic"/>
      <family val="1"/>
    </font>
    <font>
      <b/>
      <sz val="11"/>
      <color theme="1"/>
      <name val="Arial"/>
      <family val="2"/>
      <charset val="178"/>
      <scheme val="minor"/>
    </font>
    <font>
      <b/>
      <sz val="14"/>
      <color theme="1"/>
      <name val="Simplified Arabic"/>
      <family val="1"/>
    </font>
    <font>
      <b/>
      <sz val="12"/>
      <color theme="1"/>
      <name val="Simplified Arabic"/>
      <family val="1"/>
    </font>
    <font>
      <b/>
      <sz val="12"/>
      <name val="Simplified Arabic"/>
      <family val="1"/>
    </font>
    <font>
      <b/>
      <sz val="14"/>
      <name val="Times New Roman"/>
      <family val="1"/>
      <scheme val="major"/>
    </font>
    <font>
      <b/>
      <sz val="14"/>
      <color rgb="FF31708F"/>
      <name val="Times New Roman"/>
      <family val="1"/>
      <scheme val="major"/>
    </font>
    <font>
      <b/>
      <sz val="14"/>
      <color theme="1"/>
      <name val="Arial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DDDDD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20" fillId="0" borderId="0"/>
    <xf numFmtId="0" fontId="21" fillId="0" borderId="0"/>
    <xf numFmtId="0" fontId="22" fillId="0" borderId="0"/>
  </cellStyleXfs>
  <cellXfs count="171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0" borderId="0" xfId="0" applyFont="1" applyAlignment="1">
      <alignment horizontal="justify" vertical="center" readingOrder="2"/>
    </xf>
    <xf numFmtId="0" fontId="2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wrapText="1"/>
    </xf>
    <xf numFmtId="0" fontId="3" fillId="0" borderId="12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  <xf numFmtId="0" fontId="3" fillId="0" borderId="27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3" fillId="0" borderId="1" xfId="4" applyNumberFormat="1" applyFont="1" applyBorder="1" applyAlignment="1" applyProtection="1">
      <alignment horizontal="center" vertical="center" shrinkToFit="1"/>
      <protection locked="0"/>
    </xf>
    <xf numFmtId="0" fontId="16" fillId="0" borderId="1" xfId="0" applyFont="1" applyBorder="1" applyAlignment="1">
      <alignment vertical="center"/>
    </xf>
    <xf numFmtId="0" fontId="25" fillId="0" borderId="0" xfId="0" applyFont="1"/>
    <xf numFmtId="0" fontId="16" fillId="0" borderId="0" xfId="0" applyFont="1"/>
    <xf numFmtId="0" fontId="23" fillId="0" borderId="1" xfId="3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65" fontId="24" fillId="2" borderId="1" xfId="1" applyNumberFormat="1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right" vertical="center" wrapText="1"/>
    </xf>
    <xf numFmtId="0" fontId="24" fillId="2" borderId="1" xfId="0" applyFont="1" applyFill="1" applyBorder="1" applyAlignment="1">
      <alignment horizontal="right" vertical="center"/>
    </xf>
    <xf numFmtId="165" fontId="16" fillId="0" borderId="1" xfId="0" applyNumberFormat="1" applyFont="1" applyBorder="1"/>
    <xf numFmtId="0" fontId="23" fillId="0" borderId="1" xfId="4" applyFont="1" applyBorder="1" applyAlignment="1" applyProtection="1">
      <alignment horizontal="right" vertical="center" shrinkToFit="1"/>
      <protection locked="0"/>
    </xf>
    <xf numFmtId="0" fontId="29" fillId="0" borderId="1" xfId="0" applyFont="1" applyBorder="1" applyAlignment="1">
      <alignment vertical="center"/>
    </xf>
    <xf numFmtId="0" fontId="30" fillId="2" borderId="1" xfId="0" applyFont="1" applyFill="1" applyBorder="1" applyAlignment="1">
      <alignment horizontal="right" vertical="center"/>
    </xf>
    <xf numFmtId="165" fontId="24" fillId="2" borderId="18" xfId="1" applyNumberFormat="1" applyFont="1" applyFill="1" applyBorder="1" applyAlignment="1">
      <alignment horizontal="center" vertical="top" wrapText="1"/>
    </xf>
    <xf numFmtId="0" fontId="16" fillId="0" borderId="14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4" fontId="34" fillId="0" borderId="1" xfId="0" applyNumberFormat="1" applyFont="1" applyBorder="1" applyAlignment="1">
      <alignment horizontal="center" vertical="center"/>
    </xf>
    <xf numFmtId="0" fontId="34" fillId="0" borderId="14" xfId="0" applyFont="1" applyBorder="1" applyAlignment="1">
      <alignment vertical="center"/>
    </xf>
    <xf numFmtId="4" fontId="34" fillId="0" borderId="14" xfId="0" applyNumberFormat="1" applyFont="1" applyBorder="1" applyAlignment="1">
      <alignment horizontal="center" vertical="center"/>
    </xf>
    <xf numFmtId="4" fontId="35" fillId="2" borderId="13" xfId="1" applyNumberFormat="1" applyFont="1" applyFill="1" applyBorder="1" applyAlignment="1">
      <alignment horizontal="center" vertical="center" wrapText="1"/>
    </xf>
    <xf numFmtId="4" fontId="35" fillId="2" borderId="6" xfId="1" applyNumberFormat="1" applyFont="1" applyFill="1" applyBorder="1" applyAlignment="1">
      <alignment horizontal="center" vertical="center" wrapText="1"/>
    </xf>
    <xf numFmtId="3" fontId="36" fillId="0" borderId="1" xfId="3" applyNumberFormat="1" applyFont="1" applyBorder="1" applyAlignment="1" applyProtection="1">
      <alignment horizontal="center" vertical="center"/>
      <protection locked="0"/>
    </xf>
    <xf numFmtId="4" fontId="35" fillId="2" borderId="5" xfId="1" applyNumberFormat="1" applyFont="1" applyFill="1" applyBorder="1" applyAlignment="1">
      <alignment horizontal="center" vertical="center" wrapText="1"/>
    </xf>
    <xf numFmtId="165" fontId="24" fillId="2" borderId="5" xfId="1" applyNumberFormat="1" applyFont="1" applyFill="1" applyBorder="1" applyAlignment="1">
      <alignment horizontal="center" vertical="top" wrapText="1"/>
    </xf>
    <xf numFmtId="165" fontId="24" fillId="2" borderId="5" xfId="1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4" fontId="34" fillId="6" borderId="1" xfId="0" applyNumberFormat="1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right" vertical="center" wrapText="1"/>
    </xf>
    <xf numFmtId="0" fontId="16" fillId="0" borderId="14" xfId="0" applyFont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5" fontId="35" fillId="2" borderId="1" xfId="1" applyNumberFormat="1" applyFont="1" applyFill="1" applyBorder="1" applyAlignment="1">
      <alignment horizontal="center" vertical="top" wrapText="1"/>
    </xf>
    <xf numFmtId="4" fontId="35" fillId="2" borderId="1" xfId="1" applyNumberFormat="1" applyFont="1" applyFill="1" applyBorder="1" applyAlignment="1">
      <alignment horizontal="center" vertical="top" wrapText="1"/>
    </xf>
    <xf numFmtId="3" fontId="37" fillId="0" borderId="1" xfId="3" applyNumberFormat="1" applyFont="1" applyBorder="1" applyAlignment="1" applyProtection="1">
      <alignment horizontal="center" vertical="center"/>
      <protection locked="0"/>
    </xf>
    <xf numFmtId="0" fontId="34" fillId="0" borderId="0" xfId="0" applyFont="1"/>
    <xf numFmtId="4" fontId="34" fillId="0" borderId="0" xfId="0" applyNumberFormat="1" applyFont="1" applyAlignment="1">
      <alignment horizontal="center"/>
    </xf>
    <xf numFmtId="0" fontId="38" fillId="0" borderId="1" xfId="0" applyFont="1" applyBorder="1" applyAlignment="1">
      <alignment vertical="center"/>
    </xf>
    <xf numFmtId="4" fontId="38" fillId="0" borderId="1" xfId="0" applyNumberFormat="1" applyFont="1" applyBorder="1" applyAlignment="1">
      <alignment horizontal="center" vertical="center"/>
    </xf>
    <xf numFmtId="4" fontId="37" fillId="0" borderId="1" xfId="4" applyNumberFormat="1" applyFont="1" applyBorder="1" applyAlignment="1" applyProtection="1">
      <alignment horizontal="center" vertical="center" shrinkToFit="1"/>
      <protection locked="0"/>
    </xf>
    <xf numFmtId="0" fontId="11" fillId="0" borderId="15" xfId="0" applyFont="1" applyBorder="1" applyAlignment="1">
      <alignment horizontal="center" vertical="center"/>
    </xf>
    <xf numFmtId="43" fontId="12" fillId="2" borderId="16" xfId="2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43" fontId="12" fillId="2" borderId="18" xfId="2" applyFont="1" applyFill="1" applyBorder="1" applyAlignment="1">
      <alignment horizontal="center" vertical="center" wrapText="1"/>
    </xf>
    <xf numFmtId="43" fontId="12" fillId="2" borderId="1" xfId="2" applyFont="1" applyFill="1" applyBorder="1" applyAlignment="1">
      <alignment horizontal="center" vertical="center" wrapText="1"/>
    </xf>
    <xf numFmtId="43" fontId="12" fillId="2" borderId="19" xfId="2" applyFont="1" applyFill="1" applyBorder="1" applyAlignment="1">
      <alignment horizontal="center" vertical="center" wrapText="1"/>
    </xf>
    <xf numFmtId="43" fontId="12" fillId="2" borderId="14" xfId="2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43" fontId="12" fillId="2" borderId="21" xfId="2" applyFont="1" applyFill="1" applyBorder="1" applyAlignment="1">
      <alignment horizontal="center" vertical="center" wrapText="1"/>
    </xf>
    <xf numFmtId="165" fontId="12" fillId="2" borderId="1" xfId="2" applyNumberFormat="1" applyFont="1" applyFill="1" applyBorder="1" applyAlignment="1">
      <alignment horizontal="center" vertical="center" wrapText="1"/>
    </xf>
    <xf numFmtId="0" fontId="45" fillId="0" borderId="0" xfId="0" applyFont="1"/>
    <xf numFmtId="0" fontId="45" fillId="0" borderId="0" xfId="0" applyFont="1" applyAlignment="1"/>
    <xf numFmtId="43" fontId="45" fillId="0" borderId="0" xfId="0" applyNumberFormat="1" applyFont="1"/>
    <xf numFmtId="2" fontId="45" fillId="0" borderId="0" xfId="0" applyNumberFormat="1" applyFont="1"/>
    <xf numFmtId="10" fontId="45" fillId="0" borderId="0" xfId="0" applyNumberFormat="1" applyFont="1"/>
    <xf numFmtId="165" fontId="12" fillId="2" borderId="34" xfId="2" applyNumberFormat="1" applyFont="1" applyFill="1" applyBorder="1" applyAlignment="1">
      <alignment horizontal="center" vertical="center" wrapText="1"/>
    </xf>
    <xf numFmtId="0" fontId="45" fillId="0" borderId="0" xfId="0" applyFont="1" applyAlignment="1">
      <alignment vertical="center"/>
    </xf>
    <xf numFmtId="3" fontId="45" fillId="0" borderId="0" xfId="0" applyNumberFormat="1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43" fontId="12" fillId="2" borderId="34" xfId="2" applyFont="1" applyFill="1" applyBorder="1" applyAlignment="1">
      <alignment horizontal="center" vertical="center" wrapText="1"/>
    </xf>
    <xf numFmtId="0" fontId="45" fillId="0" borderId="22" xfId="0" applyFont="1" applyBorder="1" applyAlignment="1">
      <alignment vertical="center"/>
    </xf>
    <xf numFmtId="165" fontId="12" fillId="2" borderId="23" xfId="2" applyNumberFormat="1" applyFont="1" applyFill="1" applyBorder="1" applyAlignment="1">
      <alignment horizontal="center" vertical="center" wrapText="1"/>
    </xf>
    <xf numFmtId="0" fontId="45" fillId="0" borderId="23" xfId="0" applyFont="1" applyBorder="1" applyAlignment="1">
      <alignment vertical="center"/>
    </xf>
    <xf numFmtId="165" fontId="12" fillId="2" borderId="24" xfId="2" applyNumberFormat="1" applyFont="1" applyFill="1" applyBorder="1" applyAlignment="1">
      <alignment horizontal="center" vertical="center" wrapText="1"/>
    </xf>
    <xf numFmtId="4" fontId="34" fillId="3" borderId="1" xfId="0" applyNumberFormat="1" applyFont="1" applyFill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0" fillId="0" borderId="0" xfId="0" applyFill="1"/>
    <xf numFmtId="4" fontId="34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3" fontId="36" fillId="0" borderId="1" xfId="3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vertical="center"/>
    </xf>
    <xf numFmtId="0" fontId="33" fillId="0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3" fontId="42" fillId="0" borderId="1" xfId="3" applyNumberFormat="1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>
      <alignment vertical="center"/>
    </xf>
    <xf numFmtId="0" fontId="39" fillId="0" borderId="0" xfId="0" applyFont="1" applyFill="1"/>
    <xf numFmtId="0" fontId="28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4" fontId="35" fillId="0" borderId="5" xfId="1" applyNumberFormat="1" applyFont="1" applyFill="1" applyBorder="1" applyAlignment="1">
      <alignment horizontal="center" vertical="center" wrapText="1"/>
    </xf>
    <xf numFmtId="4" fontId="6" fillId="0" borderId="5" xfId="1" applyNumberFormat="1" applyFont="1" applyFill="1" applyBorder="1" applyAlignment="1">
      <alignment horizontal="center" vertical="center" wrapText="1"/>
    </xf>
    <xf numFmtId="4" fontId="5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4" fontId="0" fillId="0" borderId="0" xfId="0" applyNumberFormat="1" applyFont="1" applyFill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165" fontId="24" fillId="0" borderId="1" xfId="1" applyNumberFormat="1" applyFont="1" applyFill="1" applyBorder="1" applyAlignment="1">
      <alignment horizontal="center" vertical="top" wrapText="1"/>
    </xf>
    <xf numFmtId="0" fontId="16" fillId="0" borderId="0" xfId="0" applyFont="1" applyFill="1"/>
    <xf numFmtId="0" fontId="16" fillId="0" borderId="1" xfId="0" applyFont="1" applyFill="1" applyBorder="1" applyAlignment="1">
      <alignment horizontal="center" vertical="center" wrapText="1"/>
    </xf>
    <xf numFmtId="4" fontId="35" fillId="0" borderId="1" xfId="1" applyNumberFormat="1" applyFont="1" applyFill="1" applyBorder="1" applyAlignment="1">
      <alignment horizontal="center" vertical="top" wrapText="1"/>
    </xf>
    <xf numFmtId="3" fontId="37" fillId="0" borderId="1" xfId="3" applyNumberFormat="1" applyFont="1" applyFill="1" applyBorder="1" applyAlignment="1" applyProtection="1">
      <alignment horizontal="center" vertical="center"/>
      <protection locked="0"/>
    </xf>
    <xf numFmtId="4" fontId="34" fillId="0" borderId="1" xfId="0" applyNumberFormat="1" applyFont="1" applyFill="1" applyBorder="1" applyAlignment="1">
      <alignment horizontal="center" vertical="center"/>
    </xf>
    <xf numFmtId="4" fontId="34" fillId="0" borderId="14" xfId="0" applyNumberFormat="1" applyFont="1" applyFill="1" applyBorder="1" applyAlignment="1">
      <alignment horizontal="center" vertical="center"/>
    </xf>
    <xf numFmtId="4" fontId="35" fillId="0" borderId="7" xfId="1" applyNumberFormat="1" applyFont="1" applyFill="1" applyBorder="1" applyAlignment="1">
      <alignment horizontal="center" vertical="center" wrapText="1"/>
    </xf>
    <xf numFmtId="4" fontId="34" fillId="0" borderId="0" xfId="0" applyNumberFormat="1" applyFont="1" applyFill="1" applyAlignment="1">
      <alignment horizontal="center"/>
    </xf>
    <xf numFmtId="0" fontId="34" fillId="0" borderId="1" xfId="0" applyFont="1" applyFill="1" applyBorder="1" applyAlignment="1">
      <alignment vertical="center"/>
    </xf>
    <xf numFmtId="0" fontId="34" fillId="0" borderId="14" xfId="0" applyFont="1" applyFill="1" applyBorder="1" applyAlignment="1">
      <alignment vertical="center"/>
    </xf>
    <xf numFmtId="4" fontId="35" fillId="0" borderId="13" xfId="1" applyNumberFormat="1" applyFont="1" applyFill="1" applyBorder="1" applyAlignment="1">
      <alignment horizontal="center" vertical="center" wrapText="1"/>
    </xf>
    <xf numFmtId="4" fontId="38" fillId="0" borderId="1" xfId="0" applyNumberFormat="1" applyFont="1" applyFill="1" applyBorder="1" applyAlignment="1">
      <alignment horizontal="center" vertical="center"/>
    </xf>
    <xf numFmtId="4" fontId="37" fillId="0" borderId="1" xfId="4" applyNumberFormat="1" applyFont="1" applyFill="1" applyBorder="1" applyAlignment="1" applyProtection="1">
      <alignment horizontal="center" vertical="center" shrinkToFit="1"/>
      <protection locked="0"/>
    </xf>
    <xf numFmtId="0" fontId="16" fillId="0" borderId="1" xfId="0" applyFont="1" applyBorder="1" applyAlignment="1">
      <alignment horizontal="center" vertical="center"/>
    </xf>
    <xf numFmtId="0" fontId="19" fillId="0" borderId="33" xfId="0" applyFont="1" applyBorder="1" applyAlignment="1">
      <alignment horizontal="right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18" fillId="4" borderId="32" xfId="0" applyFont="1" applyFill="1" applyBorder="1" applyAlignment="1">
      <alignment horizontal="right" vertical="center"/>
    </xf>
    <xf numFmtId="0" fontId="17" fillId="4" borderId="31" xfId="0" applyFont="1" applyFill="1" applyBorder="1" applyAlignment="1">
      <alignment horizontal="right" vertical="center"/>
    </xf>
    <xf numFmtId="0" fontId="43" fillId="0" borderId="2" xfId="0" applyFont="1" applyBorder="1" applyAlignment="1">
      <alignment horizontal="center" vertical="center" wrapText="1"/>
    </xf>
    <xf numFmtId="0" fontId="43" fillId="0" borderId="4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center"/>
    </xf>
    <xf numFmtId="0" fontId="27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right" vertical="center"/>
    </xf>
    <xf numFmtId="0" fontId="14" fillId="0" borderId="3" xfId="0" applyFont="1" applyFill="1" applyBorder="1" applyAlignment="1">
      <alignment horizontal="right" vertical="center"/>
    </xf>
    <xf numFmtId="0" fontId="13" fillId="0" borderId="2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horizontal="right" vertical="center"/>
    </xf>
    <xf numFmtId="4" fontId="31" fillId="3" borderId="5" xfId="0" applyNumberFormat="1" applyFont="1" applyFill="1" applyBorder="1" applyAlignment="1">
      <alignment horizontal="center" vertical="center" wrapText="1"/>
    </xf>
    <xf numFmtId="4" fontId="37" fillId="0" borderId="0" xfId="4" applyNumberFormat="1" applyFont="1" applyBorder="1" applyAlignment="1" applyProtection="1">
      <alignment horizontal="center" vertical="center" shrinkToFit="1"/>
      <protection locked="0"/>
    </xf>
    <xf numFmtId="4" fontId="34" fillId="0" borderId="0" xfId="0" applyNumberFormat="1" applyFont="1" applyBorder="1" applyAlignment="1">
      <alignment horizontal="center" vertical="center"/>
    </xf>
    <xf numFmtId="4" fontId="34" fillId="0" borderId="0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3" fontId="36" fillId="0" borderId="0" xfId="3" applyNumberFormat="1" applyFont="1" applyBorder="1" applyAlignment="1" applyProtection="1">
      <alignment horizontal="center" vertical="center"/>
      <protection locked="0"/>
    </xf>
    <xf numFmtId="3" fontId="36" fillId="0" borderId="0" xfId="3" applyNumberFormat="1" applyFont="1" applyFill="1" applyBorder="1" applyAlignment="1" applyProtection="1">
      <alignment horizontal="center" vertical="center"/>
      <protection locked="0"/>
    </xf>
  </cellXfs>
  <cellStyles count="8">
    <cellStyle name="Comma" xfId="1" builtinId="3"/>
    <cellStyle name="Comma 2" xfId="2"/>
    <cellStyle name="Normal" xfId="0" builtinId="0"/>
    <cellStyle name="Normal 2" xfId="3"/>
    <cellStyle name="Normal 3" xfId="5"/>
    <cellStyle name="Normal 4" xfId="6"/>
    <cellStyle name="Normal_موازنة العام 2008 مقترحة" xfId="4"/>
    <cellStyle name="عادي_ورقة1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rightToLeft="1" topLeftCell="A28" zoomScaleNormal="100" workbookViewId="0">
      <selection activeCell="C19" sqref="C19"/>
    </sheetView>
  </sheetViews>
  <sheetFormatPr defaultRowHeight="40.5" customHeight="1" x14ac:dyDescent="0.2"/>
  <cols>
    <col min="1" max="1" width="5.875" customWidth="1"/>
    <col min="2" max="2" width="45.875" style="16" customWidth="1"/>
    <col min="3" max="3" width="57.625" bestFit="1" customWidth="1"/>
    <col min="5" max="5" width="5.75" customWidth="1"/>
    <col min="6" max="6" width="9" hidden="1" customWidth="1"/>
    <col min="7" max="7" width="81.875" customWidth="1"/>
  </cols>
  <sheetData>
    <row r="1" spans="1:3" ht="40.5" customHeight="1" thickBot="1" x14ac:dyDescent="0.25">
      <c r="A1" s="136" t="s">
        <v>346</v>
      </c>
      <c r="B1" s="136"/>
      <c r="C1" s="136"/>
    </row>
    <row r="2" spans="1:3" s="8" customFormat="1" ht="40.5" customHeight="1" thickBot="1" x14ac:dyDescent="0.25">
      <c r="A2" s="137" t="s">
        <v>296</v>
      </c>
      <c r="B2" s="138"/>
      <c r="C2" s="139"/>
    </row>
    <row r="3" spans="1:3" s="8" customFormat="1" ht="40.5" customHeight="1" x14ac:dyDescent="0.2">
      <c r="A3" s="1" t="s">
        <v>293</v>
      </c>
      <c r="B3" s="2" t="s">
        <v>295</v>
      </c>
      <c r="C3" s="3" t="s">
        <v>308</v>
      </c>
    </row>
    <row r="4" spans="1:3" s="8" customFormat="1" ht="40.5" customHeight="1" x14ac:dyDescent="0.2">
      <c r="A4" s="10">
        <v>1</v>
      </c>
      <c r="B4" s="14" t="s">
        <v>273</v>
      </c>
      <c r="C4" s="9" t="s">
        <v>309</v>
      </c>
    </row>
    <row r="5" spans="1:3" s="8" customFormat="1" ht="40.5" customHeight="1" x14ac:dyDescent="0.2">
      <c r="A5" s="10">
        <v>2</v>
      </c>
      <c r="B5" s="14" t="s">
        <v>297</v>
      </c>
      <c r="C5" s="9" t="s">
        <v>313</v>
      </c>
    </row>
    <row r="6" spans="1:3" s="8" customFormat="1" ht="40.5" customHeight="1" x14ac:dyDescent="0.2">
      <c r="A6" s="11">
        <v>3</v>
      </c>
      <c r="B6" s="14" t="s">
        <v>298</v>
      </c>
      <c r="C6" s="9" t="s">
        <v>313</v>
      </c>
    </row>
    <row r="7" spans="1:3" s="8" customFormat="1" ht="40.5" customHeight="1" x14ac:dyDescent="0.2">
      <c r="A7" s="11">
        <v>4</v>
      </c>
      <c r="B7" s="14" t="s">
        <v>299</v>
      </c>
      <c r="C7" s="9" t="s">
        <v>313</v>
      </c>
    </row>
    <row r="8" spans="1:3" s="8" customFormat="1" ht="40.5" customHeight="1" x14ac:dyDescent="0.2">
      <c r="A8" s="11">
        <v>5</v>
      </c>
      <c r="B8" s="14" t="s">
        <v>300</v>
      </c>
      <c r="C8" s="9" t="s">
        <v>313</v>
      </c>
    </row>
    <row r="9" spans="1:3" s="8" customFormat="1" ht="40.5" customHeight="1" x14ac:dyDescent="0.2">
      <c r="A9" s="11">
        <v>6</v>
      </c>
      <c r="B9" s="14" t="s">
        <v>330</v>
      </c>
      <c r="C9" s="9" t="s">
        <v>314</v>
      </c>
    </row>
    <row r="10" spans="1:3" s="8" customFormat="1" ht="40.5" customHeight="1" x14ac:dyDescent="0.2">
      <c r="A10" s="11">
        <v>7</v>
      </c>
      <c r="B10" s="14" t="s">
        <v>323</v>
      </c>
      <c r="C10" s="9" t="s">
        <v>312</v>
      </c>
    </row>
    <row r="11" spans="1:3" s="8" customFormat="1" ht="40.5" customHeight="1" x14ac:dyDescent="0.2">
      <c r="A11" s="11">
        <v>8</v>
      </c>
      <c r="B11" s="14" t="s">
        <v>301</v>
      </c>
      <c r="C11" s="9" t="s">
        <v>312</v>
      </c>
    </row>
    <row r="12" spans="1:3" s="8" customFormat="1" ht="40.5" customHeight="1" x14ac:dyDescent="0.2">
      <c r="A12" s="11">
        <v>9</v>
      </c>
      <c r="B12" s="14" t="s">
        <v>302</v>
      </c>
      <c r="C12" s="9" t="s">
        <v>310</v>
      </c>
    </row>
    <row r="13" spans="1:3" s="8" customFormat="1" ht="40.5" customHeight="1" x14ac:dyDescent="0.2">
      <c r="A13" s="11">
        <v>10</v>
      </c>
      <c r="B13" s="14" t="s">
        <v>303</v>
      </c>
      <c r="C13" s="9" t="s">
        <v>311</v>
      </c>
    </row>
    <row r="14" spans="1:3" s="8" customFormat="1" ht="40.5" customHeight="1" x14ac:dyDescent="0.2">
      <c r="A14" s="141">
        <v>11</v>
      </c>
      <c r="B14" s="14" t="s">
        <v>304</v>
      </c>
      <c r="C14" s="140" t="s">
        <v>333</v>
      </c>
    </row>
    <row r="15" spans="1:3" s="8" customFormat="1" ht="40.5" customHeight="1" x14ac:dyDescent="0.2">
      <c r="A15" s="141"/>
      <c r="B15" s="14" t="s">
        <v>315</v>
      </c>
      <c r="C15" s="140"/>
    </row>
    <row r="16" spans="1:3" s="8" customFormat="1" ht="40.5" customHeight="1" x14ac:dyDescent="0.2">
      <c r="A16" s="141"/>
      <c r="B16" s="14" t="s">
        <v>317</v>
      </c>
      <c r="C16" s="140"/>
    </row>
    <row r="17" spans="1:7" s="8" customFormat="1" ht="40.5" customHeight="1" x14ac:dyDescent="0.2">
      <c r="A17" s="10">
        <v>12</v>
      </c>
      <c r="B17" s="15" t="s">
        <v>322</v>
      </c>
      <c r="C17" s="9" t="s">
        <v>310</v>
      </c>
    </row>
    <row r="18" spans="1:7" s="8" customFormat="1" ht="40.5" customHeight="1" x14ac:dyDescent="0.2">
      <c r="A18" s="10">
        <v>13</v>
      </c>
      <c r="B18" s="14" t="s">
        <v>305</v>
      </c>
      <c r="C18" s="9" t="s">
        <v>310</v>
      </c>
    </row>
    <row r="19" spans="1:7" s="8" customFormat="1" ht="40.5" customHeight="1" x14ac:dyDescent="0.7">
      <c r="A19" s="10">
        <v>14</v>
      </c>
      <c r="B19" s="14" t="s">
        <v>306</v>
      </c>
      <c r="C19" s="9" t="s">
        <v>310</v>
      </c>
      <c r="G19" s="17"/>
    </row>
    <row r="20" spans="1:7" s="8" customFormat="1" ht="40.5" customHeight="1" x14ac:dyDescent="0.2">
      <c r="A20" s="10">
        <v>15</v>
      </c>
      <c r="B20" s="14" t="s">
        <v>307</v>
      </c>
      <c r="C20" s="9" t="s">
        <v>310</v>
      </c>
    </row>
    <row r="21" spans="1:7" s="8" customFormat="1" ht="40.5" customHeight="1" x14ac:dyDescent="0.2">
      <c r="A21" s="25">
        <v>16</v>
      </c>
      <c r="B21" s="142" t="s">
        <v>318</v>
      </c>
      <c r="C21" s="143"/>
    </row>
    <row r="22" spans="1:7" s="8" customFormat="1" ht="40.5" customHeight="1" x14ac:dyDescent="0.2">
      <c r="A22" s="11" t="s">
        <v>334</v>
      </c>
      <c r="B22" s="14" t="s">
        <v>316</v>
      </c>
      <c r="C22" s="18" t="s">
        <v>329</v>
      </c>
    </row>
    <row r="23" spans="1:7" s="8" customFormat="1" ht="40.5" customHeight="1" x14ac:dyDescent="0.2">
      <c r="A23" s="11" t="s">
        <v>335</v>
      </c>
      <c r="B23" s="14" t="s">
        <v>331</v>
      </c>
      <c r="C23" s="18" t="s">
        <v>309</v>
      </c>
      <c r="G23" s="13"/>
    </row>
    <row r="24" spans="1:7" s="8" customFormat="1" ht="40.5" customHeight="1" x14ac:dyDescent="0.2">
      <c r="A24" s="23" t="s">
        <v>336</v>
      </c>
      <c r="B24" s="14" t="s">
        <v>332</v>
      </c>
      <c r="C24" s="22"/>
    </row>
    <row r="25" spans="1:7" s="8" customFormat="1" ht="40.5" customHeight="1" x14ac:dyDescent="0.2">
      <c r="A25" s="11" t="s">
        <v>337</v>
      </c>
      <c r="B25" s="14" t="s">
        <v>328</v>
      </c>
      <c r="C25" s="18"/>
    </row>
    <row r="26" spans="1:7" s="8" customFormat="1" ht="40.5" customHeight="1" x14ac:dyDescent="0.2">
      <c r="A26" s="11" t="s">
        <v>338</v>
      </c>
      <c r="B26" s="14" t="s">
        <v>327</v>
      </c>
      <c r="C26" s="18"/>
    </row>
    <row r="27" spans="1:7" s="8" customFormat="1" ht="40.5" customHeight="1" x14ac:dyDescent="0.2">
      <c r="A27" s="11" t="s">
        <v>339</v>
      </c>
      <c r="B27" s="14" t="s">
        <v>347</v>
      </c>
      <c r="C27" s="19"/>
    </row>
    <row r="28" spans="1:7" ht="40.5" customHeight="1" x14ac:dyDescent="0.2">
      <c r="A28" s="11" t="s">
        <v>340</v>
      </c>
      <c r="B28" s="14" t="s">
        <v>319</v>
      </c>
      <c r="C28" s="18"/>
    </row>
    <row r="29" spans="1:7" ht="40.5" customHeight="1" x14ac:dyDescent="0.2">
      <c r="A29" s="11" t="s">
        <v>341</v>
      </c>
      <c r="B29" s="14" t="s">
        <v>324</v>
      </c>
      <c r="C29" s="19"/>
    </row>
    <row r="30" spans="1:7" ht="40.5" customHeight="1" x14ac:dyDescent="0.2">
      <c r="A30" s="11" t="s">
        <v>342</v>
      </c>
      <c r="B30" s="14" t="s">
        <v>320</v>
      </c>
      <c r="C30" s="18"/>
    </row>
    <row r="31" spans="1:7" s="8" customFormat="1" ht="40.5" customHeight="1" x14ac:dyDescent="0.2">
      <c r="A31" s="11" t="s">
        <v>343</v>
      </c>
      <c r="B31" s="14" t="s">
        <v>321</v>
      </c>
      <c r="C31" s="18"/>
    </row>
    <row r="32" spans="1:7" s="8" customFormat="1" ht="40.5" customHeight="1" x14ac:dyDescent="0.2">
      <c r="A32" s="24" t="s">
        <v>344</v>
      </c>
      <c r="B32" s="14" t="s">
        <v>325</v>
      </c>
      <c r="C32" s="9"/>
    </row>
    <row r="33" spans="1:3" ht="40.5" customHeight="1" thickBot="1" x14ac:dyDescent="0.25">
      <c r="A33" s="12" t="s">
        <v>345</v>
      </c>
      <c r="B33" s="20" t="s">
        <v>326</v>
      </c>
      <c r="C33" s="21" t="s">
        <v>314</v>
      </c>
    </row>
  </sheetData>
  <mergeCells count="5">
    <mergeCell ref="A1:C1"/>
    <mergeCell ref="A2:C2"/>
    <mergeCell ref="C14:C16"/>
    <mergeCell ref="A14:A16"/>
    <mergeCell ref="B21:C21"/>
  </mergeCells>
  <printOptions horizontalCentered="1"/>
  <pageMargins left="0.55118110236220474" right="0.55118110236220474" top="0.98425196850393704" bottom="0.94488188976377963" header="0.19685039370078741" footer="0.31496062992125984"/>
  <pageSetup paperSize="9" scale="8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rightToLeft="1" tabSelected="1" zoomScaleNormal="100" workbookViewId="0">
      <selection activeCell="C13" sqref="C13"/>
    </sheetView>
  </sheetViews>
  <sheetFormatPr defaultRowHeight="27" customHeight="1" x14ac:dyDescent="0.25"/>
  <cols>
    <col min="1" max="1" width="39" style="81" customWidth="1"/>
    <col min="2" max="2" width="17.375" style="80" customWidth="1"/>
    <col min="3" max="3" width="19.125" style="80" bestFit="1" customWidth="1"/>
    <col min="4" max="4" width="17.125" style="80" customWidth="1"/>
    <col min="5" max="5" width="40.5" style="80" customWidth="1"/>
    <col min="6" max="16384" width="9" style="80"/>
  </cols>
  <sheetData>
    <row r="1" spans="1:5" ht="27" customHeight="1" thickBot="1" x14ac:dyDescent="0.3">
      <c r="A1" s="4" t="s">
        <v>355</v>
      </c>
      <c r="B1" s="144" t="s">
        <v>369</v>
      </c>
      <c r="C1" s="145"/>
      <c r="D1" s="146"/>
    </row>
    <row r="2" spans="1:5" ht="27" customHeight="1" thickBot="1" x14ac:dyDescent="0.3">
      <c r="A2" s="147" t="s">
        <v>274</v>
      </c>
      <c r="B2" s="147"/>
      <c r="C2" s="147"/>
      <c r="D2" s="148"/>
    </row>
    <row r="3" spans="1:5" ht="27" customHeight="1" thickBot="1" x14ac:dyDescent="0.3">
      <c r="A3" s="4"/>
      <c r="B3" s="5" t="s">
        <v>275</v>
      </c>
      <c r="C3" s="5" t="s">
        <v>276</v>
      </c>
      <c r="D3" s="6" t="s">
        <v>277</v>
      </c>
    </row>
    <row r="4" spans="1:5" ht="27" customHeight="1" thickBot="1" x14ac:dyDescent="0.3">
      <c r="A4" s="70" t="s">
        <v>278</v>
      </c>
      <c r="B4" s="71">
        <f>'الموازنة العامة (2)'!C95</f>
        <v>13824272</v>
      </c>
      <c r="C4" s="71">
        <f>'الموازنة العامة (2)'!C214</f>
        <v>2185400</v>
      </c>
      <c r="D4" s="71">
        <f>B4-C4</f>
        <v>11638872</v>
      </c>
    </row>
    <row r="5" spans="1:5" ht="27" customHeight="1" thickBot="1" x14ac:dyDescent="0.3">
      <c r="A5" s="72" t="s">
        <v>279</v>
      </c>
      <c r="B5" s="73">
        <v>0</v>
      </c>
      <c r="C5" s="74">
        <f>11555872*0.7</f>
        <v>8089110.3999999994</v>
      </c>
      <c r="D5" s="74">
        <f>B5-C5</f>
        <v>-8089110.3999999994</v>
      </c>
      <c r="E5" s="82"/>
    </row>
    <row r="6" spans="1:5" ht="27" customHeight="1" thickBot="1" x14ac:dyDescent="0.3">
      <c r="A6" s="72" t="s">
        <v>280</v>
      </c>
      <c r="B6" s="73">
        <v>0</v>
      </c>
      <c r="C6" s="74">
        <f>80%*C20</f>
        <v>3956000</v>
      </c>
      <c r="D6" s="74">
        <f>B6-C6</f>
        <v>-3956000</v>
      </c>
      <c r="E6" s="82"/>
    </row>
    <row r="7" spans="1:5" ht="27" customHeight="1" thickBot="1" x14ac:dyDescent="0.3">
      <c r="A7" s="4" t="s">
        <v>281</v>
      </c>
      <c r="B7" s="75">
        <f>SUM(B4:B6)</f>
        <v>13824272</v>
      </c>
      <c r="C7" s="76">
        <f>SUM(C4:C6)</f>
        <v>14230510.399999999</v>
      </c>
      <c r="D7" s="76">
        <f>SUM(D4:D6)</f>
        <v>-406238.39999999944</v>
      </c>
      <c r="E7" s="83"/>
    </row>
    <row r="8" spans="1:5" ht="27" customHeight="1" thickBot="1" x14ac:dyDescent="0.3">
      <c r="A8" s="147" t="s">
        <v>282</v>
      </c>
      <c r="B8" s="147"/>
      <c r="C8" s="147"/>
      <c r="D8" s="148"/>
      <c r="E8" s="82"/>
    </row>
    <row r="9" spans="1:5" ht="27" customHeight="1" thickBot="1" x14ac:dyDescent="0.3">
      <c r="A9" s="7"/>
      <c r="B9" s="77" t="str">
        <f>B3</f>
        <v>ايرادات</v>
      </c>
      <c r="C9" s="77" t="str">
        <f t="shared" ref="C9:D9" si="0">C3</f>
        <v>نفقات</v>
      </c>
      <c r="D9" s="77" t="str">
        <f t="shared" si="0"/>
        <v>الاجمالي</v>
      </c>
    </row>
    <row r="10" spans="1:5" ht="27" customHeight="1" thickBot="1" x14ac:dyDescent="0.3">
      <c r="A10" s="72" t="s">
        <v>278</v>
      </c>
      <c r="B10" s="78">
        <f>'الموازنة ذات الطبيعةالتجارية(3)'!C16</f>
        <v>6965000</v>
      </c>
      <c r="C10" s="71">
        <f>'الموازنة ذات الطبيعةالتجارية(3)'!C64</f>
        <v>2103000</v>
      </c>
      <c r="D10" s="71">
        <f>B10-C10</f>
        <v>4862000</v>
      </c>
    </row>
    <row r="11" spans="1:5" ht="27" customHeight="1" thickBot="1" x14ac:dyDescent="0.3">
      <c r="A11" s="72" t="s">
        <v>279</v>
      </c>
      <c r="B11" s="73">
        <v>0</v>
      </c>
      <c r="C11" s="74">
        <f>11555872*0.3</f>
        <v>3466761.6</v>
      </c>
      <c r="D11" s="74">
        <f t="shared" ref="D11:D12" si="1">B11-C11</f>
        <v>-3466761.6</v>
      </c>
      <c r="E11" s="84"/>
    </row>
    <row r="12" spans="1:5" ht="27" customHeight="1" thickBot="1" x14ac:dyDescent="0.3">
      <c r="A12" s="72" t="s">
        <v>280</v>
      </c>
      <c r="B12" s="73">
        <v>0</v>
      </c>
      <c r="C12" s="74">
        <f>20%*C20</f>
        <v>989000</v>
      </c>
      <c r="D12" s="74">
        <f t="shared" si="1"/>
        <v>-989000</v>
      </c>
    </row>
    <row r="13" spans="1:5" ht="27" customHeight="1" thickBot="1" x14ac:dyDescent="0.3">
      <c r="A13" s="4" t="s">
        <v>281</v>
      </c>
      <c r="B13" s="75">
        <f>SUM(B10:B12)</f>
        <v>6965000</v>
      </c>
      <c r="C13" s="76">
        <f>SUM(C10:C12)</f>
        <v>6558761.5999999996</v>
      </c>
      <c r="D13" s="76">
        <f>SUM(D10:D12)</f>
        <v>406238.39999999991</v>
      </c>
    </row>
    <row r="14" spans="1:5" ht="27" customHeight="1" thickBot="1" x14ac:dyDescent="0.3">
      <c r="A14" s="149" t="s">
        <v>283</v>
      </c>
      <c r="B14" s="147"/>
      <c r="C14" s="147"/>
      <c r="D14" s="148"/>
    </row>
    <row r="15" spans="1:5" ht="27" customHeight="1" thickBot="1" x14ac:dyDescent="0.3">
      <c r="A15" s="4"/>
      <c r="B15" s="4" t="s">
        <v>284</v>
      </c>
      <c r="C15" s="4" t="s">
        <v>285</v>
      </c>
      <c r="D15" s="4" t="s">
        <v>277</v>
      </c>
    </row>
    <row r="16" spans="1:5" ht="27" customHeight="1" thickBot="1" x14ac:dyDescent="0.3">
      <c r="A16" s="7" t="s">
        <v>286</v>
      </c>
      <c r="B16" s="78" t="s">
        <v>359</v>
      </c>
      <c r="C16" s="71" t="s">
        <v>359</v>
      </c>
      <c r="D16" s="71" t="s">
        <v>359</v>
      </c>
    </row>
    <row r="17" spans="1:4" ht="27" customHeight="1" thickBot="1" x14ac:dyDescent="0.3">
      <c r="A17" s="72" t="s">
        <v>287</v>
      </c>
      <c r="B17" s="73">
        <f>B4+B10</f>
        <v>20789272</v>
      </c>
      <c r="C17" s="74">
        <v>0</v>
      </c>
      <c r="D17" s="74">
        <f t="shared" ref="D17:D21" si="2">B17-C17</f>
        <v>20789272</v>
      </c>
    </row>
    <row r="18" spans="1:4" ht="27" customHeight="1" thickBot="1" x14ac:dyDescent="0.3">
      <c r="A18" s="72" t="s">
        <v>288</v>
      </c>
      <c r="B18" s="73">
        <v>0</v>
      </c>
      <c r="C18" s="73">
        <f>C4+C10</f>
        <v>4288400</v>
      </c>
      <c r="D18" s="74">
        <f t="shared" si="2"/>
        <v>-4288400</v>
      </c>
    </row>
    <row r="19" spans="1:4" ht="27" customHeight="1" thickBot="1" x14ac:dyDescent="0.3">
      <c r="A19" s="72" t="s">
        <v>289</v>
      </c>
      <c r="B19" s="74">
        <v>14884500</v>
      </c>
      <c r="C19" s="74">
        <v>14884500</v>
      </c>
      <c r="D19" s="74">
        <f t="shared" si="2"/>
        <v>0</v>
      </c>
    </row>
    <row r="20" spans="1:4" ht="27" customHeight="1" thickBot="1" x14ac:dyDescent="0.3">
      <c r="A20" s="72" t="s">
        <v>290</v>
      </c>
      <c r="B20" s="73">
        <v>0</v>
      </c>
      <c r="C20" s="79">
        <f>'المصاريف الادارية العامة(4)'!C61</f>
        <v>4945000</v>
      </c>
      <c r="D20" s="79">
        <f t="shared" si="2"/>
        <v>-4945000</v>
      </c>
    </row>
    <row r="21" spans="1:4" ht="27" customHeight="1" thickBot="1" x14ac:dyDescent="0.3">
      <c r="A21" s="72" t="s">
        <v>291</v>
      </c>
      <c r="B21" s="73">
        <v>0</v>
      </c>
      <c r="C21" s="79">
        <v>11555872</v>
      </c>
      <c r="D21" s="79">
        <f t="shared" si="2"/>
        <v>-11555872</v>
      </c>
    </row>
    <row r="22" spans="1:4" ht="27" customHeight="1" thickBot="1" x14ac:dyDescent="0.3">
      <c r="A22" s="4" t="s">
        <v>292</v>
      </c>
      <c r="B22" s="73">
        <f>SUM(B17:B21)</f>
        <v>35673772</v>
      </c>
      <c r="C22" s="73">
        <f>SUM(C17:C21)</f>
        <v>35673772</v>
      </c>
      <c r="D22" s="79">
        <f>SUM(D16:D21)</f>
        <v>0</v>
      </c>
    </row>
    <row r="23" spans="1:4" ht="27" customHeight="1" x14ac:dyDescent="0.25">
      <c r="A23" s="88"/>
      <c r="B23" s="89"/>
      <c r="C23" s="89"/>
      <c r="D23" s="85"/>
    </row>
    <row r="24" spans="1:4" ht="27" customHeight="1" x14ac:dyDescent="0.25">
      <c r="A24" s="90" t="s">
        <v>357</v>
      </c>
      <c r="B24" s="91">
        <v>11555872</v>
      </c>
      <c r="C24" s="92"/>
      <c r="D24" s="93"/>
    </row>
    <row r="25" spans="1:4" ht="27" customHeight="1" x14ac:dyDescent="0.25">
      <c r="A25" s="86"/>
      <c r="B25" s="86"/>
      <c r="C25" s="86"/>
      <c r="D25" s="87"/>
    </row>
    <row r="27" spans="1:4" ht="27" customHeight="1" x14ac:dyDescent="0.25">
      <c r="C27" s="82"/>
    </row>
    <row r="28" spans="1:4" ht="27" customHeight="1" x14ac:dyDescent="0.25">
      <c r="B28" s="82"/>
    </row>
  </sheetData>
  <mergeCells count="4">
    <mergeCell ref="B1:D1"/>
    <mergeCell ref="A2:D2"/>
    <mergeCell ref="A8:D8"/>
    <mergeCell ref="A14:D14"/>
  </mergeCells>
  <pageMargins left="0" right="0" top="0.74803149606299213" bottom="0.74803149606299213" header="0.31496062992125984" footer="0.31496062992125984"/>
  <pageSetup paperSize="9" fitToHeight="0" orientation="portrait" r:id="rId1"/>
  <headerFooter>
    <oddFooter>&amp;C&amp;"+,غامق"&amp;14صفحة &amp;P من &amp;N&amp;R&amp;"+,غامق"&amp;14 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rightToLeft="1" view="pageBreakPreview" topLeftCell="A150" zoomScaleNormal="100" zoomScaleSheetLayoutView="100" workbookViewId="0">
      <selection activeCell="F164" sqref="C159:F164"/>
    </sheetView>
  </sheetViews>
  <sheetFormatPr defaultRowHeight="27.75" x14ac:dyDescent="0.7"/>
  <cols>
    <col min="1" max="1" width="8.625" style="28" bestFit="1" customWidth="1"/>
    <col min="2" max="2" width="38.75" style="58" customWidth="1"/>
    <col min="3" max="3" width="17.375" style="65" bestFit="1" customWidth="1"/>
    <col min="4" max="5" width="17.375" style="66" hidden="1" customWidth="1"/>
    <col min="6" max="6" width="20.875" style="129" bestFit="1" customWidth="1"/>
    <col min="7" max="7" width="15.625" style="29" customWidth="1"/>
  </cols>
  <sheetData>
    <row r="1" spans="1:7" ht="24.95" customHeight="1" x14ac:dyDescent="0.2">
      <c r="A1" s="151" t="s">
        <v>355</v>
      </c>
      <c r="B1" s="151"/>
      <c r="C1" s="154" t="s">
        <v>361</v>
      </c>
      <c r="D1" s="154"/>
      <c r="E1" s="154"/>
      <c r="F1" s="154"/>
      <c r="G1" s="154"/>
    </row>
    <row r="2" spans="1:7" ht="24.95" customHeight="1" x14ac:dyDescent="0.2">
      <c r="A2" s="151" t="s">
        <v>11</v>
      </c>
      <c r="B2" s="151"/>
      <c r="C2" s="151"/>
      <c r="D2" s="151"/>
      <c r="E2" s="151"/>
      <c r="F2" s="151"/>
      <c r="G2" s="151"/>
    </row>
    <row r="3" spans="1:7" ht="24.95" customHeight="1" x14ac:dyDescent="0.2">
      <c r="A3" s="151" t="s">
        <v>12</v>
      </c>
      <c r="B3" s="151"/>
      <c r="C3" s="62"/>
      <c r="D3" s="63"/>
      <c r="E3" s="63"/>
      <c r="F3" s="124"/>
      <c r="G3" s="33"/>
    </row>
    <row r="4" spans="1:7" ht="51" x14ac:dyDescent="0.2">
      <c r="A4" s="53" t="s">
        <v>1</v>
      </c>
      <c r="B4" s="53" t="s">
        <v>2</v>
      </c>
      <c r="C4" s="54" t="s">
        <v>272</v>
      </c>
      <c r="D4" s="54" t="s">
        <v>271</v>
      </c>
      <c r="E4" s="54" t="s">
        <v>272</v>
      </c>
      <c r="F4" s="97" t="s">
        <v>360</v>
      </c>
      <c r="G4" s="53" t="s">
        <v>294</v>
      </c>
    </row>
    <row r="5" spans="1:7" ht="24.95" customHeight="1" x14ac:dyDescent="0.2">
      <c r="A5" s="27">
        <v>640001</v>
      </c>
      <c r="B5" s="52" t="s">
        <v>350</v>
      </c>
      <c r="C5" s="64">
        <v>30000</v>
      </c>
      <c r="D5" s="64">
        <v>20000</v>
      </c>
      <c r="E5" s="64">
        <v>30000</v>
      </c>
      <c r="F5" s="125">
        <v>173819.5</v>
      </c>
      <c r="G5" s="27"/>
    </row>
    <row r="6" spans="1:7" ht="24.95" customHeight="1" thickBot="1" x14ac:dyDescent="0.25">
      <c r="A6" s="27">
        <v>640005</v>
      </c>
      <c r="B6" s="52" t="s">
        <v>3</v>
      </c>
      <c r="C6" s="64">
        <v>700000</v>
      </c>
      <c r="D6" s="64">
        <v>700000</v>
      </c>
      <c r="E6" s="64">
        <v>700000</v>
      </c>
      <c r="F6" s="125">
        <v>729795.55</v>
      </c>
      <c r="G6" s="27"/>
    </row>
    <row r="7" spans="1:7" ht="24.95" hidden="1" customHeight="1" x14ac:dyDescent="0.25">
      <c r="A7" s="27">
        <v>640007</v>
      </c>
      <c r="B7" s="52" t="s">
        <v>4</v>
      </c>
      <c r="C7" s="42"/>
      <c r="D7" s="43"/>
      <c r="E7" s="43"/>
      <c r="F7" s="126"/>
      <c r="G7" s="27"/>
    </row>
    <row r="8" spans="1:7" ht="24.95" hidden="1" customHeight="1" x14ac:dyDescent="0.25">
      <c r="A8" s="27">
        <v>640008</v>
      </c>
      <c r="B8" s="52" t="s">
        <v>5</v>
      </c>
      <c r="C8" s="42"/>
      <c r="D8" s="43"/>
      <c r="E8" s="43"/>
      <c r="F8" s="126"/>
      <c r="G8" s="27"/>
    </row>
    <row r="9" spans="1:7" ht="24.95" hidden="1" customHeight="1" x14ac:dyDescent="0.25">
      <c r="A9" s="27">
        <v>640009</v>
      </c>
      <c r="B9" s="52" t="s">
        <v>6</v>
      </c>
      <c r="C9" s="42"/>
      <c r="D9" s="43"/>
      <c r="E9" s="43"/>
      <c r="F9" s="126"/>
      <c r="G9" s="27"/>
    </row>
    <row r="10" spans="1:7" ht="24.95" hidden="1" customHeight="1" x14ac:dyDescent="0.25">
      <c r="A10" s="27">
        <v>640010</v>
      </c>
      <c r="B10" s="52" t="s">
        <v>7</v>
      </c>
      <c r="C10" s="42"/>
      <c r="D10" s="43"/>
      <c r="E10" s="43"/>
      <c r="F10" s="126"/>
      <c r="G10" s="27"/>
    </row>
    <row r="11" spans="1:7" ht="24.95" hidden="1" customHeight="1" x14ac:dyDescent="0.25">
      <c r="A11" s="27">
        <v>640011</v>
      </c>
      <c r="B11" s="52" t="s">
        <v>8</v>
      </c>
      <c r="C11" s="42"/>
      <c r="D11" s="43"/>
      <c r="E11" s="43"/>
      <c r="F11" s="126"/>
      <c r="G11" s="27"/>
    </row>
    <row r="12" spans="1:7" ht="24.95" hidden="1" customHeight="1" x14ac:dyDescent="0.25">
      <c r="A12" s="27">
        <v>640012</v>
      </c>
      <c r="B12" s="52" t="s">
        <v>9</v>
      </c>
      <c r="C12" s="42"/>
      <c r="D12" s="43"/>
      <c r="E12" s="43"/>
      <c r="F12" s="126"/>
      <c r="G12" s="27"/>
    </row>
    <row r="13" spans="1:7" ht="24.95" hidden="1" customHeight="1" thickBot="1" x14ac:dyDescent="0.25">
      <c r="A13" s="41">
        <v>640013</v>
      </c>
      <c r="B13" s="56" t="s">
        <v>10</v>
      </c>
      <c r="C13" s="44"/>
      <c r="D13" s="45"/>
      <c r="E13" s="45"/>
      <c r="F13" s="127"/>
      <c r="G13" s="27"/>
    </row>
    <row r="14" spans="1:7" ht="24.95" customHeight="1" thickBot="1" x14ac:dyDescent="0.25">
      <c r="A14" s="55" t="s">
        <v>13</v>
      </c>
      <c r="B14" s="57" t="s">
        <v>0</v>
      </c>
      <c r="C14" s="46">
        <f>SUM(C5:C13)</f>
        <v>730000</v>
      </c>
      <c r="D14" s="47">
        <f>SUM(D5:D13)</f>
        <v>720000</v>
      </c>
      <c r="E14" s="47">
        <f t="shared" ref="E14:F14" si="0">SUM(E5:E13)</f>
        <v>730000</v>
      </c>
      <c r="F14" s="128">
        <f t="shared" si="0"/>
        <v>903615.05</v>
      </c>
      <c r="G14" s="40"/>
    </row>
    <row r="15" spans="1:7" ht="24.95" customHeight="1" x14ac:dyDescent="0.7"/>
    <row r="16" spans="1:7" ht="24.95" customHeight="1" x14ac:dyDescent="0.2">
      <c r="A16" s="151" t="s">
        <v>29</v>
      </c>
      <c r="B16" s="151"/>
      <c r="C16" s="62"/>
      <c r="D16" s="63"/>
      <c r="E16" s="63"/>
      <c r="F16" s="124"/>
      <c r="G16" s="33"/>
    </row>
    <row r="17" spans="1:7" ht="51" x14ac:dyDescent="0.2">
      <c r="A17" s="53" t="str">
        <f t="shared" ref="A17:G17" si="1">A4</f>
        <v>رمز</v>
      </c>
      <c r="B17" s="53" t="str">
        <f t="shared" si="1"/>
        <v>اسم البند</v>
      </c>
      <c r="C17" s="54" t="str">
        <f t="shared" si="1"/>
        <v>المعتمد للعام 2018</v>
      </c>
      <c r="D17" s="54" t="str">
        <f t="shared" si="1"/>
        <v>المطلوب للعام 2019</v>
      </c>
      <c r="E17" s="54" t="str">
        <f t="shared" si="1"/>
        <v>المعتمد للعام 2018</v>
      </c>
      <c r="F17" s="97" t="str">
        <f t="shared" si="1"/>
        <v>القيمة الفعلية حتى 12/31/ 2017</v>
      </c>
      <c r="G17" s="53" t="str">
        <f t="shared" si="1"/>
        <v xml:space="preserve">ملاحظات </v>
      </c>
    </row>
    <row r="18" spans="1:7" ht="24.95" customHeight="1" thickBot="1" x14ac:dyDescent="0.25">
      <c r="A18" s="27">
        <v>670001</v>
      </c>
      <c r="B18" s="52" t="s">
        <v>15</v>
      </c>
      <c r="C18" s="64">
        <v>1800000</v>
      </c>
      <c r="D18" s="64">
        <v>1500000</v>
      </c>
      <c r="E18" s="64">
        <v>1800000</v>
      </c>
      <c r="F18" s="125">
        <v>1749103.74</v>
      </c>
      <c r="G18" s="27"/>
    </row>
    <row r="19" spans="1:7" ht="24.95" hidden="1" customHeight="1" x14ac:dyDescent="0.25">
      <c r="A19" s="27">
        <v>670002</v>
      </c>
      <c r="B19" s="52" t="s">
        <v>16</v>
      </c>
      <c r="C19" s="42"/>
      <c r="D19" s="42"/>
      <c r="E19" s="42"/>
      <c r="F19" s="130"/>
      <c r="G19" s="27"/>
    </row>
    <row r="20" spans="1:7" ht="24.95" hidden="1" customHeight="1" x14ac:dyDescent="0.25">
      <c r="A20" s="27">
        <v>670003</v>
      </c>
      <c r="B20" s="52" t="s">
        <v>17</v>
      </c>
      <c r="C20" s="42"/>
      <c r="D20" s="42"/>
      <c r="E20" s="42"/>
      <c r="F20" s="130"/>
      <c r="G20" s="27"/>
    </row>
    <row r="21" spans="1:7" ht="24.95" hidden="1" customHeight="1" x14ac:dyDescent="0.25">
      <c r="A21" s="27">
        <v>670004</v>
      </c>
      <c r="B21" s="52" t="s">
        <v>18</v>
      </c>
      <c r="C21" s="42"/>
      <c r="D21" s="42"/>
      <c r="E21" s="42"/>
      <c r="F21" s="130"/>
      <c r="G21" s="27"/>
    </row>
    <row r="22" spans="1:7" ht="24.95" hidden="1" customHeight="1" x14ac:dyDescent="0.25">
      <c r="A22" s="27">
        <v>670005</v>
      </c>
      <c r="B22" s="52" t="s">
        <v>19</v>
      </c>
      <c r="C22" s="42"/>
      <c r="D22" s="42"/>
      <c r="E22" s="42"/>
      <c r="F22" s="130"/>
      <c r="G22" s="27"/>
    </row>
    <row r="23" spans="1:7" ht="24.95" hidden="1" customHeight="1" x14ac:dyDescent="0.25">
      <c r="A23" s="27">
        <v>670006</v>
      </c>
      <c r="B23" s="52" t="s">
        <v>20</v>
      </c>
      <c r="C23" s="42"/>
      <c r="D23" s="42"/>
      <c r="E23" s="42"/>
      <c r="F23" s="130"/>
      <c r="G23" s="27"/>
    </row>
    <row r="24" spans="1:7" ht="24.95" hidden="1" customHeight="1" x14ac:dyDescent="0.25">
      <c r="A24" s="27">
        <v>670007</v>
      </c>
      <c r="B24" s="52" t="s">
        <v>21</v>
      </c>
      <c r="C24" s="42"/>
      <c r="D24" s="42"/>
      <c r="E24" s="42"/>
      <c r="F24" s="130"/>
      <c r="G24" s="27"/>
    </row>
    <row r="25" spans="1:7" ht="24.95" hidden="1" customHeight="1" thickBot="1" x14ac:dyDescent="0.25">
      <c r="A25" s="27">
        <v>670008</v>
      </c>
      <c r="B25" s="52" t="s">
        <v>22</v>
      </c>
      <c r="C25" s="44"/>
      <c r="D25" s="44"/>
      <c r="E25" s="44"/>
      <c r="F25" s="131"/>
      <c r="G25" s="27"/>
    </row>
    <row r="26" spans="1:7" ht="24.95" hidden="1" customHeight="1" thickBot="1" x14ac:dyDescent="0.25">
      <c r="A26" s="27">
        <v>670009</v>
      </c>
      <c r="B26" s="52" t="s">
        <v>23</v>
      </c>
      <c r="C26" s="46"/>
      <c r="D26" s="46"/>
      <c r="E26" s="46"/>
      <c r="F26" s="132"/>
      <c r="G26" s="27"/>
    </row>
    <row r="27" spans="1:7" ht="24.95" hidden="1" customHeight="1" x14ac:dyDescent="0.25">
      <c r="A27" s="27">
        <v>670010</v>
      </c>
      <c r="B27" s="52" t="s">
        <v>24</v>
      </c>
      <c r="C27" s="42"/>
      <c r="D27" s="42"/>
      <c r="E27" s="42"/>
      <c r="F27" s="130"/>
      <c r="G27" s="27"/>
    </row>
    <row r="28" spans="1:7" ht="24.95" hidden="1" customHeight="1" x14ac:dyDescent="0.25">
      <c r="A28" s="27">
        <v>670012</v>
      </c>
      <c r="B28" s="52" t="s">
        <v>25</v>
      </c>
      <c r="C28" s="42"/>
      <c r="D28" s="42"/>
      <c r="E28" s="42"/>
      <c r="F28" s="130"/>
      <c r="G28" s="27"/>
    </row>
    <row r="29" spans="1:7" ht="24.95" hidden="1" customHeight="1" x14ac:dyDescent="0.25">
      <c r="A29" s="27">
        <v>670014</v>
      </c>
      <c r="B29" s="52" t="s">
        <v>26</v>
      </c>
      <c r="C29" s="42"/>
      <c r="D29" s="42"/>
      <c r="E29" s="42"/>
      <c r="F29" s="130"/>
      <c r="G29" s="27"/>
    </row>
    <row r="30" spans="1:7" ht="24.95" hidden="1" customHeight="1" x14ac:dyDescent="0.25">
      <c r="A30" s="27">
        <v>670015</v>
      </c>
      <c r="B30" s="52" t="s">
        <v>27</v>
      </c>
      <c r="C30" s="42"/>
      <c r="D30" s="42"/>
      <c r="E30" s="42"/>
      <c r="F30" s="130"/>
      <c r="G30" s="27"/>
    </row>
    <row r="31" spans="1:7" ht="24.95" hidden="1" customHeight="1" thickBot="1" x14ac:dyDescent="0.25">
      <c r="A31" s="27">
        <v>670016</v>
      </c>
      <c r="B31" s="52" t="s">
        <v>28</v>
      </c>
      <c r="C31" s="42"/>
      <c r="D31" s="42"/>
      <c r="E31" s="42"/>
      <c r="F31" s="130"/>
      <c r="G31" s="27"/>
    </row>
    <row r="32" spans="1:7" ht="24.95" customHeight="1" thickBot="1" x14ac:dyDescent="0.25">
      <c r="A32" s="34" t="s">
        <v>13</v>
      </c>
      <c r="B32" s="59" t="s">
        <v>30</v>
      </c>
      <c r="C32" s="49">
        <f>SUM(C18:C31)</f>
        <v>1800000</v>
      </c>
      <c r="D32" s="49">
        <f>SUM(D18:D31)</f>
        <v>1500000</v>
      </c>
      <c r="E32" s="46">
        <f t="shared" ref="E32:F32" si="2">SUM(E18:E31)</f>
        <v>1800000</v>
      </c>
      <c r="F32" s="111">
        <f t="shared" si="2"/>
        <v>1749103.74</v>
      </c>
      <c r="G32" s="40"/>
    </row>
    <row r="33" spans="1:7" ht="24.95" customHeight="1" x14ac:dyDescent="0.7"/>
    <row r="34" spans="1:7" ht="24.95" customHeight="1" x14ac:dyDescent="0.2">
      <c r="A34" s="151" t="s">
        <v>34</v>
      </c>
      <c r="B34" s="151"/>
      <c r="C34" s="62"/>
      <c r="D34" s="63"/>
      <c r="E34" s="63"/>
      <c r="F34" s="124"/>
      <c r="G34" s="33"/>
    </row>
    <row r="35" spans="1:7" ht="51" x14ac:dyDescent="0.2">
      <c r="A35" s="53" t="str">
        <f t="shared" ref="A35:G35" si="3">A4</f>
        <v>رمز</v>
      </c>
      <c r="B35" s="53" t="str">
        <f t="shared" si="3"/>
        <v>اسم البند</v>
      </c>
      <c r="C35" s="54" t="str">
        <f t="shared" si="3"/>
        <v>المعتمد للعام 2018</v>
      </c>
      <c r="D35" s="54" t="str">
        <f t="shared" si="3"/>
        <v>المطلوب للعام 2019</v>
      </c>
      <c r="E35" s="54" t="str">
        <f t="shared" si="3"/>
        <v>المعتمد للعام 2018</v>
      </c>
      <c r="F35" s="97" t="str">
        <f t="shared" si="3"/>
        <v>القيمة الفعلية حتى 12/31/ 2017</v>
      </c>
      <c r="G35" s="53" t="str">
        <f t="shared" si="3"/>
        <v xml:space="preserve">ملاحظات </v>
      </c>
    </row>
    <row r="36" spans="1:7" ht="24.95" customHeight="1" x14ac:dyDescent="0.2">
      <c r="A36" s="27">
        <v>631001</v>
      </c>
      <c r="B36" s="52" t="s">
        <v>31</v>
      </c>
      <c r="C36" s="64">
        <v>30000</v>
      </c>
      <c r="D36" s="64">
        <v>22500</v>
      </c>
      <c r="E36" s="64">
        <v>30000</v>
      </c>
      <c r="F36" s="125">
        <v>20500</v>
      </c>
      <c r="G36" s="27"/>
    </row>
    <row r="37" spans="1:7" ht="24.95" customHeight="1" x14ac:dyDescent="0.2">
      <c r="A37" s="27">
        <v>631002</v>
      </c>
      <c r="B37" s="52" t="s">
        <v>32</v>
      </c>
      <c r="C37" s="64">
        <v>400000</v>
      </c>
      <c r="D37" s="64">
        <v>200000</v>
      </c>
      <c r="E37" s="64">
        <v>400000</v>
      </c>
      <c r="F37" s="125">
        <v>461202</v>
      </c>
      <c r="G37" s="27"/>
    </row>
    <row r="38" spans="1:7" ht="24.95" customHeight="1" thickBot="1" x14ac:dyDescent="0.25">
      <c r="A38" s="27">
        <v>631003</v>
      </c>
      <c r="B38" s="52" t="s">
        <v>33</v>
      </c>
      <c r="C38" s="64">
        <v>1000</v>
      </c>
      <c r="D38" s="64">
        <v>1000</v>
      </c>
      <c r="E38" s="64">
        <v>1000</v>
      </c>
      <c r="F38" s="125">
        <v>490</v>
      </c>
      <c r="G38" s="41"/>
    </row>
    <row r="39" spans="1:7" ht="24.95" customHeight="1" thickBot="1" x14ac:dyDescent="0.25">
      <c r="A39" s="34" t="s">
        <v>13</v>
      </c>
      <c r="B39" s="59" t="s">
        <v>35</v>
      </c>
      <c r="C39" s="49">
        <f>SUM(C36:C38)</f>
        <v>431000</v>
      </c>
      <c r="D39" s="49">
        <f>SUM(D36:D38)</f>
        <v>223500</v>
      </c>
      <c r="E39" s="49">
        <f t="shared" ref="E39:F39" si="4">SUM(E36:E38)</f>
        <v>431000</v>
      </c>
      <c r="F39" s="111">
        <f t="shared" si="4"/>
        <v>482192</v>
      </c>
      <c r="G39" s="50"/>
    </row>
    <row r="40" spans="1:7" ht="24.95" customHeight="1" x14ac:dyDescent="0.7"/>
    <row r="41" spans="1:7" ht="24.95" customHeight="1" x14ac:dyDescent="0.2">
      <c r="A41" s="151" t="s">
        <v>36</v>
      </c>
      <c r="B41" s="151"/>
      <c r="C41" s="62"/>
      <c r="D41" s="63"/>
      <c r="E41" s="63"/>
      <c r="F41" s="124"/>
      <c r="G41" s="33"/>
    </row>
    <row r="42" spans="1:7" ht="51" x14ac:dyDescent="0.2">
      <c r="A42" s="53" t="str">
        <f t="shared" ref="A42:G42" si="5">A4</f>
        <v>رمز</v>
      </c>
      <c r="B42" s="53" t="str">
        <f t="shared" si="5"/>
        <v>اسم البند</v>
      </c>
      <c r="C42" s="54" t="str">
        <f t="shared" si="5"/>
        <v>المعتمد للعام 2018</v>
      </c>
      <c r="D42" s="54" t="str">
        <f t="shared" si="5"/>
        <v>المطلوب للعام 2019</v>
      </c>
      <c r="E42" s="54" t="str">
        <f t="shared" si="5"/>
        <v>المعتمد للعام 2018</v>
      </c>
      <c r="F42" s="97" t="str">
        <f t="shared" si="5"/>
        <v>القيمة الفعلية حتى 12/31/ 2017</v>
      </c>
      <c r="G42" s="53" t="str">
        <f t="shared" si="5"/>
        <v xml:space="preserve">ملاحظات </v>
      </c>
    </row>
    <row r="43" spans="1:7" ht="24.95" hidden="1" customHeight="1" x14ac:dyDescent="0.2">
      <c r="A43" s="26">
        <v>632003</v>
      </c>
      <c r="B43" s="60"/>
      <c r="C43" s="67"/>
      <c r="D43" s="68"/>
      <c r="E43" s="68"/>
      <c r="F43" s="133"/>
      <c r="G43" s="27"/>
    </row>
    <row r="44" spans="1:7" ht="24.95" customHeight="1" x14ac:dyDescent="0.2">
      <c r="A44" s="26">
        <v>632011</v>
      </c>
      <c r="B44" s="52" t="s">
        <v>37</v>
      </c>
      <c r="C44" s="64">
        <v>20000</v>
      </c>
      <c r="D44" s="64">
        <v>30000</v>
      </c>
      <c r="E44" s="64">
        <v>20000</v>
      </c>
      <c r="F44" s="125">
        <v>20664</v>
      </c>
      <c r="G44" s="27"/>
    </row>
    <row r="45" spans="1:7" ht="24.95" hidden="1" customHeight="1" thickBot="1" x14ac:dyDescent="0.25">
      <c r="A45" s="26">
        <v>632012</v>
      </c>
      <c r="B45" s="52" t="s">
        <v>38</v>
      </c>
      <c r="C45" s="69"/>
      <c r="D45" s="43"/>
      <c r="E45" s="43"/>
      <c r="F45" s="126"/>
      <c r="G45" s="27"/>
    </row>
    <row r="46" spans="1:7" ht="24.95" customHeight="1" x14ac:dyDescent="0.2">
      <c r="A46" s="26">
        <v>632009</v>
      </c>
      <c r="B46" s="135" t="s">
        <v>363</v>
      </c>
      <c r="C46" s="165">
        <v>600000</v>
      </c>
      <c r="D46" s="166"/>
      <c r="E46" s="166"/>
      <c r="F46" s="167">
        <v>1873709</v>
      </c>
      <c r="G46" s="27"/>
    </row>
    <row r="47" spans="1:7" ht="24.95" customHeight="1" thickBot="1" x14ac:dyDescent="0.25">
      <c r="A47" s="26">
        <v>632010</v>
      </c>
      <c r="B47" s="135" t="s">
        <v>364</v>
      </c>
      <c r="C47" s="165">
        <v>100000</v>
      </c>
      <c r="D47" s="166"/>
      <c r="E47" s="166"/>
      <c r="F47" s="167">
        <v>240738.98</v>
      </c>
      <c r="G47" s="27"/>
    </row>
    <row r="48" spans="1:7" ht="24.95" customHeight="1" thickBot="1" x14ac:dyDescent="0.25">
      <c r="A48" s="34" t="s">
        <v>13</v>
      </c>
      <c r="B48" s="59" t="s">
        <v>39</v>
      </c>
      <c r="C48" s="49">
        <f>SUM(C44:C47)</f>
        <v>720000</v>
      </c>
      <c r="D48" s="49">
        <f>SUM(D44:D47)</f>
        <v>30000</v>
      </c>
      <c r="E48" s="49">
        <f>SUM(E44:E47)</f>
        <v>20000</v>
      </c>
      <c r="F48" s="111">
        <f>SUM(F44:F47)</f>
        <v>2135111.98</v>
      </c>
      <c r="G48" s="33"/>
    </row>
    <row r="49" spans="1:7" ht="24.95" customHeight="1" x14ac:dyDescent="0.7"/>
    <row r="50" spans="1:7" ht="24.95" customHeight="1" x14ac:dyDescent="0.2">
      <c r="A50" s="151" t="s">
        <v>45</v>
      </c>
      <c r="B50" s="151"/>
      <c r="C50" s="62"/>
      <c r="D50" s="63"/>
      <c r="E50" s="63"/>
      <c r="F50" s="124"/>
      <c r="G50" s="33"/>
    </row>
    <row r="51" spans="1:7" ht="51" x14ac:dyDescent="0.2">
      <c r="A51" s="53" t="str">
        <f t="shared" ref="A51:G51" si="6">A4</f>
        <v>رمز</v>
      </c>
      <c r="B51" s="53" t="str">
        <f t="shared" si="6"/>
        <v>اسم البند</v>
      </c>
      <c r="C51" s="54" t="str">
        <f t="shared" si="6"/>
        <v>المعتمد للعام 2018</v>
      </c>
      <c r="D51" s="54" t="str">
        <f t="shared" si="6"/>
        <v>المطلوب للعام 2019</v>
      </c>
      <c r="E51" s="54" t="str">
        <f t="shared" si="6"/>
        <v>المعتمد للعام 2018</v>
      </c>
      <c r="F51" s="97" t="str">
        <f t="shared" si="6"/>
        <v>القيمة الفعلية حتى 12/31/ 2017</v>
      </c>
      <c r="G51" s="53" t="str">
        <f t="shared" si="6"/>
        <v xml:space="preserve">ملاحظات </v>
      </c>
    </row>
    <row r="52" spans="1:7" ht="24.95" customHeight="1" x14ac:dyDescent="0.2">
      <c r="A52" s="26">
        <v>621001</v>
      </c>
      <c r="B52" s="52" t="s">
        <v>40</v>
      </c>
      <c r="C52" s="64">
        <v>2000</v>
      </c>
      <c r="D52" s="64">
        <v>2000</v>
      </c>
      <c r="E52" s="64">
        <v>2000</v>
      </c>
      <c r="F52" s="125">
        <v>3210</v>
      </c>
      <c r="G52" s="27"/>
    </row>
    <row r="53" spans="1:7" ht="24.95" customHeight="1" x14ac:dyDescent="0.2">
      <c r="A53" s="26">
        <v>621002</v>
      </c>
      <c r="B53" s="52" t="s">
        <v>41</v>
      </c>
      <c r="C53" s="64">
        <v>150000</v>
      </c>
      <c r="D53" s="64">
        <v>100000</v>
      </c>
      <c r="E53" s="64">
        <v>150000</v>
      </c>
      <c r="F53" s="125">
        <v>123627</v>
      </c>
      <c r="G53" s="27"/>
    </row>
    <row r="54" spans="1:7" ht="40.5" customHeight="1" x14ac:dyDescent="0.2">
      <c r="A54" s="26">
        <v>621003</v>
      </c>
      <c r="B54" s="52" t="s">
        <v>42</v>
      </c>
      <c r="C54" s="64">
        <v>50000</v>
      </c>
      <c r="D54" s="64">
        <v>70000</v>
      </c>
      <c r="E54" s="64">
        <v>50000</v>
      </c>
      <c r="F54" s="125">
        <v>29610</v>
      </c>
      <c r="G54" s="27"/>
    </row>
    <row r="55" spans="1:7" ht="28.5" thickBot="1" x14ac:dyDescent="0.25">
      <c r="A55" s="26">
        <v>621006</v>
      </c>
      <c r="B55" s="52" t="s">
        <v>43</v>
      </c>
      <c r="C55" s="64">
        <v>20000</v>
      </c>
      <c r="D55" s="64">
        <v>0</v>
      </c>
      <c r="E55" s="64">
        <v>20000</v>
      </c>
      <c r="F55" s="125">
        <v>22880.53</v>
      </c>
      <c r="G55" s="41"/>
    </row>
    <row r="56" spans="1:7" ht="24.95" customHeight="1" thickBot="1" x14ac:dyDescent="0.25">
      <c r="A56" s="34" t="s">
        <v>13</v>
      </c>
      <c r="B56" s="59" t="s">
        <v>44</v>
      </c>
      <c r="C56" s="49">
        <f>SUM(C52:C55)</f>
        <v>222000</v>
      </c>
      <c r="D56" s="49">
        <f>SUM(D52:D55)</f>
        <v>172000</v>
      </c>
      <c r="E56" s="49">
        <f t="shared" ref="E56:F56" si="7">SUM(E52:E55)</f>
        <v>222000</v>
      </c>
      <c r="F56" s="111">
        <f>SUM(F52:F55)</f>
        <v>179327.53</v>
      </c>
      <c r="G56" s="51"/>
    </row>
    <row r="57" spans="1:7" ht="24.95" customHeight="1" x14ac:dyDescent="0.7"/>
    <row r="58" spans="1:7" ht="24.95" customHeight="1" x14ac:dyDescent="0.2">
      <c r="A58" s="151" t="s">
        <v>51</v>
      </c>
      <c r="B58" s="151"/>
      <c r="C58" s="62"/>
      <c r="D58" s="63"/>
      <c r="E58" s="63"/>
      <c r="F58" s="124"/>
      <c r="G58" s="33"/>
    </row>
    <row r="59" spans="1:7" ht="51" x14ac:dyDescent="0.2">
      <c r="A59" s="53" t="str">
        <f t="shared" ref="A59:G59" si="8">A4</f>
        <v>رمز</v>
      </c>
      <c r="B59" s="53" t="str">
        <f t="shared" si="8"/>
        <v>اسم البند</v>
      </c>
      <c r="C59" s="54" t="str">
        <f t="shared" si="8"/>
        <v>المعتمد للعام 2018</v>
      </c>
      <c r="D59" s="54" t="str">
        <f t="shared" si="8"/>
        <v>المطلوب للعام 2019</v>
      </c>
      <c r="E59" s="54" t="str">
        <f t="shared" si="8"/>
        <v>المعتمد للعام 2018</v>
      </c>
      <c r="F59" s="97" t="str">
        <f t="shared" si="8"/>
        <v>القيمة الفعلية حتى 12/31/ 2017</v>
      </c>
      <c r="G59" s="53" t="str">
        <f t="shared" si="8"/>
        <v xml:space="preserve">ملاحظات </v>
      </c>
    </row>
    <row r="60" spans="1:7" ht="24.95" customHeight="1" thickBot="1" x14ac:dyDescent="0.25">
      <c r="A60" s="26">
        <v>660001</v>
      </c>
      <c r="B60" s="52" t="s">
        <v>47</v>
      </c>
      <c r="C60" s="64">
        <v>20000</v>
      </c>
      <c r="D60" s="64">
        <v>750000</v>
      </c>
      <c r="E60" s="64">
        <v>720000</v>
      </c>
      <c r="F60" s="125">
        <v>3196</v>
      </c>
      <c r="G60" s="27"/>
    </row>
    <row r="61" spans="1:7" ht="24.95" hidden="1" customHeight="1" x14ac:dyDescent="0.25">
      <c r="A61" s="27">
        <v>660002</v>
      </c>
      <c r="B61" s="52" t="s">
        <v>46</v>
      </c>
      <c r="C61" s="69"/>
      <c r="D61" s="69"/>
      <c r="E61" s="69"/>
      <c r="F61" s="134"/>
      <c r="G61" s="27"/>
    </row>
    <row r="62" spans="1:7" ht="24.95" hidden="1" customHeight="1" x14ac:dyDescent="0.25">
      <c r="A62" s="27">
        <v>660003</v>
      </c>
      <c r="B62" s="52" t="s">
        <v>47</v>
      </c>
      <c r="C62" s="69"/>
      <c r="D62" s="69"/>
      <c r="E62" s="69"/>
      <c r="F62" s="134"/>
      <c r="G62" s="27"/>
    </row>
    <row r="63" spans="1:7" ht="24.95" hidden="1" customHeight="1" x14ac:dyDescent="0.25">
      <c r="A63" s="27">
        <v>660004</v>
      </c>
      <c r="B63" s="52" t="s">
        <v>48</v>
      </c>
      <c r="C63" s="69"/>
      <c r="D63" s="69"/>
      <c r="E63" s="69"/>
      <c r="F63" s="134"/>
      <c r="G63" s="27"/>
    </row>
    <row r="64" spans="1:7" ht="24.95" hidden="1" customHeight="1" x14ac:dyDescent="0.25">
      <c r="A64" s="27">
        <v>660005</v>
      </c>
      <c r="B64" s="52" t="s">
        <v>49</v>
      </c>
      <c r="C64" s="69"/>
      <c r="D64" s="69"/>
      <c r="E64" s="69"/>
      <c r="F64" s="134"/>
      <c r="G64" s="27"/>
    </row>
    <row r="65" spans="1:7" ht="24.95" hidden="1" customHeight="1" thickBot="1" x14ac:dyDescent="0.25">
      <c r="A65" s="27">
        <v>660006</v>
      </c>
      <c r="B65" s="52" t="s">
        <v>50</v>
      </c>
      <c r="C65" s="69"/>
      <c r="D65" s="69"/>
      <c r="E65" s="69"/>
      <c r="F65" s="134"/>
      <c r="G65" s="41"/>
    </row>
    <row r="66" spans="1:7" ht="24.95" customHeight="1" thickBot="1" x14ac:dyDescent="0.25">
      <c r="A66" s="34" t="s">
        <v>13</v>
      </c>
      <c r="B66" s="59" t="s">
        <v>52</v>
      </c>
      <c r="C66" s="49">
        <f>SUM(C60:C65)</f>
        <v>20000</v>
      </c>
      <c r="D66" s="49">
        <f t="shared" ref="D66:F66" si="9">SUM(D60:D65)</f>
        <v>750000</v>
      </c>
      <c r="E66" s="49">
        <f t="shared" si="9"/>
        <v>720000</v>
      </c>
      <c r="F66" s="111">
        <f t="shared" si="9"/>
        <v>3196</v>
      </c>
      <c r="G66" s="51"/>
    </row>
    <row r="67" spans="1:7" ht="24.95" customHeight="1" x14ac:dyDescent="0.7"/>
    <row r="68" spans="1:7" ht="24.95" customHeight="1" x14ac:dyDescent="0.2">
      <c r="A68" s="151" t="s">
        <v>59</v>
      </c>
      <c r="B68" s="151"/>
      <c r="C68" s="62"/>
      <c r="D68" s="63"/>
      <c r="E68" s="63"/>
      <c r="F68" s="124"/>
      <c r="G68" s="33"/>
    </row>
    <row r="69" spans="1:7" ht="51" x14ac:dyDescent="0.2">
      <c r="A69" s="53" t="str">
        <f t="shared" ref="A69:G69" si="10">A4</f>
        <v>رمز</v>
      </c>
      <c r="B69" s="53" t="str">
        <f t="shared" si="10"/>
        <v>اسم البند</v>
      </c>
      <c r="C69" s="54" t="str">
        <f t="shared" si="10"/>
        <v>المعتمد للعام 2018</v>
      </c>
      <c r="D69" s="54" t="str">
        <f t="shared" si="10"/>
        <v>المطلوب للعام 2019</v>
      </c>
      <c r="E69" s="54" t="str">
        <f t="shared" si="10"/>
        <v>المعتمد للعام 2018</v>
      </c>
      <c r="F69" s="97" t="str">
        <f t="shared" si="10"/>
        <v>القيمة الفعلية حتى 12/31/ 2017</v>
      </c>
      <c r="G69" s="53" t="str">
        <f t="shared" si="10"/>
        <v xml:space="preserve">ملاحظات </v>
      </c>
    </row>
    <row r="70" spans="1:7" ht="24.95" customHeight="1" x14ac:dyDescent="0.2">
      <c r="A70" s="26">
        <v>620001</v>
      </c>
      <c r="B70" s="30" t="s">
        <v>53</v>
      </c>
      <c r="C70" s="64">
        <v>2000000</v>
      </c>
      <c r="D70" s="64"/>
      <c r="E70" s="64"/>
      <c r="F70" s="125">
        <v>2287768</v>
      </c>
      <c r="G70" s="27"/>
    </row>
    <row r="71" spans="1:7" ht="24.95" customHeight="1" x14ac:dyDescent="0.2">
      <c r="A71" s="26">
        <v>620002</v>
      </c>
      <c r="B71" s="30" t="s">
        <v>54</v>
      </c>
      <c r="C71" s="64">
        <v>50000</v>
      </c>
      <c r="D71" s="64"/>
      <c r="E71" s="64"/>
      <c r="F71" s="125">
        <v>27480</v>
      </c>
      <c r="G71" s="27"/>
    </row>
    <row r="72" spans="1:7" ht="24.95" customHeight="1" x14ac:dyDescent="0.2">
      <c r="A72" s="26">
        <v>620003</v>
      </c>
      <c r="B72" s="30" t="s">
        <v>55</v>
      </c>
      <c r="C72" s="64">
        <v>1000000</v>
      </c>
      <c r="D72" s="64"/>
      <c r="E72" s="64"/>
      <c r="F72" s="125">
        <v>876292.21</v>
      </c>
      <c r="G72" s="27"/>
    </row>
    <row r="73" spans="1:7" ht="24.95" customHeight="1" x14ac:dyDescent="0.2">
      <c r="A73" s="26">
        <v>620004</v>
      </c>
      <c r="B73" s="30" t="s">
        <v>56</v>
      </c>
      <c r="C73" s="64">
        <v>1500000</v>
      </c>
      <c r="D73" s="64"/>
      <c r="E73" s="64"/>
      <c r="F73" s="125">
        <v>1920000</v>
      </c>
      <c r="G73" s="27"/>
    </row>
    <row r="74" spans="1:7" ht="24.95" customHeight="1" x14ac:dyDescent="0.2">
      <c r="A74" s="26">
        <v>620005</v>
      </c>
      <c r="B74" s="30" t="s">
        <v>348</v>
      </c>
      <c r="C74" s="64">
        <v>310000</v>
      </c>
      <c r="D74" s="64"/>
      <c r="E74" s="64"/>
      <c r="F74" s="125">
        <v>491000</v>
      </c>
      <c r="G74" s="27"/>
    </row>
    <row r="75" spans="1:7" ht="24.95" customHeight="1" x14ac:dyDescent="0.2">
      <c r="A75" s="26">
        <v>620006</v>
      </c>
      <c r="B75" s="30" t="s">
        <v>57</v>
      </c>
      <c r="C75" s="64">
        <v>25000</v>
      </c>
      <c r="D75" s="64"/>
      <c r="E75" s="64"/>
      <c r="F75" s="125">
        <v>25903</v>
      </c>
      <c r="G75" s="27"/>
    </row>
    <row r="76" spans="1:7" ht="24.95" customHeight="1" thickBot="1" x14ac:dyDescent="0.25">
      <c r="A76" s="26">
        <v>620007</v>
      </c>
      <c r="B76" s="30" t="s">
        <v>349</v>
      </c>
      <c r="C76" s="64">
        <v>40000</v>
      </c>
      <c r="D76" s="64"/>
      <c r="E76" s="64"/>
      <c r="F76" s="125">
        <v>56368.05</v>
      </c>
      <c r="G76" s="27"/>
    </row>
    <row r="77" spans="1:7" ht="24.95" customHeight="1" thickBot="1" x14ac:dyDescent="0.25">
      <c r="A77" s="26" t="s">
        <v>13</v>
      </c>
      <c r="B77" s="59" t="s">
        <v>58</v>
      </c>
      <c r="C77" s="49">
        <f>SUM(C70:C76)</f>
        <v>4925000</v>
      </c>
      <c r="D77" s="49">
        <f t="shared" ref="D77:F77" si="11">SUM(D70:D76)</f>
        <v>0</v>
      </c>
      <c r="E77" s="49">
        <f t="shared" si="11"/>
        <v>0</v>
      </c>
      <c r="F77" s="111">
        <f t="shared" si="11"/>
        <v>5684811.2599999998</v>
      </c>
      <c r="G77" s="33"/>
    </row>
    <row r="78" spans="1:7" ht="24.95" customHeight="1" x14ac:dyDescent="0.7"/>
    <row r="79" spans="1:7" ht="24.95" customHeight="1" x14ac:dyDescent="0.2">
      <c r="A79" s="150" t="s">
        <v>60</v>
      </c>
      <c r="B79" s="151"/>
      <c r="C79" s="62"/>
      <c r="D79" s="63"/>
      <c r="E79" s="63"/>
      <c r="F79" s="124"/>
      <c r="G79" s="33"/>
    </row>
    <row r="80" spans="1:7" ht="51" x14ac:dyDescent="0.2">
      <c r="A80" s="53" t="str">
        <f t="shared" ref="A80:G80" si="12">A4</f>
        <v>رمز</v>
      </c>
      <c r="B80" s="53" t="str">
        <f t="shared" si="12"/>
        <v>اسم البند</v>
      </c>
      <c r="C80" s="54" t="str">
        <f t="shared" si="12"/>
        <v>المعتمد للعام 2018</v>
      </c>
      <c r="D80" s="54" t="str">
        <f t="shared" si="12"/>
        <v>المطلوب للعام 2019</v>
      </c>
      <c r="E80" s="54" t="str">
        <f t="shared" si="12"/>
        <v>المعتمد للعام 2018</v>
      </c>
      <c r="F80" s="97" t="str">
        <f t="shared" si="12"/>
        <v>القيمة الفعلية حتى 12/31/ 2017</v>
      </c>
      <c r="G80" s="53" t="str">
        <f t="shared" si="12"/>
        <v xml:space="preserve">ملاحظات </v>
      </c>
    </row>
    <row r="81" spans="1:7" ht="24.95" customHeight="1" x14ac:dyDescent="0.2">
      <c r="A81" s="27">
        <v>610001</v>
      </c>
      <c r="B81" s="52" t="s">
        <v>61</v>
      </c>
      <c r="C81" s="64">
        <v>2000</v>
      </c>
      <c r="D81" s="64"/>
      <c r="E81" s="64"/>
      <c r="F81" s="125">
        <v>1352.25</v>
      </c>
      <c r="G81" s="27"/>
    </row>
    <row r="82" spans="1:7" ht="24.95" customHeight="1" thickBot="1" x14ac:dyDescent="0.25">
      <c r="A82" s="27">
        <v>610004</v>
      </c>
      <c r="B82" s="52" t="s">
        <v>62</v>
      </c>
      <c r="C82" s="64">
        <v>500000</v>
      </c>
      <c r="D82" s="64"/>
      <c r="E82" s="64"/>
      <c r="F82" s="125">
        <v>456822.84</v>
      </c>
      <c r="G82" s="27"/>
    </row>
    <row r="83" spans="1:7" ht="24.95" hidden="1" customHeight="1" x14ac:dyDescent="0.25">
      <c r="A83" s="27">
        <v>610008</v>
      </c>
      <c r="B83" s="52" t="s">
        <v>63</v>
      </c>
      <c r="C83" s="43"/>
      <c r="D83" s="43"/>
      <c r="E83" s="43"/>
      <c r="F83" s="126"/>
      <c r="G83" s="27"/>
    </row>
    <row r="84" spans="1:7" ht="24.95" hidden="1" customHeight="1" thickBot="1" x14ac:dyDescent="0.25">
      <c r="A84" s="27">
        <v>610009</v>
      </c>
      <c r="B84" s="52" t="s">
        <v>64</v>
      </c>
      <c r="C84" s="43"/>
      <c r="D84" s="43"/>
      <c r="E84" s="43"/>
      <c r="F84" s="126"/>
      <c r="G84" s="27"/>
    </row>
    <row r="85" spans="1:7" ht="24.95" customHeight="1" thickBot="1" x14ac:dyDescent="0.25">
      <c r="A85" s="34" t="s">
        <v>13</v>
      </c>
      <c r="B85" s="59" t="s">
        <v>14</v>
      </c>
      <c r="C85" s="49">
        <f>SUM(C81:C84)</f>
        <v>502000</v>
      </c>
      <c r="D85" s="49">
        <f t="shared" ref="D85:F85" si="13">SUM(D81:D84)</f>
        <v>0</v>
      </c>
      <c r="E85" s="49">
        <f t="shared" si="13"/>
        <v>0</v>
      </c>
      <c r="F85" s="111">
        <f t="shared" si="13"/>
        <v>458175.09</v>
      </c>
      <c r="G85" s="33"/>
    </row>
    <row r="86" spans="1:7" ht="24.95" customHeight="1" x14ac:dyDescent="0.7"/>
    <row r="87" spans="1:7" ht="24.95" customHeight="1" x14ac:dyDescent="0.2">
      <c r="A87" s="150" t="s">
        <v>65</v>
      </c>
      <c r="B87" s="151"/>
      <c r="C87" s="62"/>
      <c r="D87" s="63"/>
      <c r="E87" s="63"/>
      <c r="F87" s="124"/>
      <c r="G87" s="33"/>
    </row>
    <row r="88" spans="1:7" ht="51" x14ac:dyDescent="0.2">
      <c r="A88" s="53" t="str">
        <f t="shared" ref="A88:G88" si="14">A4</f>
        <v>رمز</v>
      </c>
      <c r="B88" s="53" t="str">
        <f t="shared" si="14"/>
        <v>اسم البند</v>
      </c>
      <c r="C88" s="54" t="str">
        <f t="shared" si="14"/>
        <v>المعتمد للعام 2018</v>
      </c>
      <c r="D88" s="54" t="str">
        <f t="shared" si="14"/>
        <v>المطلوب للعام 2019</v>
      </c>
      <c r="E88" s="54" t="str">
        <f t="shared" si="14"/>
        <v>المعتمد للعام 2018</v>
      </c>
      <c r="F88" s="97" t="str">
        <f t="shared" si="14"/>
        <v>القيمة الفعلية حتى 12/31/ 2017</v>
      </c>
      <c r="G88" s="53" t="str">
        <f t="shared" si="14"/>
        <v xml:space="preserve">ملاحظات </v>
      </c>
    </row>
    <row r="89" spans="1:7" ht="24.95" hidden="1" customHeight="1" x14ac:dyDescent="0.2">
      <c r="A89" s="27">
        <v>611001</v>
      </c>
      <c r="B89" s="52" t="s">
        <v>66</v>
      </c>
      <c r="C89" s="42"/>
      <c r="D89" s="43"/>
      <c r="E89" s="43"/>
      <c r="F89" s="126"/>
      <c r="G89" s="27"/>
    </row>
    <row r="90" spans="1:7" ht="24.95" hidden="1" customHeight="1" x14ac:dyDescent="0.2">
      <c r="A90" s="27">
        <v>611002</v>
      </c>
      <c r="B90" s="52" t="s">
        <v>67</v>
      </c>
      <c r="C90" s="42"/>
      <c r="D90" s="43"/>
      <c r="E90" s="43"/>
      <c r="F90" s="126"/>
      <c r="G90" s="27"/>
    </row>
    <row r="91" spans="1:7" ht="24.95" customHeight="1" x14ac:dyDescent="0.2">
      <c r="A91" s="27">
        <v>611006</v>
      </c>
      <c r="B91" s="52" t="s">
        <v>68</v>
      </c>
      <c r="C91" s="64">
        <v>3474272</v>
      </c>
      <c r="D91" s="64"/>
      <c r="E91" s="64"/>
      <c r="F91" s="125">
        <v>997306.52</v>
      </c>
      <c r="G91" s="27"/>
    </row>
    <row r="92" spans="1:7" ht="24.95" customHeight="1" thickBot="1" x14ac:dyDescent="0.25">
      <c r="A92" s="27">
        <v>611008</v>
      </c>
      <c r="B92" s="52" t="s">
        <v>69</v>
      </c>
      <c r="C92" s="64">
        <v>1000000</v>
      </c>
      <c r="D92" s="64"/>
      <c r="E92" s="64"/>
      <c r="F92" s="125">
        <v>979460</v>
      </c>
      <c r="G92" s="27"/>
    </row>
    <row r="93" spans="1:7" ht="24.95" hidden="1" customHeight="1" thickBot="1" x14ac:dyDescent="0.25">
      <c r="A93" s="27">
        <v>611009</v>
      </c>
      <c r="B93" s="52" t="s">
        <v>70</v>
      </c>
      <c r="C93" s="43"/>
      <c r="D93" s="43"/>
      <c r="E93" s="43"/>
      <c r="F93" s="126"/>
      <c r="G93" s="27"/>
    </row>
    <row r="94" spans="1:7" ht="24.95" customHeight="1" thickBot="1" x14ac:dyDescent="0.25">
      <c r="A94" s="34" t="s">
        <v>13</v>
      </c>
      <c r="B94" s="59" t="s">
        <v>71</v>
      </c>
      <c r="C94" s="49">
        <f>SUM(C89:C93)</f>
        <v>4474272</v>
      </c>
      <c r="D94" s="49">
        <f t="shared" ref="D94:F94" si="15">SUM(D89:D93)</f>
        <v>0</v>
      </c>
      <c r="E94" s="49">
        <f t="shared" si="15"/>
        <v>0</v>
      </c>
      <c r="F94" s="111">
        <f t="shared" si="15"/>
        <v>1976766.52</v>
      </c>
      <c r="G94" s="33"/>
    </row>
    <row r="95" spans="1:7" ht="24.95" customHeight="1" thickBot="1" x14ac:dyDescent="0.25">
      <c r="A95" s="153" t="s">
        <v>170</v>
      </c>
      <c r="B95" s="153"/>
      <c r="C95" s="49">
        <f>C94+C85+C77+C66+C56+C48+C39+C32+C14</f>
        <v>13824272</v>
      </c>
      <c r="D95" s="49">
        <f t="shared" ref="D95:F95" si="16">D94+D85+D77+D66+D56+D48+D39+D32+D14</f>
        <v>3395500</v>
      </c>
      <c r="E95" s="49">
        <f t="shared" si="16"/>
        <v>3923000</v>
      </c>
      <c r="F95" s="111">
        <f t="shared" si="16"/>
        <v>13572299.17</v>
      </c>
      <c r="G95" s="33"/>
    </row>
    <row r="96" spans="1:7" ht="24.95" customHeight="1" x14ac:dyDescent="0.7"/>
    <row r="97" spans="1:7" ht="24.95" customHeight="1" x14ac:dyDescent="0.2">
      <c r="A97" s="151" t="s">
        <v>72</v>
      </c>
      <c r="B97" s="151"/>
      <c r="C97" s="151"/>
      <c r="D97" s="151"/>
      <c r="E97" s="151"/>
      <c r="F97" s="151"/>
      <c r="G97" s="151"/>
    </row>
    <row r="98" spans="1:7" ht="24.95" customHeight="1" x14ac:dyDescent="0.2">
      <c r="A98" s="150" t="s">
        <v>74</v>
      </c>
      <c r="B98" s="151"/>
      <c r="C98" s="62"/>
      <c r="D98" s="63"/>
      <c r="E98" s="63"/>
      <c r="F98" s="124"/>
      <c r="G98" s="33"/>
    </row>
    <row r="99" spans="1:7" ht="51.75" thickBot="1" x14ac:dyDescent="0.25">
      <c r="A99" s="53" t="str">
        <f t="shared" ref="A99:G99" si="17">A4</f>
        <v>رمز</v>
      </c>
      <c r="B99" s="53" t="str">
        <f t="shared" si="17"/>
        <v>اسم البند</v>
      </c>
      <c r="C99" s="54" t="str">
        <f t="shared" si="17"/>
        <v>المعتمد للعام 2018</v>
      </c>
      <c r="D99" s="54" t="str">
        <f t="shared" si="17"/>
        <v>المطلوب للعام 2019</v>
      </c>
      <c r="E99" s="54" t="str">
        <f t="shared" si="17"/>
        <v>المعتمد للعام 2018</v>
      </c>
      <c r="F99" s="97" t="str">
        <f t="shared" si="17"/>
        <v>القيمة الفعلية حتى 12/31/ 2017</v>
      </c>
      <c r="G99" s="53" t="str">
        <f t="shared" si="17"/>
        <v xml:space="preserve">ملاحظات </v>
      </c>
    </row>
    <row r="100" spans="1:7" ht="24.95" hidden="1" customHeight="1" x14ac:dyDescent="0.25">
      <c r="A100" s="27">
        <v>875001</v>
      </c>
      <c r="B100" s="52" t="s">
        <v>75</v>
      </c>
      <c r="C100" s="42"/>
      <c r="D100" s="43"/>
      <c r="E100" s="43"/>
      <c r="F100" s="126"/>
      <c r="G100" s="27"/>
    </row>
    <row r="101" spans="1:7" ht="24.95" hidden="1" customHeight="1" x14ac:dyDescent="0.25">
      <c r="A101" s="27">
        <v>875002</v>
      </c>
      <c r="B101" s="52" t="s">
        <v>76</v>
      </c>
      <c r="C101" s="42"/>
      <c r="D101" s="43"/>
      <c r="E101" s="43"/>
      <c r="F101" s="126"/>
      <c r="G101" s="27"/>
    </row>
    <row r="102" spans="1:7" ht="24.95" hidden="1" customHeight="1" x14ac:dyDescent="0.25">
      <c r="A102" s="27">
        <v>875003</v>
      </c>
      <c r="B102" s="61" t="s">
        <v>77</v>
      </c>
      <c r="C102" s="64">
        <v>0</v>
      </c>
      <c r="D102" s="64">
        <v>0</v>
      </c>
      <c r="E102" s="64">
        <v>200000</v>
      </c>
      <c r="F102" s="125">
        <v>11969</v>
      </c>
      <c r="G102" s="27"/>
    </row>
    <row r="103" spans="1:7" ht="24.95" hidden="1" customHeight="1" thickBot="1" x14ac:dyDescent="0.25">
      <c r="A103" s="27">
        <v>875004</v>
      </c>
      <c r="B103" s="52" t="s">
        <v>78</v>
      </c>
      <c r="C103" s="42"/>
      <c r="D103" s="43"/>
      <c r="E103" s="43"/>
      <c r="F103" s="126"/>
      <c r="G103" s="27"/>
    </row>
    <row r="104" spans="1:7" ht="24.95" customHeight="1" thickBot="1" x14ac:dyDescent="0.25">
      <c r="A104" s="34" t="s">
        <v>13</v>
      </c>
      <c r="B104" s="59" t="s">
        <v>73</v>
      </c>
      <c r="C104" s="49">
        <v>0</v>
      </c>
      <c r="D104" s="49">
        <f t="shared" ref="D104:F104" si="18">SUM(D102:D103)</f>
        <v>0</v>
      </c>
      <c r="E104" s="49">
        <f t="shared" si="18"/>
        <v>200000</v>
      </c>
      <c r="F104" s="111"/>
      <c r="G104" s="33"/>
    </row>
    <row r="105" spans="1:7" ht="24.95" customHeight="1" x14ac:dyDescent="0.7"/>
    <row r="106" spans="1:7" ht="24.95" customHeight="1" x14ac:dyDescent="0.2">
      <c r="A106" s="150" t="s">
        <v>93</v>
      </c>
      <c r="B106" s="151"/>
      <c r="C106" s="62"/>
      <c r="D106" s="63"/>
      <c r="E106" s="63"/>
      <c r="F106" s="124"/>
      <c r="G106" s="33"/>
    </row>
    <row r="107" spans="1:7" ht="61.5" customHeight="1" x14ac:dyDescent="0.2">
      <c r="A107" s="53" t="str">
        <f t="shared" ref="A107:G107" si="19">A4</f>
        <v>رمز</v>
      </c>
      <c r="B107" s="53" t="str">
        <f t="shared" si="19"/>
        <v>اسم البند</v>
      </c>
      <c r="C107" s="54" t="str">
        <f t="shared" si="19"/>
        <v>المعتمد للعام 2018</v>
      </c>
      <c r="D107" s="54" t="str">
        <f t="shared" si="19"/>
        <v>المطلوب للعام 2019</v>
      </c>
      <c r="E107" s="54" t="str">
        <f t="shared" si="19"/>
        <v>المعتمد للعام 2018</v>
      </c>
      <c r="F107" s="97" t="str">
        <f t="shared" si="19"/>
        <v>القيمة الفعلية حتى 12/31/ 2017</v>
      </c>
      <c r="G107" s="53" t="str">
        <f t="shared" si="19"/>
        <v xml:space="preserve">ملاحظات </v>
      </c>
    </row>
    <row r="108" spans="1:7" ht="24.95" hidden="1" customHeight="1" x14ac:dyDescent="0.2">
      <c r="A108" s="27">
        <v>850001</v>
      </c>
      <c r="B108" s="52" t="s">
        <v>79</v>
      </c>
      <c r="C108" s="42"/>
      <c r="D108" s="43"/>
      <c r="E108" s="43"/>
      <c r="F108" s="126"/>
      <c r="G108" s="27"/>
    </row>
    <row r="109" spans="1:7" ht="24.95" hidden="1" customHeight="1" x14ac:dyDescent="0.2">
      <c r="A109" s="27">
        <v>850002</v>
      </c>
      <c r="B109" s="52" t="s">
        <v>80</v>
      </c>
      <c r="C109" s="42"/>
      <c r="D109" s="43"/>
      <c r="E109" s="43"/>
      <c r="F109" s="126"/>
      <c r="G109" s="27"/>
    </row>
    <row r="110" spans="1:7" ht="24.95" customHeight="1" x14ac:dyDescent="0.2">
      <c r="A110" s="27">
        <v>850003</v>
      </c>
      <c r="B110" s="52" t="s">
        <v>81</v>
      </c>
      <c r="C110" s="168">
        <v>3000</v>
      </c>
      <c r="D110" s="43"/>
      <c r="E110" s="43"/>
      <c r="F110" s="126">
        <v>3000</v>
      </c>
      <c r="G110" s="27"/>
    </row>
    <row r="111" spans="1:7" ht="24.95" customHeight="1" x14ac:dyDescent="0.2">
      <c r="A111" s="27">
        <v>850004</v>
      </c>
      <c r="B111" s="52" t="s">
        <v>82</v>
      </c>
      <c r="C111" s="168">
        <v>1000</v>
      </c>
      <c r="D111" s="43"/>
      <c r="E111" s="43"/>
      <c r="F111" s="126">
        <v>1000</v>
      </c>
      <c r="G111" s="27"/>
    </row>
    <row r="112" spans="1:7" ht="24.95" hidden="1" customHeight="1" x14ac:dyDescent="0.2">
      <c r="A112" s="27">
        <v>850005</v>
      </c>
      <c r="B112" s="32" t="s">
        <v>83</v>
      </c>
      <c r="C112" s="168"/>
      <c r="D112" s="43"/>
      <c r="E112" s="43"/>
      <c r="F112" s="126"/>
      <c r="G112" s="27"/>
    </row>
    <row r="113" spans="1:7" ht="40.5" customHeight="1" x14ac:dyDescent="0.2">
      <c r="A113" s="27">
        <v>850006</v>
      </c>
      <c r="B113" s="61" t="s">
        <v>84</v>
      </c>
      <c r="C113" s="64">
        <v>50000</v>
      </c>
      <c r="D113" s="64"/>
      <c r="E113" s="64"/>
      <c r="F113" s="125">
        <v>62364</v>
      </c>
      <c r="G113" s="27"/>
    </row>
    <row r="114" spans="1:7" ht="24.95" customHeight="1" x14ac:dyDescent="0.2">
      <c r="A114" s="27">
        <v>850007</v>
      </c>
      <c r="B114" s="61" t="s">
        <v>351</v>
      </c>
      <c r="C114" s="64">
        <v>100000</v>
      </c>
      <c r="D114" s="64">
        <v>0</v>
      </c>
      <c r="E114" s="64">
        <v>100000</v>
      </c>
      <c r="F114" s="125">
        <v>100000</v>
      </c>
      <c r="G114" s="27"/>
    </row>
    <row r="115" spans="1:7" ht="24.95" hidden="1" customHeight="1" x14ac:dyDescent="0.2">
      <c r="A115" s="27">
        <v>850009</v>
      </c>
      <c r="B115" s="52" t="s">
        <v>85</v>
      </c>
      <c r="C115" s="168"/>
      <c r="D115" s="43"/>
      <c r="E115" s="43"/>
      <c r="F115" s="126"/>
      <c r="G115" s="27"/>
    </row>
    <row r="116" spans="1:7" ht="24.95" hidden="1" customHeight="1" x14ac:dyDescent="0.2">
      <c r="A116" s="27">
        <v>850011</v>
      </c>
      <c r="B116" s="52" t="s">
        <v>86</v>
      </c>
      <c r="C116" s="168"/>
      <c r="D116" s="43"/>
      <c r="E116" s="43"/>
      <c r="F116" s="126"/>
      <c r="G116" s="27"/>
    </row>
    <row r="117" spans="1:7" ht="24.95" hidden="1" customHeight="1" x14ac:dyDescent="0.2">
      <c r="A117" s="27">
        <v>850012</v>
      </c>
      <c r="B117" s="52" t="s">
        <v>87</v>
      </c>
      <c r="C117" s="168"/>
      <c r="D117" s="43"/>
      <c r="E117" s="43"/>
      <c r="F117" s="126"/>
      <c r="G117" s="27"/>
    </row>
    <row r="118" spans="1:7" ht="24.95" customHeight="1" x14ac:dyDescent="0.2">
      <c r="A118" s="27">
        <v>850013</v>
      </c>
      <c r="B118" s="52" t="s">
        <v>88</v>
      </c>
      <c r="C118" s="168">
        <v>2000</v>
      </c>
      <c r="D118" s="43"/>
      <c r="E118" s="43"/>
      <c r="F118" s="126">
        <v>1685</v>
      </c>
      <c r="G118" s="27"/>
    </row>
    <row r="119" spans="1:7" ht="24.95" customHeight="1" x14ac:dyDescent="0.2">
      <c r="A119" s="27">
        <v>850014</v>
      </c>
      <c r="B119" s="52" t="s">
        <v>366</v>
      </c>
      <c r="C119" s="168">
        <v>200000</v>
      </c>
      <c r="D119" s="43"/>
      <c r="E119" s="43"/>
      <c r="F119" s="126">
        <v>211197</v>
      </c>
      <c r="G119" s="27"/>
    </row>
    <row r="120" spans="1:7" ht="24.95" customHeight="1" x14ac:dyDescent="0.2">
      <c r="A120" s="27">
        <v>850015</v>
      </c>
      <c r="B120" s="52" t="s">
        <v>89</v>
      </c>
      <c r="C120" s="168"/>
      <c r="D120" s="43"/>
      <c r="E120" s="43"/>
      <c r="F120" s="126"/>
      <c r="G120" s="27"/>
    </row>
    <row r="121" spans="1:7" ht="21.75" customHeight="1" x14ac:dyDescent="0.2">
      <c r="A121" s="27">
        <v>850017</v>
      </c>
      <c r="B121" s="52" t="s">
        <v>90</v>
      </c>
      <c r="C121" s="168"/>
      <c r="D121" s="43"/>
      <c r="E121" s="43"/>
      <c r="F121" s="126"/>
      <c r="G121" s="27"/>
    </row>
    <row r="122" spans="1:7" ht="30" customHeight="1" thickBot="1" x14ac:dyDescent="0.25">
      <c r="A122" s="27">
        <v>850018</v>
      </c>
      <c r="B122" s="52" t="s">
        <v>91</v>
      </c>
      <c r="C122" s="168"/>
      <c r="D122" s="43"/>
      <c r="E122" s="43"/>
      <c r="F122" s="126"/>
      <c r="G122" s="27"/>
    </row>
    <row r="123" spans="1:7" ht="24.95" customHeight="1" thickBot="1" x14ac:dyDescent="0.25">
      <c r="A123" s="34" t="s">
        <v>13</v>
      </c>
      <c r="B123" s="59" t="s">
        <v>92</v>
      </c>
      <c r="C123" s="49">
        <f>SUM(C110:C122)</f>
        <v>356000</v>
      </c>
      <c r="D123" s="49">
        <f>SUM(D110:D122)</f>
        <v>0</v>
      </c>
      <c r="E123" s="49">
        <f>SUM(E110:E122)</f>
        <v>100000</v>
      </c>
      <c r="F123" s="111">
        <f>SUM(F110:F122)</f>
        <v>379246</v>
      </c>
      <c r="G123" s="33"/>
    </row>
    <row r="124" spans="1:7" ht="24.95" customHeight="1" x14ac:dyDescent="0.7"/>
    <row r="125" spans="1:7" ht="24.95" customHeight="1" x14ac:dyDescent="0.2">
      <c r="A125" s="150" t="s">
        <v>95</v>
      </c>
      <c r="B125" s="151"/>
      <c r="C125" s="62"/>
      <c r="D125" s="63"/>
      <c r="E125" s="63"/>
      <c r="F125" s="124"/>
      <c r="G125" s="33"/>
    </row>
    <row r="126" spans="1:7" ht="51" x14ac:dyDescent="0.2">
      <c r="A126" s="53" t="str">
        <f t="shared" ref="A126:G126" si="20">A4</f>
        <v>رمز</v>
      </c>
      <c r="B126" s="53" t="str">
        <f t="shared" si="20"/>
        <v>اسم البند</v>
      </c>
      <c r="C126" s="54" t="str">
        <f t="shared" si="20"/>
        <v>المعتمد للعام 2018</v>
      </c>
      <c r="D126" s="54" t="str">
        <f t="shared" si="20"/>
        <v>المطلوب للعام 2019</v>
      </c>
      <c r="E126" s="54" t="str">
        <f t="shared" si="20"/>
        <v>المعتمد للعام 2018</v>
      </c>
      <c r="F126" s="97" t="str">
        <f t="shared" si="20"/>
        <v>القيمة الفعلية حتى 12/31/ 2017</v>
      </c>
      <c r="G126" s="53" t="str">
        <f t="shared" si="20"/>
        <v xml:space="preserve">ملاحظات </v>
      </c>
    </row>
    <row r="127" spans="1:7" ht="24.95" hidden="1" customHeight="1" x14ac:dyDescent="0.2">
      <c r="A127" s="27">
        <v>865001</v>
      </c>
      <c r="B127" s="52" t="s">
        <v>96</v>
      </c>
      <c r="C127" s="42"/>
      <c r="D127" s="43"/>
      <c r="E127" s="43"/>
      <c r="F127" s="126"/>
      <c r="G127" s="27"/>
    </row>
    <row r="128" spans="1:7" ht="24.95" hidden="1" customHeight="1" x14ac:dyDescent="0.2">
      <c r="A128" s="27">
        <v>865002</v>
      </c>
      <c r="B128" s="52" t="s">
        <v>97</v>
      </c>
      <c r="C128" s="42"/>
      <c r="D128" s="43"/>
      <c r="E128" s="43"/>
      <c r="F128" s="126"/>
      <c r="G128" s="27"/>
    </row>
    <row r="129" spans="1:7" ht="24.95" hidden="1" customHeight="1" x14ac:dyDescent="0.2">
      <c r="A129" s="27">
        <v>865003</v>
      </c>
      <c r="B129" s="52" t="s">
        <v>98</v>
      </c>
      <c r="C129" s="42"/>
      <c r="D129" s="43"/>
      <c r="E129" s="43"/>
      <c r="F129" s="126"/>
      <c r="G129" s="27"/>
    </row>
    <row r="130" spans="1:7" ht="24.95" customHeight="1" x14ac:dyDescent="0.2">
      <c r="A130" s="27">
        <v>865004</v>
      </c>
      <c r="B130" s="52" t="s">
        <v>99</v>
      </c>
      <c r="C130" s="64">
        <v>10000</v>
      </c>
      <c r="D130" s="64">
        <v>30000</v>
      </c>
      <c r="E130" s="64">
        <v>10000</v>
      </c>
      <c r="F130" s="125">
        <v>9504</v>
      </c>
      <c r="G130" s="27"/>
    </row>
    <row r="131" spans="1:7" ht="24" hidden="1" customHeight="1" x14ac:dyDescent="0.2">
      <c r="A131" s="27">
        <v>865005</v>
      </c>
      <c r="B131" s="52" t="s">
        <v>100</v>
      </c>
      <c r="C131" s="64"/>
      <c r="D131" s="64"/>
      <c r="E131" s="64"/>
      <c r="F131" s="125"/>
      <c r="G131" s="27"/>
    </row>
    <row r="132" spans="1:7" ht="24" hidden="1" customHeight="1" x14ac:dyDescent="0.2">
      <c r="A132" s="27">
        <v>865006</v>
      </c>
      <c r="B132" s="52" t="s">
        <v>101</v>
      </c>
      <c r="C132" s="64"/>
      <c r="D132" s="64"/>
      <c r="E132" s="64"/>
      <c r="F132" s="125"/>
      <c r="G132" s="27"/>
    </row>
    <row r="133" spans="1:7" ht="24" hidden="1" customHeight="1" x14ac:dyDescent="0.2">
      <c r="A133" s="27">
        <v>865008</v>
      </c>
      <c r="B133" s="52" t="s">
        <v>102</v>
      </c>
      <c r="C133" s="64"/>
      <c r="D133" s="64"/>
      <c r="E133" s="64"/>
      <c r="F133" s="125"/>
      <c r="G133" s="27"/>
    </row>
    <row r="134" spans="1:7" ht="24.95" customHeight="1" x14ac:dyDescent="0.2">
      <c r="A134" s="27">
        <v>865009</v>
      </c>
      <c r="B134" s="52" t="s">
        <v>103</v>
      </c>
      <c r="C134" s="64">
        <v>10000</v>
      </c>
      <c r="D134" s="64">
        <v>1000</v>
      </c>
      <c r="E134" s="64">
        <v>10000</v>
      </c>
      <c r="F134" s="125">
        <v>8060</v>
      </c>
      <c r="G134" s="27"/>
    </row>
    <row r="135" spans="1:7" ht="24.95" hidden="1" customHeight="1" x14ac:dyDescent="0.2">
      <c r="A135" s="27">
        <v>865010</v>
      </c>
      <c r="B135" s="52" t="s">
        <v>104</v>
      </c>
      <c r="C135" s="64"/>
      <c r="D135" s="64"/>
      <c r="E135" s="64"/>
      <c r="F135" s="125"/>
      <c r="G135" s="27"/>
    </row>
    <row r="136" spans="1:7" ht="24.95" hidden="1" customHeight="1" x14ac:dyDescent="0.2">
      <c r="A136" s="27">
        <v>865011</v>
      </c>
      <c r="B136" s="52" t="s">
        <v>105</v>
      </c>
      <c r="C136" s="64"/>
      <c r="D136" s="64"/>
      <c r="E136" s="64"/>
      <c r="F136" s="125"/>
      <c r="G136" s="27"/>
    </row>
    <row r="137" spans="1:7" ht="24.95" hidden="1" customHeight="1" x14ac:dyDescent="0.2">
      <c r="A137" s="27">
        <v>865012</v>
      </c>
      <c r="B137" s="52" t="s">
        <v>106</v>
      </c>
      <c r="C137" s="64">
        <v>0</v>
      </c>
      <c r="D137" s="64">
        <v>0</v>
      </c>
      <c r="E137" s="64">
        <v>3000</v>
      </c>
      <c r="F137" s="125"/>
      <c r="G137" s="27"/>
    </row>
    <row r="138" spans="1:7" ht="24.95" hidden="1" customHeight="1" x14ac:dyDescent="0.2">
      <c r="A138" s="27">
        <v>865013</v>
      </c>
      <c r="B138" s="52" t="s">
        <v>107</v>
      </c>
      <c r="C138" s="64"/>
      <c r="D138" s="64"/>
      <c r="E138" s="64"/>
      <c r="F138" s="125"/>
      <c r="G138" s="27"/>
    </row>
    <row r="139" spans="1:7" ht="24.95" hidden="1" customHeight="1" x14ac:dyDescent="0.2">
      <c r="A139" s="27">
        <v>865014</v>
      </c>
      <c r="B139" s="52" t="s">
        <v>108</v>
      </c>
      <c r="C139" s="64"/>
      <c r="D139" s="64"/>
      <c r="E139" s="64"/>
      <c r="F139" s="125"/>
      <c r="G139" s="27"/>
    </row>
    <row r="140" spans="1:7" ht="24.95" hidden="1" customHeight="1" x14ac:dyDescent="0.2">
      <c r="A140" s="27">
        <v>865015</v>
      </c>
      <c r="B140" s="52" t="s">
        <v>109</v>
      </c>
      <c r="C140" s="64"/>
      <c r="D140" s="64"/>
      <c r="E140" s="64"/>
      <c r="F140" s="125"/>
      <c r="G140" s="27"/>
    </row>
    <row r="141" spans="1:7" ht="24.95" customHeight="1" thickBot="1" x14ac:dyDescent="0.25">
      <c r="A141" s="27">
        <v>865016</v>
      </c>
      <c r="B141" s="61" t="s">
        <v>110</v>
      </c>
      <c r="C141" s="64">
        <v>5000</v>
      </c>
      <c r="D141" s="64">
        <v>1000</v>
      </c>
      <c r="E141" s="64">
        <v>5000</v>
      </c>
      <c r="F141" s="125">
        <v>1033</v>
      </c>
      <c r="G141" s="27"/>
    </row>
    <row r="142" spans="1:7" ht="24.95" customHeight="1" thickBot="1" x14ac:dyDescent="0.25">
      <c r="A142" s="34" t="s">
        <v>13</v>
      </c>
      <c r="B142" s="59" t="s">
        <v>94</v>
      </c>
      <c r="C142" s="49">
        <f>SUM(C130:C141)</f>
        <v>25000</v>
      </c>
      <c r="D142" s="49">
        <f>SUM(D130:D141)</f>
        <v>32000</v>
      </c>
      <c r="E142" s="49">
        <f t="shared" ref="E142:F142" si="21">SUM(E130:E141)</f>
        <v>28000</v>
      </c>
      <c r="F142" s="111">
        <f t="shared" si="21"/>
        <v>18597</v>
      </c>
      <c r="G142" s="33"/>
    </row>
    <row r="143" spans="1:7" ht="24.95" customHeight="1" x14ac:dyDescent="0.7"/>
    <row r="144" spans="1:7" ht="24.95" customHeight="1" x14ac:dyDescent="0.2">
      <c r="A144" s="150" t="s">
        <v>112</v>
      </c>
      <c r="B144" s="151"/>
      <c r="C144" s="62"/>
      <c r="D144" s="63"/>
      <c r="E144" s="63"/>
      <c r="F144" s="124"/>
      <c r="G144" s="33"/>
    </row>
    <row r="145" spans="1:7" ht="51" x14ac:dyDescent="0.2">
      <c r="A145" s="53" t="str">
        <f t="shared" ref="A145:G145" si="22">A4</f>
        <v>رمز</v>
      </c>
      <c r="B145" s="53" t="str">
        <f t="shared" si="22"/>
        <v>اسم البند</v>
      </c>
      <c r="C145" s="54" t="str">
        <f t="shared" si="22"/>
        <v>المعتمد للعام 2018</v>
      </c>
      <c r="D145" s="54" t="str">
        <f t="shared" si="22"/>
        <v>المطلوب للعام 2019</v>
      </c>
      <c r="E145" s="54" t="str">
        <f t="shared" si="22"/>
        <v>المعتمد للعام 2018</v>
      </c>
      <c r="F145" s="97" t="str">
        <f t="shared" si="22"/>
        <v>القيمة الفعلية حتى 12/31/ 2017</v>
      </c>
      <c r="G145" s="53" t="str">
        <f t="shared" si="22"/>
        <v xml:space="preserve">ملاحظات </v>
      </c>
    </row>
    <row r="146" spans="1:7" ht="24.95" hidden="1" customHeight="1" x14ac:dyDescent="0.2">
      <c r="A146" s="27">
        <v>858001</v>
      </c>
      <c r="B146" s="52" t="s">
        <v>113</v>
      </c>
      <c r="C146" s="42"/>
      <c r="D146" s="43"/>
      <c r="E146" s="43"/>
      <c r="F146" s="126"/>
      <c r="G146" s="27"/>
    </row>
    <row r="147" spans="1:7" ht="24.95" hidden="1" customHeight="1" x14ac:dyDescent="0.2">
      <c r="A147" s="27">
        <v>858002</v>
      </c>
      <c r="B147" s="52" t="s">
        <v>114</v>
      </c>
      <c r="C147" s="42"/>
      <c r="D147" s="43"/>
      <c r="E147" s="43"/>
      <c r="F147" s="126"/>
      <c r="G147" s="27"/>
    </row>
    <row r="148" spans="1:7" ht="24.95" hidden="1" customHeight="1" x14ac:dyDescent="0.2">
      <c r="A148" s="27">
        <v>858003</v>
      </c>
      <c r="B148" s="52" t="s">
        <v>115</v>
      </c>
      <c r="C148" s="42"/>
      <c r="D148" s="43"/>
      <c r="E148" s="43"/>
      <c r="F148" s="126"/>
      <c r="G148" s="27"/>
    </row>
    <row r="149" spans="1:7" ht="24.95" hidden="1" customHeight="1" x14ac:dyDescent="0.2">
      <c r="A149" s="27">
        <v>858004</v>
      </c>
      <c r="B149" s="52" t="s">
        <v>116</v>
      </c>
      <c r="C149" s="42"/>
      <c r="D149" s="43"/>
      <c r="E149" s="43"/>
      <c r="F149" s="126"/>
      <c r="G149" s="27"/>
    </row>
    <row r="150" spans="1:7" ht="24.95" customHeight="1" x14ac:dyDescent="0.2">
      <c r="A150" s="34" t="s">
        <v>13</v>
      </c>
      <c r="B150" s="59" t="s">
        <v>111</v>
      </c>
      <c r="C150" s="64">
        <f>SUM(C146:C149)</f>
        <v>0</v>
      </c>
      <c r="D150" s="64">
        <f>SUM(D146:D149)</f>
        <v>0</v>
      </c>
      <c r="E150" s="64">
        <f t="shared" ref="E150:F150" si="23">SUM(E146:E149)</f>
        <v>0</v>
      </c>
      <c r="F150" s="125">
        <f t="shared" si="23"/>
        <v>0</v>
      </c>
      <c r="G150" s="33"/>
    </row>
    <row r="151" spans="1:7" ht="24.95" customHeight="1" x14ac:dyDescent="0.7"/>
    <row r="152" spans="1:7" ht="24.95" customHeight="1" x14ac:dyDescent="0.2">
      <c r="A152" s="150" t="s">
        <v>117</v>
      </c>
      <c r="B152" s="151"/>
      <c r="C152" s="62"/>
      <c r="D152" s="63"/>
      <c r="E152" s="63"/>
      <c r="F152" s="124"/>
      <c r="G152" s="33"/>
    </row>
    <row r="153" spans="1:7" ht="51" x14ac:dyDescent="0.2">
      <c r="A153" s="53" t="str">
        <f t="shared" ref="A153:G153" si="24">A4</f>
        <v>رمز</v>
      </c>
      <c r="B153" s="53" t="str">
        <f t="shared" si="24"/>
        <v>اسم البند</v>
      </c>
      <c r="C153" s="54" t="str">
        <f t="shared" si="24"/>
        <v>المعتمد للعام 2018</v>
      </c>
      <c r="D153" s="54" t="str">
        <f t="shared" si="24"/>
        <v>المطلوب للعام 2019</v>
      </c>
      <c r="E153" s="54" t="str">
        <f t="shared" si="24"/>
        <v>المعتمد للعام 2018</v>
      </c>
      <c r="F153" s="97" t="str">
        <f t="shared" si="24"/>
        <v>القيمة الفعلية حتى 12/31/ 2017</v>
      </c>
      <c r="G153" s="53" t="str">
        <f t="shared" si="24"/>
        <v xml:space="preserve">ملاحظات </v>
      </c>
    </row>
    <row r="154" spans="1:7" hidden="1" x14ac:dyDescent="0.2">
      <c r="A154" s="27">
        <v>857001</v>
      </c>
      <c r="B154" s="52" t="s">
        <v>118</v>
      </c>
      <c r="C154" s="42"/>
      <c r="D154" s="43"/>
      <c r="E154" s="43"/>
      <c r="F154" s="126"/>
      <c r="G154" s="27"/>
    </row>
    <row r="155" spans="1:7" ht="24.95" customHeight="1" x14ac:dyDescent="0.2">
      <c r="A155" s="34" t="s">
        <v>13</v>
      </c>
      <c r="B155" s="59" t="s">
        <v>119</v>
      </c>
      <c r="C155" s="64"/>
      <c r="D155" s="64">
        <f>SUM(D144:D154)</f>
        <v>0</v>
      </c>
      <c r="E155" s="64">
        <f t="shared" ref="E155" si="25">SUM(E144:E154)</f>
        <v>0</v>
      </c>
      <c r="F155" s="125">
        <f t="shared" ref="F155" si="26">SUM(F144:F154)</f>
        <v>0</v>
      </c>
      <c r="G155" s="33"/>
    </row>
    <row r="156" spans="1:7" ht="24.95" customHeight="1" x14ac:dyDescent="0.7"/>
    <row r="157" spans="1:7" ht="24.95" customHeight="1" x14ac:dyDescent="0.2">
      <c r="A157" s="150" t="s">
        <v>165</v>
      </c>
      <c r="B157" s="151"/>
      <c r="C157" s="62"/>
      <c r="D157" s="63"/>
      <c r="E157" s="63"/>
      <c r="F157" s="124"/>
      <c r="G157" s="33"/>
    </row>
    <row r="158" spans="1:7" ht="51" x14ac:dyDescent="0.2">
      <c r="A158" s="53" t="str">
        <f t="shared" ref="A158:G158" si="27">A4</f>
        <v>رمز</v>
      </c>
      <c r="B158" s="53" t="str">
        <f t="shared" si="27"/>
        <v>اسم البند</v>
      </c>
      <c r="C158" s="54" t="str">
        <f t="shared" si="27"/>
        <v>المعتمد للعام 2018</v>
      </c>
      <c r="D158" s="54" t="str">
        <f t="shared" si="27"/>
        <v>المطلوب للعام 2019</v>
      </c>
      <c r="E158" s="54" t="str">
        <f t="shared" si="27"/>
        <v>المعتمد للعام 2018</v>
      </c>
      <c r="F158" s="97" t="str">
        <f t="shared" si="27"/>
        <v>القيمة الفعلية حتى 12/31/ 2017</v>
      </c>
      <c r="G158" s="53" t="str">
        <f t="shared" si="27"/>
        <v xml:space="preserve">ملاحظات </v>
      </c>
    </row>
    <row r="159" spans="1:7" ht="24.95" customHeight="1" x14ac:dyDescent="0.2">
      <c r="A159" s="27">
        <v>860001</v>
      </c>
      <c r="B159" s="52" t="s">
        <v>121</v>
      </c>
      <c r="C159" s="64">
        <v>14400</v>
      </c>
      <c r="D159" s="64">
        <v>5000</v>
      </c>
      <c r="E159" s="64">
        <v>14400</v>
      </c>
      <c r="F159" s="125"/>
      <c r="G159" s="27"/>
    </row>
    <row r="160" spans="1:7" ht="24.95" customHeight="1" x14ac:dyDescent="0.2">
      <c r="A160" s="27">
        <v>860002</v>
      </c>
      <c r="B160" s="52" t="s">
        <v>122</v>
      </c>
      <c r="C160" s="64"/>
      <c r="D160" s="64">
        <v>5000</v>
      </c>
      <c r="E160" s="64">
        <v>20000</v>
      </c>
      <c r="F160" s="125"/>
      <c r="G160" s="27"/>
    </row>
    <row r="161" spans="1:7" ht="24.95" customHeight="1" x14ac:dyDescent="0.2">
      <c r="A161" s="27">
        <v>860003</v>
      </c>
      <c r="B161" s="52" t="s">
        <v>123</v>
      </c>
      <c r="C161" s="43"/>
      <c r="D161" s="43"/>
      <c r="E161" s="43"/>
      <c r="F161" s="126"/>
      <c r="G161" s="27"/>
    </row>
    <row r="162" spans="1:7" ht="24.95" customHeight="1" x14ac:dyDescent="0.2">
      <c r="A162" s="27">
        <v>860004</v>
      </c>
      <c r="B162" s="52" t="s">
        <v>124</v>
      </c>
      <c r="C162" s="43">
        <v>20000</v>
      </c>
      <c r="D162" s="43"/>
      <c r="E162" s="43"/>
      <c r="F162" s="126">
        <v>0</v>
      </c>
      <c r="G162" s="27"/>
    </row>
    <row r="163" spans="1:7" ht="24.95" customHeight="1" thickBot="1" x14ac:dyDescent="0.25">
      <c r="A163" s="27">
        <v>860005</v>
      </c>
      <c r="B163" s="52" t="s">
        <v>125</v>
      </c>
      <c r="C163" s="43"/>
      <c r="D163" s="43"/>
      <c r="E163" s="43"/>
      <c r="F163" s="126"/>
      <c r="G163" s="27"/>
    </row>
    <row r="164" spans="1:7" ht="24.95" customHeight="1" thickBot="1" x14ac:dyDescent="0.25">
      <c r="A164" s="34" t="s">
        <v>13</v>
      </c>
      <c r="B164" s="59" t="s">
        <v>120</v>
      </c>
      <c r="C164" s="49">
        <f>SUM(C159:C163)</f>
        <v>34400</v>
      </c>
      <c r="D164" s="49">
        <f>SUM(D159:D163)</f>
        <v>10000</v>
      </c>
      <c r="E164" s="49">
        <f>SUM(E159:E163)</f>
        <v>34400</v>
      </c>
      <c r="F164" s="111">
        <f>SUM(F159:F163)</f>
        <v>0</v>
      </c>
      <c r="G164" s="33"/>
    </row>
    <row r="165" spans="1:7" ht="24.95" customHeight="1" x14ac:dyDescent="0.7"/>
    <row r="166" spans="1:7" ht="24.95" customHeight="1" x14ac:dyDescent="0.2">
      <c r="A166" s="150" t="s">
        <v>166</v>
      </c>
      <c r="B166" s="151"/>
      <c r="C166" s="62"/>
      <c r="D166" s="63"/>
      <c r="E166" s="63"/>
      <c r="F166" s="124"/>
      <c r="G166" s="33"/>
    </row>
    <row r="167" spans="1:7" ht="51" x14ac:dyDescent="0.2">
      <c r="A167" s="53" t="str">
        <f t="shared" ref="A167:G167" si="28">A4</f>
        <v>رمز</v>
      </c>
      <c r="B167" s="53" t="str">
        <f t="shared" si="28"/>
        <v>اسم البند</v>
      </c>
      <c r="C167" s="54" t="str">
        <f t="shared" si="28"/>
        <v>المعتمد للعام 2018</v>
      </c>
      <c r="D167" s="54" t="str">
        <f t="shared" si="28"/>
        <v>المطلوب للعام 2019</v>
      </c>
      <c r="E167" s="54" t="str">
        <f t="shared" si="28"/>
        <v>المعتمد للعام 2018</v>
      </c>
      <c r="F167" s="97" t="str">
        <f t="shared" si="28"/>
        <v>القيمة الفعلية حتى 12/31/ 2017</v>
      </c>
      <c r="G167" s="53" t="str">
        <f t="shared" si="28"/>
        <v xml:space="preserve">ملاحظات </v>
      </c>
    </row>
    <row r="168" spans="1:7" ht="24.95" hidden="1" customHeight="1" x14ac:dyDescent="0.2">
      <c r="A168" s="27">
        <v>917001</v>
      </c>
      <c r="B168" s="52" t="s">
        <v>127</v>
      </c>
      <c r="C168" s="42"/>
      <c r="D168" s="43"/>
      <c r="E168" s="43"/>
      <c r="F168" s="126"/>
      <c r="G168" s="27"/>
    </row>
    <row r="169" spans="1:7" ht="24.95" hidden="1" customHeight="1" x14ac:dyDescent="0.2">
      <c r="A169" s="27">
        <v>917002</v>
      </c>
      <c r="B169" s="52" t="s">
        <v>128</v>
      </c>
      <c r="C169" s="42"/>
      <c r="D169" s="43"/>
      <c r="E169" s="43"/>
      <c r="F169" s="126"/>
      <c r="G169" s="27"/>
    </row>
    <row r="170" spans="1:7" ht="24.95" hidden="1" customHeight="1" x14ac:dyDescent="0.2">
      <c r="A170" s="27">
        <v>917003</v>
      </c>
      <c r="B170" s="52" t="s">
        <v>129</v>
      </c>
      <c r="C170" s="42"/>
      <c r="D170" s="43"/>
      <c r="E170" s="43"/>
      <c r="F170" s="126"/>
      <c r="G170" s="27"/>
    </row>
    <row r="171" spans="1:7" ht="24.95" customHeight="1" x14ac:dyDescent="0.2">
      <c r="A171" s="27">
        <v>917004</v>
      </c>
      <c r="B171" s="52" t="s">
        <v>130</v>
      </c>
      <c r="C171" s="64">
        <v>50000</v>
      </c>
      <c r="D171" s="64"/>
      <c r="E171" s="64"/>
      <c r="F171" s="125">
        <v>8356</v>
      </c>
      <c r="G171" s="27"/>
    </row>
    <row r="172" spans="1:7" ht="24.95" hidden="1" customHeight="1" x14ac:dyDescent="0.2">
      <c r="A172" s="27">
        <v>917005</v>
      </c>
      <c r="B172" s="52" t="s">
        <v>131</v>
      </c>
      <c r="C172" s="64"/>
      <c r="D172" s="64"/>
      <c r="E172" s="64"/>
      <c r="F172" s="125"/>
      <c r="G172" s="27"/>
    </row>
    <row r="173" spans="1:7" ht="24.95" customHeight="1" x14ac:dyDescent="0.2">
      <c r="A173" s="27">
        <v>917006</v>
      </c>
      <c r="B173" s="52" t="s">
        <v>132</v>
      </c>
      <c r="C173" s="64">
        <v>200000</v>
      </c>
      <c r="D173" s="64"/>
      <c r="E173" s="64"/>
      <c r="F173" s="125">
        <v>228755.5</v>
      </c>
      <c r="G173" s="27"/>
    </row>
    <row r="174" spans="1:7" ht="24.95" hidden="1" customHeight="1" x14ac:dyDescent="0.2">
      <c r="A174" s="27">
        <v>917007</v>
      </c>
      <c r="B174" s="52" t="s">
        <v>133</v>
      </c>
      <c r="C174" s="64"/>
      <c r="D174" s="64"/>
      <c r="E174" s="64"/>
      <c r="F174" s="125"/>
      <c r="G174" s="27"/>
    </row>
    <row r="175" spans="1:7" ht="24.95" customHeight="1" x14ac:dyDescent="0.2">
      <c r="A175" s="27">
        <v>917008</v>
      </c>
      <c r="B175" s="61" t="s">
        <v>134</v>
      </c>
      <c r="C175" s="64">
        <v>800000</v>
      </c>
      <c r="D175" s="64"/>
      <c r="E175" s="64"/>
      <c r="F175" s="125">
        <v>1177578</v>
      </c>
      <c r="G175" s="27"/>
    </row>
    <row r="176" spans="1:7" ht="24.95" customHeight="1" thickBot="1" x14ac:dyDescent="0.25">
      <c r="A176" s="27">
        <v>917009</v>
      </c>
      <c r="B176" s="52" t="s">
        <v>135</v>
      </c>
      <c r="C176" s="64">
        <v>50000</v>
      </c>
      <c r="D176" s="64"/>
      <c r="E176" s="64"/>
      <c r="F176" s="125">
        <v>1600</v>
      </c>
      <c r="G176" s="27"/>
    </row>
    <row r="177" spans="1:7" ht="24.95" hidden="1" customHeight="1" x14ac:dyDescent="0.25">
      <c r="A177" s="27">
        <v>917010</v>
      </c>
      <c r="B177" s="52" t="s">
        <v>136</v>
      </c>
      <c r="C177" s="43"/>
      <c r="D177" s="43"/>
      <c r="E177" s="43"/>
      <c r="F177" s="126"/>
      <c r="G177" s="27"/>
    </row>
    <row r="178" spans="1:7" ht="24.95" hidden="1" customHeight="1" thickBot="1" x14ac:dyDescent="0.25">
      <c r="A178" s="27">
        <v>917011</v>
      </c>
      <c r="B178" s="52" t="s">
        <v>137</v>
      </c>
      <c r="C178" s="43"/>
      <c r="D178" s="43"/>
      <c r="E178" s="43"/>
      <c r="F178" s="126"/>
      <c r="G178" s="27"/>
    </row>
    <row r="179" spans="1:7" ht="24.95" customHeight="1" thickBot="1" x14ac:dyDescent="0.25">
      <c r="A179" s="34" t="s">
        <v>13</v>
      </c>
      <c r="B179" s="59" t="s">
        <v>126</v>
      </c>
      <c r="C179" s="49">
        <f>SUM(C168:C178)</f>
        <v>1100000</v>
      </c>
      <c r="D179" s="49">
        <f>SUM(D168:D178)</f>
        <v>0</v>
      </c>
      <c r="E179" s="49">
        <f t="shared" ref="E179:F179" si="29">SUM(E168:E178)</f>
        <v>0</v>
      </c>
      <c r="F179" s="111">
        <f t="shared" si="29"/>
        <v>1416289.5</v>
      </c>
      <c r="G179" s="33"/>
    </row>
    <row r="180" spans="1:7" ht="24.95" customHeight="1" x14ac:dyDescent="0.7"/>
    <row r="181" spans="1:7" ht="24.95" customHeight="1" x14ac:dyDescent="0.2">
      <c r="A181" s="150" t="s">
        <v>167</v>
      </c>
      <c r="B181" s="151"/>
      <c r="C181" s="62"/>
      <c r="D181" s="63"/>
      <c r="E181" s="63"/>
      <c r="F181" s="124"/>
      <c r="G181" s="33"/>
    </row>
    <row r="182" spans="1:7" ht="51" x14ac:dyDescent="0.2">
      <c r="A182" s="53" t="str">
        <f t="shared" ref="A182:G182" si="30">A4</f>
        <v>رمز</v>
      </c>
      <c r="B182" s="53" t="str">
        <f t="shared" si="30"/>
        <v>اسم البند</v>
      </c>
      <c r="C182" s="54" t="str">
        <f t="shared" si="30"/>
        <v>المعتمد للعام 2018</v>
      </c>
      <c r="D182" s="54" t="str">
        <f t="shared" si="30"/>
        <v>المطلوب للعام 2019</v>
      </c>
      <c r="E182" s="54" t="str">
        <f t="shared" si="30"/>
        <v>المعتمد للعام 2018</v>
      </c>
      <c r="F182" s="97" t="str">
        <f t="shared" si="30"/>
        <v>القيمة الفعلية حتى 12/31/ 2017</v>
      </c>
      <c r="G182" s="53" t="str">
        <f t="shared" si="30"/>
        <v xml:space="preserve">ملاحظات </v>
      </c>
    </row>
    <row r="183" spans="1:7" ht="24.95" hidden="1" customHeight="1" x14ac:dyDescent="0.2">
      <c r="A183" s="27">
        <v>855006</v>
      </c>
      <c r="B183" s="52" t="s">
        <v>139</v>
      </c>
      <c r="C183" s="42"/>
      <c r="D183" s="43"/>
      <c r="E183" s="43"/>
      <c r="F183" s="126"/>
      <c r="G183" s="27"/>
    </row>
    <row r="184" spans="1:7" ht="24.95" customHeight="1" x14ac:dyDescent="0.2">
      <c r="A184" s="27">
        <v>855007</v>
      </c>
      <c r="B184" s="52" t="s">
        <v>140</v>
      </c>
      <c r="C184" s="64">
        <v>150000</v>
      </c>
      <c r="D184" s="64"/>
      <c r="E184" s="64"/>
      <c r="F184" s="125">
        <v>123767.5</v>
      </c>
      <c r="G184" s="27"/>
    </row>
    <row r="185" spans="1:7" ht="15" hidden="1" customHeight="1" x14ac:dyDescent="0.2">
      <c r="A185" s="27">
        <v>855008</v>
      </c>
      <c r="B185" s="52" t="s">
        <v>141</v>
      </c>
      <c r="C185" s="64"/>
      <c r="D185" s="64"/>
      <c r="E185" s="64"/>
      <c r="F185" s="125">
        <f t="shared" ref="F184:F202" si="31">SUM(C185:E185)</f>
        <v>0</v>
      </c>
      <c r="G185" s="27"/>
    </row>
    <row r="186" spans="1:7" ht="24.95" customHeight="1" x14ac:dyDescent="0.2">
      <c r="A186" s="27">
        <v>855009</v>
      </c>
      <c r="B186" s="52" t="s">
        <v>142</v>
      </c>
      <c r="C186" s="64">
        <v>200000</v>
      </c>
      <c r="D186" s="64"/>
      <c r="E186" s="64"/>
      <c r="F186" s="125">
        <v>224267.4</v>
      </c>
      <c r="G186" s="27"/>
    </row>
    <row r="187" spans="1:7" ht="15" hidden="1" customHeight="1" x14ac:dyDescent="0.2">
      <c r="A187" s="27">
        <v>855011</v>
      </c>
      <c r="B187" s="52" t="s">
        <v>143</v>
      </c>
      <c r="C187" s="64"/>
      <c r="D187" s="64"/>
      <c r="E187" s="64"/>
      <c r="F187" s="125">
        <f t="shared" si="31"/>
        <v>0</v>
      </c>
      <c r="G187" s="27"/>
    </row>
    <row r="188" spans="1:7" ht="15" hidden="1" customHeight="1" x14ac:dyDescent="0.2">
      <c r="A188" s="27">
        <v>855012</v>
      </c>
      <c r="B188" s="52" t="s">
        <v>144</v>
      </c>
      <c r="C188" s="64"/>
      <c r="D188" s="64"/>
      <c r="E188" s="64"/>
      <c r="F188" s="125">
        <f t="shared" si="31"/>
        <v>0</v>
      </c>
      <c r="G188" s="27"/>
    </row>
    <row r="189" spans="1:7" ht="24.95" customHeight="1" x14ac:dyDescent="0.2">
      <c r="A189" s="27">
        <v>855013</v>
      </c>
      <c r="B189" s="52" t="s">
        <v>145</v>
      </c>
      <c r="C189" s="64">
        <v>30000</v>
      </c>
      <c r="D189" s="64"/>
      <c r="E189" s="64"/>
      <c r="F189" s="125">
        <v>19827.5</v>
      </c>
      <c r="G189" s="27"/>
    </row>
    <row r="190" spans="1:7" ht="15" hidden="1" customHeight="1" x14ac:dyDescent="0.2">
      <c r="A190" s="27">
        <v>855022</v>
      </c>
      <c r="B190" s="52" t="s">
        <v>146</v>
      </c>
      <c r="C190" s="64"/>
      <c r="D190" s="64"/>
      <c r="E190" s="64"/>
      <c r="F190" s="125">
        <f t="shared" si="31"/>
        <v>0</v>
      </c>
      <c r="G190" s="27"/>
    </row>
    <row r="191" spans="1:7" ht="15" hidden="1" customHeight="1" x14ac:dyDescent="0.2">
      <c r="A191" s="27">
        <v>855023</v>
      </c>
      <c r="B191" s="52" t="s">
        <v>147</v>
      </c>
      <c r="C191" s="64"/>
      <c r="D191" s="64"/>
      <c r="E191" s="64"/>
      <c r="F191" s="125">
        <f t="shared" si="31"/>
        <v>0</v>
      </c>
      <c r="G191" s="27"/>
    </row>
    <row r="192" spans="1:7" ht="15" hidden="1" customHeight="1" x14ac:dyDescent="0.2">
      <c r="A192" s="27">
        <v>855024</v>
      </c>
      <c r="B192" s="52" t="s">
        <v>148</v>
      </c>
      <c r="C192" s="64"/>
      <c r="D192" s="64"/>
      <c r="E192" s="64"/>
      <c r="F192" s="125">
        <f t="shared" si="31"/>
        <v>0</v>
      </c>
      <c r="G192" s="27"/>
    </row>
    <row r="193" spans="1:7" ht="15" hidden="1" customHeight="1" x14ac:dyDescent="0.2">
      <c r="A193" s="27">
        <v>855025</v>
      </c>
      <c r="B193" s="52" t="s">
        <v>149</v>
      </c>
      <c r="C193" s="64"/>
      <c r="D193" s="64"/>
      <c r="E193" s="64"/>
      <c r="F193" s="125">
        <f t="shared" si="31"/>
        <v>0</v>
      </c>
      <c r="G193" s="27"/>
    </row>
    <row r="194" spans="1:7" ht="15" hidden="1" customHeight="1" x14ac:dyDescent="0.2">
      <c r="A194" s="27">
        <v>855026</v>
      </c>
      <c r="B194" s="52" t="s">
        <v>150</v>
      </c>
      <c r="C194" s="64"/>
      <c r="D194" s="64"/>
      <c r="E194" s="64"/>
      <c r="F194" s="125">
        <f t="shared" si="31"/>
        <v>0</v>
      </c>
      <c r="G194" s="27"/>
    </row>
    <row r="195" spans="1:7" ht="24.75" customHeight="1" x14ac:dyDescent="0.2">
      <c r="A195" s="27">
        <v>855028</v>
      </c>
      <c r="B195" s="52" t="s">
        <v>151</v>
      </c>
      <c r="C195" s="64">
        <v>100000</v>
      </c>
      <c r="D195" s="64"/>
      <c r="E195" s="64"/>
      <c r="F195" s="125">
        <v>51177</v>
      </c>
      <c r="G195" s="27"/>
    </row>
    <row r="196" spans="1:7" ht="15" hidden="1" customHeight="1" x14ac:dyDescent="0.2">
      <c r="A196" s="27">
        <v>855030</v>
      </c>
      <c r="B196" s="52" t="s">
        <v>152</v>
      </c>
      <c r="C196" s="64"/>
      <c r="D196" s="64"/>
      <c r="E196" s="64"/>
      <c r="F196" s="125">
        <f t="shared" si="31"/>
        <v>0</v>
      </c>
      <c r="G196" s="27"/>
    </row>
    <row r="197" spans="1:7" ht="15" hidden="1" customHeight="1" x14ac:dyDescent="0.2">
      <c r="A197" s="27">
        <v>855031</v>
      </c>
      <c r="B197" s="52" t="s">
        <v>153</v>
      </c>
      <c r="C197" s="64"/>
      <c r="D197" s="64"/>
      <c r="E197" s="64"/>
      <c r="F197" s="125">
        <f t="shared" si="31"/>
        <v>0</v>
      </c>
      <c r="G197" s="27"/>
    </row>
    <row r="198" spans="1:7" ht="24.75" customHeight="1" x14ac:dyDescent="0.2">
      <c r="A198" s="27">
        <v>855032</v>
      </c>
      <c r="B198" s="52" t="s">
        <v>154</v>
      </c>
      <c r="C198" s="64">
        <v>30000</v>
      </c>
      <c r="D198" s="64"/>
      <c r="E198" s="64"/>
      <c r="F198" s="125">
        <v>67394</v>
      </c>
      <c r="G198" s="27"/>
    </row>
    <row r="199" spans="1:7" ht="15" hidden="1" customHeight="1" x14ac:dyDescent="0.2">
      <c r="A199" s="27">
        <v>855033</v>
      </c>
      <c r="B199" s="52" t="s">
        <v>155</v>
      </c>
      <c r="C199" s="43"/>
      <c r="D199" s="43"/>
      <c r="E199" s="43"/>
      <c r="F199" s="126">
        <f t="shared" si="31"/>
        <v>0</v>
      </c>
      <c r="G199" s="27"/>
    </row>
    <row r="200" spans="1:7" ht="15" hidden="1" customHeight="1" x14ac:dyDescent="0.2">
      <c r="A200" s="27">
        <v>855034</v>
      </c>
      <c r="B200" s="52" t="s">
        <v>156</v>
      </c>
      <c r="C200" s="43"/>
      <c r="D200" s="43"/>
      <c r="E200" s="43"/>
      <c r="F200" s="126">
        <f t="shared" si="31"/>
        <v>0</v>
      </c>
      <c r="G200" s="27"/>
    </row>
    <row r="201" spans="1:7" ht="28.5" thickBot="1" x14ac:dyDescent="0.25">
      <c r="A201" s="27">
        <v>855036</v>
      </c>
      <c r="B201" s="52" t="s">
        <v>365</v>
      </c>
      <c r="C201" s="43">
        <v>150000</v>
      </c>
      <c r="D201" s="43"/>
      <c r="E201" s="43"/>
      <c r="F201" s="126">
        <v>45880</v>
      </c>
      <c r="G201" s="27"/>
    </row>
    <row r="202" spans="1:7" ht="24.95" customHeight="1" thickBot="1" x14ac:dyDescent="0.25">
      <c r="A202" s="34" t="s">
        <v>13</v>
      </c>
      <c r="B202" s="59" t="s">
        <v>138</v>
      </c>
      <c r="C202" s="49">
        <f>SUM(C183:C201)</f>
        <v>660000</v>
      </c>
      <c r="D202" s="49">
        <f>SUM(D183:D201)</f>
        <v>0</v>
      </c>
      <c r="E202" s="49">
        <f t="shared" ref="E202" si="32">SUM(E183:E201)</f>
        <v>0</v>
      </c>
      <c r="F202" s="111">
        <f>SUM(F184:F201)</f>
        <v>532313.4</v>
      </c>
      <c r="G202" s="33"/>
    </row>
    <row r="203" spans="1:7" ht="24.95" customHeight="1" x14ac:dyDescent="0.7"/>
    <row r="204" spans="1:7" ht="24.95" customHeight="1" x14ac:dyDescent="0.2">
      <c r="A204" s="150" t="s">
        <v>168</v>
      </c>
      <c r="B204" s="151"/>
      <c r="C204" s="62"/>
      <c r="D204" s="63"/>
      <c r="E204" s="63"/>
      <c r="F204" s="124"/>
      <c r="G204" s="33"/>
    </row>
    <row r="205" spans="1:7" ht="51" x14ac:dyDescent="0.2">
      <c r="A205" s="53" t="str">
        <f t="shared" ref="A205:G205" si="33">A4</f>
        <v>رمز</v>
      </c>
      <c r="B205" s="53" t="str">
        <f t="shared" si="33"/>
        <v>اسم البند</v>
      </c>
      <c r="C205" s="54" t="str">
        <f t="shared" si="33"/>
        <v>المعتمد للعام 2018</v>
      </c>
      <c r="D205" s="54" t="str">
        <f t="shared" si="33"/>
        <v>المطلوب للعام 2019</v>
      </c>
      <c r="E205" s="54" t="str">
        <f t="shared" si="33"/>
        <v>المعتمد للعام 2018</v>
      </c>
      <c r="F205" s="97" t="str">
        <f t="shared" si="33"/>
        <v>القيمة الفعلية حتى 12/31/ 2017</v>
      </c>
      <c r="G205" s="53" t="str">
        <f t="shared" si="33"/>
        <v xml:space="preserve">ملاحظات </v>
      </c>
    </row>
    <row r="206" spans="1:7" ht="24.95" customHeight="1" thickBot="1" x14ac:dyDescent="0.25">
      <c r="A206" s="27">
        <v>880001</v>
      </c>
      <c r="B206" s="52" t="s">
        <v>158</v>
      </c>
      <c r="C206" s="64">
        <v>10000</v>
      </c>
      <c r="D206" s="64">
        <v>10000</v>
      </c>
      <c r="E206" s="64">
        <v>10000</v>
      </c>
      <c r="F206" s="125">
        <v>3717</v>
      </c>
      <c r="G206" s="27"/>
    </row>
    <row r="207" spans="1:7" ht="24.95" hidden="1" customHeight="1" x14ac:dyDescent="0.2">
      <c r="A207" s="27">
        <v>880002</v>
      </c>
      <c r="B207" s="52" t="s">
        <v>159</v>
      </c>
      <c r="C207" s="64"/>
      <c r="D207" s="64"/>
      <c r="E207" s="64"/>
      <c r="F207" s="125"/>
      <c r="G207" s="27"/>
    </row>
    <row r="208" spans="1:7" ht="24.95" hidden="1" customHeight="1" x14ac:dyDescent="0.2">
      <c r="A208" s="27">
        <v>880003</v>
      </c>
      <c r="B208" s="52" t="s">
        <v>160</v>
      </c>
      <c r="C208" s="64"/>
      <c r="D208" s="64"/>
      <c r="E208" s="64"/>
      <c r="F208" s="125"/>
      <c r="G208" s="27"/>
    </row>
    <row r="209" spans="1:7" ht="24.95" hidden="1" customHeight="1" x14ac:dyDescent="0.2">
      <c r="A209" s="27">
        <v>880004</v>
      </c>
      <c r="B209" s="52" t="s">
        <v>161</v>
      </c>
      <c r="C209" s="64"/>
      <c r="D209" s="64"/>
      <c r="E209" s="64"/>
      <c r="F209" s="125"/>
      <c r="G209" s="27"/>
    </row>
    <row r="210" spans="1:7" ht="24.95" hidden="1" customHeight="1" x14ac:dyDescent="0.2">
      <c r="A210" s="27">
        <v>880005</v>
      </c>
      <c r="B210" s="52" t="s">
        <v>162</v>
      </c>
      <c r="C210" s="64"/>
      <c r="D210" s="64"/>
      <c r="E210" s="64"/>
      <c r="F210" s="125"/>
      <c r="G210" s="27"/>
    </row>
    <row r="211" spans="1:7" ht="24.95" hidden="1" customHeight="1" x14ac:dyDescent="0.2">
      <c r="A211" s="27">
        <v>880006</v>
      </c>
      <c r="B211" s="52" t="s">
        <v>163</v>
      </c>
      <c r="C211" s="64"/>
      <c r="D211" s="64"/>
      <c r="E211" s="64"/>
      <c r="F211" s="125"/>
      <c r="G211" s="27"/>
    </row>
    <row r="212" spans="1:7" ht="24.95" hidden="1" customHeight="1" thickBot="1" x14ac:dyDescent="0.25">
      <c r="A212" s="27">
        <v>880007</v>
      </c>
      <c r="B212" s="52" t="s">
        <v>164</v>
      </c>
      <c r="C212" s="64"/>
      <c r="D212" s="64"/>
      <c r="E212" s="64"/>
      <c r="F212" s="125"/>
      <c r="G212" s="27"/>
    </row>
    <row r="213" spans="1:7" ht="24.95" customHeight="1" thickBot="1" x14ac:dyDescent="0.25">
      <c r="A213" s="34" t="s">
        <v>13</v>
      </c>
      <c r="B213" s="59" t="s">
        <v>157</v>
      </c>
      <c r="C213" s="49">
        <f>SUM(C206:C212)</f>
        <v>10000</v>
      </c>
      <c r="D213" s="49">
        <f>SUM(D206:D212)</f>
        <v>10000</v>
      </c>
      <c r="E213" s="49">
        <f t="shared" ref="E213:F213" si="34">SUM(E206:E212)</f>
        <v>10000</v>
      </c>
      <c r="F213" s="111">
        <f t="shared" si="34"/>
        <v>3717</v>
      </c>
      <c r="G213" s="33"/>
    </row>
    <row r="214" spans="1:7" ht="24.95" customHeight="1" thickBot="1" x14ac:dyDescent="0.75">
      <c r="A214" s="152" t="s">
        <v>169</v>
      </c>
      <c r="B214" s="152"/>
      <c r="C214" s="49">
        <f>C104+C123+C142+C150+C155+C164+C179+C202+C213</f>
        <v>2185400</v>
      </c>
      <c r="D214" s="49">
        <f t="shared" ref="D214:F214" si="35">D104+D123+D142+D150+D155+D164+D179+D202+D213</f>
        <v>52000</v>
      </c>
      <c r="E214" s="49">
        <f t="shared" si="35"/>
        <v>372400</v>
      </c>
      <c r="F214" s="111">
        <f t="shared" si="35"/>
        <v>2350162.9</v>
      </c>
      <c r="G214" s="36"/>
    </row>
  </sheetData>
  <mergeCells count="24">
    <mergeCell ref="A1:B1"/>
    <mergeCell ref="A3:B3"/>
    <mergeCell ref="A16:B16"/>
    <mergeCell ref="A2:G2"/>
    <mergeCell ref="C1:G1"/>
    <mergeCell ref="A87:B87"/>
    <mergeCell ref="A79:B79"/>
    <mergeCell ref="A68:B68"/>
    <mergeCell ref="A58:B58"/>
    <mergeCell ref="A34:B34"/>
    <mergeCell ref="A41:B41"/>
    <mergeCell ref="A50:B50"/>
    <mergeCell ref="A95:B95"/>
    <mergeCell ref="A152:B152"/>
    <mergeCell ref="A144:B144"/>
    <mergeCell ref="A125:B125"/>
    <mergeCell ref="A106:B106"/>
    <mergeCell ref="A97:G97"/>
    <mergeCell ref="A98:B98"/>
    <mergeCell ref="A157:B157"/>
    <mergeCell ref="A166:B166"/>
    <mergeCell ref="A181:B181"/>
    <mergeCell ref="A204:B204"/>
    <mergeCell ref="A214:B214"/>
  </mergeCells>
  <pageMargins left="0.23622047244094491" right="0.23622047244094491" top="0.74803149606299213" bottom="0.74803149606299213" header="0.31496062992125984" footer="0.31496062992125984"/>
  <pageSetup paperSize="9" scale="67" orientation="portrait" r:id="rId1"/>
  <headerFooter>
    <oddFooter>&amp;C&amp;"+,غامق"&amp;16صفحة &amp;P من &amp;N&amp;R&amp;"+,غامق"&amp;14 2</oddFooter>
  </headerFooter>
  <rowBreaks count="3" manualBreakCount="3">
    <brk id="56" max="6" man="1"/>
    <brk id="95" max="6" man="1"/>
    <brk id="155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rightToLeft="1" view="pageBreakPreview" topLeftCell="A13" zoomScaleNormal="100" zoomScaleSheetLayoutView="100" workbookViewId="0">
      <selection activeCell="B27" sqref="B27"/>
    </sheetView>
  </sheetViews>
  <sheetFormatPr defaultRowHeight="27.75" x14ac:dyDescent="0.7"/>
  <cols>
    <col min="1" max="1" width="9.625" style="29" customWidth="1"/>
    <col min="2" max="2" width="39.375" style="29" customWidth="1"/>
    <col min="3" max="3" width="15.625" style="29" customWidth="1"/>
    <col min="4" max="4" width="15.625" style="29" hidden="1" customWidth="1"/>
    <col min="5" max="5" width="18.25" style="29" hidden="1" customWidth="1"/>
    <col min="6" max="6" width="21.25" style="122" bestFit="1" customWidth="1"/>
    <col min="7" max="7" width="18.625" style="29" customWidth="1"/>
  </cols>
  <sheetData>
    <row r="1" spans="1:7" ht="24.95" customHeight="1" x14ac:dyDescent="0.2">
      <c r="A1" s="151" t="s">
        <v>355</v>
      </c>
      <c r="B1" s="151"/>
      <c r="C1" s="154" t="s">
        <v>362</v>
      </c>
      <c r="D1" s="154"/>
      <c r="E1" s="154"/>
      <c r="F1" s="154"/>
      <c r="G1" s="154"/>
    </row>
    <row r="2" spans="1:7" ht="24.95" customHeight="1" x14ac:dyDescent="0.2">
      <c r="A2" s="151" t="s">
        <v>11</v>
      </c>
      <c r="B2" s="151"/>
      <c r="C2" s="151"/>
      <c r="D2" s="151"/>
      <c r="E2" s="151"/>
      <c r="F2" s="151"/>
      <c r="G2" s="151"/>
    </row>
    <row r="3" spans="1:7" ht="24.95" customHeight="1" x14ac:dyDescent="0.2">
      <c r="A3" s="151" t="s">
        <v>181</v>
      </c>
      <c r="B3" s="151"/>
      <c r="C3" s="33"/>
      <c r="D3" s="33"/>
      <c r="E3" s="33"/>
      <c r="F3" s="121"/>
      <c r="G3" s="33"/>
    </row>
    <row r="4" spans="1:7" ht="57" customHeight="1" x14ac:dyDescent="0.2">
      <c r="A4" s="31" t="str">
        <f>'الموازنة العامة (2)'!A4</f>
        <v>رمز</v>
      </c>
      <c r="B4" s="31" t="str">
        <f>'الموازنة العامة (2)'!B4</f>
        <v>اسم البند</v>
      </c>
      <c r="C4" s="32" t="str">
        <f>'الموازنة العامة (2)'!C4</f>
        <v>المعتمد للعام 2018</v>
      </c>
      <c r="D4" s="32" t="str">
        <f>'الموازنة العامة (2)'!D4</f>
        <v>المطلوب للعام 2019</v>
      </c>
      <c r="E4" s="31" t="str">
        <f>'الموازنة العامة (2)'!E4</f>
        <v>المعتمد للعام 2018</v>
      </c>
      <c r="F4" s="97" t="s">
        <v>360</v>
      </c>
      <c r="G4" s="31" t="str">
        <f>'الموازنة العامة (2)'!G4</f>
        <v xml:space="preserve">ملاحظات </v>
      </c>
    </row>
    <row r="5" spans="1:7" ht="24.95" customHeight="1" x14ac:dyDescent="0.2">
      <c r="A5" s="27">
        <v>705001</v>
      </c>
      <c r="B5" s="38" t="s">
        <v>174</v>
      </c>
      <c r="C5" s="48">
        <v>250000</v>
      </c>
      <c r="D5" s="48">
        <v>190000</v>
      </c>
      <c r="E5" s="48">
        <v>250000</v>
      </c>
      <c r="F5" s="100">
        <v>217465.36</v>
      </c>
      <c r="G5" s="27"/>
    </row>
    <row r="6" spans="1:7" ht="24.95" customHeight="1" thickBot="1" x14ac:dyDescent="0.25">
      <c r="A6" s="27">
        <v>705002</v>
      </c>
      <c r="B6" s="38" t="s">
        <v>182</v>
      </c>
      <c r="C6" s="48">
        <v>1100000</v>
      </c>
      <c r="D6" s="48">
        <v>825000</v>
      </c>
      <c r="E6" s="48">
        <v>1100000</v>
      </c>
      <c r="F6" s="100">
        <v>1091320.8500000001</v>
      </c>
      <c r="G6" s="27"/>
    </row>
    <row r="7" spans="1:7" ht="24.95" customHeight="1" thickBot="1" x14ac:dyDescent="0.25">
      <c r="A7" s="34" t="s">
        <v>13</v>
      </c>
      <c r="B7" s="35" t="s">
        <v>185</v>
      </c>
      <c r="C7" s="49">
        <f>SUM(C5:C6)</f>
        <v>1350000</v>
      </c>
      <c r="D7" s="49">
        <f>SUM(D5:D6)</f>
        <v>1015000</v>
      </c>
      <c r="E7" s="49">
        <f t="shared" ref="E7:F7" si="0">SUM(E5:E6)</f>
        <v>1350000</v>
      </c>
      <c r="F7" s="111">
        <f t="shared" si="0"/>
        <v>1308786.21</v>
      </c>
      <c r="G7" s="49"/>
    </row>
    <row r="8" spans="1:7" ht="24.95" customHeight="1" x14ac:dyDescent="0.7"/>
    <row r="9" spans="1:7" ht="24.95" customHeight="1" x14ac:dyDescent="0.2">
      <c r="A9" s="151" t="s">
        <v>183</v>
      </c>
      <c r="B9" s="151"/>
      <c r="C9" s="33"/>
      <c r="D9" s="33"/>
      <c r="E9" s="33"/>
      <c r="F9" s="121"/>
      <c r="G9" s="33"/>
    </row>
    <row r="10" spans="1:7" ht="57" customHeight="1" x14ac:dyDescent="0.2">
      <c r="A10" s="31" t="str">
        <f>A4</f>
        <v>رمز</v>
      </c>
      <c r="B10" s="31" t="str">
        <f t="shared" ref="B10:G10" si="1">B4</f>
        <v>اسم البند</v>
      </c>
      <c r="C10" s="32" t="str">
        <f t="shared" si="1"/>
        <v>المعتمد للعام 2018</v>
      </c>
      <c r="D10" s="32" t="str">
        <f t="shared" si="1"/>
        <v>المطلوب للعام 2019</v>
      </c>
      <c r="E10" s="31" t="str">
        <f t="shared" si="1"/>
        <v>المعتمد للعام 2018</v>
      </c>
      <c r="F10" s="123" t="str">
        <f t="shared" si="1"/>
        <v>القيمة الفعلية حتى 12/31/ 2017</v>
      </c>
      <c r="G10" s="31" t="str">
        <f t="shared" si="1"/>
        <v xml:space="preserve">ملاحظات </v>
      </c>
    </row>
    <row r="11" spans="1:7" ht="24.95" customHeight="1" x14ac:dyDescent="0.2">
      <c r="A11" s="27">
        <v>700001</v>
      </c>
      <c r="B11" s="27" t="s">
        <v>171</v>
      </c>
      <c r="C11" s="48">
        <v>5000000</v>
      </c>
      <c r="D11" s="48"/>
      <c r="E11" s="48"/>
      <c r="F11" s="100">
        <v>4115600.27</v>
      </c>
      <c r="G11" s="27"/>
    </row>
    <row r="12" spans="1:7" ht="24.95" customHeight="1" x14ac:dyDescent="0.2">
      <c r="A12" s="27">
        <v>700002</v>
      </c>
      <c r="B12" s="27" t="s">
        <v>184</v>
      </c>
      <c r="C12" s="48">
        <v>500000</v>
      </c>
      <c r="D12" s="48"/>
      <c r="E12" s="48"/>
      <c r="F12" s="100">
        <v>388323.68</v>
      </c>
      <c r="G12" s="27"/>
    </row>
    <row r="13" spans="1:7" ht="24.95" customHeight="1" x14ac:dyDescent="0.2">
      <c r="A13" s="27">
        <v>700003</v>
      </c>
      <c r="B13" s="27" t="s">
        <v>172</v>
      </c>
      <c r="C13" s="48">
        <v>15000</v>
      </c>
      <c r="D13" s="48"/>
      <c r="E13" s="48"/>
      <c r="F13" s="100">
        <v>9480</v>
      </c>
      <c r="G13" s="27"/>
    </row>
    <row r="14" spans="1:7" ht="24.95" customHeight="1" thickBot="1" x14ac:dyDescent="0.25">
      <c r="A14" s="27">
        <v>700004</v>
      </c>
      <c r="B14" s="27" t="s">
        <v>173</v>
      </c>
      <c r="C14" s="48">
        <v>100000</v>
      </c>
      <c r="D14" s="48"/>
      <c r="E14" s="48"/>
      <c r="F14" s="100">
        <v>63245.86</v>
      </c>
      <c r="G14" s="27"/>
    </row>
    <row r="15" spans="1:7" ht="24.95" customHeight="1" thickBot="1" x14ac:dyDescent="0.25">
      <c r="A15" s="34" t="s">
        <v>13</v>
      </c>
      <c r="B15" s="35" t="s">
        <v>186</v>
      </c>
      <c r="C15" s="49">
        <f>SUM(C11:C14)</f>
        <v>5615000</v>
      </c>
      <c r="D15" s="49">
        <f>SUM(D11:D14)</f>
        <v>0</v>
      </c>
      <c r="E15" s="49">
        <f t="shared" ref="E15:F15" si="2">SUM(E11:E14)</f>
        <v>0</v>
      </c>
      <c r="F15" s="111">
        <f t="shared" si="2"/>
        <v>4576649.8100000005</v>
      </c>
      <c r="G15" s="33"/>
    </row>
    <row r="16" spans="1:7" ht="24.95" customHeight="1" thickBot="1" x14ac:dyDescent="0.25">
      <c r="A16" s="155" t="s">
        <v>170</v>
      </c>
      <c r="B16" s="155"/>
      <c r="C16" s="49">
        <f>C7+C15</f>
        <v>6965000</v>
      </c>
      <c r="D16" s="49">
        <f t="shared" ref="D16:F16" si="3">D7+D15</f>
        <v>1015000</v>
      </c>
      <c r="E16" s="49">
        <f t="shared" si="3"/>
        <v>1350000</v>
      </c>
      <c r="F16" s="111">
        <f t="shared" si="3"/>
        <v>5885436.0200000005</v>
      </c>
      <c r="G16" s="33"/>
    </row>
    <row r="17" spans="1:7" ht="24.95" customHeight="1" x14ac:dyDescent="0.7"/>
    <row r="18" spans="1:7" ht="24.95" customHeight="1" x14ac:dyDescent="0.2">
      <c r="A18" s="151" t="s">
        <v>72</v>
      </c>
      <c r="B18" s="151"/>
      <c r="C18" s="151"/>
      <c r="D18" s="151"/>
      <c r="E18" s="151"/>
      <c r="F18" s="151"/>
      <c r="G18" s="151"/>
    </row>
    <row r="19" spans="1:7" ht="24.95" customHeight="1" x14ac:dyDescent="0.2">
      <c r="A19" s="156" t="s">
        <v>187</v>
      </c>
      <c r="B19" s="156"/>
      <c r="C19" s="33"/>
      <c r="D19" s="33"/>
      <c r="E19" s="33"/>
      <c r="F19" s="121"/>
      <c r="G19" s="33"/>
    </row>
    <row r="20" spans="1:7" ht="57" customHeight="1" x14ac:dyDescent="0.2">
      <c r="A20" s="31" t="str">
        <f>A4</f>
        <v>رمز</v>
      </c>
      <c r="B20" s="31" t="str">
        <f t="shared" ref="B20:G20" si="4">B4</f>
        <v>اسم البند</v>
      </c>
      <c r="C20" s="32" t="str">
        <f t="shared" si="4"/>
        <v>المعتمد للعام 2018</v>
      </c>
      <c r="D20" s="32" t="str">
        <f t="shared" si="4"/>
        <v>المطلوب للعام 2019</v>
      </c>
      <c r="E20" s="31" t="str">
        <f t="shared" si="4"/>
        <v>المعتمد للعام 2018</v>
      </c>
      <c r="F20" s="123" t="str">
        <f t="shared" si="4"/>
        <v>القيمة الفعلية حتى 12/31/ 2017</v>
      </c>
      <c r="G20" s="31" t="str">
        <f t="shared" si="4"/>
        <v xml:space="preserve">ملاحظات </v>
      </c>
    </row>
    <row r="21" spans="1:7" ht="24.95" customHeight="1" x14ac:dyDescent="0.2">
      <c r="A21" s="27">
        <v>905005</v>
      </c>
      <c r="B21" s="27" t="s">
        <v>367</v>
      </c>
      <c r="C21" s="48">
        <v>100000</v>
      </c>
      <c r="D21" s="48"/>
      <c r="E21" s="48"/>
      <c r="F21" s="100">
        <v>77370</v>
      </c>
      <c r="G21" s="27"/>
    </row>
    <row r="22" spans="1:7" ht="24.95" customHeight="1" x14ac:dyDescent="0.2">
      <c r="A22" s="27">
        <v>906003</v>
      </c>
      <c r="B22" s="27" t="s">
        <v>188</v>
      </c>
      <c r="C22" s="48">
        <v>10000</v>
      </c>
      <c r="D22" s="48"/>
      <c r="E22" s="48"/>
      <c r="F22" s="100">
        <v>6600</v>
      </c>
      <c r="G22" s="27"/>
    </row>
    <row r="23" spans="1:7" ht="24.95" customHeight="1" x14ac:dyDescent="0.2">
      <c r="A23" s="27">
        <v>906004</v>
      </c>
      <c r="B23" s="27" t="s">
        <v>178</v>
      </c>
      <c r="C23" s="48">
        <v>100000</v>
      </c>
      <c r="D23" s="48"/>
      <c r="E23" s="48"/>
      <c r="F23" s="100">
        <v>26382.799999999999</v>
      </c>
      <c r="G23" s="27"/>
    </row>
    <row r="24" spans="1:7" ht="24.95" customHeight="1" x14ac:dyDescent="0.2">
      <c r="A24" s="27">
        <v>904016</v>
      </c>
      <c r="B24" s="27" t="s">
        <v>352</v>
      </c>
      <c r="C24" s="48">
        <v>600000</v>
      </c>
      <c r="D24" s="48"/>
      <c r="E24" s="48"/>
      <c r="F24" s="100">
        <v>888847</v>
      </c>
      <c r="G24" s="27"/>
    </row>
    <row r="25" spans="1:7" ht="24.95" customHeight="1" x14ac:dyDescent="0.2">
      <c r="A25" s="27">
        <v>902028</v>
      </c>
      <c r="B25" s="37" t="s">
        <v>353</v>
      </c>
      <c r="C25" s="48">
        <v>100000</v>
      </c>
      <c r="D25" s="48"/>
      <c r="E25" s="48"/>
      <c r="F25" s="100">
        <v>33283</v>
      </c>
      <c r="G25" s="27"/>
    </row>
    <row r="26" spans="1:7" ht="24.95" customHeight="1" x14ac:dyDescent="0.2">
      <c r="A26" s="27">
        <v>900040</v>
      </c>
      <c r="B26" s="37" t="s">
        <v>354</v>
      </c>
      <c r="C26" s="48">
        <v>5000</v>
      </c>
      <c r="D26" s="48"/>
      <c r="E26" s="48"/>
      <c r="F26" s="100"/>
      <c r="G26" s="27"/>
    </row>
    <row r="27" spans="1:7" ht="24.95" customHeight="1" thickBot="1" x14ac:dyDescent="0.25">
      <c r="A27" s="27">
        <v>905007</v>
      </c>
      <c r="B27" s="37" t="s">
        <v>368</v>
      </c>
      <c r="C27" s="169">
        <v>8000</v>
      </c>
      <c r="D27" s="169"/>
      <c r="E27" s="169"/>
      <c r="F27" s="170"/>
      <c r="G27" s="27"/>
    </row>
    <row r="28" spans="1:7" ht="24.95" customHeight="1" thickBot="1" x14ac:dyDescent="0.25">
      <c r="A28" s="34" t="s">
        <v>13</v>
      </c>
      <c r="B28" s="39" t="s">
        <v>179</v>
      </c>
      <c r="C28" s="49">
        <f>SUM(C21:C27)</f>
        <v>923000</v>
      </c>
      <c r="D28" s="49"/>
      <c r="E28" s="49"/>
      <c r="F28" s="111">
        <f>SUM(F21:F26)</f>
        <v>1032482.8</v>
      </c>
      <c r="G28" s="33"/>
    </row>
    <row r="29" spans="1:7" ht="24.95" customHeight="1" x14ac:dyDescent="0.7"/>
    <row r="30" spans="1:7" ht="24.95" customHeight="1" x14ac:dyDescent="0.2">
      <c r="A30" s="151" t="s">
        <v>189</v>
      </c>
      <c r="B30" s="151"/>
      <c r="C30" s="33"/>
      <c r="D30" s="33"/>
      <c r="E30" s="33"/>
      <c r="F30" s="121"/>
      <c r="G30" s="33"/>
    </row>
    <row r="31" spans="1:7" ht="55.5" x14ac:dyDescent="0.2">
      <c r="A31" s="31" t="str">
        <f>A4</f>
        <v>رمز</v>
      </c>
      <c r="B31" s="31" t="str">
        <f>B4</f>
        <v>اسم البند</v>
      </c>
      <c r="C31" s="32" t="str">
        <f>C4</f>
        <v>المعتمد للعام 2018</v>
      </c>
      <c r="D31" s="32" t="str">
        <f>D4</f>
        <v>المطلوب للعام 2019</v>
      </c>
      <c r="E31" s="31" t="str">
        <f>E4</f>
        <v>المعتمد للعام 2018</v>
      </c>
      <c r="F31" s="123" t="str">
        <f>F4</f>
        <v>القيمة الفعلية حتى 12/31/ 2017</v>
      </c>
      <c r="G31" s="31" t="str">
        <f>G4</f>
        <v xml:space="preserve">ملاحظات </v>
      </c>
    </row>
    <row r="32" spans="1:7" ht="24.95" customHeight="1" x14ac:dyDescent="0.2">
      <c r="A32" s="27">
        <v>900001</v>
      </c>
      <c r="B32" s="27" t="s">
        <v>190</v>
      </c>
      <c r="C32" s="27"/>
      <c r="D32" s="27"/>
      <c r="E32" s="27"/>
      <c r="F32" s="98"/>
      <c r="G32" s="27"/>
    </row>
    <row r="33" spans="1:7" ht="24.95" customHeight="1" thickBot="1" x14ac:dyDescent="0.25">
      <c r="A33" s="27">
        <v>900002</v>
      </c>
      <c r="B33" s="27" t="s">
        <v>191</v>
      </c>
      <c r="C33" s="27"/>
      <c r="D33" s="27"/>
      <c r="E33" s="27"/>
      <c r="F33" s="98"/>
      <c r="G33" s="27"/>
    </row>
    <row r="34" spans="1:7" ht="24.95" customHeight="1" thickBot="1" x14ac:dyDescent="0.25">
      <c r="A34" s="34" t="s">
        <v>13</v>
      </c>
      <c r="B34" s="35" t="s">
        <v>192</v>
      </c>
      <c r="C34" s="49"/>
      <c r="D34" s="49">
        <v>0</v>
      </c>
      <c r="E34" s="49">
        <v>0</v>
      </c>
      <c r="F34" s="111">
        <v>0</v>
      </c>
      <c r="G34" s="33"/>
    </row>
    <row r="35" spans="1:7" ht="24.95" customHeight="1" x14ac:dyDescent="0.7"/>
    <row r="36" spans="1:7" ht="24.95" customHeight="1" x14ac:dyDescent="0.2">
      <c r="A36" s="151" t="s">
        <v>193</v>
      </c>
      <c r="B36" s="151"/>
      <c r="C36" s="33"/>
      <c r="D36" s="33"/>
      <c r="E36" s="33"/>
      <c r="F36" s="121"/>
      <c r="G36" s="33"/>
    </row>
    <row r="37" spans="1:7" ht="57" customHeight="1" x14ac:dyDescent="0.2">
      <c r="A37" s="31" t="str">
        <f>A4</f>
        <v>رمز</v>
      </c>
      <c r="B37" s="31" t="str">
        <f>B4</f>
        <v>اسم البند</v>
      </c>
      <c r="C37" s="32" t="str">
        <f>C4</f>
        <v>المعتمد للعام 2018</v>
      </c>
      <c r="D37" s="32" t="str">
        <f>D4</f>
        <v>المطلوب للعام 2019</v>
      </c>
      <c r="E37" s="31" t="str">
        <f>E4</f>
        <v>المعتمد للعام 2018</v>
      </c>
      <c r="F37" s="123" t="str">
        <f>F4</f>
        <v>القيمة الفعلية حتى 12/31/ 2017</v>
      </c>
      <c r="G37" s="31" t="str">
        <f>G4</f>
        <v xml:space="preserve">ملاحظات </v>
      </c>
    </row>
    <row r="38" spans="1:7" ht="24.95" customHeight="1" thickBot="1" x14ac:dyDescent="0.25">
      <c r="A38" s="27">
        <v>905999</v>
      </c>
      <c r="B38" s="27" t="s">
        <v>194</v>
      </c>
      <c r="C38" s="27"/>
      <c r="D38" s="27"/>
      <c r="E38" s="27"/>
      <c r="F38" s="98"/>
      <c r="G38" s="27"/>
    </row>
    <row r="39" spans="1:7" ht="24.95" customHeight="1" thickBot="1" x14ac:dyDescent="0.25">
      <c r="A39" s="34" t="s">
        <v>13</v>
      </c>
      <c r="B39" s="35" t="s">
        <v>195</v>
      </c>
      <c r="C39" s="49"/>
      <c r="D39" s="49">
        <v>0</v>
      </c>
      <c r="E39" s="49">
        <v>0</v>
      </c>
      <c r="F39" s="111">
        <v>0</v>
      </c>
      <c r="G39" s="33"/>
    </row>
    <row r="40" spans="1:7" ht="24.95" customHeight="1" x14ac:dyDescent="0.7"/>
    <row r="41" spans="1:7" ht="24.95" customHeight="1" x14ac:dyDescent="0.2">
      <c r="A41" s="151" t="s">
        <v>196</v>
      </c>
      <c r="B41" s="151"/>
      <c r="C41" s="33"/>
      <c r="D41" s="33"/>
      <c r="E41" s="33"/>
      <c r="F41" s="121"/>
      <c r="G41" s="33"/>
    </row>
    <row r="42" spans="1:7" ht="57" customHeight="1" x14ac:dyDescent="0.2">
      <c r="A42" s="31" t="str">
        <f>A4</f>
        <v>رمز</v>
      </c>
      <c r="B42" s="31" t="str">
        <f>B4</f>
        <v>اسم البند</v>
      </c>
      <c r="C42" s="32" t="str">
        <f>C4</f>
        <v>المعتمد للعام 2018</v>
      </c>
      <c r="D42" s="32" t="str">
        <f>D4</f>
        <v>المطلوب للعام 2019</v>
      </c>
      <c r="E42" s="31" t="str">
        <f>E4</f>
        <v>المعتمد للعام 2018</v>
      </c>
      <c r="F42" s="123" t="str">
        <f>F4</f>
        <v>القيمة الفعلية حتى 12/31/ 2017</v>
      </c>
      <c r="G42" s="31" t="str">
        <f>G4</f>
        <v xml:space="preserve">ملاحظات </v>
      </c>
    </row>
    <row r="43" spans="1:7" ht="24.95" customHeight="1" x14ac:dyDescent="0.2">
      <c r="A43" s="27">
        <v>904001</v>
      </c>
      <c r="B43" s="27" t="s">
        <v>175</v>
      </c>
      <c r="C43" s="48">
        <v>70000</v>
      </c>
      <c r="D43" s="48"/>
      <c r="E43" s="48"/>
      <c r="F43" s="100">
        <v>56253.04</v>
      </c>
      <c r="G43" s="27"/>
    </row>
    <row r="44" spans="1:7" ht="24.95" customHeight="1" x14ac:dyDescent="0.2">
      <c r="A44" s="27">
        <v>904002</v>
      </c>
      <c r="B44" s="27" t="s">
        <v>176</v>
      </c>
      <c r="C44" s="48">
        <v>100000</v>
      </c>
      <c r="D44" s="48"/>
      <c r="E44" s="48"/>
      <c r="F44" s="100">
        <v>25306.799999999999</v>
      </c>
      <c r="G44" s="27"/>
    </row>
    <row r="45" spans="1:7" ht="24.95" hidden="1" customHeight="1" x14ac:dyDescent="0.2">
      <c r="A45" s="27">
        <v>904003</v>
      </c>
      <c r="B45" s="27" t="s">
        <v>197</v>
      </c>
      <c r="C45" s="48"/>
      <c r="D45" s="48"/>
      <c r="E45" s="48"/>
      <c r="F45" s="100"/>
      <c r="G45" s="27"/>
    </row>
    <row r="46" spans="1:7" ht="24.95" hidden="1" customHeight="1" x14ac:dyDescent="0.2">
      <c r="A46" s="27">
        <v>904004</v>
      </c>
      <c r="B46" s="27" t="s">
        <v>198</v>
      </c>
      <c r="C46" s="48"/>
      <c r="D46" s="48"/>
      <c r="E46" s="48"/>
      <c r="F46" s="100"/>
      <c r="G46" s="27"/>
    </row>
    <row r="47" spans="1:7" ht="24.95" hidden="1" customHeight="1" x14ac:dyDescent="0.2">
      <c r="A47" s="27">
        <v>904005</v>
      </c>
      <c r="B47" s="27" t="s">
        <v>199</v>
      </c>
      <c r="C47" s="48"/>
      <c r="D47" s="48"/>
      <c r="E47" s="48"/>
      <c r="F47" s="100"/>
      <c r="G47" s="27"/>
    </row>
    <row r="48" spans="1:7" ht="24.95" hidden="1" customHeight="1" x14ac:dyDescent="0.2">
      <c r="A48" s="27">
        <v>904006</v>
      </c>
      <c r="B48" s="27" t="s">
        <v>200</v>
      </c>
      <c r="C48" s="48"/>
      <c r="D48" s="48"/>
      <c r="E48" s="48"/>
      <c r="F48" s="100"/>
      <c r="G48" s="27"/>
    </row>
    <row r="49" spans="1:7" ht="24.95" customHeight="1" x14ac:dyDescent="0.2">
      <c r="A49" s="27">
        <v>904007</v>
      </c>
      <c r="B49" s="27" t="s">
        <v>201</v>
      </c>
      <c r="C49" s="48">
        <v>5000</v>
      </c>
      <c r="D49" s="48"/>
      <c r="E49" s="48"/>
      <c r="F49" s="100">
        <v>2368</v>
      </c>
      <c r="G49" s="27"/>
    </row>
    <row r="50" spans="1:7" ht="24.95" hidden="1" customHeight="1" x14ac:dyDescent="0.2">
      <c r="A50" s="27">
        <v>904008</v>
      </c>
      <c r="B50" s="27" t="s">
        <v>202</v>
      </c>
      <c r="C50" s="48"/>
      <c r="D50" s="48"/>
      <c r="E50" s="48"/>
      <c r="F50" s="100"/>
      <c r="G50" s="27"/>
    </row>
    <row r="51" spans="1:7" ht="24.95" customHeight="1" x14ac:dyDescent="0.2">
      <c r="A51" s="27">
        <v>904009</v>
      </c>
      <c r="B51" s="27" t="s">
        <v>203</v>
      </c>
      <c r="C51" s="48">
        <v>5000</v>
      </c>
      <c r="D51" s="48"/>
      <c r="E51" s="48"/>
      <c r="F51" s="100">
        <v>37</v>
      </c>
      <c r="G51" s="27"/>
    </row>
    <row r="52" spans="1:7" ht="24.95" customHeight="1" x14ac:dyDescent="0.2">
      <c r="A52" s="27">
        <v>904010</v>
      </c>
      <c r="B52" s="27" t="s">
        <v>204</v>
      </c>
      <c r="C52" s="48">
        <v>400000</v>
      </c>
      <c r="D52" s="48"/>
      <c r="E52" s="48"/>
      <c r="F52" s="100">
        <v>105538</v>
      </c>
      <c r="G52" s="27"/>
    </row>
    <row r="53" spans="1:7" ht="24.95" hidden="1" customHeight="1" x14ac:dyDescent="0.2">
      <c r="A53" s="27">
        <v>904011</v>
      </c>
      <c r="B53" s="27" t="s">
        <v>205</v>
      </c>
      <c r="C53" s="48"/>
      <c r="D53" s="48"/>
      <c r="E53" s="48"/>
      <c r="F53" s="100"/>
      <c r="G53" s="27"/>
    </row>
    <row r="54" spans="1:7" ht="24.95" hidden="1" customHeight="1" x14ac:dyDescent="0.2">
      <c r="A54" s="27">
        <v>904013</v>
      </c>
      <c r="B54" s="27" t="s">
        <v>206</v>
      </c>
      <c r="C54" s="48"/>
      <c r="D54" s="48"/>
      <c r="E54" s="48"/>
      <c r="F54" s="100"/>
      <c r="G54" s="27"/>
    </row>
    <row r="55" spans="1:7" ht="24.95" hidden="1" customHeight="1" x14ac:dyDescent="0.2">
      <c r="A55" s="27">
        <v>904014</v>
      </c>
      <c r="B55" s="27" t="s">
        <v>207</v>
      </c>
      <c r="C55" s="48"/>
      <c r="D55" s="48"/>
      <c r="E55" s="48"/>
      <c r="F55" s="100"/>
      <c r="G55" s="27"/>
    </row>
    <row r="56" spans="1:7" ht="24.95" hidden="1" customHeight="1" x14ac:dyDescent="0.2">
      <c r="A56" s="27">
        <v>904015</v>
      </c>
      <c r="B56" s="27" t="s">
        <v>208</v>
      </c>
      <c r="C56" s="48"/>
      <c r="D56" s="48"/>
      <c r="E56" s="48"/>
      <c r="F56" s="100"/>
      <c r="G56" s="27"/>
    </row>
    <row r="57" spans="1:7" ht="24.95" customHeight="1" thickBot="1" x14ac:dyDescent="0.25">
      <c r="A57" s="27">
        <v>904016</v>
      </c>
      <c r="B57" s="27" t="s">
        <v>177</v>
      </c>
      <c r="C57" s="48">
        <v>600000</v>
      </c>
      <c r="D57" s="48"/>
      <c r="E57" s="48"/>
      <c r="F57" s="100">
        <v>740340.77</v>
      </c>
      <c r="G57" s="27"/>
    </row>
    <row r="58" spans="1:7" ht="24.95" customHeight="1" thickBot="1" x14ac:dyDescent="0.25">
      <c r="A58" s="34" t="s">
        <v>13</v>
      </c>
      <c r="B58" s="35" t="s">
        <v>209</v>
      </c>
      <c r="C58" s="49">
        <f>SUM(C43:C57)</f>
        <v>1180000</v>
      </c>
      <c r="D58" s="49">
        <f>SUM(D43:D57)</f>
        <v>0</v>
      </c>
      <c r="E58" s="49">
        <f t="shared" ref="E58:F58" si="5">SUM(E43:E57)</f>
        <v>0</v>
      </c>
      <c r="F58" s="111">
        <f t="shared" si="5"/>
        <v>929843.61</v>
      </c>
      <c r="G58" s="33"/>
    </row>
    <row r="59" spans="1:7" ht="24.95" customHeight="1" x14ac:dyDescent="0.7"/>
    <row r="60" spans="1:7" ht="24.95" customHeight="1" x14ac:dyDescent="0.2">
      <c r="A60" s="151" t="s">
        <v>210</v>
      </c>
      <c r="B60" s="151"/>
      <c r="C60" s="33"/>
      <c r="D60" s="33"/>
      <c r="E60" s="33"/>
      <c r="F60" s="121"/>
      <c r="G60" s="33"/>
    </row>
    <row r="61" spans="1:7" ht="55.5" x14ac:dyDescent="0.2">
      <c r="A61" s="31" t="str">
        <f>A4</f>
        <v>رمز</v>
      </c>
      <c r="B61" s="31" t="str">
        <f>B4</f>
        <v>اسم البند</v>
      </c>
      <c r="C61" s="32" t="str">
        <f>C4</f>
        <v>المعتمد للعام 2018</v>
      </c>
      <c r="D61" s="32" t="str">
        <f>D4</f>
        <v>المطلوب للعام 2019</v>
      </c>
      <c r="E61" s="31" t="str">
        <f>E4</f>
        <v>المعتمد للعام 2018</v>
      </c>
      <c r="F61" s="123" t="str">
        <f>F4</f>
        <v>القيمة الفعلية حتى 12/31/ 2017</v>
      </c>
      <c r="G61" s="31" t="str">
        <f>G4</f>
        <v xml:space="preserve">ملاحظات </v>
      </c>
    </row>
    <row r="62" spans="1:7" ht="24.95" customHeight="1" thickBot="1" x14ac:dyDescent="0.25">
      <c r="A62" s="27">
        <v>902001</v>
      </c>
      <c r="B62" s="27" t="s">
        <v>211</v>
      </c>
      <c r="C62" s="48">
        <v>0</v>
      </c>
      <c r="D62" s="48"/>
      <c r="E62" s="48"/>
      <c r="F62" s="100"/>
      <c r="G62" s="27"/>
    </row>
    <row r="63" spans="1:7" ht="24.95" customHeight="1" thickBot="1" x14ac:dyDescent="0.25">
      <c r="A63" s="34" t="s">
        <v>13</v>
      </c>
      <c r="B63" s="35" t="s">
        <v>212</v>
      </c>
      <c r="C63" s="49">
        <f>SUM(C62)</f>
        <v>0</v>
      </c>
      <c r="D63" s="49">
        <f t="shared" ref="D63:F63" si="6">SUM(D62)</f>
        <v>0</v>
      </c>
      <c r="E63" s="49">
        <f t="shared" si="6"/>
        <v>0</v>
      </c>
      <c r="F63" s="111">
        <f t="shared" si="6"/>
        <v>0</v>
      </c>
      <c r="G63" s="33"/>
    </row>
    <row r="64" spans="1:7" ht="24.95" customHeight="1" thickBot="1" x14ac:dyDescent="0.25">
      <c r="A64" s="151" t="s">
        <v>180</v>
      </c>
      <c r="B64" s="151"/>
      <c r="C64" s="49">
        <f>C28+C34+C39+C58+C63</f>
        <v>2103000</v>
      </c>
      <c r="D64" s="49">
        <f t="shared" ref="D64:F64" si="7">D28+D34+D39+D58+D63</f>
        <v>0</v>
      </c>
      <c r="E64" s="49">
        <f t="shared" si="7"/>
        <v>0</v>
      </c>
      <c r="F64" s="111">
        <f t="shared" si="7"/>
        <v>1962326.4100000001</v>
      </c>
      <c r="G64" s="33"/>
    </row>
  </sheetData>
  <mergeCells count="13">
    <mergeCell ref="A64:B64"/>
    <mergeCell ref="A16:B16"/>
    <mergeCell ref="A1:B1"/>
    <mergeCell ref="A2:G2"/>
    <mergeCell ref="A3:B3"/>
    <mergeCell ref="A9:B9"/>
    <mergeCell ref="A18:G18"/>
    <mergeCell ref="A60:B60"/>
    <mergeCell ref="A36:B36"/>
    <mergeCell ref="A41:B41"/>
    <mergeCell ref="A19:B19"/>
    <mergeCell ref="A30:B30"/>
    <mergeCell ref="C1:G1"/>
  </mergeCells>
  <printOptions horizontalCentered="1" verticalCentered="1"/>
  <pageMargins left="0.23622047244094491" right="0.23622047244094491" top="0.31496062992125984" bottom="0.31496062992125984" header="0.19685039370078741" footer="0.19685039370078741"/>
  <pageSetup paperSize="9" scale="65" orientation="portrait" r:id="rId1"/>
  <headerFooter>
    <oddFooter>&amp;C&amp;"+,غامق"&amp;14صفحة &amp;P من &amp;N&amp;R&amp;"+,غامق"&amp;14 3</oddFooter>
  </headerFooter>
  <rowBreaks count="1" manualBreakCount="1">
    <brk id="28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rightToLeft="1" view="pageBreakPreview" zoomScaleNormal="100" zoomScaleSheetLayoutView="100" workbookViewId="0">
      <selection activeCell="C60" sqref="C60"/>
    </sheetView>
  </sheetViews>
  <sheetFormatPr defaultRowHeight="16.5" x14ac:dyDescent="0.2"/>
  <cols>
    <col min="1" max="1" width="9.875" style="114" bestFit="1" customWidth="1"/>
    <col min="2" max="2" width="44" style="115" bestFit="1" customWidth="1"/>
    <col min="3" max="3" width="15.25" style="116" customWidth="1"/>
    <col min="4" max="4" width="15.75" style="117" hidden="1" customWidth="1"/>
    <col min="5" max="5" width="14.375" style="117" hidden="1" customWidth="1"/>
    <col min="6" max="6" width="17.25" style="117" customWidth="1"/>
    <col min="7" max="7" width="27.125" style="96" bestFit="1" customWidth="1"/>
    <col min="8" max="16384" width="9" style="96"/>
  </cols>
  <sheetData>
    <row r="1" spans="1:7" ht="39.75" customHeight="1" thickBot="1" x14ac:dyDescent="0.25">
      <c r="A1" s="159" t="s">
        <v>355</v>
      </c>
      <c r="B1" s="160"/>
      <c r="C1" s="161" t="s">
        <v>269</v>
      </c>
      <c r="D1" s="162"/>
      <c r="E1" s="162"/>
      <c r="F1" s="162"/>
      <c r="G1" s="163"/>
    </row>
    <row r="2" spans="1:7" ht="78" customHeight="1" thickBot="1" x14ac:dyDescent="0.25">
      <c r="A2" s="119" t="str">
        <f>'الموازنة العامة (2)'!A4</f>
        <v>رمز</v>
      </c>
      <c r="B2" s="119" t="str">
        <f>'الموازنة العامة (2)'!B4</f>
        <v>اسم البند</v>
      </c>
      <c r="C2" s="164" t="str">
        <f>'الموازنة العامة (2)'!C4</f>
        <v>المعتمد للعام 2018</v>
      </c>
      <c r="D2" s="95" t="str">
        <f>'الموازنة العامة (2)'!D4</f>
        <v>المطلوب للعام 2019</v>
      </c>
      <c r="E2" s="95" t="str">
        <f>'الموازنة العامة (2)'!E4</f>
        <v>المعتمد للعام 2018</v>
      </c>
      <c r="F2" s="94" t="s">
        <v>360</v>
      </c>
      <c r="G2" s="120" t="str">
        <f>'الموازنة العامة (2)'!G4</f>
        <v xml:space="preserve">ملاحظات </v>
      </c>
    </row>
    <row r="3" spans="1:7" ht="24.95" customHeight="1" x14ac:dyDescent="0.2">
      <c r="A3" s="98">
        <v>800004</v>
      </c>
      <c r="B3" s="99" t="s">
        <v>213</v>
      </c>
      <c r="C3" s="100">
        <v>250000</v>
      </c>
      <c r="D3" s="100"/>
      <c r="E3" s="100"/>
      <c r="F3" s="100">
        <v>289765.56</v>
      </c>
      <c r="G3" s="101"/>
    </row>
    <row r="4" spans="1:7" ht="24.95" customHeight="1" x14ac:dyDescent="0.2">
      <c r="A4" s="98">
        <v>828008</v>
      </c>
      <c r="B4" s="99" t="s">
        <v>265</v>
      </c>
      <c r="C4" s="100">
        <v>20000</v>
      </c>
      <c r="D4" s="100"/>
      <c r="E4" s="100"/>
      <c r="F4" s="100">
        <v>21765</v>
      </c>
      <c r="G4" s="101"/>
    </row>
    <row r="5" spans="1:7" ht="24.95" customHeight="1" x14ac:dyDescent="0.2">
      <c r="A5" s="98">
        <v>828006</v>
      </c>
      <c r="B5" s="99" t="s">
        <v>214</v>
      </c>
      <c r="C5" s="100">
        <v>20000</v>
      </c>
      <c r="D5" s="100"/>
      <c r="E5" s="100"/>
      <c r="F5" s="100">
        <v>59506</v>
      </c>
      <c r="G5" s="101"/>
    </row>
    <row r="6" spans="1:7" ht="24.95" customHeight="1" x14ac:dyDescent="0.2">
      <c r="A6" s="98">
        <v>828007</v>
      </c>
      <c r="B6" s="99" t="s">
        <v>215</v>
      </c>
      <c r="C6" s="100">
        <v>25000</v>
      </c>
      <c r="D6" s="100"/>
      <c r="E6" s="100"/>
      <c r="F6" s="100">
        <v>63054</v>
      </c>
      <c r="G6" s="101"/>
    </row>
    <row r="7" spans="1:7" ht="24.95" customHeight="1" x14ac:dyDescent="0.2">
      <c r="A7" s="98">
        <v>828003</v>
      </c>
      <c r="B7" s="99" t="s">
        <v>216</v>
      </c>
      <c r="C7" s="100">
        <v>2000</v>
      </c>
      <c r="D7" s="100"/>
      <c r="E7" s="100"/>
      <c r="F7" s="100">
        <v>1196</v>
      </c>
      <c r="G7" s="101"/>
    </row>
    <row r="8" spans="1:7" ht="24.95" customHeight="1" x14ac:dyDescent="0.2">
      <c r="A8" s="98">
        <v>802002</v>
      </c>
      <c r="B8" s="99" t="s">
        <v>217</v>
      </c>
      <c r="C8" s="100"/>
      <c r="D8" s="100"/>
      <c r="E8" s="100"/>
      <c r="F8" s="100"/>
      <c r="G8" s="101"/>
    </row>
    <row r="9" spans="1:7" ht="24.95" customHeight="1" x14ac:dyDescent="0.2">
      <c r="A9" s="98">
        <v>808001</v>
      </c>
      <c r="B9" s="99" t="s">
        <v>218</v>
      </c>
      <c r="C9" s="100">
        <v>10000</v>
      </c>
      <c r="D9" s="100"/>
      <c r="E9" s="100"/>
      <c r="F9" s="100">
        <v>500</v>
      </c>
      <c r="G9" s="101"/>
    </row>
    <row r="10" spans="1:7" ht="24.95" customHeight="1" x14ac:dyDescent="0.2">
      <c r="A10" s="98">
        <v>800010</v>
      </c>
      <c r="B10" s="99" t="s">
        <v>358</v>
      </c>
      <c r="C10" s="100">
        <v>11555872</v>
      </c>
      <c r="D10" s="100"/>
      <c r="E10" s="100"/>
      <c r="F10" s="100">
        <v>10805062.15</v>
      </c>
      <c r="G10" s="101"/>
    </row>
    <row r="11" spans="1:7" ht="24.95" customHeight="1" x14ac:dyDescent="0.2">
      <c r="A11" s="98">
        <v>836001</v>
      </c>
      <c r="B11" s="99" t="s">
        <v>219</v>
      </c>
      <c r="C11" s="100"/>
      <c r="D11" s="100"/>
      <c r="E11" s="100"/>
      <c r="F11" s="100"/>
      <c r="G11" s="101"/>
    </row>
    <row r="12" spans="1:7" ht="24.95" customHeight="1" x14ac:dyDescent="0.2">
      <c r="A12" s="98">
        <v>800009</v>
      </c>
      <c r="B12" s="99" t="s">
        <v>220</v>
      </c>
      <c r="C12" s="100">
        <v>96000</v>
      </c>
      <c r="D12" s="100"/>
      <c r="E12" s="100"/>
      <c r="F12" s="100">
        <v>80460.490000000005</v>
      </c>
      <c r="G12" s="101"/>
    </row>
    <row r="13" spans="1:7" ht="24.95" customHeight="1" x14ac:dyDescent="0.2">
      <c r="A13" s="98">
        <v>800010</v>
      </c>
      <c r="B13" s="99" t="s">
        <v>221</v>
      </c>
      <c r="C13" s="100">
        <v>16000</v>
      </c>
      <c r="D13" s="100"/>
      <c r="E13" s="100"/>
      <c r="F13" s="100"/>
      <c r="G13" s="101"/>
    </row>
    <row r="14" spans="1:7" ht="24.95" customHeight="1" x14ac:dyDescent="0.2">
      <c r="A14" s="98">
        <v>800002</v>
      </c>
      <c r="B14" s="99" t="s">
        <v>222</v>
      </c>
      <c r="C14" s="100">
        <v>1000000</v>
      </c>
      <c r="D14" s="100"/>
      <c r="E14" s="100"/>
      <c r="F14" s="100">
        <v>1071030.03</v>
      </c>
      <c r="G14" s="102"/>
    </row>
    <row r="15" spans="1:7" s="107" customFormat="1" ht="24.95" customHeight="1" x14ac:dyDescent="0.25">
      <c r="A15" s="103">
        <v>800001</v>
      </c>
      <c r="B15" s="104" t="s">
        <v>223</v>
      </c>
      <c r="C15" s="105">
        <v>525000</v>
      </c>
      <c r="D15" s="105"/>
      <c r="E15" s="105"/>
      <c r="F15" s="105">
        <v>467318.73</v>
      </c>
      <c r="G15" s="106"/>
    </row>
    <row r="16" spans="1:7" ht="24.95" customHeight="1" x14ac:dyDescent="0.2">
      <c r="A16" s="98">
        <v>831002</v>
      </c>
      <c r="B16" s="99" t="s">
        <v>224</v>
      </c>
      <c r="C16" s="100">
        <v>50000</v>
      </c>
      <c r="D16" s="100"/>
      <c r="E16" s="100"/>
      <c r="F16" s="100">
        <v>54792</v>
      </c>
      <c r="G16" s="101"/>
    </row>
    <row r="17" spans="1:7" ht="24.95" customHeight="1" x14ac:dyDescent="0.2">
      <c r="A17" s="98">
        <v>802001</v>
      </c>
      <c r="B17" s="99" t="s">
        <v>225</v>
      </c>
      <c r="C17" s="100">
        <v>300000</v>
      </c>
      <c r="D17" s="100"/>
      <c r="E17" s="100"/>
      <c r="F17" s="100">
        <v>108842.22</v>
      </c>
      <c r="G17" s="101"/>
    </row>
    <row r="18" spans="1:7" ht="24.95" customHeight="1" x14ac:dyDescent="0.2">
      <c r="A18" s="98">
        <v>828002</v>
      </c>
      <c r="B18" s="99" t="s">
        <v>226</v>
      </c>
      <c r="C18" s="100">
        <v>50000</v>
      </c>
      <c r="D18" s="100"/>
      <c r="E18" s="100"/>
      <c r="F18" s="100">
        <v>56545.55</v>
      </c>
      <c r="G18" s="101"/>
    </row>
    <row r="19" spans="1:7" ht="24.95" customHeight="1" x14ac:dyDescent="0.2">
      <c r="A19" s="98">
        <v>830001</v>
      </c>
      <c r="B19" s="99" t="s">
        <v>227</v>
      </c>
      <c r="C19" s="100">
        <v>10000</v>
      </c>
      <c r="D19" s="100"/>
      <c r="E19" s="100"/>
      <c r="F19" s="100">
        <v>10062</v>
      </c>
      <c r="G19" s="101"/>
    </row>
    <row r="20" spans="1:7" ht="24.95" customHeight="1" x14ac:dyDescent="0.2">
      <c r="A20" s="98">
        <v>820003</v>
      </c>
      <c r="B20" s="99" t="s">
        <v>228</v>
      </c>
      <c r="C20" s="100">
        <v>10000</v>
      </c>
      <c r="D20" s="100"/>
      <c r="E20" s="100"/>
      <c r="F20" s="100">
        <v>4306</v>
      </c>
      <c r="G20" s="101"/>
    </row>
    <row r="21" spans="1:7" ht="24.95" customHeight="1" x14ac:dyDescent="0.2">
      <c r="A21" s="98">
        <v>830002</v>
      </c>
      <c r="B21" s="99" t="s">
        <v>229</v>
      </c>
      <c r="C21" s="100">
        <v>5000</v>
      </c>
      <c r="D21" s="100"/>
      <c r="E21" s="100"/>
      <c r="F21" s="100">
        <v>4800</v>
      </c>
      <c r="G21" s="101"/>
    </row>
    <row r="22" spans="1:7" ht="24.95" customHeight="1" x14ac:dyDescent="0.2">
      <c r="A22" s="98">
        <v>830008</v>
      </c>
      <c r="B22" s="99" t="s">
        <v>230</v>
      </c>
      <c r="C22" s="100">
        <v>100000</v>
      </c>
      <c r="D22" s="100"/>
      <c r="E22" s="100"/>
      <c r="F22" s="100">
        <v>93470</v>
      </c>
      <c r="G22" s="101"/>
    </row>
    <row r="23" spans="1:7" ht="24.95" customHeight="1" x14ac:dyDescent="0.2">
      <c r="A23" s="98">
        <v>830004</v>
      </c>
      <c r="B23" s="99" t="s">
        <v>231</v>
      </c>
      <c r="C23" s="100"/>
      <c r="D23" s="100"/>
      <c r="E23" s="100"/>
      <c r="F23" s="100"/>
      <c r="G23" s="101"/>
    </row>
    <row r="24" spans="1:7" ht="24.95" customHeight="1" x14ac:dyDescent="0.2">
      <c r="A24" s="98">
        <v>830009</v>
      </c>
      <c r="B24" s="99" t="s">
        <v>232</v>
      </c>
      <c r="C24" s="100">
        <v>35000</v>
      </c>
      <c r="D24" s="100"/>
      <c r="E24" s="100"/>
      <c r="F24" s="100">
        <v>33700</v>
      </c>
      <c r="G24" s="101"/>
    </row>
    <row r="25" spans="1:7" ht="24.95" customHeight="1" x14ac:dyDescent="0.2">
      <c r="A25" s="98">
        <v>800007</v>
      </c>
      <c r="B25" s="99" t="s">
        <v>233</v>
      </c>
      <c r="C25" s="100">
        <v>1316000</v>
      </c>
      <c r="D25" s="100"/>
      <c r="E25" s="100"/>
      <c r="F25" s="100">
        <v>1147595.1000000001</v>
      </c>
      <c r="G25" s="101"/>
    </row>
    <row r="26" spans="1:7" ht="24.95" customHeight="1" x14ac:dyDescent="0.2">
      <c r="A26" s="98">
        <v>830010</v>
      </c>
      <c r="B26" s="99" t="s">
        <v>266</v>
      </c>
      <c r="C26" s="100">
        <v>3000</v>
      </c>
      <c r="D26" s="100"/>
      <c r="E26" s="100"/>
      <c r="F26" s="100"/>
      <c r="G26" s="101"/>
    </row>
    <row r="27" spans="1:7" ht="24.95" customHeight="1" x14ac:dyDescent="0.2">
      <c r="A27" s="98">
        <v>822003</v>
      </c>
      <c r="B27" s="99" t="s">
        <v>234</v>
      </c>
      <c r="C27" s="100">
        <v>65000</v>
      </c>
      <c r="D27" s="100"/>
      <c r="E27" s="100"/>
      <c r="F27" s="100">
        <v>68153.289999999994</v>
      </c>
      <c r="G27" s="101"/>
    </row>
    <row r="28" spans="1:7" ht="24.95" customHeight="1" x14ac:dyDescent="0.2">
      <c r="A28" s="98">
        <v>822001</v>
      </c>
      <c r="B28" s="99" t="s">
        <v>235</v>
      </c>
      <c r="C28" s="100">
        <v>15000</v>
      </c>
      <c r="D28" s="100"/>
      <c r="E28" s="100"/>
      <c r="F28" s="100">
        <v>23215.29</v>
      </c>
      <c r="G28" s="101"/>
    </row>
    <row r="29" spans="1:7" ht="24.95" customHeight="1" x14ac:dyDescent="0.2">
      <c r="A29" s="98">
        <v>830018</v>
      </c>
      <c r="B29" s="99" t="s">
        <v>236</v>
      </c>
      <c r="C29" s="100">
        <v>80000</v>
      </c>
      <c r="D29" s="100"/>
      <c r="E29" s="100"/>
      <c r="F29" s="100">
        <v>64630</v>
      </c>
      <c r="G29" s="101"/>
    </row>
    <row r="30" spans="1:7" ht="24.95" customHeight="1" x14ac:dyDescent="0.2">
      <c r="A30" s="98">
        <v>810001</v>
      </c>
      <c r="B30" s="99" t="s">
        <v>237</v>
      </c>
      <c r="C30" s="100">
        <v>60000</v>
      </c>
      <c r="D30" s="100"/>
      <c r="E30" s="100"/>
      <c r="F30" s="100">
        <v>67921.5</v>
      </c>
      <c r="G30" s="101"/>
    </row>
    <row r="31" spans="1:7" ht="24.95" customHeight="1" x14ac:dyDescent="0.2">
      <c r="A31" s="98">
        <v>915002</v>
      </c>
      <c r="B31" s="99" t="s">
        <v>238</v>
      </c>
      <c r="C31" s="100"/>
      <c r="D31" s="100"/>
      <c r="E31" s="100"/>
      <c r="F31" s="100"/>
      <c r="G31" s="101"/>
    </row>
    <row r="32" spans="1:7" ht="24.95" customHeight="1" x14ac:dyDescent="0.2">
      <c r="A32" s="98">
        <v>830012</v>
      </c>
      <c r="B32" s="99" t="s">
        <v>239</v>
      </c>
      <c r="C32" s="100">
        <v>80000</v>
      </c>
      <c r="D32" s="100"/>
      <c r="E32" s="100"/>
      <c r="F32" s="100">
        <v>66164.2</v>
      </c>
      <c r="G32" s="101"/>
    </row>
    <row r="33" spans="1:7" ht="24.95" customHeight="1" x14ac:dyDescent="0.2">
      <c r="A33" s="98">
        <v>822004</v>
      </c>
      <c r="B33" s="99" t="s">
        <v>240</v>
      </c>
      <c r="C33" s="100"/>
      <c r="D33" s="100"/>
      <c r="E33" s="100"/>
      <c r="F33" s="100"/>
      <c r="G33" s="101"/>
    </row>
    <row r="34" spans="1:7" ht="24.95" customHeight="1" x14ac:dyDescent="0.2">
      <c r="A34" s="98">
        <v>828011</v>
      </c>
      <c r="B34" s="99" t="s">
        <v>241</v>
      </c>
      <c r="C34" s="100"/>
      <c r="D34" s="100"/>
      <c r="E34" s="100"/>
      <c r="F34" s="100"/>
      <c r="G34" s="101"/>
    </row>
    <row r="35" spans="1:7" ht="24.95" customHeight="1" x14ac:dyDescent="0.2">
      <c r="A35" s="98">
        <v>820001</v>
      </c>
      <c r="B35" s="99" t="s">
        <v>242</v>
      </c>
      <c r="C35" s="100">
        <v>344000</v>
      </c>
      <c r="D35" s="100"/>
      <c r="E35" s="100"/>
      <c r="F35" s="100"/>
      <c r="G35" s="101"/>
    </row>
    <row r="36" spans="1:7" ht="24.95" customHeight="1" x14ac:dyDescent="0.2">
      <c r="A36" s="98">
        <v>828010</v>
      </c>
      <c r="B36" s="99" t="s">
        <v>243</v>
      </c>
      <c r="C36" s="100"/>
      <c r="D36" s="100"/>
      <c r="E36" s="100"/>
      <c r="F36" s="100"/>
      <c r="G36" s="101"/>
    </row>
    <row r="37" spans="1:7" ht="24.95" customHeight="1" x14ac:dyDescent="0.2">
      <c r="A37" s="98">
        <v>830007</v>
      </c>
      <c r="B37" s="99" t="s">
        <v>244</v>
      </c>
      <c r="C37" s="100">
        <v>10000</v>
      </c>
      <c r="D37" s="100"/>
      <c r="E37" s="100"/>
      <c r="F37" s="100">
        <v>2650</v>
      </c>
      <c r="G37" s="101"/>
    </row>
    <row r="38" spans="1:7" ht="24.95" customHeight="1" x14ac:dyDescent="0.2">
      <c r="A38" s="98">
        <v>856001</v>
      </c>
      <c r="B38" s="99" t="s">
        <v>245</v>
      </c>
      <c r="C38" s="100"/>
      <c r="D38" s="100"/>
      <c r="E38" s="100"/>
      <c r="F38" s="100"/>
      <c r="G38" s="101"/>
    </row>
    <row r="39" spans="1:7" ht="24.95" customHeight="1" x14ac:dyDescent="0.2">
      <c r="A39" s="98">
        <v>829004</v>
      </c>
      <c r="B39" s="99" t="s">
        <v>246</v>
      </c>
      <c r="C39" s="100">
        <v>5000</v>
      </c>
      <c r="D39" s="100"/>
      <c r="E39" s="100"/>
      <c r="F39" s="100">
        <v>3020</v>
      </c>
      <c r="G39" s="101"/>
    </row>
    <row r="40" spans="1:7" ht="24.95" customHeight="1" x14ac:dyDescent="0.2">
      <c r="A40" s="98">
        <v>830026</v>
      </c>
      <c r="B40" s="99" t="s">
        <v>247</v>
      </c>
      <c r="C40" s="100">
        <v>10000</v>
      </c>
      <c r="D40" s="100"/>
      <c r="E40" s="100"/>
      <c r="F40" s="100">
        <v>9310</v>
      </c>
      <c r="G40" s="101"/>
    </row>
    <row r="41" spans="1:7" ht="24.95" customHeight="1" x14ac:dyDescent="0.2">
      <c r="A41" s="98">
        <v>829003</v>
      </c>
      <c r="B41" s="108" t="s">
        <v>248</v>
      </c>
      <c r="C41" s="100">
        <v>40000</v>
      </c>
      <c r="D41" s="100"/>
      <c r="E41" s="100"/>
      <c r="F41" s="100">
        <v>39935</v>
      </c>
      <c r="G41" s="101"/>
    </row>
    <row r="42" spans="1:7" ht="24.95" customHeight="1" x14ac:dyDescent="0.2">
      <c r="A42" s="98">
        <v>829002</v>
      </c>
      <c r="B42" s="108" t="s">
        <v>249</v>
      </c>
      <c r="C42" s="100">
        <v>10000</v>
      </c>
      <c r="D42" s="100"/>
      <c r="E42" s="100"/>
      <c r="F42" s="100">
        <v>6426</v>
      </c>
      <c r="G42" s="101"/>
    </row>
    <row r="43" spans="1:7" ht="24.95" customHeight="1" x14ac:dyDescent="0.2">
      <c r="A43" s="98">
        <v>832002</v>
      </c>
      <c r="B43" s="108" t="s">
        <v>250</v>
      </c>
      <c r="C43" s="100"/>
      <c r="D43" s="100"/>
      <c r="E43" s="100"/>
      <c r="F43" s="100"/>
      <c r="G43" s="101"/>
    </row>
    <row r="44" spans="1:7" ht="24.95" customHeight="1" x14ac:dyDescent="0.2">
      <c r="A44" s="98">
        <v>830013</v>
      </c>
      <c r="B44" s="108" t="s">
        <v>251</v>
      </c>
      <c r="C44" s="100"/>
      <c r="D44" s="100"/>
      <c r="E44" s="100"/>
      <c r="F44" s="100"/>
      <c r="G44" s="101"/>
    </row>
    <row r="45" spans="1:7" ht="24.95" customHeight="1" x14ac:dyDescent="0.2">
      <c r="A45" s="98">
        <v>820002</v>
      </c>
      <c r="B45" s="108" t="s">
        <v>252</v>
      </c>
      <c r="C45" s="100">
        <v>5000</v>
      </c>
      <c r="D45" s="100"/>
      <c r="E45" s="100"/>
      <c r="F45" s="100">
        <v>1980</v>
      </c>
      <c r="G45" s="101"/>
    </row>
    <row r="46" spans="1:7" ht="24.95" customHeight="1" x14ac:dyDescent="0.2">
      <c r="A46" s="98">
        <v>820005</v>
      </c>
      <c r="B46" s="99" t="s">
        <v>253</v>
      </c>
      <c r="C46" s="100">
        <v>5000</v>
      </c>
      <c r="D46" s="100"/>
      <c r="E46" s="100"/>
      <c r="F46" s="100">
        <v>1100</v>
      </c>
      <c r="G46" s="101"/>
    </row>
    <row r="47" spans="1:7" ht="24.95" customHeight="1" x14ac:dyDescent="0.2">
      <c r="A47" s="98">
        <v>830029</v>
      </c>
      <c r="B47" s="99" t="s">
        <v>254</v>
      </c>
      <c r="C47" s="100"/>
      <c r="D47" s="100"/>
      <c r="E47" s="100"/>
      <c r="F47" s="100"/>
      <c r="G47" s="101"/>
    </row>
    <row r="48" spans="1:7" ht="24.95" customHeight="1" x14ac:dyDescent="0.2">
      <c r="A48" s="98">
        <v>830028</v>
      </c>
      <c r="B48" s="99" t="s">
        <v>255</v>
      </c>
      <c r="C48" s="100"/>
      <c r="D48" s="100"/>
      <c r="E48" s="100"/>
      <c r="F48" s="100"/>
      <c r="G48" s="101"/>
    </row>
    <row r="49" spans="1:7" ht="24.95" customHeight="1" x14ac:dyDescent="0.2">
      <c r="A49" s="98">
        <v>828009</v>
      </c>
      <c r="B49" s="99" t="s">
        <v>256</v>
      </c>
      <c r="C49" s="100">
        <v>3000</v>
      </c>
      <c r="D49" s="100"/>
      <c r="E49" s="100"/>
      <c r="F49" s="100">
        <v>3000</v>
      </c>
      <c r="G49" s="101"/>
    </row>
    <row r="50" spans="1:7" ht="24.95" customHeight="1" x14ac:dyDescent="0.2">
      <c r="A50" s="98">
        <v>820004</v>
      </c>
      <c r="B50" s="108" t="s">
        <v>257</v>
      </c>
      <c r="C50" s="100">
        <v>5000</v>
      </c>
      <c r="D50" s="100"/>
      <c r="E50" s="100"/>
      <c r="F50" s="100">
        <v>1459</v>
      </c>
      <c r="G50" s="101"/>
    </row>
    <row r="51" spans="1:7" ht="24.95" customHeight="1" x14ac:dyDescent="0.2">
      <c r="A51" s="98">
        <v>824003</v>
      </c>
      <c r="B51" s="99" t="s">
        <v>258</v>
      </c>
      <c r="C51" s="100"/>
      <c r="D51" s="100"/>
      <c r="E51" s="100"/>
      <c r="F51" s="100"/>
      <c r="G51" s="101"/>
    </row>
    <row r="52" spans="1:7" ht="24.95" customHeight="1" x14ac:dyDescent="0.2">
      <c r="A52" s="98">
        <v>824002</v>
      </c>
      <c r="B52" s="99" t="s">
        <v>267</v>
      </c>
      <c r="C52" s="100"/>
      <c r="D52" s="100"/>
      <c r="E52" s="100"/>
      <c r="F52" s="100"/>
      <c r="G52" s="101"/>
    </row>
    <row r="53" spans="1:7" ht="24.95" customHeight="1" x14ac:dyDescent="0.2">
      <c r="A53" s="98">
        <v>830005</v>
      </c>
      <c r="B53" s="99" t="s">
        <v>259</v>
      </c>
      <c r="C53" s="100"/>
      <c r="D53" s="100"/>
      <c r="E53" s="100"/>
      <c r="F53" s="100"/>
      <c r="G53" s="101"/>
    </row>
    <row r="54" spans="1:7" ht="24.95" customHeight="1" x14ac:dyDescent="0.2">
      <c r="A54" s="98">
        <v>824004</v>
      </c>
      <c r="B54" s="109" t="s">
        <v>260</v>
      </c>
      <c r="C54" s="100"/>
      <c r="D54" s="100"/>
      <c r="E54" s="100"/>
      <c r="F54" s="100"/>
      <c r="G54" s="101"/>
    </row>
    <row r="55" spans="1:7" ht="24.95" customHeight="1" x14ac:dyDescent="0.2">
      <c r="A55" s="98">
        <v>824001</v>
      </c>
      <c r="B55" s="99" t="s">
        <v>261</v>
      </c>
      <c r="C55" s="100"/>
      <c r="D55" s="100"/>
      <c r="E55" s="100"/>
      <c r="F55" s="100"/>
      <c r="G55" s="101"/>
    </row>
    <row r="56" spans="1:7" ht="24.95" customHeight="1" x14ac:dyDescent="0.2">
      <c r="A56" s="98">
        <v>800005</v>
      </c>
      <c r="B56" s="99" t="s">
        <v>262</v>
      </c>
      <c r="C56" s="100">
        <v>200000</v>
      </c>
      <c r="D56" s="100"/>
      <c r="E56" s="100"/>
      <c r="F56" s="100">
        <v>316909.65999999997</v>
      </c>
      <c r="G56" s="101"/>
    </row>
    <row r="57" spans="1:7" ht="24.95" customHeight="1" x14ac:dyDescent="0.2">
      <c r="A57" s="98">
        <v>830003</v>
      </c>
      <c r="B57" s="99" t="s">
        <v>268</v>
      </c>
      <c r="C57" s="100">
        <v>108000</v>
      </c>
      <c r="D57" s="100"/>
      <c r="E57" s="100"/>
      <c r="F57" s="100">
        <v>71250</v>
      </c>
      <c r="G57" s="101"/>
    </row>
    <row r="58" spans="1:7" ht="24.95" customHeight="1" x14ac:dyDescent="0.2">
      <c r="A58" s="98">
        <v>800003</v>
      </c>
      <c r="B58" s="99" t="s">
        <v>356</v>
      </c>
      <c r="C58" s="100">
        <v>40000</v>
      </c>
      <c r="D58" s="100"/>
      <c r="E58" s="100"/>
      <c r="F58" s="100">
        <v>36376.1</v>
      </c>
      <c r="G58" s="102"/>
    </row>
    <row r="59" spans="1:7" ht="24.95" customHeight="1" x14ac:dyDescent="0.2">
      <c r="A59" s="98">
        <v>830025</v>
      </c>
      <c r="B59" s="99" t="s">
        <v>263</v>
      </c>
      <c r="C59" s="100">
        <v>2000</v>
      </c>
      <c r="D59" s="100"/>
      <c r="E59" s="100"/>
      <c r="F59" s="100">
        <v>1050</v>
      </c>
      <c r="G59" s="101"/>
    </row>
    <row r="60" spans="1:7" ht="24.95" customHeight="1" thickBot="1" x14ac:dyDescent="0.25">
      <c r="A60" s="98">
        <v>828004</v>
      </c>
      <c r="B60" s="99" t="s">
        <v>264</v>
      </c>
      <c r="C60" s="100">
        <v>15000</v>
      </c>
      <c r="D60" s="100"/>
      <c r="E60" s="100"/>
      <c r="F60" s="100">
        <v>9495</v>
      </c>
      <c r="G60" s="110"/>
    </row>
    <row r="61" spans="1:7" ht="35.1" customHeight="1" thickBot="1" x14ac:dyDescent="0.25">
      <c r="A61" s="157" t="s">
        <v>270</v>
      </c>
      <c r="B61" s="158"/>
      <c r="C61" s="111">
        <f>SUM(C3:C60)-C10</f>
        <v>4945000</v>
      </c>
      <c r="D61" s="111">
        <f>SUM(D3:D60)-D10</f>
        <v>0</v>
      </c>
      <c r="E61" s="112">
        <f t="shared" ref="E61" si="0">SUM(E3:E60)</f>
        <v>0</v>
      </c>
      <c r="F61" s="111">
        <f>SUM(F3:F60)-F10</f>
        <v>4362753.7199999988</v>
      </c>
      <c r="G61" s="113"/>
    </row>
    <row r="65" spans="3:6" x14ac:dyDescent="0.2">
      <c r="F65" s="118">
        <f>F61-15071005.62</f>
        <v>-10708251.9</v>
      </c>
    </row>
    <row r="71" spans="3:6" x14ac:dyDescent="0.2">
      <c r="C71" s="116">
        <f>87320*12</f>
        <v>1047840</v>
      </c>
    </row>
  </sheetData>
  <mergeCells count="3">
    <mergeCell ref="A61:B61"/>
    <mergeCell ref="A1:B1"/>
    <mergeCell ref="C1:G1"/>
  </mergeCells>
  <conditionalFormatting sqref="A3:A60">
    <cfRule type="cellIs" dxfId="0" priority="1" operator="lessThan">
      <formula>0</formula>
    </cfRule>
  </conditionalFormatting>
  <pageMargins left="0.23622047244094491" right="0.23622047244094491" top="0.55118110236220474" bottom="0.74803149606299213" header="0.27559055118110237" footer="0.31496062992125984"/>
  <pageSetup paperSize="9" scale="62" orientation="portrait" r:id="rId1"/>
  <headerFooter>
    <oddFooter>&amp;C&amp;"+,غامق"&amp;14صفحة &amp;P من &amp;N&amp;R&amp;"+,غامق"&amp;14 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5</vt:i4>
      </vt:variant>
      <vt:variant>
        <vt:lpstr>نطاقات تمت تسميتها</vt:lpstr>
      </vt:variant>
      <vt:variant>
        <vt:i4>4</vt:i4>
      </vt:variant>
    </vt:vector>
  </HeadingPairs>
  <TitlesOfParts>
    <vt:vector size="9" baseType="lpstr">
      <vt:lpstr>فهرس الموازنة</vt:lpstr>
      <vt:lpstr>ملخص الوازنة  (1)</vt:lpstr>
      <vt:lpstr>الموازنة العامة (2)</vt:lpstr>
      <vt:lpstr>الموازنة ذات الطبيعةالتجارية(3)</vt:lpstr>
      <vt:lpstr>المصاريف الادارية العامة(4)</vt:lpstr>
      <vt:lpstr>'المصاريف الادارية العامة(4)'!Print_Area</vt:lpstr>
      <vt:lpstr>'الموازنة العامة (2)'!Print_Area</vt:lpstr>
      <vt:lpstr>'الموازنة ذات الطبيعةالتجارية(3)'!Print_Area</vt:lpstr>
      <vt:lpstr>'المصاريف الادارية العامة(4)'!Print_Titles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وسام الددح</dc:creator>
  <cp:lastModifiedBy>wessam</cp:lastModifiedBy>
  <cp:lastPrinted>2019-03-12T09:24:32Z</cp:lastPrinted>
  <dcterms:created xsi:type="dcterms:W3CDTF">2018-09-05T08:57:09Z</dcterms:created>
  <dcterms:modified xsi:type="dcterms:W3CDTF">2019-06-16T09:04:09Z</dcterms:modified>
</cp:coreProperties>
</file>