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F8C5280A-9189-41B7-9673-9E6666E6D106}" xr6:coauthVersionLast="47" xr6:coauthVersionMax="47" xr10:uidLastSave="{00000000-0000-0000-0000-000000000000}"/>
  <bookViews>
    <workbookView xWindow="-110" yWindow="-110" windowWidth="19420" windowHeight="10420" firstSheet="13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IMAE!$A$1:$C$288</definedName>
    <definedName name="ExternalData_1" localSheetId="18" hidden="1">'IMAE sectores'!$A$1:$R$130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TC!$A$1:$D$6590</definedName>
    <definedName name="ExternalData_2" localSheetId="16" hidden="1">Remesas!$A$1:$W$34</definedName>
  </definedNames>
  <calcPr calcId="191029"/>
  <pivotCaches>
    <pivotCache cacheId="9" r:id="rId26"/>
    <pivotCache cacheId="14" r:id="rId27"/>
    <pivotCache cacheId="19" r:id="rId28"/>
    <pivotCache cacheId="24" r:id="rId29"/>
    <pivotCache cacheId="29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<sst xmlns="http://schemas.openxmlformats.org/spreadsheetml/2006/main" count="597" uniqueCount="148">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</sst>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Q!$N$4:$N$87</c:f>
              <c:numCache>
                <c:formatCode>0.00%</c:formatCode>
                <c:ptCount val="83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Q!$O$4:$O$87</c:f>
              <c:numCache>
                <c:formatCode>0.00%</c:formatCode>
                <c:ptCount val="83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Q!$P$4:$P$87</c:f>
              <c:numCache>
                <c:formatCode>0.00%</c:formatCode>
                <c:ptCount val="83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Q!$Q$4:$Q$87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Q!$R$4:$R$87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Q!$S$4:$S$87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-1.6294173197328736</c:v>
                </c:pt>
                <c:pt idx="1">
                  <c:v>-1.7564130870604417</c:v>
                </c:pt>
                <c:pt idx="2">
                  <c:v>-1.6159018218822085</c:v>
                </c:pt>
                <c:pt idx="3">
                  <c:v>-1.8598625953627863</c:v>
                </c:pt>
                <c:pt idx="4">
                  <c:v>-1.8841651048321251</c:v>
                </c:pt>
                <c:pt idx="5">
                  <c:v>-2.1058652615102589</c:v>
                </c:pt>
                <c:pt idx="6">
                  <c:v>-1.2250941569618496</c:v>
                </c:pt>
                <c:pt idx="7">
                  <c:v>-1.2631295795888682</c:v>
                </c:pt>
                <c:pt idx="8">
                  <c:v>-1.3980707025042411</c:v>
                </c:pt>
                <c:pt idx="9">
                  <c:v>-1.4516927987889732</c:v>
                </c:pt>
                <c:pt idx="10">
                  <c:v>-1.156285664048291</c:v>
                </c:pt>
                <c:pt idx="11">
                  <c:v>-0.88846529364170035</c:v>
                </c:pt>
                <c:pt idx="12">
                  <c:v>-1.0499174151958637</c:v>
                </c:pt>
                <c:pt idx="13">
                  <c:v>-1.1769131825234318</c:v>
                </c:pt>
                <c:pt idx="14">
                  <c:v>-1.0364019173451986</c:v>
                </c:pt>
                <c:pt idx="15">
                  <c:v>-1.2803626908257759</c:v>
                </c:pt>
                <c:pt idx="16">
                  <c:v>-1.3046652002951151</c:v>
                </c:pt>
                <c:pt idx="17">
                  <c:v>-1.5263653569732489</c:v>
                </c:pt>
                <c:pt idx="18">
                  <c:v>-0.6455942524248397</c:v>
                </c:pt>
                <c:pt idx="19">
                  <c:v>-0.68362967505185779</c:v>
                </c:pt>
                <c:pt idx="20">
                  <c:v>-0.8185707979672312</c:v>
                </c:pt>
                <c:pt idx="21">
                  <c:v>-0.87219289425196322</c:v>
                </c:pt>
                <c:pt idx="22">
                  <c:v>-0.57678575951128108</c:v>
                </c:pt>
                <c:pt idx="23">
                  <c:v>-0.30896538910468996</c:v>
                </c:pt>
                <c:pt idx="24">
                  <c:v>-0.47041751065885373</c:v>
                </c:pt>
                <c:pt idx="25">
                  <c:v>-0.59741327798642185</c:v>
                </c:pt>
                <c:pt idx="26">
                  <c:v>-0.45690201280818865</c:v>
                </c:pt>
                <c:pt idx="27">
                  <c:v>-0.70086278628876597</c:v>
                </c:pt>
                <c:pt idx="28">
                  <c:v>-0.72516529575810518</c:v>
                </c:pt>
                <c:pt idx="29">
                  <c:v>-0.94686545243623899</c:v>
                </c:pt>
                <c:pt idx="30">
                  <c:v>-6.6094347887829308E-2</c:v>
                </c:pt>
                <c:pt idx="31">
                  <c:v>-0.10412977051484784</c:v>
                </c:pt>
                <c:pt idx="32">
                  <c:v>-0.23907089343022214</c:v>
                </c:pt>
                <c:pt idx="33">
                  <c:v>-0.29269298971495328</c:v>
                </c:pt>
                <c:pt idx="34">
                  <c:v>2.7141450257293087E-3</c:v>
                </c:pt>
                <c:pt idx="35">
                  <c:v>0.27053451543232043</c:v>
                </c:pt>
                <c:pt idx="36">
                  <c:v>0.10908239387815666</c:v>
                </c:pt>
                <c:pt idx="37">
                  <c:v>-1.7913373449411907E-2</c:v>
                </c:pt>
                <c:pt idx="38">
                  <c:v>0.1225978917288213</c:v>
                </c:pt>
                <c:pt idx="39">
                  <c:v>-0.12136288175175558</c:v>
                </c:pt>
                <c:pt idx="40">
                  <c:v>-0.14566539122109567</c:v>
                </c:pt>
                <c:pt idx="41">
                  <c:v>-0.36736554789922815</c:v>
                </c:pt>
                <c:pt idx="42">
                  <c:v>0.51340555664918064</c:v>
                </c:pt>
                <c:pt idx="43">
                  <c:v>0.47537013402216211</c:v>
                </c:pt>
                <c:pt idx="44">
                  <c:v>0.34042901110678869</c:v>
                </c:pt>
                <c:pt idx="45">
                  <c:v>0.28680691482205667</c:v>
                </c:pt>
                <c:pt idx="46">
                  <c:v>0.58221404956273926</c:v>
                </c:pt>
                <c:pt idx="47">
                  <c:v>0.85003441996933038</c:v>
                </c:pt>
                <c:pt idx="48">
                  <c:v>0.68858229841516572</c:v>
                </c:pt>
                <c:pt idx="49">
                  <c:v>0.56158653108759893</c:v>
                </c:pt>
                <c:pt idx="50">
                  <c:v>0.70209779626583124</c:v>
                </c:pt>
                <c:pt idx="51">
                  <c:v>0.45813702278525348</c:v>
                </c:pt>
                <c:pt idx="52">
                  <c:v>0.43383451331591516</c:v>
                </c:pt>
                <c:pt idx="53">
                  <c:v>0.21213435663778046</c:v>
                </c:pt>
                <c:pt idx="54">
                  <c:v>1.0929054611861906</c:v>
                </c:pt>
                <c:pt idx="55">
                  <c:v>1.0548700385591721</c:v>
                </c:pt>
                <c:pt idx="56">
                  <c:v>0.91992891564379775</c:v>
                </c:pt>
                <c:pt idx="57">
                  <c:v>0.8663068193590675</c:v>
                </c:pt>
                <c:pt idx="58">
                  <c:v>1.1617139540997492</c:v>
                </c:pt>
                <c:pt idx="59">
                  <c:v>1.4295343245063403</c:v>
                </c:pt>
                <c:pt idx="60">
                  <c:v>1.2680822029521766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6.8711590761383441</c:v>
                </c:pt>
                <c:pt idx="1">
                  <c:v>6.7441633088107755</c:v>
                </c:pt>
                <c:pt idx="2">
                  <c:v>6.8846745739890087</c:v>
                </c:pt>
                <c:pt idx="3">
                  <c:v>6.640713800508431</c:v>
                </c:pt>
                <c:pt idx="4">
                  <c:v>6.6164112910390926</c:v>
                </c:pt>
                <c:pt idx="5">
                  <c:v>6.3947111343609588</c:v>
                </c:pt>
                <c:pt idx="6">
                  <c:v>7.2754822389093672</c:v>
                </c:pt>
                <c:pt idx="7">
                  <c:v>7.2374468162823486</c:v>
                </c:pt>
                <c:pt idx="8">
                  <c:v>7.1025056933669761</c:v>
                </c:pt>
                <c:pt idx="9">
                  <c:v>7.0488835970822441</c:v>
                </c:pt>
                <c:pt idx="10">
                  <c:v>7.3442907318229267</c:v>
                </c:pt>
                <c:pt idx="11">
                  <c:v>7.6121111022295169</c:v>
                </c:pt>
                <c:pt idx="12">
                  <c:v>7.4506589806753531</c:v>
                </c:pt>
                <c:pt idx="13">
                  <c:v>7.3236632133477855</c:v>
                </c:pt>
                <c:pt idx="14">
                  <c:v>7.4641744785260187</c:v>
                </c:pt>
                <c:pt idx="15">
                  <c:v>7.2202137050454418</c:v>
                </c:pt>
                <c:pt idx="16">
                  <c:v>7.1959111955761017</c:v>
                </c:pt>
                <c:pt idx="17">
                  <c:v>6.9742110388979679</c:v>
                </c:pt>
                <c:pt idx="18">
                  <c:v>7.854982143446378</c:v>
                </c:pt>
                <c:pt idx="19">
                  <c:v>7.8169467208193595</c:v>
                </c:pt>
                <c:pt idx="20">
                  <c:v>7.6820055979039861</c:v>
                </c:pt>
                <c:pt idx="21">
                  <c:v>7.628383501619254</c:v>
                </c:pt>
                <c:pt idx="22">
                  <c:v>7.9237906363599357</c:v>
                </c:pt>
                <c:pt idx="23">
                  <c:v>8.1916110067665269</c:v>
                </c:pt>
                <c:pt idx="24">
                  <c:v>8.030158885212364</c:v>
                </c:pt>
                <c:pt idx="25">
                  <c:v>7.9031631178847954</c:v>
                </c:pt>
                <c:pt idx="26">
                  <c:v>8.0436743830630277</c:v>
                </c:pt>
                <c:pt idx="27">
                  <c:v>7.7997136095824509</c:v>
                </c:pt>
                <c:pt idx="28">
                  <c:v>7.7754111001131125</c:v>
                </c:pt>
                <c:pt idx="29">
                  <c:v>7.5537109434349787</c:v>
                </c:pt>
                <c:pt idx="30">
                  <c:v>8.4344820479833871</c:v>
                </c:pt>
                <c:pt idx="31">
                  <c:v>8.3964466253563685</c:v>
                </c:pt>
                <c:pt idx="32">
                  <c:v>8.2615055024409951</c:v>
                </c:pt>
                <c:pt idx="33">
                  <c:v>8.2078834061562631</c:v>
                </c:pt>
                <c:pt idx="34">
                  <c:v>8.5032905408969466</c:v>
                </c:pt>
                <c:pt idx="35">
                  <c:v>8.7711109113035377</c:v>
                </c:pt>
                <c:pt idx="36">
                  <c:v>8.6096587897493748</c:v>
                </c:pt>
                <c:pt idx="37">
                  <c:v>8.4826630224218054</c:v>
                </c:pt>
                <c:pt idx="38">
                  <c:v>8.6231742876000386</c:v>
                </c:pt>
                <c:pt idx="39">
                  <c:v>8.3792135141194617</c:v>
                </c:pt>
                <c:pt idx="40">
                  <c:v>8.3549110046501216</c:v>
                </c:pt>
                <c:pt idx="41">
                  <c:v>8.1332108479719896</c:v>
                </c:pt>
                <c:pt idx="42">
                  <c:v>9.0139819525203979</c:v>
                </c:pt>
                <c:pt idx="43">
                  <c:v>8.9759465298933794</c:v>
                </c:pt>
                <c:pt idx="44">
                  <c:v>8.841005406978006</c:v>
                </c:pt>
                <c:pt idx="45">
                  <c:v>8.7873833106932739</c:v>
                </c:pt>
                <c:pt idx="46">
                  <c:v>9.0827904454339574</c:v>
                </c:pt>
                <c:pt idx="47">
                  <c:v>9.3506108158405468</c:v>
                </c:pt>
                <c:pt idx="48">
                  <c:v>9.1891586942863839</c:v>
                </c:pt>
                <c:pt idx="49">
                  <c:v>9.0621629269588162</c:v>
                </c:pt>
                <c:pt idx="50">
                  <c:v>9.2026741921370494</c:v>
                </c:pt>
                <c:pt idx="51">
                  <c:v>8.9587134186564708</c:v>
                </c:pt>
                <c:pt idx="52">
                  <c:v>8.9344109091871324</c:v>
                </c:pt>
                <c:pt idx="53">
                  <c:v>8.7127107525089968</c:v>
                </c:pt>
                <c:pt idx="54">
                  <c:v>9.5934818570574087</c:v>
                </c:pt>
                <c:pt idx="55">
                  <c:v>9.5554464344303902</c:v>
                </c:pt>
                <c:pt idx="56">
                  <c:v>9.420505311515015</c:v>
                </c:pt>
                <c:pt idx="57">
                  <c:v>9.3668832152302848</c:v>
                </c:pt>
                <c:pt idx="58">
                  <c:v>9.6622903499709665</c:v>
                </c:pt>
                <c:pt idx="59">
                  <c:v>9.9301107203775576</c:v>
                </c:pt>
                <c:pt idx="60">
                  <c:v>9.7686585988233929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-0.2126545870876706</c:v>
                </c:pt>
                <c:pt idx="1">
                  <c:v>-0.33965035441523872</c:v>
                </c:pt>
                <c:pt idx="2">
                  <c:v>-0.19913908923700552</c:v>
                </c:pt>
                <c:pt idx="3">
                  <c:v>-0.44309986271758328</c:v>
                </c:pt>
                <c:pt idx="4">
                  <c:v>-0.46740237218692204</c:v>
                </c:pt>
                <c:pt idx="5">
                  <c:v>-0.68910252886505585</c:v>
                </c:pt>
                <c:pt idx="6">
                  <c:v>0.19166857568335338</c:v>
                </c:pt>
                <c:pt idx="7">
                  <c:v>0.15363315305633485</c:v>
                </c:pt>
                <c:pt idx="8">
                  <c:v>1.8692030140961879E-2</c:v>
                </c:pt>
                <c:pt idx="9">
                  <c:v>-3.4930066143770144E-2</c:v>
                </c:pt>
                <c:pt idx="10">
                  <c:v>0.260477068596912</c:v>
                </c:pt>
                <c:pt idx="11">
                  <c:v>0.52829743900350268</c:v>
                </c:pt>
                <c:pt idx="12">
                  <c:v>0.36684531744933935</c:v>
                </c:pt>
                <c:pt idx="13">
                  <c:v>0.23984955012177123</c:v>
                </c:pt>
                <c:pt idx="14">
                  <c:v>0.38036081530000443</c:v>
                </c:pt>
                <c:pt idx="15">
                  <c:v>0.13640004181942711</c:v>
                </c:pt>
                <c:pt idx="16">
                  <c:v>0.1120975323500879</c:v>
                </c:pt>
                <c:pt idx="17">
                  <c:v>-0.10960262432804591</c:v>
                </c:pt>
                <c:pt idx="18">
                  <c:v>0.77116848022036333</c:v>
                </c:pt>
                <c:pt idx="19">
                  <c:v>0.73313305759334524</c:v>
                </c:pt>
                <c:pt idx="20">
                  <c:v>0.59819193467797183</c:v>
                </c:pt>
                <c:pt idx="21">
                  <c:v>0.5445698383932398</c:v>
                </c:pt>
                <c:pt idx="22">
                  <c:v>0.83997697313392194</c:v>
                </c:pt>
                <c:pt idx="23">
                  <c:v>1.1077973435405131</c:v>
                </c:pt>
                <c:pt idx="24">
                  <c:v>0.94634522198634929</c:v>
                </c:pt>
                <c:pt idx="25">
                  <c:v>0.81934945465878117</c:v>
                </c:pt>
                <c:pt idx="26">
                  <c:v>0.95986071983701438</c:v>
                </c:pt>
                <c:pt idx="27">
                  <c:v>0.71589994635643706</c:v>
                </c:pt>
                <c:pt idx="28">
                  <c:v>0.69159743688709785</c:v>
                </c:pt>
                <c:pt idx="29">
                  <c:v>0.46989728020896404</c:v>
                </c:pt>
                <c:pt idx="30">
                  <c:v>1.3506683847573737</c:v>
                </c:pt>
                <c:pt idx="31">
                  <c:v>1.3126329621303552</c:v>
                </c:pt>
                <c:pt idx="32">
                  <c:v>1.1776918392149809</c:v>
                </c:pt>
                <c:pt idx="33">
                  <c:v>1.1240697429302497</c:v>
                </c:pt>
                <c:pt idx="34">
                  <c:v>1.4194768776709323</c:v>
                </c:pt>
                <c:pt idx="35">
                  <c:v>1.6872972480775235</c:v>
                </c:pt>
                <c:pt idx="36">
                  <c:v>1.5258451265233597</c:v>
                </c:pt>
                <c:pt idx="37">
                  <c:v>1.3988493591957911</c:v>
                </c:pt>
                <c:pt idx="38">
                  <c:v>1.5393606243740243</c:v>
                </c:pt>
                <c:pt idx="39">
                  <c:v>1.2953998508934474</c:v>
                </c:pt>
                <c:pt idx="40">
                  <c:v>1.2710973414241074</c:v>
                </c:pt>
                <c:pt idx="41">
                  <c:v>1.0493971847459749</c:v>
                </c:pt>
                <c:pt idx="42">
                  <c:v>1.9301682892943837</c:v>
                </c:pt>
                <c:pt idx="43">
                  <c:v>1.8921328666673651</c:v>
                </c:pt>
                <c:pt idx="44">
                  <c:v>1.7571917437519917</c:v>
                </c:pt>
                <c:pt idx="45">
                  <c:v>1.7035696474672597</c:v>
                </c:pt>
                <c:pt idx="46">
                  <c:v>1.9989767822079423</c:v>
                </c:pt>
                <c:pt idx="47">
                  <c:v>2.2667971526145334</c:v>
                </c:pt>
                <c:pt idx="48">
                  <c:v>2.1053450310603687</c:v>
                </c:pt>
                <c:pt idx="49">
                  <c:v>1.978349263732802</c:v>
                </c:pt>
                <c:pt idx="50">
                  <c:v>2.1188605289110343</c:v>
                </c:pt>
                <c:pt idx="51">
                  <c:v>1.8748997554304565</c:v>
                </c:pt>
                <c:pt idx="52">
                  <c:v>1.8505972459611182</c:v>
                </c:pt>
                <c:pt idx="53">
                  <c:v>1.6288970892829835</c:v>
                </c:pt>
                <c:pt idx="54">
                  <c:v>2.5096681938313936</c:v>
                </c:pt>
                <c:pt idx="55">
                  <c:v>2.4716327712043751</c:v>
                </c:pt>
                <c:pt idx="56">
                  <c:v>2.3366916482890008</c:v>
                </c:pt>
                <c:pt idx="57">
                  <c:v>2.2830695520042705</c:v>
                </c:pt>
                <c:pt idx="58">
                  <c:v>2.5784766867449522</c:v>
                </c:pt>
                <c:pt idx="59">
                  <c:v>2.8462970571515434</c:v>
                </c:pt>
                <c:pt idx="60">
                  <c:v>2.6848449355973796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5.4543963434931406</c:v>
                </c:pt>
                <c:pt idx="1">
                  <c:v>5.3274005761655729</c:v>
                </c:pt>
                <c:pt idx="2">
                  <c:v>5.4679118413438061</c:v>
                </c:pt>
                <c:pt idx="3">
                  <c:v>5.2239510678632275</c:v>
                </c:pt>
                <c:pt idx="4">
                  <c:v>5.1996485583938892</c:v>
                </c:pt>
                <c:pt idx="5">
                  <c:v>4.9779484017157554</c:v>
                </c:pt>
                <c:pt idx="6">
                  <c:v>5.8587195062641646</c:v>
                </c:pt>
                <c:pt idx="7">
                  <c:v>5.8206840836371461</c:v>
                </c:pt>
                <c:pt idx="8">
                  <c:v>5.6857429607217735</c:v>
                </c:pt>
                <c:pt idx="9">
                  <c:v>5.6321208644370415</c:v>
                </c:pt>
                <c:pt idx="10">
                  <c:v>5.9275279991777232</c:v>
                </c:pt>
                <c:pt idx="11">
                  <c:v>6.1953483695843143</c:v>
                </c:pt>
                <c:pt idx="12">
                  <c:v>6.0338962480301506</c:v>
                </c:pt>
                <c:pt idx="13">
                  <c:v>5.906900480702582</c:v>
                </c:pt>
                <c:pt idx="14">
                  <c:v>6.0474117458808152</c:v>
                </c:pt>
                <c:pt idx="15">
                  <c:v>5.8034509724002383</c:v>
                </c:pt>
                <c:pt idx="16">
                  <c:v>5.7791484629308991</c:v>
                </c:pt>
                <c:pt idx="17">
                  <c:v>5.5574483062527653</c:v>
                </c:pt>
                <c:pt idx="18">
                  <c:v>6.4382194108011745</c:v>
                </c:pt>
                <c:pt idx="19">
                  <c:v>6.400183988174156</c:v>
                </c:pt>
                <c:pt idx="20">
                  <c:v>6.2652428652587826</c:v>
                </c:pt>
                <c:pt idx="21">
                  <c:v>6.2116207689740506</c:v>
                </c:pt>
                <c:pt idx="22">
                  <c:v>6.5070279037147332</c:v>
                </c:pt>
                <c:pt idx="23">
                  <c:v>6.7748482741213243</c:v>
                </c:pt>
                <c:pt idx="24">
                  <c:v>6.6133961525671605</c:v>
                </c:pt>
                <c:pt idx="25">
                  <c:v>6.4864003852395928</c:v>
                </c:pt>
                <c:pt idx="26">
                  <c:v>6.626911650417826</c:v>
                </c:pt>
                <c:pt idx="27">
                  <c:v>6.3829508769372483</c:v>
                </c:pt>
                <c:pt idx="28">
                  <c:v>6.3586483674679091</c:v>
                </c:pt>
                <c:pt idx="29">
                  <c:v>6.1369482107897753</c:v>
                </c:pt>
                <c:pt idx="30">
                  <c:v>7.0177193153381854</c:v>
                </c:pt>
                <c:pt idx="31">
                  <c:v>6.9796838927111668</c:v>
                </c:pt>
                <c:pt idx="32">
                  <c:v>6.8447427697957917</c:v>
                </c:pt>
                <c:pt idx="33">
                  <c:v>6.7911206735110614</c:v>
                </c:pt>
                <c:pt idx="34">
                  <c:v>7.0865278082517431</c:v>
                </c:pt>
                <c:pt idx="35">
                  <c:v>7.3543481786583342</c:v>
                </c:pt>
                <c:pt idx="36">
                  <c:v>7.1928960571041713</c:v>
                </c:pt>
                <c:pt idx="37">
                  <c:v>7.0659002897766019</c:v>
                </c:pt>
                <c:pt idx="38">
                  <c:v>7.2064115549548351</c:v>
                </c:pt>
                <c:pt idx="39">
                  <c:v>6.9624507814742582</c:v>
                </c:pt>
                <c:pt idx="40">
                  <c:v>6.9381482720049181</c:v>
                </c:pt>
                <c:pt idx="41">
                  <c:v>6.7164481153267861</c:v>
                </c:pt>
                <c:pt idx="42">
                  <c:v>7.5972192198751944</c:v>
                </c:pt>
                <c:pt idx="43">
                  <c:v>7.5591837972481759</c:v>
                </c:pt>
                <c:pt idx="44">
                  <c:v>7.4242426743328025</c:v>
                </c:pt>
                <c:pt idx="45">
                  <c:v>7.3706205780480705</c:v>
                </c:pt>
                <c:pt idx="46">
                  <c:v>7.6660277127887539</c:v>
                </c:pt>
                <c:pt idx="47">
                  <c:v>7.9338480831953451</c:v>
                </c:pt>
                <c:pt idx="48">
                  <c:v>7.7723959616411804</c:v>
                </c:pt>
                <c:pt idx="49">
                  <c:v>7.6454001943136127</c:v>
                </c:pt>
                <c:pt idx="50">
                  <c:v>7.7859114594918459</c:v>
                </c:pt>
                <c:pt idx="51">
                  <c:v>7.5419506860112673</c:v>
                </c:pt>
                <c:pt idx="52">
                  <c:v>7.517648176541929</c:v>
                </c:pt>
                <c:pt idx="53">
                  <c:v>7.2959480198637952</c:v>
                </c:pt>
                <c:pt idx="54">
                  <c:v>8.1767191244122053</c:v>
                </c:pt>
                <c:pt idx="55">
                  <c:v>8.1386837017851867</c:v>
                </c:pt>
                <c:pt idx="56">
                  <c:v>8.0037425788698116</c:v>
                </c:pt>
                <c:pt idx="57">
                  <c:v>7.9501204825850813</c:v>
                </c:pt>
                <c:pt idx="58">
                  <c:v>8.245527617325763</c:v>
                </c:pt>
                <c:pt idx="59">
                  <c:v>8.5133479877323541</c:v>
                </c:pt>
                <c:pt idx="60">
                  <c:v>8.3518958661781912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1.2041081455575322</c:v>
                </c:pt>
                <c:pt idx="1">
                  <c:v>1.0771123782299641</c:v>
                </c:pt>
                <c:pt idx="2">
                  <c:v>1.2176236434081973</c:v>
                </c:pt>
                <c:pt idx="3">
                  <c:v>0.97366286992761952</c:v>
                </c:pt>
                <c:pt idx="4">
                  <c:v>0.94936036045828076</c:v>
                </c:pt>
                <c:pt idx="5">
                  <c:v>0.72766020378014695</c:v>
                </c:pt>
                <c:pt idx="6">
                  <c:v>1.6084313083285562</c:v>
                </c:pt>
                <c:pt idx="7">
                  <c:v>1.5703958857015377</c:v>
                </c:pt>
                <c:pt idx="8">
                  <c:v>1.4354547627861647</c:v>
                </c:pt>
                <c:pt idx="9">
                  <c:v>1.3818326665014327</c:v>
                </c:pt>
                <c:pt idx="10">
                  <c:v>1.6772398012421148</c:v>
                </c:pt>
                <c:pt idx="11">
                  <c:v>1.9450601716487055</c:v>
                </c:pt>
                <c:pt idx="12">
                  <c:v>1.7836080500945422</c:v>
                </c:pt>
                <c:pt idx="13">
                  <c:v>1.656612282766974</c:v>
                </c:pt>
                <c:pt idx="14">
                  <c:v>1.7971235479452072</c:v>
                </c:pt>
                <c:pt idx="15">
                  <c:v>1.5531627744646299</c:v>
                </c:pt>
                <c:pt idx="16">
                  <c:v>1.5288602649952907</c:v>
                </c:pt>
                <c:pt idx="17">
                  <c:v>1.3071601083171569</c:v>
                </c:pt>
                <c:pt idx="18">
                  <c:v>2.1879312128655659</c:v>
                </c:pt>
                <c:pt idx="19">
                  <c:v>2.1498957902385483</c:v>
                </c:pt>
                <c:pt idx="20">
                  <c:v>2.0149546673231749</c:v>
                </c:pt>
                <c:pt idx="21">
                  <c:v>1.9613325710384426</c:v>
                </c:pt>
                <c:pt idx="22">
                  <c:v>2.2567397057791245</c:v>
                </c:pt>
                <c:pt idx="23">
                  <c:v>2.5245600761857157</c:v>
                </c:pt>
                <c:pt idx="24">
                  <c:v>2.3631079546315519</c:v>
                </c:pt>
                <c:pt idx="25">
                  <c:v>2.2361121873039842</c:v>
                </c:pt>
                <c:pt idx="26">
                  <c:v>2.3766234524822174</c:v>
                </c:pt>
                <c:pt idx="27">
                  <c:v>2.1326626790016396</c:v>
                </c:pt>
                <c:pt idx="28">
                  <c:v>2.1083601695323004</c:v>
                </c:pt>
                <c:pt idx="29">
                  <c:v>1.8866600128541668</c:v>
                </c:pt>
                <c:pt idx="30">
                  <c:v>2.7674311174025767</c:v>
                </c:pt>
                <c:pt idx="31">
                  <c:v>2.7293956947755582</c:v>
                </c:pt>
                <c:pt idx="32">
                  <c:v>2.5944545718601839</c:v>
                </c:pt>
                <c:pt idx="33">
                  <c:v>2.5408324755754528</c:v>
                </c:pt>
                <c:pt idx="34">
                  <c:v>2.8362396103161354</c:v>
                </c:pt>
                <c:pt idx="35">
                  <c:v>3.1040599807227265</c:v>
                </c:pt>
                <c:pt idx="36">
                  <c:v>2.9426078591685627</c:v>
                </c:pt>
                <c:pt idx="37">
                  <c:v>2.8156120918409941</c:v>
                </c:pt>
                <c:pt idx="38">
                  <c:v>2.9561233570192273</c:v>
                </c:pt>
                <c:pt idx="39">
                  <c:v>2.7121625835386505</c:v>
                </c:pt>
                <c:pt idx="40">
                  <c:v>2.6878600740693104</c:v>
                </c:pt>
                <c:pt idx="41">
                  <c:v>2.4661599173911775</c:v>
                </c:pt>
                <c:pt idx="42">
                  <c:v>3.3469310219395867</c:v>
                </c:pt>
                <c:pt idx="43">
                  <c:v>3.3088955993125682</c:v>
                </c:pt>
                <c:pt idx="44">
                  <c:v>3.1739544763971947</c:v>
                </c:pt>
                <c:pt idx="45">
                  <c:v>3.1203323801124627</c:v>
                </c:pt>
                <c:pt idx="46">
                  <c:v>3.4157395148531453</c:v>
                </c:pt>
                <c:pt idx="47">
                  <c:v>3.6835598852597364</c:v>
                </c:pt>
                <c:pt idx="48">
                  <c:v>3.5221077637055718</c:v>
                </c:pt>
                <c:pt idx="49">
                  <c:v>3.395111996378005</c:v>
                </c:pt>
                <c:pt idx="50">
                  <c:v>3.5356232615562373</c:v>
                </c:pt>
                <c:pt idx="51">
                  <c:v>3.2916624880756595</c:v>
                </c:pt>
                <c:pt idx="52">
                  <c:v>3.2673599786063212</c:v>
                </c:pt>
                <c:pt idx="53">
                  <c:v>3.0456598219281865</c:v>
                </c:pt>
                <c:pt idx="54">
                  <c:v>3.9264309264765966</c:v>
                </c:pt>
                <c:pt idx="55">
                  <c:v>3.8883955038495781</c:v>
                </c:pt>
                <c:pt idx="56">
                  <c:v>3.7534543809342038</c:v>
                </c:pt>
                <c:pt idx="57">
                  <c:v>3.6998322846494736</c:v>
                </c:pt>
                <c:pt idx="58">
                  <c:v>3.9952394193901553</c:v>
                </c:pt>
                <c:pt idx="59">
                  <c:v>4.2630597897967464</c:v>
                </c:pt>
                <c:pt idx="60">
                  <c:v>4.1016076682425826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4.037633610847938</c:v>
                </c:pt>
                <c:pt idx="1">
                  <c:v>3.9106378435203695</c:v>
                </c:pt>
                <c:pt idx="2">
                  <c:v>4.0511491086986027</c:v>
                </c:pt>
                <c:pt idx="3">
                  <c:v>3.8071883352180249</c:v>
                </c:pt>
                <c:pt idx="4">
                  <c:v>3.7828858257486866</c:v>
                </c:pt>
                <c:pt idx="5">
                  <c:v>3.5611856690705528</c:v>
                </c:pt>
                <c:pt idx="6">
                  <c:v>4.441956773618962</c:v>
                </c:pt>
                <c:pt idx="7">
                  <c:v>4.4039213509919435</c:v>
                </c:pt>
                <c:pt idx="8">
                  <c:v>4.2689802280765701</c:v>
                </c:pt>
                <c:pt idx="9">
                  <c:v>4.215358131791838</c:v>
                </c:pt>
                <c:pt idx="10">
                  <c:v>4.5107652665325206</c:v>
                </c:pt>
                <c:pt idx="11">
                  <c:v>4.7785856369391109</c:v>
                </c:pt>
                <c:pt idx="12">
                  <c:v>4.617133515384948</c:v>
                </c:pt>
                <c:pt idx="13">
                  <c:v>4.4901377480573794</c:v>
                </c:pt>
                <c:pt idx="14">
                  <c:v>4.6306490132356126</c:v>
                </c:pt>
                <c:pt idx="15">
                  <c:v>4.3866882397550357</c:v>
                </c:pt>
                <c:pt idx="16">
                  <c:v>4.3623857302856965</c:v>
                </c:pt>
                <c:pt idx="17">
                  <c:v>4.1406855736075627</c:v>
                </c:pt>
                <c:pt idx="18">
                  <c:v>5.021456678155972</c:v>
                </c:pt>
                <c:pt idx="19">
                  <c:v>4.9834212555289534</c:v>
                </c:pt>
                <c:pt idx="20">
                  <c:v>4.84848013261358</c:v>
                </c:pt>
                <c:pt idx="21">
                  <c:v>4.794858036328848</c:v>
                </c:pt>
                <c:pt idx="22">
                  <c:v>5.0902651710695306</c:v>
                </c:pt>
                <c:pt idx="23">
                  <c:v>5.3580855414761217</c:v>
                </c:pt>
                <c:pt idx="24">
                  <c:v>5.1966334199219579</c:v>
                </c:pt>
                <c:pt idx="25">
                  <c:v>5.0696376525943894</c:v>
                </c:pt>
                <c:pt idx="26">
                  <c:v>5.2101489177726226</c:v>
                </c:pt>
                <c:pt idx="27">
                  <c:v>4.9661881442920457</c:v>
                </c:pt>
                <c:pt idx="28">
                  <c:v>4.9418856348227065</c:v>
                </c:pt>
                <c:pt idx="29">
                  <c:v>4.7201854781445727</c:v>
                </c:pt>
                <c:pt idx="30">
                  <c:v>5.6009565826929819</c:v>
                </c:pt>
                <c:pt idx="31">
                  <c:v>5.5629211600659634</c:v>
                </c:pt>
                <c:pt idx="32">
                  <c:v>5.4279800371505891</c:v>
                </c:pt>
                <c:pt idx="33">
                  <c:v>5.3743579408658579</c:v>
                </c:pt>
                <c:pt idx="34">
                  <c:v>5.6697650756065405</c:v>
                </c:pt>
                <c:pt idx="35">
                  <c:v>5.9375854460131317</c:v>
                </c:pt>
                <c:pt idx="36">
                  <c:v>5.7761333244589679</c:v>
                </c:pt>
                <c:pt idx="37">
                  <c:v>5.6491375571313993</c:v>
                </c:pt>
                <c:pt idx="38">
                  <c:v>5.7896488223096325</c:v>
                </c:pt>
                <c:pt idx="39">
                  <c:v>5.5456880488290556</c:v>
                </c:pt>
                <c:pt idx="40">
                  <c:v>5.5213855393597155</c:v>
                </c:pt>
                <c:pt idx="41">
                  <c:v>5.2996853826815835</c:v>
                </c:pt>
                <c:pt idx="42">
                  <c:v>6.1804564872299919</c:v>
                </c:pt>
                <c:pt idx="43">
                  <c:v>6.1424210646029733</c:v>
                </c:pt>
                <c:pt idx="44">
                  <c:v>6.0074799416875999</c:v>
                </c:pt>
                <c:pt idx="45">
                  <c:v>5.9538578454028679</c:v>
                </c:pt>
                <c:pt idx="46">
                  <c:v>6.2492649801435505</c:v>
                </c:pt>
                <c:pt idx="47">
                  <c:v>6.5170853505501416</c:v>
                </c:pt>
                <c:pt idx="48">
                  <c:v>6.3556332289959769</c:v>
                </c:pt>
                <c:pt idx="49">
                  <c:v>6.2286374616684101</c:v>
                </c:pt>
                <c:pt idx="50">
                  <c:v>6.3691487268466425</c:v>
                </c:pt>
                <c:pt idx="51">
                  <c:v>6.1251879533660647</c:v>
                </c:pt>
                <c:pt idx="52">
                  <c:v>6.1008854438967264</c:v>
                </c:pt>
                <c:pt idx="53">
                  <c:v>5.8791852872185917</c:v>
                </c:pt>
                <c:pt idx="54">
                  <c:v>6.7599563917670018</c:v>
                </c:pt>
                <c:pt idx="55">
                  <c:v>6.7219209691399833</c:v>
                </c:pt>
                <c:pt idx="56">
                  <c:v>6.586979846224609</c:v>
                </c:pt>
                <c:pt idx="57">
                  <c:v>6.5333577499398787</c:v>
                </c:pt>
                <c:pt idx="58">
                  <c:v>6.8287648846805604</c:v>
                </c:pt>
                <c:pt idx="59">
                  <c:v>7.0965852550871515</c:v>
                </c:pt>
                <c:pt idx="60">
                  <c:v>6.9351331335329878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-7.8524122206230098</c:v>
                </c:pt>
                <c:pt idx="1">
                  <c:v>-3.8720708857693182</c:v>
                </c:pt>
                <c:pt idx="2">
                  <c:v>-1.0950157075959766</c:v>
                </c:pt>
                <c:pt idx="3">
                  <c:v>0.80452884709882255</c:v>
                </c:pt>
                <c:pt idx="4">
                  <c:v>2.2222957730063229</c:v>
                </c:pt>
                <c:pt idx="5">
                  <c:v>1.2415514793397904</c:v>
                </c:pt>
                <c:pt idx="6">
                  <c:v>4.0658430692121357</c:v>
                </c:pt>
                <c:pt idx="7">
                  <c:v>1.3148115456471032</c:v>
                </c:pt>
                <c:pt idx="8">
                  <c:v>2.4230101503630408</c:v>
                </c:pt>
                <c:pt idx="9">
                  <c:v>9.9439252961093008</c:v>
                </c:pt>
                <c:pt idx="10">
                  <c:v>15.579299069395589</c:v>
                </c:pt>
                <c:pt idx="11">
                  <c:v>16.715608783081308</c:v>
                </c:pt>
                <c:pt idx="12">
                  <c:v>14.520569007074926</c:v>
                </c:pt>
                <c:pt idx="13">
                  <c:v>11.002117573482195</c:v>
                </c:pt>
                <c:pt idx="14">
                  <c:v>7.8197109311758624</c:v>
                </c:pt>
                <c:pt idx="15">
                  <c:v>5.9070789386646254</c:v>
                </c:pt>
                <c:pt idx="16">
                  <c:v>4.423684749197875</c:v>
                </c:pt>
                <c:pt idx="17">
                  <c:v>5.9850454627057985</c:v>
                </c:pt>
                <c:pt idx="18">
                  <c:v>3.9774027992551311</c:v>
                </c:pt>
                <c:pt idx="19">
                  <c:v>4.6778797240681484</c:v>
                </c:pt>
                <c:pt idx="20">
                  <c:v>4.6888530236421957</c:v>
                </c:pt>
                <c:pt idx="21">
                  <c:v>4.8305287219633612</c:v>
                </c:pt>
                <c:pt idx="22">
                  <c:v>4.9350025704472529</c:v>
                </c:pt>
                <c:pt idx="23">
                  <c:v>5.0582519950166187</c:v>
                </c:pt>
                <c:pt idx="24">
                  <c:v>4.2593424063382486</c:v>
                </c:pt>
                <c:pt idx="25">
                  <c:v>3.3010077416047068</c:v>
                </c:pt>
                <c:pt idx="26">
                  <c:v>4.6812266882446636</c:v>
                </c:pt>
                <c:pt idx="27">
                  <c:v>3.8393630322312191</c:v>
                </c:pt>
                <c:pt idx="28">
                  <c:v>3.6095086385187618</c:v>
                </c:pt>
                <c:pt idx="29">
                  <c:v>3.3519521507897139</c:v>
                </c:pt>
                <c:pt idx="30">
                  <c:v>3.3034430646642647</c:v>
                </c:pt>
                <c:pt idx="31">
                  <c:v>3.3048400205206434</c:v>
                </c:pt>
                <c:pt idx="32">
                  <c:v>4.7526484840547027</c:v>
                </c:pt>
                <c:pt idx="33">
                  <c:v>3.9622208936955161</c:v>
                </c:pt>
                <c:pt idx="34">
                  <c:v>3.4978311079733686</c:v>
                </c:pt>
                <c:pt idx="35">
                  <c:v>3.8002461504485439</c:v>
                </c:pt>
                <c:pt idx="36">
                  <c:v>5.0775200554525952</c:v>
                </c:pt>
                <c:pt idx="37">
                  <c:v>4.9936717670436792</c:v>
                </c:pt>
                <c:pt idx="38">
                  <c:v>3.6066509678962286</c:v>
                </c:pt>
                <c:pt idx="39">
                  <c:v>3.4628167411967041</c:v>
                </c:pt>
                <c:pt idx="40">
                  <c:v>1.3187426299765832</c:v>
                </c:pt>
                <c:pt idx="41">
                  <c:v>2.4306962391772373</c:v>
                </c:pt>
                <c:pt idx="42">
                  <c:v>2.2873198151883969</c:v>
                </c:pt>
                <c:pt idx="43">
                  <c:v>4.2519402168277054</c:v>
                </c:pt>
                <c:pt idx="44">
                  <c:v>2.9968346905788508</c:v>
                </c:pt>
                <c:pt idx="45">
                  <c:v>2.1345396938509111</c:v>
                </c:pt>
                <c:pt idx="46">
                  <c:v>3.9316973392582217</c:v>
                </c:pt>
                <c:pt idx="47">
                  <c:v>4.4101219055940817</c:v>
                </c:pt>
                <c:pt idx="48">
                  <c:v>2.8943341881410163</c:v>
                </c:pt>
                <c:pt idx="49">
                  <c:v>2.8396484033846718</c:v>
                </c:pt>
                <c:pt idx="50">
                  <c:v>3.9543580459163223</c:v>
                </c:pt>
                <c:pt idx="51">
                  <c:v>3.7333394990428417</c:v>
                </c:pt>
                <c:pt idx="52">
                  <c:v>6.0513827201879735</c:v>
                </c:pt>
                <c:pt idx="53">
                  <c:v>3.5078683954843086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2.620870878202735</c:v>
                </c:pt>
                <c:pt idx="1">
                  <c:v>2.4938751108751669</c:v>
                </c:pt>
                <c:pt idx="2">
                  <c:v>2.6343863760534001</c:v>
                </c:pt>
                <c:pt idx="3">
                  <c:v>2.3904256025728223</c:v>
                </c:pt>
                <c:pt idx="4">
                  <c:v>2.3661230931034836</c:v>
                </c:pt>
                <c:pt idx="5">
                  <c:v>2.1444229364253498</c:v>
                </c:pt>
                <c:pt idx="6">
                  <c:v>3.025194040973759</c:v>
                </c:pt>
                <c:pt idx="7">
                  <c:v>2.9871586183467405</c:v>
                </c:pt>
                <c:pt idx="8">
                  <c:v>2.8522174954313675</c:v>
                </c:pt>
                <c:pt idx="9">
                  <c:v>2.7985953991466355</c:v>
                </c:pt>
                <c:pt idx="10">
                  <c:v>3.0940025338873176</c:v>
                </c:pt>
                <c:pt idx="11">
                  <c:v>3.3618229042939083</c:v>
                </c:pt>
                <c:pt idx="12">
                  <c:v>3.200370782739745</c:v>
                </c:pt>
                <c:pt idx="13">
                  <c:v>3.0733750154121768</c:v>
                </c:pt>
                <c:pt idx="14">
                  <c:v>3.21388628059041</c:v>
                </c:pt>
                <c:pt idx="15">
                  <c:v>2.9699255071098327</c:v>
                </c:pt>
                <c:pt idx="16">
                  <c:v>2.9456229976404935</c:v>
                </c:pt>
                <c:pt idx="17">
                  <c:v>2.7239228409623597</c:v>
                </c:pt>
                <c:pt idx="18">
                  <c:v>3.6046939455107689</c:v>
                </c:pt>
                <c:pt idx="19">
                  <c:v>3.5666585228837508</c:v>
                </c:pt>
                <c:pt idx="20">
                  <c:v>3.4317173999683774</c:v>
                </c:pt>
                <c:pt idx="21">
                  <c:v>3.3780953036836454</c:v>
                </c:pt>
                <c:pt idx="22">
                  <c:v>3.6735024384243276</c:v>
                </c:pt>
                <c:pt idx="23">
                  <c:v>3.9413228088309187</c:v>
                </c:pt>
                <c:pt idx="24">
                  <c:v>3.7798706872767549</c:v>
                </c:pt>
                <c:pt idx="25">
                  <c:v>3.6528749199491868</c:v>
                </c:pt>
                <c:pt idx="26">
                  <c:v>3.79338618512742</c:v>
                </c:pt>
                <c:pt idx="27">
                  <c:v>3.5494254116468427</c:v>
                </c:pt>
                <c:pt idx="28">
                  <c:v>3.5251229021775035</c:v>
                </c:pt>
                <c:pt idx="29">
                  <c:v>3.3034227454993697</c:v>
                </c:pt>
                <c:pt idx="30">
                  <c:v>4.1841938500477793</c:v>
                </c:pt>
                <c:pt idx="31">
                  <c:v>4.1461584274207608</c:v>
                </c:pt>
                <c:pt idx="32">
                  <c:v>4.0112173045053865</c:v>
                </c:pt>
                <c:pt idx="33">
                  <c:v>3.9575952082206554</c:v>
                </c:pt>
                <c:pt idx="34">
                  <c:v>4.2530023429613379</c:v>
                </c:pt>
                <c:pt idx="35">
                  <c:v>4.5208227133679291</c:v>
                </c:pt>
                <c:pt idx="36">
                  <c:v>4.3593705918137653</c:v>
                </c:pt>
                <c:pt idx="37">
                  <c:v>4.2323748244861967</c:v>
                </c:pt>
                <c:pt idx="38">
                  <c:v>4.3728860896644299</c:v>
                </c:pt>
                <c:pt idx="39">
                  <c:v>4.1289253161838531</c:v>
                </c:pt>
                <c:pt idx="40">
                  <c:v>4.104622806714513</c:v>
                </c:pt>
                <c:pt idx="41">
                  <c:v>3.8829226500363805</c:v>
                </c:pt>
                <c:pt idx="42">
                  <c:v>4.7636937545847893</c:v>
                </c:pt>
                <c:pt idx="43">
                  <c:v>4.7256583319577707</c:v>
                </c:pt>
                <c:pt idx="44">
                  <c:v>4.5907172090423973</c:v>
                </c:pt>
                <c:pt idx="45">
                  <c:v>4.5370951127576653</c:v>
                </c:pt>
                <c:pt idx="46">
                  <c:v>4.8325022474983479</c:v>
                </c:pt>
                <c:pt idx="47">
                  <c:v>5.100322617904939</c:v>
                </c:pt>
                <c:pt idx="48">
                  <c:v>4.9388704963507744</c:v>
                </c:pt>
                <c:pt idx="49">
                  <c:v>4.8118747290232076</c:v>
                </c:pt>
                <c:pt idx="50">
                  <c:v>4.9523859942014399</c:v>
                </c:pt>
                <c:pt idx="51">
                  <c:v>4.7084252207208621</c:v>
                </c:pt>
                <c:pt idx="52">
                  <c:v>4.6841227112515238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4.4624225545733891</c:v>
                </c:pt>
                <c:pt idx="54">
                  <c:v>5.3431936591217992</c:v>
                </c:pt>
                <c:pt idx="55">
                  <c:v>5.3051582364947807</c:v>
                </c:pt>
                <c:pt idx="56">
                  <c:v>5.1702171135794064</c:v>
                </c:pt>
                <c:pt idx="57">
                  <c:v>5.1165950172946761</c:v>
                </c:pt>
                <c:pt idx="58">
                  <c:v>5.4120021520353578</c:v>
                </c:pt>
                <c:pt idx="59">
                  <c:v>5.679822522441949</c:v>
                </c:pt>
                <c:pt idx="60">
                  <c:v>5.5183704008877852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49852314814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49852777776" createdVersion="7" refreshedVersion="8" minRefreshableVersion="3" recordCount="181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1-30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49853124999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49853472222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49854050923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5" maxValue="0.1265"/>
    </cacheField>
    <cacheField name="PasivaL" numFmtId="0">
      <sharedItems containsBlank="1" containsMixedTypes="1" containsNumber="1" minValue="5.1700000000000003E-2" maxValue="5.1700000000000003E-2"/>
    </cacheField>
    <cacheField name="SpreadL" numFmtId="0">
      <sharedItems containsBlank="1" containsMixedTypes="1" containsNumber="1" minValue="7.4800000000000005E-2" maxValue="7.48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5-11-29T00:00:00"/>
    <n v="0.1"/>
    <x v="10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n v="4.0099999999999997E-2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n v="0.1265"/>
    <n v="5.1700000000000003E-2"/>
    <n v="7.4800000000000005E-2"/>
    <x v="1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7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4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7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7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9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8"/>
    <tableColumn id="31" xr3:uid="{BE8574D0-536A-4980-9B80-08FEFD5ECA5B}" uniqueName="31" name="Column31" queryTableFieldId="31"/>
    <tableColumn id="33" xr3:uid="{AFFE57C9-3E2F-4DD0-AA40-AFFBE7EA8727}" uniqueName="33" name="Column33" queryTableFieldId="39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15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8" tableType="queryTable" totalsRowShown="0">
  <autoFilter ref="A1:C288" xr:uid="{7C2E2974-B08B-4D0D-9D3D-EE4ED1365E9E}"/>
  <tableColumns count="3">
    <tableColumn id="1" xr3:uid="{6E423CBE-B1FE-440E-BA5A-EEF778790737}" uniqueName="1" name="Período" queryTableFieldId="9" dataDxfId="1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90" tableType="queryTable" totalsRowShown="0">
  <autoFilter ref="A1:D6590" xr:uid="{BE80EE5D-F1F8-433D-A0F5-A8B6E50563B7}"/>
  <tableColumns count="4">
    <tableColumn id="1" xr3:uid="{F24CC5E8-4DBE-4A7A-A122-76B0F66A7B98}" uniqueName="1" name="Fecha" queryTableFieldId="1" dataDxfId="2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0" tableType="queryTable" totalsRowShown="0">
  <autoFilter ref="A1:R130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H1" workbookViewId="0">
      <selection activeCell="AD11" sqref="AD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H330" sqref="H330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>
        <v>0.1265</v>
      </c>
      <c r="R86" s="7">
        <v>5.1700000000000003E-2</v>
      </c>
      <c r="S86" s="7">
        <v>7.4800000000000005E-2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4" t="s">
        <v>146</v>
      </c>
      <c r="N87" s="7">
        <v>10.273399999999995</v>
      </c>
      <c r="O87" s="7">
        <v>3.7902000000000013</v>
      </c>
      <c r="P87" s="7">
        <v>6.4831999999999983</v>
      </c>
      <c r="Q87" s="7" t="e">
        <v>#N/A</v>
      </c>
      <c r="R87" s="7" t="e">
        <v>#N/A</v>
      </c>
      <c r="S87" s="7" t="e">
        <v>#N/A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>
        <f t="shared" si="61"/>
        <v>0.12670000000000001</v>
      </c>
      <c r="H349" s="2">
        <f t="shared" si="62"/>
        <v>5.1799999999999999E-2</v>
      </c>
      <c r="I349" s="2">
        <f t="shared" si="63"/>
        <v>7.4900000000000008E-2</v>
      </c>
      <c r="J349">
        <f t="shared" si="64"/>
        <v>1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>
        <f t="shared" si="49"/>
        <v>4.0399999999999998E-2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s="28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s="28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s="28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s="28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s="28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s="28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s="2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s="28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s="28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s="28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s="28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s="28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s="28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s="28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s="28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s="28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s="2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s="28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s="28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s="28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s="28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s="28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s="28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s="28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s="28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s="28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s="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s="28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s="28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s="28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s="28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s="28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s="28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s="28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s="28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s="28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s="2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s="28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s="28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s="28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s="28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s="28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s="28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s="28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s="28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s="28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s="2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s="28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s="28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s="28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s="28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s="28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s="28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s="28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s="28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s="28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s="2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s="28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s="28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s="28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s="28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s="28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s="28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s="28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s="28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s="28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s="2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s="28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s="28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s="28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s="28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s="28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s="28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s="28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s="28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s="28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s="2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s="28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s="28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s="28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s="28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s="28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s="28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s="28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s="28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s="28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s="2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s="28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s="28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s="28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s="28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s="28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s="28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s="28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s="28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s="28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s="2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s="28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s="28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s="28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s="28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s="28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s="28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s="28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s="28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s="28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s="2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s="28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s="28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s="28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s="28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s="28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s="28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s="28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s="28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s="28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s="2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s="28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s="28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s="28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s="28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s="28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s="28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s="28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s="28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s="28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s="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s="28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s="28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s="28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s="28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s="28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s="28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s="28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s="28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s="28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s="2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s="28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s="28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s="28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s="28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s="28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s="28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s="28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s="28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s="28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s="2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s="28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s="28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s="28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s="28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s="28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s="28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s="28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s="28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s="28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s="2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s="28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s="28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s="28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s="28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s="28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s="28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s="28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s="28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s="28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s="2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s="28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s="28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s="28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s="28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s="28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s="28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s="28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s="28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s="28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s="2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s="28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s="28" t="s">
        <v>51</v>
      </c>
      <c r="D180">
        <v>2024</v>
      </c>
    </row>
    <row r="181" spans="1:4" x14ac:dyDescent="0.35">
      <c r="A181" s="1">
        <v>45657</v>
      </c>
      <c r="B181">
        <v>1.7000000000000001E-2</v>
      </c>
      <c r="C181" s="28" t="s">
        <v>52</v>
      </c>
      <c r="D181">
        <v>2024</v>
      </c>
    </row>
    <row r="182" spans="1:4" x14ac:dyDescent="0.35">
      <c r="A182" s="1">
        <v>46021</v>
      </c>
      <c r="B182">
        <v>0.1</v>
      </c>
      <c r="C182" s="28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0.32879999999999998</v>
      </c>
      <c r="I15" s="7">
        <v>3.7004999999999999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8"/>
  <sheetViews>
    <sheetView topLeftCell="A273" workbookViewId="0">
      <selection activeCell="C282" sqref="C282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67.220477222843087</v>
      </c>
    </row>
    <row r="3" spans="1:3" x14ac:dyDescent="0.35">
      <c r="A3" s="1">
        <v>36923</v>
      </c>
      <c r="B3">
        <v>65.906460022132066</v>
      </c>
    </row>
    <row r="4" spans="1:3" x14ac:dyDescent="0.35">
      <c r="A4" s="1">
        <v>36951</v>
      </c>
      <c r="B4">
        <v>68.809523804140866</v>
      </c>
    </row>
    <row r="5" spans="1:3" x14ac:dyDescent="0.35">
      <c r="A5" s="1">
        <v>36982</v>
      </c>
      <c r="B5">
        <v>67.058374772762619</v>
      </c>
    </row>
    <row r="6" spans="1:3" x14ac:dyDescent="0.35">
      <c r="A6" s="1">
        <v>37012</v>
      </c>
      <c r="B6">
        <v>64.132722896930829</v>
      </c>
    </row>
    <row r="7" spans="1:3" x14ac:dyDescent="0.35">
      <c r="A7" s="1">
        <v>37043</v>
      </c>
      <c r="B7">
        <v>60.556737828949714</v>
      </c>
    </row>
    <row r="8" spans="1:3" x14ac:dyDescent="0.35">
      <c r="A8" s="1">
        <v>37073</v>
      </c>
      <c r="B8">
        <v>64.23421036518539</v>
      </c>
    </row>
    <row r="9" spans="1:3" x14ac:dyDescent="0.35">
      <c r="A9" s="1">
        <v>37104</v>
      </c>
      <c r="B9">
        <v>63.990555750486671</v>
      </c>
    </row>
    <row r="10" spans="1:3" x14ac:dyDescent="0.35">
      <c r="A10" s="1">
        <v>37135</v>
      </c>
      <c r="B10">
        <v>62.880814953633923</v>
      </c>
    </row>
    <row r="11" spans="1:3" x14ac:dyDescent="0.35">
      <c r="A11" s="1">
        <v>37165</v>
      </c>
      <c r="B11">
        <v>64.411495769659382</v>
      </c>
    </row>
    <row r="12" spans="1:3" x14ac:dyDescent="0.35">
      <c r="A12" s="1">
        <v>37196</v>
      </c>
      <c r="B12">
        <v>67.806467131232367</v>
      </c>
    </row>
    <row r="13" spans="1:3" x14ac:dyDescent="0.35">
      <c r="A13" s="1">
        <v>37226</v>
      </c>
      <c r="B13">
        <v>72.624618356395686</v>
      </c>
    </row>
    <row r="14" spans="1:3" x14ac:dyDescent="0.35">
      <c r="A14" s="1">
        <v>37257</v>
      </c>
      <c r="B14">
        <v>69.463752224976744</v>
      </c>
      <c r="C14">
        <v>3.337189937966329</v>
      </c>
    </row>
    <row r="15" spans="1:3" x14ac:dyDescent="0.35">
      <c r="A15" s="1">
        <v>37288</v>
      </c>
      <c r="B15">
        <v>67.828533867524726</v>
      </c>
      <c r="C15">
        <v>2.9163663846415204</v>
      </c>
    </row>
    <row r="16" spans="1:3" x14ac:dyDescent="0.35">
      <c r="A16" s="1">
        <v>37316</v>
      </c>
      <c r="B16">
        <v>70.682126206960689</v>
      </c>
      <c r="C16">
        <v>2.7214290977365181</v>
      </c>
    </row>
    <row r="17" spans="1:3" x14ac:dyDescent="0.35">
      <c r="A17" s="1">
        <v>37347</v>
      </c>
      <c r="B17">
        <v>69.649873194047473</v>
      </c>
      <c r="C17">
        <v>3.864541051086519</v>
      </c>
    </row>
    <row r="18" spans="1:3" x14ac:dyDescent="0.35">
      <c r="A18" s="1">
        <v>37377</v>
      </c>
      <c r="B18">
        <v>67.641540254854007</v>
      </c>
      <c r="C18">
        <v>5.4711810124798319</v>
      </c>
    </row>
    <row r="19" spans="1:3" x14ac:dyDescent="0.35">
      <c r="A19" s="1">
        <v>37408</v>
      </c>
      <c r="B19">
        <v>64.221437805481756</v>
      </c>
      <c r="C19">
        <v>6.0516799747097707</v>
      </c>
    </row>
    <row r="20" spans="1:3" x14ac:dyDescent="0.35">
      <c r="A20" s="1">
        <v>37438</v>
      </c>
      <c r="B20">
        <v>67.968107504630282</v>
      </c>
      <c r="C20">
        <v>5.8129416057531813</v>
      </c>
    </row>
    <row r="21" spans="1:3" x14ac:dyDescent="0.35">
      <c r="A21" s="1">
        <v>37469</v>
      </c>
      <c r="B21">
        <v>67.548711217410954</v>
      </c>
      <c r="C21">
        <v>5.5604384509462932</v>
      </c>
    </row>
    <row r="22" spans="1:3" x14ac:dyDescent="0.35">
      <c r="A22" s="1">
        <v>37500</v>
      </c>
      <c r="B22">
        <v>67.092635994742238</v>
      </c>
      <c r="C22">
        <v>6.6981018681357085</v>
      </c>
    </row>
    <row r="23" spans="1:3" x14ac:dyDescent="0.35">
      <c r="A23" s="1">
        <v>37530</v>
      </c>
      <c r="B23">
        <v>66.523974462295044</v>
      </c>
      <c r="C23">
        <v>3.279660978825973</v>
      </c>
    </row>
    <row r="24" spans="1:3" x14ac:dyDescent="0.35">
      <c r="A24" s="1">
        <v>37561</v>
      </c>
      <c r="B24">
        <v>69.430462239654105</v>
      </c>
      <c r="C24">
        <v>2.3950445689474833</v>
      </c>
    </row>
    <row r="25" spans="1:3" x14ac:dyDescent="0.35">
      <c r="A25" s="1">
        <v>37591</v>
      </c>
      <c r="B25">
        <v>75.106005059848769</v>
      </c>
      <c r="C25">
        <v>3.4167294226263891</v>
      </c>
    </row>
    <row r="26" spans="1:3" x14ac:dyDescent="0.35">
      <c r="A26" s="1">
        <v>37622</v>
      </c>
      <c r="B26">
        <v>72.397432330718317</v>
      </c>
      <c r="C26">
        <v>4.2233251325670835</v>
      </c>
    </row>
    <row r="27" spans="1:3" x14ac:dyDescent="0.35">
      <c r="A27" s="1">
        <v>37653</v>
      </c>
      <c r="B27">
        <v>70.666285424894596</v>
      </c>
      <c r="C27">
        <v>4.1837135429054939</v>
      </c>
    </row>
    <row r="28" spans="1:3" x14ac:dyDescent="0.35">
      <c r="A28" s="1">
        <v>37681</v>
      </c>
      <c r="B28">
        <v>74.382409112159493</v>
      </c>
      <c r="C28">
        <v>5.2351041257080908</v>
      </c>
    </row>
    <row r="29" spans="1:3" x14ac:dyDescent="0.35">
      <c r="A29" s="1">
        <v>37712</v>
      </c>
      <c r="B29">
        <v>71.580423253308084</v>
      </c>
      <c r="C29">
        <v>2.7717926404288136</v>
      </c>
    </row>
    <row r="30" spans="1:3" x14ac:dyDescent="0.35">
      <c r="A30" s="1">
        <v>37742</v>
      </c>
      <c r="B30">
        <v>68.836525053366472</v>
      </c>
      <c r="C30">
        <v>1.766643388086834</v>
      </c>
    </row>
    <row r="31" spans="1:3" x14ac:dyDescent="0.35">
      <c r="A31" s="1">
        <v>37773</v>
      </c>
      <c r="B31">
        <v>65.84133815487138</v>
      </c>
      <c r="C31">
        <v>2.5223669926171368</v>
      </c>
    </row>
    <row r="32" spans="1:3" x14ac:dyDescent="0.35">
      <c r="A32" s="1">
        <v>37803</v>
      </c>
      <c r="B32">
        <v>70.008256798321781</v>
      </c>
      <c r="C32">
        <v>3.0016273346326727</v>
      </c>
    </row>
    <row r="33" spans="1:3" x14ac:dyDescent="0.35">
      <c r="A33" s="1">
        <v>37834</v>
      </c>
      <c r="B33">
        <v>69.549431175010781</v>
      </c>
      <c r="C33">
        <v>2.9618921242780658</v>
      </c>
    </row>
    <row r="34" spans="1:3" x14ac:dyDescent="0.35">
      <c r="A34" s="1">
        <v>37865</v>
      </c>
      <c r="B34">
        <v>67.617953093638135</v>
      </c>
      <c r="C34">
        <v>0.78297281230248927</v>
      </c>
    </row>
    <row r="35" spans="1:3" x14ac:dyDescent="0.35">
      <c r="A35" s="1">
        <v>37895</v>
      </c>
      <c r="B35">
        <v>67.623436610795608</v>
      </c>
      <c r="C35">
        <v>1.6527306995521227</v>
      </c>
    </row>
    <row r="36" spans="1:3" x14ac:dyDescent="0.35">
      <c r="A36" s="1">
        <v>37926</v>
      </c>
      <c r="B36">
        <v>71.052968099182166</v>
      </c>
      <c r="C36">
        <v>2.3368789536898618</v>
      </c>
    </row>
    <row r="37" spans="1:3" x14ac:dyDescent="0.35">
      <c r="A37" s="1">
        <v>37956</v>
      </c>
      <c r="B37">
        <v>75.13983003641718</v>
      </c>
      <c r="C37">
        <v>4.5036314395190402E-2</v>
      </c>
    </row>
    <row r="38" spans="1:3" x14ac:dyDescent="0.35">
      <c r="A38" s="1">
        <v>37987</v>
      </c>
      <c r="B38">
        <v>72.741212223469233</v>
      </c>
      <c r="C38">
        <v>0.47485094661989535</v>
      </c>
    </row>
    <row r="39" spans="1:3" x14ac:dyDescent="0.35">
      <c r="A39" s="1">
        <v>38018</v>
      </c>
      <c r="B39">
        <v>73.022251108175951</v>
      </c>
      <c r="C39">
        <v>3.33393168908718</v>
      </c>
    </row>
    <row r="40" spans="1:3" x14ac:dyDescent="0.35">
      <c r="A40" s="1">
        <v>38047</v>
      </c>
      <c r="B40">
        <v>75.275270363609664</v>
      </c>
      <c r="C40">
        <v>1.2003661377838029</v>
      </c>
    </row>
    <row r="41" spans="1:3" x14ac:dyDescent="0.35">
      <c r="A41" s="1">
        <v>38078</v>
      </c>
      <c r="B41">
        <v>73.20013726031533</v>
      </c>
      <c r="C41">
        <v>2.2627890886806057</v>
      </c>
    </row>
    <row r="42" spans="1:3" x14ac:dyDescent="0.35">
      <c r="A42" s="1">
        <v>38108</v>
      </c>
      <c r="B42">
        <v>70.153791061646331</v>
      </c>
      <c r="C42">
        <v>1.9136149119361081</v>
      </c>
    </row>
    <row r="43" spans="1:3" x14ac:dyDescent="0.35">
      <c r="A43" s="1">
        <v>38139</v>
      </c>
      <c r="B43">
        <v>68.573040023040619</v>
      </c>
      <c r="C43">
        <v>4.1489160833027938</v>
      </c>
    </row>
    <row r="44" spans="1:3" x14ac:dyDescent="0.35">
      <c r="A44" s="1">
        <v>38169</v>
      </c>
      <c r="B44">
        <v>72.212772566081668</v>
      </c>
      <c r="C44">
        <v>3.1489368091403942</v>
      </c>
    </row>
    <row r="45" spans="1:3" x14ac:dyDescent="0.35">
      <c r="A45" s="1">
        <v>38200</v>
      </c>
      <c r="B45">
        <v>71.351051702846632</v>
      </c>
      <c r="C45">
        <v>2.5904173440359841</v>
      </c>
    </row>
    <row r="46" spans="1:3" x14ac:dyDescent="0.35">
      <c r="A46" s="1">
        <v>38231</v>
      </c>
      <c r="B46">
        <v>69.691989271545268</v>
      </c>
      <c r="C46">
        <v>3.0672862501989471</v>
      </c>
    </row>
    <row r="47" spans="1:3" x14ac:dyDescent="0.35">
      <c r="A47" s="1">
        <v>38261</v>
      </c>
      <c r="B47">
        <v>71.021349368872478</v>
      </c>
      <c r="C47">
        <v>5.0247561028781149</v>
      </c>
    </row>
    <row r="48" spans="1:3" x14ac:dyDescent="0.35">
      <c r="A48" s="1">
        <v>38292</v>
      </c>
      <c r="B48">
        <v>73.392825008300036</v>
      </c>
      <c r="C48">
        <v>3.2931163492729638</v>
      </c>
    </row>
    <row r="49" spans="1:3" x14ac:dyDescent="0.35">
      <c r="A49" s="1">
        <v>38322</v>
      </c>
      <c r="B49">
        <v>79.136884218937325</v>
      </c>
      <c r="C49">
        <v>5.3194879208309942</v>
      </c>
    </row>
    <row r="50" spans="1:3" x14ac:dyDescent="0.35">
      <c r="A50" s="1">
        <v>38353</v>
      </c>
      <c r="B50">
        <v>74.973765155381429</v>
      </c>
      <c r="C50">
        <v>3.0691720190935854</v>
      </c>
    </row>
    <row r="51" spans="1:3" x14ac:dyDescent="0.35">
      <c r="A51" s="1">
        <v>38384</v>
      </c>
      <c r="B51">
        <v>74.967042969236317</v>
      </c>
      <c r="C51">
        <v>2.6632866442029268</v>
      </c>
    </row>
    <row r="52" spans="1:3" x14ac:dyDescent="0.35">
      <c r="A52" s="1">
        <v>38412</v>
      </c>
      <c r="B52">
        <v>78.523760084390005</v>
      </c>
      <c r="C52">
        <v>4.3154806420340179</v>
      </c>
    </row>
    <row r="53" spans="1:3" x14ac:dyDescent="0.35">
      <c r="A53" s="1">
        <v>38443</v>
      </c>
      <c r="B53">
        <v>76.607995940175471</v>
      </c>
      <c r="C53">
        <v>4.6555359148317876</v>
      </c>
    </row>
    <row r="54" spans="1:3" x14ac:dyDescent="0.35">
      <c r="A54" s="1">
        <v>38473</v>
      </c>
      <c r="B54">
        <v>74.343301048941086</v>
      </c>
      <c r="C54">
        <v>5.9718939260364579</v>
      </c>
    </row>
    <row r="55" spans="1:3" x14ac:dyDescent="0.35">
      <c r="A55" s="1">
        <v>38504</v>
      </c>
      <c r="B55">
        <v>71.472718613322755</v>
      </c>
      <c r="C55">
        <v>4.228598570674194</v>
      </c>
    </row>
    <row r="56" spans="1:3" x14ac:dyDescent="0.35">
      <c r="A56" s="1">
        <v>38534</v>
      </c>
      <c r="B56">
        <v>73.730829912436491</v>
      </c>
      <c r="C56">
        <v>2.1022006113470439</v>
      </c>
    </row>
    <row r="57" spans="1:3" x14ac:dyDescent="0.35">
      <c r="A57" s="1">
        <v>38565</v>
      </c>
      <c r="B57">
        <v>73.032128135614627</v>
      </c>
      <c r="C57">
        <v>2.3560639859509251</v>
      </c>
    </row>
    <row r="58" spans="1:3" x14ac:dyDescent="0.35">
      <c r="A58" s="1">
        <v>38596</v>
      </c>
      <c r="B58">
        <v>71.593314684600045</v>
      </c>
      <c r="C58">
        <v>2.7281835874228335</v>
      </c>
    </row>
    <row r="59" spans="1:3" x14ac:dyDescent="0.35">
      <c r="A59" s="1">
        <v>38626</v>
      </c>
      <c r="B59">
        <v>70.317510626962942</v>
      </c>
      <c r="C59">
        <v>-0.99102417535594611</v>
      </c>
    </row>
    <row r="60" spans="1:3" x14ac:dyDescent="0.35">
      <c r="A60" s="1">
        <v>38657</v>
      </c>
      <c r="B60">
        <v>74.343569717805721</v>
      </c>
      <c r="C60">
        <v>1.2954191494852123</v>
      </c>
    </row>
    <row r="61" spans="1:3" x14ac:dyDescent="0.35">
      <c r="A61" s="1">
        <v>38687</v>
      </c>
      <c r="B61">
        <v>82.534285061548573</v>
      </c>
      <c r="C61">
        <v>4.2930687455575196</v>
      </c>
    </row>
    <row r="62" spans="1:3" x14ac:dyDescent="0.35">
      <c r="A62" s="1">
        <v>38718</v>
      </c>
      <c r="B62">
        <v>78.483105828424598</v>
      </c>
      <c r="C62">
        <v>4.680758216917809</v>
      </c>
    </row>
    <row r="63" spans="1:3" x14ac:dyDescent="0.35">
      <c r="A63" s="1">
        <v>38749</v>
      </c>
      <c r="B63">
        <v>77.542315665867648</v>
      </c>
      <c r="C63">
        <v>3.4352064515711618</v>
      </c>
    </row>
    <row r="64" spans="1:3" x14ac:dyDescent="0.35">
      <c r="A64" s="1">
        <v>38777</v>
      </c>
      <c r="B64">
        <v>83.669118223568049</v>
      </c>
      <c r="C64">
        <v>6.5526130354026435</v>
      </c>
    </row>
    <row r="65" spans="1:3" x14ac:dyDescent="0.35">
      <c r="A65" s="1">
        <v>38808</v>
      </c>
      <c r="B65">
        <v>76.764380248608916</v>
      </c>
      <c r="C65">
        <v>0.20413575177657609</v>
      </c>
    </row>
    <row r="66" spans="1:3" x14ac:dyDescent="0.35">
      <c r="A66" s="1">
        <v>38838</v>
      </c>
      <c r="B66">
        <v>76.86127613052625</v>
      </c>
      <c r="C66">
        <v>3.3869562503386277</v>
      </c>
    </row>
    <row r="67" spans="1:3" x14ac:dyDescent="0.35">
      <c r="A67" s="1">
        <v>38869</v>
      </c>
      <c r="B67">
        <v>75.283687083795414</v>
      </c>
      <c r="C67">
        <v>5.3320603223315564</v>
      </c>
    </row>
    <row r="68" spans="1:3" x14ac:dyDescent="0.35">
      <c r="A68" s="1">
        <v>38899</v>
      </c>
      <c r="B68">
        <v>77.875679073735839</v>
      </c>
      <c r="C68">
        <v>5.6215956964295941</v>
      </c>
    </row>
    <row r="69" spans="1:3" x14ac:dyDescent="0.35">
      <c r="A69" s="1">
        <v>38930</v>
      </c>
      <c r="B69">
        <v>77.627115837269244</v>
      </c>
      <c r="C69">
        <v>6.291734636463147</v>
      </c>
    </row>
    <row r="70" spans="1:3" x14ac:dyDescent="0.35">
      <c r="A70" s="1">
        <v>38961</v>
      </c>
      <c r="B70">
        <v>77.293852011509514</v>
      </c>
      <c r="C70">
        <v>7.9623877620736465</v>
      </c>
    </row>
    <row r="71" spans="1:3" x14ac:dyDescent="0.35">
      <c r="A71" s="1">
        <v>38991</v>
      </c>
      <c r="B71">
        <v>77.44678225447106</v>
      </c>
      <c r="C71">
        <v>10.138686031320375</v>
      </c>
    </row>
    <row r="72" spans="1:3" x14ac:dyDescent="0.35">
      <c r="A72" s="1">
        <v>39022</v>
      </c>
      <c r="B72">
        <v>80.893984049803478</v>
      </c>
      <c r="C72">
        <v>8.811003233853171</v>
      </c>
    </row>
    <row r="73" spans="1:3" x14ac:dyDescent="0.35">
      <c r="A73" s="1">
        <v>39052</v>
      </c>
      <c r="B73">
        <v>86.662836852289516</v>
      </c>
      <c r="C73">
        <v>5.0022263931433315</v>
      </c>
    </row>
    <row r="74" spans="1:3" x14ac:dyDescent="0.35">
      <c r="A74" s="1">
        <v>39083</v>
      </c>
      <c r="B74">
        <v>83.327646256764012</v>
      </c>
      <c r="C74">
        <v>6.1727175258969424</v>
      </c>
    </row>
    <row r="75" spans="1:3" x14ac:dyDescent="0.35">
      <c r="A75" s="1">
        <v>39114</v>
      </c>
      <c r="B75">
        <v>83.034720245342925</v>
      </c>
      <c r="C75">
        <v>7.0831062140860297</v>
      </c>
    </row>
    <row r="76" spans="1:3" x14ac:dyDescent="0.35">
      <c r="A76" s="1">
        <v>39142</v>
      </c>
      <c r="B76">
        <v>88.267632106866387</v>
      </c>
      <c r="C76">
        <v>5.4960706900374845</v>
      </c>
    </row>
    <row r="77" spans="1:3" x14ac:dyDescent="0.35">
      <c r="A77" s="1">
        <v>39173</v>
      </c>
      <c r="B77">
        <v>82.294620161858916</v>
      </c>
      <c r="C77">
        <v>7.2041745082026125</v>
      </c>
    </row>
    <row r="78" spans="1:3" x14ac:dyDescent="0.35">
      <c r="A78" s="1">
        <v>39203</v>
      </c>
      <c r="B78">
        <v>82.372942442814377</v>
      </c>
      <c r="C78">
        <v>7.1709274029332732</v>
      </c>
    </row>
    <row r="79" spans="1:3" x14ac:dyDescent="0.35">
      <c r="A79" s="1">
        <v>39234</v>
      </c>
      <c r="B79">
        <v>81.041377786670495</v>
      </c>
      <c r="C79">
        <v>7.6479924481732828</v>
      </c>
    </row>
    <row r="80" spans="1:3" x14ac:dyDescent="0.35">
      <c r="A80" s="1">
        <v>39264</v>
      </c>
      <c r="B80">
        <v>83.058653668142625</v>
      </c>
      <c r="C80">
        <v>6.6554470613339163</v>
      </c>
    </row>
    <row r="81" spans="1:3" x14ac:dyDescent="0.35">
      <c r="A81" s="1">
        <v>39295</v>
      </c>
      <c r="B81">
        <v>82.703028473413966</v>
      </c>
      <c r="C81">
        <v>6.5388396585355935</v>
      </c>
    </row>
    <row r="82" spans="1:3" x14ac:dyDescent="0.35">
      <c r="A82" s="1">
        <v>39326</v>
      </c>
      <c r="B82">
        <v>80.599540388493423</v>
      </c>
      <c r="C82">
        <v>4.2767804824783013</v>
      </c>
    </row>
    <row r="83" spans="1:3" x14ac:dyDescent="0.35">
      <c r="A83" s="1">
        <v>39356</v>
      </c>
      <c r="B83">
        <v>81.116503142953533</v>
      </c>
      <c r="C83">
        <v>4.7383774789050221</v>
      </c>
    </row>
    <row r="84" spans="1:3" x14ac:dyDescent="0.35">
      <c r="A84" s="1">
        <v>39387</v>
      </c>
      <c r="B84">
        <v>85.662791873829974</v>
      </c>
      <c r="C84">
        <v>5.8951328458374661</v>
      </c>
    </row>
    <row r="85" spans="1:3" x14ac:dyDescent="0.35">
      <c r="A85" s="1">
        <v>39417</v>
      </c>
      <c r="B85">
        <v>90.170694092089335</v>
      </c>
      <c r="C85">
        <v>4.047706453204043</v>
      </c>
    </row>
    <row r="86" spans="1:3" x14ac:dyDescent="0.35">
      <c r="A86" s="1">
        <v>39448</v>
      </c>
      <c r="B86">
        <v>87.297535738662177</v>
      </c>
      <c r="C86">
        <v>4.7641925102089715</v>
      </c>
    </row>
    <row r="87" spans="1:3" x14ac:dyDescent="0.35">
      <c r="A87" s="1">
        <v>39479</v>
      </c>
      <c r="B87">
        <v>86.358945904551689</v>
      </c>
      <c r="C87">
        <v>4.0034164616761245</v>
      </c>
    </row>
    <row r="88" spans="1:3" x14ac:dyDescent="0.35">
      <c r="A88" s="1">
        <v>39508</v>
      </c>
      <c r="B88">
        <v>88.430941329627274</v>
      </c>
      <c r="C88">
        <v>0.18501597795572877</v>
      </c>
    </row>
    <row r="89" spans="1:3" x14ac:dyDescent="0.35">
      <c r="A89" s="1">
        <v>39539</v>
      </c>
      <c r="B89">
        <v>88.896265077962966</v>
      </c>
      <c r="C89">
        <v>8.0219641370478314</v>
      </c>
    </row>
    <row r="90" spans="1:3" x14ac:dyDescent="0.35">
      <c r="A90" s="1">
        <v>39569</v>
      </c>
      <c r="B90">
        <v>86.629079022860509</v>
      </c>
      <c r="C90">
        <v>5.1669109465172482</v>
      </c>
    </row>
    <row r="91" spans="1:3" x14ac:dyDescent="0.35">
      <c r="A91" s="1">
        <v>39600</v>
      </c>
      <c r="B91">
        <v>84.364692579552255</v>
      </c>
      <c r="C91">
        <v>4.1007629480706669</v>
      </c>
    </row>
    <row r="92" spans="1:3" x14ac:dyDescent="0.35">
      <c r="A92" s="1">
        <v>39630</v>
      </c>
      <c r="B92">
        <v>85.185497325014467</v>
      </c>
      <c r="C92">
        <v>2.5606526989584495</v>
      </c>
    </row>
    <row r="93" spans="1:3" x14ac:dyDescent="0.35">
      <c r="A93" s="1">
        <v>39661</v>
      </c>
      <c r="B93">
        <v>85.362995258877277</v>
      </c>
      <c r="C93">
        <v>3.216287038773189</v>
      </c>
    </row>
    <row r="94" spans="1:3" x14ac:dyDescent="0.35">
      <c r="A94" s="1">
        <v>39692</v>
      </c>
      <c r="B94">
        <v>83.605103685739053</v>
      </c>
      <c r="C94">
        <v>3.7290079853541158</v>
      </c>
    </row>
    <row r="95" spans="1:3" x14ac:dyDescent="0.35">
      <c r="A95" s="1">
        <v>39722</v>
      </c>
      <c r="B95">
        <v>84.964295482254613</v>
      </c>
      <c r="C95">
        <v>4.7435382323126447</v>
      </c>
    </row>
    <row r="96" spans="1:3" x14ac:dyDescent="0.35">
      <c r="A96" s="1">
        <v>39753</v>
      </c>
      <c r="B96">
        <v>87.563516966970909</v>
      </c>
      <c r="C96">
        <v>2.2188456056165649</v>
      </c>
    </row>
    <row r="97" spans="1:3" x14ac:dyDescent="0.35">
      <c r="A97" s="1">
        <v>39783</v>
      </c>
      <c r="B97">
        <v>91.749096394422182</v>
      </c>
      <c r="C97">
        <v>1.750460410918933</v>
      </c>
    </row>
    <row r="98" spans="1:3" x14ac:dyDescent="0.35">
      <c r="A98" s="1">
        <v>39814</v>
      </c>
      <c r="B98">
        <v>86.611249201793825</v>
      </c>
      <c r="C98">
        <v>-0.78614651726579154</v>
      </c>
    </row>
    <row r="99" spans="1:3" x14ac:dyDescent="0.35">
      <c r="A99" s="1">
        <v>39845</v>
      </c>
      <c r="B99">
        <v>84.954433819453683</v>
      </c>
      <c r="C99">
        <v>-1.6263654800168157</v>
      </c>
    </row>
    <row r="100" spans="1:3" x14ac:dyDescent="0.35">
      <c r="A100" s="1">
        <v>39873</v>
      </c>
      <c r="B100">
        <v>90.206258615591764</v>
      </c>
      <c r="C100">
        <v>2.0075747914375199</v>
      </c>
    </row>
    <row r="101" spans="1:3" x14ac:dyDescent="0.35">
      <c r="A101" s="1">
        <v>39904</v>
      </c>
      <c r="B101">
        <v>87.819120562512495</v>
      </c>
      <c r="C101">
        <v>-1.2116870315145434</v>
      </c>
    </row>
    <row r="102" spans="1:3" x14ac:dyDescent="0.35">
      <c r="A102" s="1">
        <v>39934</v>
      </c>
      <c r="B102">
        <v>85.702592837548067</v>
      </c>
      <c r="C102">
        <v>-1.0694863615806725</v>
      </c>
    </row>
    <row r="103" spans="1:3" x14ac:dyDescent="0.35">
      <c r="A103" s="1">
        <v>39965</v>
      </c>
      <c r="B103">
        <v>83.891028236270969</v>
      </c>
      <c r="C103">
        <v>-0.56144855009651451</v>
      </c>
    </row>
    <row r="104" spans="1:3" x14ac:dyDescent="0.35">
      <c r="A104" s="1">
        <v>39995</v>
      </c>
      <c r="B104">
        <v>87.134316225998958</v>
      </c>
      <c r="C104">
        <v>2.2877355444073117</v>
      </c>
    </row>
    <row r="105" spans="1:3" x14ac:dyDescent="0.35">
      <c r="A105" s="1">
        <v>40026</v>
      </c>
      <c r="B105">
        <v>85.858593036296128</v>
      </c>
      <c r="C105">
        <v>0.58057683650376646</v>
      </c>
    </row>
    <row r="106" spans="1:3" x14ac:dyDescent="0.35">
      <c r="A106" s="1">
        <v>40057</v>
      </c>
      <c r="B106">
        <v>84.68261062913831</v>
      </c>
      <c r="C106">
        <v>1.288805223481873</v>
      </c>
    </row>
    <row r="107" spans="1:3" x14ac:dyDescent="0.35">
      <c r="A107" s="1">
        <v>40087</v>
      </c>
      <c r="B107">
        <v>87.057053457864669</v>
      </c>
      <c r="C107">
        <v>2.463102840706938</v>
      </c>
    </row>
    <row r="108" spans="1:3" x14ac:dyDescent="0.35">
      <c r="A108" s="1">
        <v>40118</v>
      </c>
      <c r="B108">
        <v>87.905502599082567</v>
      </c>
      <c r="C108">
        <v>0.39055721373163976</v>
      </c>
    </row>
    <row r="109" spans="1:3" x14ac:dyDescent="0.35">
      <c r="A109" s="1">
        <v>40148</v>
      </c>
      <c r="B109">
        <v>95.164902989635962</v>
      </c>
      <c r="C109">
        <v>3.7229866336007542</v>
      </c>
    </row>
    <row r="110" spans="1:3" x14ac:dyDescent="0.35">
      <c r="A110" s="1">
        <v>40179</v>
      </c>
      <c r="B110">
        <v>88.393604431182482</v>
      </c>
      <c r="C110">
        <v>2.0578796008772144</v>
      </c>
    </row>
    <row r="111" spans="1:3" x14ac:dyDescent="0.35">
      <c r="A111" s="1">
        <v>40210</v>
      </c>
      <c r="B111">
        <v>87.100753707617613</v>
      </c>
      <c r="C111">
        <v>2.5264365750766018</v>
      </c>
    </row>
    <row r="112" spans="1:3" x14ac:dyDescent="0.35">
      <c r="A112" s="1">
        <v>40238</v>
      </c>
      <c r="B112">
        <v>94.179048706649141</v>
      </c>
      <c r="C112">
        <v>4.4041180202220431</v>
      </c>
    </row>
    <row r="113" spans="1:3" x14ac:dyDescent="0.35">
      <c r="A113" s="1">
        <v>40269</v>
      </c>
      <c r="B113">
        <v>89.709449386528945</v>
      </c>
      <c r="C113">
        <v>2.1525253406185669</v>
      </c>
    </row>
    <row r="114" spans="1:3" x14ac:dyDescent="0.35">
      <c r="A114" s="1">
        <v>40299</v>
      </c>
      <c r="B114">
        <v>88.293550305155179</v>
      </c>
      <c r="C114">
        <v>3.0231961272377816</v>
      </c>
    </row>
    <row r="115" spans="1:3" x14ac:dyDescent="0.35">
      <c r="A115" s="1">
        <v>40330</v>
      </c>
      <c r="B115">
        <v>87.465536925266747</v>
      </c>
      <c r="C115">
        <v>4.2608950732234518</v>
      </c>
    </row>
    <row r="116" spans="1:3" x14ac:dyDescent="0.35">
      <c r="A116" s="1">
        <v>40360</v>
      </c>
      <c r="B116">
        <v>88.06940554653994</v>
      </c>
      <c r="C116">
        <v>1.0731584994775716</v>
      </c>
    </row>
    <row r="117" spans="1:3" x14ac:dyDescent="0.35">
      <c r="A117" s="1">
        <v>40391</v>
      </c>
      <c r="B117">
        <v>87.303496196274537</v>
      </c>
      <c r="C117">
        <v>1.6828870691691975</v>
      </c>
    </row>
    <row r="118" spans="1:3" x14ac:dyDescent="0.35">
      <c r="A118" s="1">
        <v>40422</v>
      </c>
      <c r="B118">
        <v>86.950195163070077</v>
      </c>
      <c r="C118">
        <v>2.6777451912323613</v>
      </c>
    </row>
    <row r="119" spans="1:3" x14ac:dyDescent="0.35">
      <c r="A119" s="1">
        <v>40452</v>
      </c>
      <c r="B119">
        <v>88.69030021906309</v>
      </c>
      <c r="C119">
        <v>1.876064829128296</v>
      </c>
    </row>
    <row r="120" spans="1:3" x14ac:dyDescent="0.35">
      <c r="A120" s="1">
        <v>40483</v>
      </c>
      <c r="B120">
        <v>91.318818803170529</v>
      </c>
      <c r="C120">
        <v>3.882938045022442</v>
      </c>
    </row>
    <row r="121" spans="1:3" x14ac:dyDescent="0.35">
      <c r="A121" s="1">
        <v>40513</v>
      </c>
      <c r="B121">
        <v>98.887548638290113</v>
      </c>
      <c r="C121">
        <v>3.9117842100459654</v>
      </c>
    </row>
    <row r="122" spans="1:3" x14ac:dyDescent="0.35">
      <c r="A122" s="1">
        <v>40544</v>
      </c>
      <c r="B122">
        <v>92.117580999242563</v>
      </c>
      <c r="C122">
        <v>4.2129479751663865</v>
      </c>
    </row>
    <row r="123" spans="1:3" x14ac:dyDescent="0.35">
      <c r="A123" s="1">
        <v>40575</v>
      </c>
      <c r="B123">
        <v>91.293903620108978</v>
      </c>
      <c r="C123">
        <v>4.8141373455470386</v>
      </c>
    </row>
    <row r="124" spans="1:3" x14ac:dyDescent="0.35">
      <c r="A124" s="1">
        <v>40603</v>
      </c>
      <c r="B124">
        <v>97.006221039559151</v>
      </c>
      <c r="C124">
        <v>3.0019121787013887</v>
      </c>
    </row>
    <row r="125" spans="1:3" x14ac:dyDescent="0.35">
      <c r="A125" s="1">
        <v>40634</v>
      </c>
      <c r="B125">
        <v>93.634698232523164</v>
      </c>
      <c r="C125">
        <v>4.3755132517663782</v>
      </c>
    </row>
    <row r="126" spans="1:3" x14ac:dyDescent="0.35">
      <c r="A126" s="1">
        <v>40664</v>
      </c>
      <c r="B126">
        <v>92.216283612948587</v>
      </c>
      <c r="C126">
        <v>4.4428310949507335</v>
      </c>
    </row>
    <row r="127" spans="1:3" x14ac:dyDescent="0.35">
      <c r="A127" s="1">
        <v>40695</v>
      </c>
      <c r="B127">
        <v>91.57237544624374</v>
      </c>
      <c r="C127">
        <v>4.6953790776886279</v>
      </c>
    </row>
    <row r="128" spans="1:3" x14ac:dyDescent="0.35">
      <c r="A128" s="1">
        <v>40725</v>
      </c>
      <c r="B128">
        <v>92.695932077889893</v>
      </c>
      <c r="C128">
        <v>5.2532732594692959</v>
      </c>
    </row>
    <row r="129" spans="1:3" x14ac:dyDescent="0.35">
      <c r="A129" s="1">
        <v>40756</v>
      </c>
      <c r="B129">
        <v>92.561328401100127</v>
      </c>
      <c r="C129">
        <v>6.0224761136770297</v>
      </c>
    </row>
    <row r="130" spans="1:3" x14ac:dyDescent="0.35">
      <c r="A130" s="1">
        <v>40787</v>
      </c>
      <c r="B130">
        <v>92.110673979847789</v>
      </c>
      <c r="C130">
        <v>5.9349824426495417</v>
      </c>
    </row>
    <row r="131" spans="1:3" x14ac:dyDescent="0.35">
      <c r="A131" s="1">
        <v>40817</v>
      </c>
      <c r="B131">
        <v>91.772088894614669</v>
      </c>
      <c r="C131">
        <v>3.4747753338748737</v>
      </c>
    </row>
    <row r="132" spans="1:3" x14ac:dyDescent="0.35">
      <c r="A132" s="1">
        <v>40848</v>
      </c>
      <c r="B132">
        <v>95.823442660489661</v>
      </c>
      <c r="C132">
        <v>4.9328538370918267</v>
      </c>
    </row>
    <row r="133" spans="1:3" x14ac:dyDescent="0.35">
      <c r="A133" s="1">
        <v>40878</v>
      </c>
      <c r="B133">
        <v>101.4005892577383</v>
      </c>
      <c r="C133">
        <v>2.5413114735408868</v>
      </c>
    </row>
    <row r="134" spans="1:3" x14ac:dyDescent="0.35">
      <c r="A134" s="1">
        <v>40909</v>
      </c>
      <c r="B134">
        <v>95.009557755136953</v>
      </c>
      <c r="C134">
        <v>3.139440619829315</v>
      </c>
    </row>
    <row r="135" spans="1:3" x14ac:dyDescent="0.35">
      <c r="A135" s="1">
        <v>40940</v>
      </c>
      <c r="B135">
        <v>94.962546946293131</v>
      </c>
      <c r="C135">
        <v>4.0184976002889243</v>
      </c>
    </row>
    <row r="136" spans="1:3" x14ac:dyDescent="0.35">
      <c r="A136" s="1">
        <v>40969</v>
      </c>
      <c r="B136">
        <v>101.14695759409936</v>
      </c>
      <c r="C136">
        <v>4.2685268121635431</v>
      </c>
    </row>
    <row r="137" spans="1:3" x14ac:dyDescent="0.35">
      <c r="A137" s="1">
        <v>41000</v>
      </c>
      <c r="B137">
        <v>95.162564108620799</v>
      </c>
      <c r="C137">
        <v>1.6317304428145718</v>
      </c>
    </row>
    <row r="138" spans="1:3" x14ac:dyDescent="0.35">
      <c r="A138" s="1">
        <v>41030</v>
      </c>
      <c r="B138">
        <v>95.590252295984314</v>
      </c>
      <c r="C138">
        <v>3.658755862681474</v>
      </c>
    </row>
    <row r="139" spans="1:3" x14ac:dyDescent="0.35">
      <c r="A139" s="1">
        <v>41061</v>
      </c>
      <c r="B139">
        <v>94.106391742204806</v>
      </c>
      <c r="C139">
        <v>2.767227871519637</v>
      </c>
    </row>
    <row r="140" spans="1:3" x14ac:dyDescent="0.35">
      <c r="A140" s="1">
        <v>41091</v>
      </c>
      <c r="B140">
        <v>95.009316687414355</v>
      </c>
      <c r="C140">
        <v>2.4956700447011997</v>
      </c>
    </row>
    <row r="141" spans="1:3" x14ac:dyDescent="0.35">
      <c r="A141" s="1">
        <v>41122</v>
      </c>
      <c r="B141">
        <v>95.265765121476718</v>
      </c>
      <c r="C141">
        <v>2.9217782059666888</v>
      </c>
    </row>
    <row r="142" spans="1:3" x14ac:dyDescent="0.35">
      <c r="A142" s="1">
        <v>41153</v>
      </c>
      <c r="B142">
        <v>94.050670487317845</v>
      </c>
      <c r="C142">
        <v>2.1061581938858609</v>
      </c>
    </row>
    <row r="143" spans="1:3" x14ac:dyDescent="0.35">
      <c r="A143" s="1">
        <v>41183</v>
      </c>
      <c r="B143">
        <v>96.318870547182115</v>
      </c>
      <c r="C143">
        <v>4.9544275469077377</v>
      </c>
    </row>
    <row r="144" spans="1:3" x14ac:dyDescent="0.35">
      <c r="A144" s="1">
        <v>41214</v>
      </c>
      <c r="B144">
        <v>98.881446571987198</v>
      </c>
      <c r="C144">
        <v>3.1912899668323291</v>
      </c>
    </row>
    <row r="145" spans="1:3" x14ac:dyDescent="0.35">
      <c r="A145" s="1">
        <v>41244</v>
      </c>
      <c r="B145">
        <v>104.0795277842048</v>
      </c>
      <c r="C145">
        <v>2.6419358566617746</v>
      </c>
    </row>
    <row r="146" spans="1:3" x14ac:dyDescent="0.35">
      <c r="A146" s="1">
        <v>41275</v>
      </c>
      <c r="B146">
        <v>99.075403498558231</v>
      </c>
      <c r="C146">
        <v>4.2794070822852888</v>
      </c>
    </row>
    <row r="147" spans="1:3" x14ac:dyDescent="0.35">
      <c r="A147" s="1">
        <v>41306</v>
      </c>
      <c r="B147">
        <v>98.813285552173767</v>
      </c>
      <c r="C147">
        <v>4.055007715892927</v>
      </c>
    </row>
    <row r="148" spans="1:3" x14ac:dyDescent="0.35">
      <c r="A148" s="1">
        <v>41334</v>
      </c>
      <c r="B148">
        <v>101.72054427298144</v>
      </c>
      <c r="C148">
        <v>0.56708248327532829</v>
      </c>
    </row>
    <row r="149" spans="1:3" x14ac:dyDescent="0.35">
      <c r="A149" s="1">
        <v>41365</v>
      </c>
      <c r="B149">
        <v>101.20067867957118</v>
      </c>
      <c r="C149">
        <v>6.3450524137394382</v>
      </c>
    </row>
    <row r="150" spans="1:3" x14ac:dyDescent="0.35">
      <c r="A150" s="1">
        <v>41395</v>
      </c>
      <c r="B150">
        <v>99.504872572857394</v>
      </c>
      <c r="C150">
        <v>4.0952086461200139</v>
      </c>
    </row>
    <row r="151" spans="1:3" x14ac:dyDescent="0.35">
      <c r="A151" s="1">
        <v>41426</v>
      </c>
      <c r="B151">
        <v>96.716531898831249</v>
      </c>
      <c r="C151">
        <v>2.7736056056390623</v>
      </c>
    </row>
    <row r="152" spans="1:3" x14ac:dyDescent="0.35">
      <c r="A152" s="1">
        <v>41456</v>
      </c>
      <c r="B152">
        <v>98.643773530346849</v>
      </c>
      <c r="C152">
        <v>3.8253688897585079</v>
      </c>
    </row>
    <row r="153" spans="1:3" x14ac:dyDescent="0.35">
      <c r="A153" s="1">
        <v>41487</v>
      </c>
      <c r="B153">
        <v>98.671576754832941</v>
      </c>
      <c r="C153">
        <v>3.5750635383165843</v>
      </c>
    </row>
    <row r="154" spans="1:3" x14ac:dyDescent="0.35">
      <c r="A154" s="1">
        <v>41518</v>
      </c>
      <c r="B154">
        <v>97.718134395680138</v>
      </c>
      <c r="C154">
        <v>3.8994553567343506</v>
      </c>
    </row>
    <row r="155" spans="1:3" x14ac:dyDescent="0.35">
      <c r="A155" s="1">
        <v>41548</v>
      </c>
      <c r="B155">
        <v>99.479990220888624</v>
      </c>
      <c r="C155">
        <v>3.2819318330337097</v>
      </c>
    </row>
    <row r="156" spans="1:3" x14ac:dyDescent="0.35">
      <c r="A156" s="1">
        <v>41579</v>
      </c>
      <c r="B156">
        <v>102.159715493695</v>
      </c>
      <c r="C156">
        <v>3.3153529153936603</v>
      </c>
    </row>
    <row r="157" spans="1:3" x14ac:dyDescent="0.35">
      <c r="A157" s="1">
        <v>41609</v>
      </c>
      <c r="B157">
        <v>106.29549312958321</v>
      </c>
      <c r="C157">
        <v>2.1291078010777369</v>
      </c>
    </row>
    <row r="158" spans="1:3" x14ac:dyDescent="0.35">
      <c r="A158" s="1">
        <v>41640</v>
      </c>
      <c r="B158">
        <v>102.74761232764322</v>
      </c>
      <c r="C158">
        <v>3.7064788024188577</v>
      </c>
    </row>
    <row r="159" spans="1:3" x14ac:dyDescent="0.35">
      <c r="A159" s="1">
        <v>41671</v>
      </c>
      <c r="B159">
        <v>102.57352312150957</v>
      </c>
      <c r="C159">
        <v>3.8053967625136522</v>
      </c>
    </row>
    <row r="160" spans="1:3" x14ac:dyDescent="0.35">
      <c r="A160" s="1">
        <v>41699</v>
      </c>
      <c r="B160">
        <v>106.7650593697056</v>
      </c>
      <c r="C160">
        <v>4.9591900365638253</v>
      </c>
    </row>
    <row r="161" spans="1:3" x14ac:dyDescent="0.35">
      <c r="A161" s="1">
        <v>41730</v>
      </c>
      <c r="B161">
        <v>104.79868377845608</v>
      </c>
      <c r="C161">
        <v>3.5553171637090912</v>
      </c>
    </row>
    <row r="162" spans="1:3" x14ac:dyDescent="0.35">
      <c r="A162" s="1">
        <v>41760</v>
      </c>
      <c r="B162">
        <v>104.39432940332706</v>
      </c>
      <c r="C162">
        <v>4.9137863343220829</v>
      </c>
    </row>
    <row r="163" spans="1:3" x14ac:dyDescent="0.35">
      <c r="A163" s="1">
        <v>41791</v>
      </c>
      <c r="B163">
        <v>101.04946877280707</v>
      </c>
      <c r="C163">
        <v>4.4800374754010477</v>
      </c>
    </row>
    <row r="164" spans="1:3" x14ac:dyDescent="0.35">
      <c r="A164" s="1">
        <v>41821</v>
      </c>
      <c r="B164">
        <v>103.7792949485473</v>
      </c>
      <c r="C164">
        <v>5.2061283083625796</v>
      </c>
    </row>
    <row r="165" spans="1:3" x14ac:dyDescent="0.35">
      <c r="A165" s="1">
        <v>41852</v>
      </c>
      <c r="B165">
        <v>102.1979740099458</v>
      </c>
      <c r="C165">
        <v>3.5738734203820712</v>
      </c>
    </row>
    <row r="166" spans="1:3" x14ac:dyDescent="0.35">
      <c r="A166" s="1">
        <v>41883</v>
      </c>
      <c r="B166">
        <v>101.76666973069489</v>
      </c>
      <c r="C166">
        <v>4.1430747322921775</v>
      </c>
    </row>
    <row r="167" spans="1:3" x14ac:dyDescent="0.35">
      <c r="A167" s="1">
        <v>41913</v>
      </c>
      <c r="B167">
        <v>103.887129797546</v>
      </c>
      <c r="C167">
        <v>4.4301769299249401</v>
      </c>
    </row>
    <row r="168" spans="1:3" x14ac:dyDescent="0.35">
      <c r="A168" s="1">
        <v>41944</v>
      </c>
      <c r="B168">
        <v>107.09287664971242</v>
      </c>
      <c r="C168">
        <v>4.828871274922335</v>
      </c>
    </row>
    <row r="169" spans="1:3" x14ac:dyDescent="0.35">
      <c r="A169" s="1">
        <v>41974</v>
      </c>
      <c r="B169">
        <v>112.27511224309474</v>
      </c>
      <c r="C169">
        <v>5.6254681524661407</v>
      </c>
    </row>
    <row r="170" spans="1:3" x14ac:dyDescent="0.35">
      <c r="A170" s="1">
        <v>42005</v>
      </c>
      <c r="B170">
        <v>107.76356395580544</v>
      </c>
      <c r="C170">
        <v>4.8818181897670456</v>
      </c>
    </row>
    <row r="171" spans="1:3" x14ac:dyDescent="0.35">
      <c r="A171" s="1">
        <v>42036</v>
      </c>
      <c r="B171">
        <v>107.15484705635362</v>
      </c>
      <c r="C171">
        <v>4.4663805974734601</v>
      </c>
    </row>
    <row r="172" spans="1:3" x14ac:dyDescent="0.35">
      <c r="A172" s="1">
        <v>42064</v>
      </c>
      <c r="B172">
        <v>111.73354114670818</v>
      </c>
      <c r="C172">
        <v>4.6536589838794811</v>
      </c>
    </row>
    <row r="173" spans="1:3" x14ac:dyDescent="0.35">
      <c r="A173" s="1">
        <v>42095</v>
      </c>
      <c r="B173">
        <v>107.65509541144203</v>
      </c>
      <c r="C173">
        <v>2.7256178512932649</v>
      </c>
    </row>
    <row r="174" spans="1:3" x14ac:dyDescent="0.35">
      <c r="A174" s="1">
        <v>42125</v>
      </c>
      <c r="B174">
        <v>106.6706593532725</v>
      </c>
      <c r="C174">
        <v>2.1805111091339597</v>
      </c>
    </row>
    <row r="175" spans="1:3" x14ac:dyDescent="0.35">
      <c r="A175" s="1">
        <v>42156</v>
      </c>
      <c r="B175">
        <v>105.61829710661006</v>
      </c>
      <c r="C175">
        <v>4.5213778848013817</v>
      </c>
    </row>
    <row r="176" spans="1:3" x14ac:dyDescent="0.35">
      <c r="A176" s="1">
        <v>42186</v>
      </c>
      <c r="B176">
        <v>108.70166648010746</v>
      </c>
      <c r="C176">
        <v>4.7431152177326084</v>
      </c>
    </row>
    <row r="177" spans="1:3" x14ac:dyDescent="0.35">
      <c r="A177" s="1">
        <v>42217</v>
      </c>
      <c r="B177">
        <v>107.52233887606798</v>
      </c>
      <c r="C177">
        <v>5.2098536372198652</v>
      </c>
    </row>
    <row r="178" spans="1:3" x14ac:dyDescent="0.35">
      <c r="A178" s="1">
        <v>42248</v>
      </c>
      <c r="B178">
        <v>106.65752003632308</v>
      </c>
      <c r="C178">
        <v>4.8059451277818681</v>
      </c>
    </row>
    <row r="179" spans="1:3" x14ac:dyDescent="0.35">
      <c r="A179" s="1">
        <v>42278</v>
      </c>
      <c r="B179">
        <v>108.4603297162934</v>
      </c>
      <c r="C179">
        <v>4.4020851549749977</v>
      </c>
    </row>
    <row r="180" spans="1:3" x14ac:dyDescent="0.35">
      <c r="A180" s="1">
        <v>42309</v>
      </c>
      <c r="B180">
        <v>111.44277113882856</v>
      </c>
      <c r="C180">
        <v>4.0617962886029204</v>
      </c>
    </row>
    <row r="181" spans="1:3" x14ac:dyDescent="0.35">
      <c r="A181" s="1">
        <v>42339</v>
      </c>
      <c r="B181">
        <v>115.23541436488205</v>
      </c>
      <c r="C181">
        <v>2.6366503338493459</v>
      </c>
    </row>
    <row r="182" spans="1:3" x14ac:dyDescent="0.35">
      <c r="A182" s="1">
        <v>42370</v>
      </c>
      <c r="B182">
        <v>109.7417563883557</v>
      </c>
      <c r="C182">
        <v>1.8356783683968845</v>
      </c>
    </row>
    <row r="183" spans="1:3" x14ac:dyDescent="0.35">
      <c r="A183" s="1">
        <v>42401</v>
      </c>
      <c r="B183">
        <v>109.43247987874167</v>
      </c>
      <c r="C183">
        <v>2.1255527724193684</v>
      </c>
    </row>
    <row r="184" spans="1:3" x14ac:dyDescent="0.35">
      <c r="A184" s="1">
        <v>42430</v>
      </c>
      <c r="B184">
        <v>112.95181962174829</v>
      </c>
      <c r="C184">
        <v>1.0903426692979252</v>
      </c>
    </row>
    <row r="185" spans="1:3" x14ac:dyDescent="0.35">
      <c r="A185" s="1">
        <v>42461</v>
      </c>
      <c r="B185">
        <v>112.28205291445452</v>
      </c>
      <c r="C185">
        <v>4.2979456618647873</v>
      </c>
    </row>
    <row r="186" spans="1:3" x14ac:dyDescent="0.35">
      <c r="A186" s="1">
        <v>42491</v>
      </c>
      <c r="B186">
        <v>111.11464977468026</v>
      </c>
      <c r="C186">
        <v>4.1660850775189431</v>
      </c>
    </row>
    <row r="187" spans="1:3" x14ac:dyDescent="0.35">
      <c r="A187" s="1">
        <v>42522</v>
      </c>
      <c r="B187">
        <v>108.39278168340869</v>
      </c>
      <c r="C187">
        <v>2.6268976614895507</v>
      </c>
    </row>
    <row r="188" spans="1:3" x14ac:dyDescent="0.35">
      <c r="A188" s="1">
        <v>42552</v>
      </c>
      <c r="B188">
        <v>109.34940600364531</v>
      </c>
      <c r="C188">
        <v>0.59588739024198389</v>
      </c>
    </row>
    <row r="189" spans="1:3" x14ac:dyDescent="0.35">
      <c r="A189" s="1">
        <v>42583</v>
      </c>
      <c r="B189">
        <v>110.41425141046184</v>
      </c>
      <c r="C189">
        <v>2.6895922880985097</v>
      </c>
    </row>
    <row r="190" spans="1:3" x14ac:dyDescent="0.35">
      <c r="A190" s="1">
        <v>42614</v>
      </c>
      <c r="B190">
        <v>109.80099036413333</v>
      </c>
      <c r="C190">
        <v>2.9472561585340884</v>
      </c>
    </row>
    <row r="191" spans="1:3" x14ac:dyDescent="0.35">
      <c r="A191" s="1">
        <v>42644</v>
      </c>
      <c r="B191">
        <v>110.43079011591992</v>
      </c>
      <c r="C191">
        <v>1.8167567854355584</v>
      </c>
    </row>
    <row r="192" spans="1:3" x14ac:dyDescent="0.35">
      <c r="A192" s="1">
        <v>42675</v>
      </c>
      <c r="B192">
        <v>114.99787633463259</v>
      </c>
      <c r="C192">
        <v>3.1900725004184523</v>
      </c>
    </row>
    <row r="193" spans="1:3" x14ac:dyDescent="0.35">
      <c r="A193" s="1">
        <v>42705</v>
      </c>
      <c r="B193">
        <v>120.64223403002588</v>
      </c>
      <c r="C193">
        <v>4.6919774575753905</v>
      </c>
    </row>
    <row r="194" spans="1:3" x14ac:dyDescent="0.35">
      <c r="A194" s="1">
        <v>42736</v>
      </c>
      <c r="B194">
        <v>115.40782578901836</v>
      </c>
      <c r="C194">
        <v>5.1630934177975689</v>
      </c>
    </row>
    <row r="195" spans="1:3" x14ac:dyDescent="0.35">
      <c r="A195" s="1">
        <v>42767</v>
      </c>
      <c r="B195">
        <v>114.310768709483</v>
      </c>
      <c r="C195">
        <v>4.457807075327878</v>
      </c>
    </row>
    <row r="196" spans="1:3" x14ac:dyDescent="0.35">
      <c r="A196" s="1">
        <v>42795</v>
      </c>
      <c r="B196">
        <v>118.07939536303184</v>
      </c>
      <c r="C196">
        <v>4.5396132248729799</v>
      </c>
    </row>
    <row r="197" spans="1:3" x14ac:dyDescent="0.35">
      <c r="A197" s="1">
        <v>42826</v>
      </c>
      <c r="B197">
        <v>114.68547922885512</v>
      </c>
      <c r="C197">
        <v>2.1405258026692167</v>
      </c>
    </row>
    <row r="198" spans="1:3" x14ac:dyDescent="0.35">
      <c r="A198" s="1">
        <v>42856</v>
      </c>
      <c r="B198">
        <v>113.71898358601922</v>
      </c>
      <c r="C198">
        <v>2.3438257841068406</v>
      </c>
    </row>
    <row r="199" spans="1:3" x14ac:dyDescent="0.35">
      <c r="A199" s="1">
        <v>42887</v>
      </c>
      <c r="B199">
        <v>111.64290454644248</v>
      </c>
      <c r="C199">
        <v>2.9984679907253167</v>
      </c>
    </row>
    <row r="200" spans="1:3" x14ac:dyDescent="0.35">
      <c r="A200" s="1">
        <v>42917</v>
      </c>
      <c r="B200">
        <v>113.83625815202024</v>
      </c>
      <c r="C200">
        <v>4.1032249852599421</v>
      </c>
    </row>
    <row r="201" spans="1:3" x14ac:dyDescent="0.35">
      <c r="A201" s="1">
        <v>42948</v>
      </c>
      <c r="B201">
        <v>113.89751296869628</v>
      </c>
      <c r="C201">
        <v>3.1547209836939629</v>
      </c>
    </row>
    <row r="202" spans="1:3" x14ac:dyDescent="0.35">
      <c r="A202" s="1">
        <v>42979</v>
      </c>
      <c r="B202">
        <v>112.06693199485088</v>
      </c>
      <c r="C202">
        <v>2.0636805034299073</v>
      </c>
    </row>
    <row r="203" spans="1:3" x14ac:dyDescent="0.35">
      <c r="A203" s="1">
        <v>43009</v>
      </c>
      <c r="B203">
        <v>113.61311233011492</v>
      </c>
      <c r="C203">
        <v>2.8817345333258122</v>
      </c>
    </row>
    <row r="204" spans="1:3" x14ac:dyDescent="0.35">
      <c r="A204" s="1">
        <v>43040</v>
      </c>
      <c r="B204">
        <v>116.91918187796408</v>
      </c>
      <c r="C204">
        <v>1.6707313252817499</v>
      </c>
    </row>
    <row r="205" spans="1:3" x14ac:dyDescent="0.35">
      <c r="A205" s="1">
        <v>43070</v>
      </c>
      <c r="B205">
        <v>122.6289153931223</v>
      </c>
      <c r="C205">
        <v>1.6467544546646451</v>
      </c>
    </row>
    <row r="206" spans="1:3" x14ac:dyDescent="0.35">
      <c r="A206" s="1">
        <v>43101</v>
      </c>
      <c r="B206">
        <v>117.72953602097758</v>
      </c>
      <c r="C206">
        <v>2.0117441915972449</v>
      </c>
    </row>
    <row r="207" spans="1:3" x14ac:dyDescent="0.35">
      <c r="A207" s="1">
        <v>43132</v>
      </c>
      <c r="B207">
        <v>117.75510245176382</v>
      </c>
      <c r="C207">
        <v>3.0131314671100711</v>
      </c>
    </row>
    <row r="208" spans="1:3" x14ac:dyDescent="0.35">
      <c r="A208" s="1">
        <v>43160</v>
      </c>
      <c r="B208">
        <v>121.73500453683032</v>
      </c>
      <c r="C208">
        <v>3.0958908305377406</v>
      </c>
    </row>
    <row r="209" spans="1:3" x14ac:dyDescent="0.35">
      <c r="A209" s="1">
        <v>43191</v>
      </c>
      <c r="B209">
        <v>119.49917165484209</v>
      </c>
      <c r="C209">
        <v>4.1972989591657353</v>
      </c>
    </row>
    <row r="210" spans="1:3" x14ac:dyDescent="0.35">
      <c r="A210" s="1">
        <v>43221</v>
      </c>
      <c r="B210">
        <v>118.66725112008989</v>
      </c>
      <c r="C210">
        <v>4.3513117845690914</v>
      </c>
    </row>
    <row r="211" spans="1:3" x14ac:dyDescent="0.35">
      <c r="A211" s="1">
        <v>43252</v>
      </c>
      <c r="B211">
        <v>116.3862074763544</v>
      </c>
      <c r="C211">
        <v>4.24863805647297</v>
      </c>
    </row>
    <row r="212" spans="1:3" x14ac:dyDescent="0.35">
      <c r="A212" s="1">
        <v>43282</v>
      </c>
      <c r="B212">
        <v>118.22282223658412</v>
      </c>
      <c r="C212">
        <v>3.8533979909159934</v>
      </c>
    </row>
    <row r="213" spans="1:3" x14ac:dyDescent="0.35">
      <c r="A213" s="1">
        <v>43313</v>
      </c>
      <c r="B213">
        <v>118.01085422634851</v>
      </c>
      <c r="C213">
        <v>3.611440803613291</v>
      </c>
    </row>
    <row r="214" spans="1:3" x14ac:dyDescent="0.35">
      <c r="A214" s="1">
        <v>43344</v>
      </c>
      <c r="B214">
        <v>115.44564545080276</v>
      </c>
      <c r="C214">
        <v>3.0149067131659564</v>
      </c>
    </row>
    <row r="215" spans="1:3" x14ac:dyDescent="0.35">
      <c r="A215" s="1">
        <v>43374</v>
      </c>
      <c r="B215">
        <v>118.0479389492646</v>
      </c>
      <c r="C215">
        <v>3.9034461147968926</v>
      </c>
    </row>
    <row r="216" spans="1:3" x14ac:dyDescent="0.35">
      <c r="A216" s="1">
        <v>43405</v>
      </c>
      <c r="B216">
        <v>121.15962235345684</v>
      </c>
      <c r="C216">
        <v>3.6268133315530378</v>
      </c>
    </row>
    <row r="217" spans="1:3" x14ac:dyDescent="0.35">
      <c r="A217" s="1">
        <v>43435</v>
      </c>
      <c r="B217">
        <v>125.19047005077704</v>
      </c>
      <c r="C217">
        <v>2.0888667647780608</v>
      </c>
    </row>
    <row r="218" spans="1:3" x14ac:dyDescent="0.35">
      <c r="A218" s="1">
        <v>43466</v>
      </c>
      <c r="B218">
        <v>121.91084470349335</v>
      </c>
      <c r="C218">
        <v>3.5516224932465263</v>
      </c>
    </row>
    <row r="219" spans="1:3" x14ac:dyDescent="0.35">
      <c r="A219" s="1">
        <v>43497</v>
      </c>
      <c r="B219">
        <v>122.66323623405802</v>
      </c>
      <c r="C219">
        <v>4.1680858664317526</v>
      </c>
    </row>
    <row r="220" spans="1:3" x14ac:dyDescent="0.35">
      <c r="A220" s="1">
        <v>43525</v>
      </c>
      <c r="B220">
        <v>125.92700651362698</v>
      </c>
      <c r="C220">
        <v>3.4435469015227937</v>
      </c>
    </row>
    <row r="221" spans="1:3" x14ac:dyDescent="0.35">
      <c r="A221" s="1">
        <v>43556</v>
      </c>
      <c r="B221">
        <v>123.9592696014804</v>
      </c>
      <c r="C221">
        <v>3.7323254085147535</v>
      </c>
    </row>
    <row r="222" spans="1:3" x14ac:dyDescent="0.35">
      <c r="A222" s="1">
        <v>43586</v>
      </c>
      <c r="B222">
        <v>123.67288941068988</v>
      </c>
      <c r="C222">
        <v>4.2182137391337733</v>
      </c>
    </row>
    <row r="223" spans="1:3" x14ac:dyDescent="0.35">
      <c r="A223" s="1">
        <v>43617</v>
      </c>
      <c r="B223">
        <v>120.49351311609088</v>
      </c>
      <c r="C223">
        <v>3.5290312561915016</v>
      </c>
    </row>
    <row r="224" spans="1:3" x14ac:dyDescent="0.35">
      <c r="A224" s="1">
        <v>43647</v>
      </c>
      <c r="B224">
        <v>123.03334751647624</v>
      </c>
      <c r="C224">
        <v>4.0690326866545661</v>
      </c>
    </row>
    <row r="225" spans="1:3" x14ac:dyDescent="0.35">
      <c r="A225" s="1">
        <v>43678</v>
      </c>
      <c r="B225">
        <v>121.9863745046115</v>
      </c>
      <c r="C225">
        <v>3.3687751049050263</v>
      </c>
    </row>
    <row r="226" spans="1:3" x14ac:dyDescent="0.35">
      <c r="A226" s="1">
        <v>43709</v>
      </c>
      <c r="B226">
        <v>120.84679180546138</v>
      </c>
      <c r="C226">
        <v>4.678518911274395</v>
      </c>
    </row>
    <row r="227" spans="1:3" x14ac:dyDescent="0.35">
      <c r="A227" s="1">
        <v>43739</v>
      </c>
      <c r="B227">
        <v>122.94394093487053</v>
      </c>
      <c r="C227">
        <v>4.1474692647621225</v>
      </c>
    </row>
    <row r="228" spans="1:3" x14ac:dyDescent="0.35">
      <c r="A228" s="1">
        <v>43770</v>
      </c>
      <c r="B228">
        <v>127.09629583939066</v>
      </c>
      <c r="C228">
        <v>4.8998778393472264</v>
      </c>
    </row>
    <row r="229" spans="1:3" x14ac:dyDescent="0.35">
      <c r="A229" s="1">
        <v>43800</v>
      </c>
      <c r="B229">
        <v>130.68565688337543</v>
      </c>
      <c r="C229">
        <v>4.3894609792339168</v>
      </c>
    </row>
    <row r="230" spans="1:3" x14ac:dyDescent="0.35">
      <c r="A230" s="1">
        <v>43831</v>
      </c>
      <c r="B230">
        <v>127.13328720105656</v>
      </c>
      <c r="C230">
        <v>4.283821107355152</v>
      </c>
    </row>
    <row r="231" spans="1:3" x14ac:dyDescent="0.35">
      <c r="A231" s="1">
        <v>43862</v>
      </c>
      <c r="B231">
        <v>125.48110596090808</v>
      </c>
      <c r="C231">
        <v>2.2972406512030972</v>
      </c>
    </row>
    <row r="232" spans="1:3" x14ac:dyDescent="0.35">
      <c r="A232" s="1">
        <v>43891</v>
      </c>
      <c r="B232">
        <v>120.91418220326712</v>
      </c>
      <c r="C232">
        <v>-3.9807380872008622</v>
      </c>
    </row>
    <row r="233" spans="1:3" x14ac:dyDescent="0.35">
      <c r="A233" s="1">
        <v>43922</v>
      </c>
      <c r="B233">
        <v>112.08853588418108</v>
      </c>
      <c r="C233">
        <v>-9.5763178949527941</v>
      </c>
    </row>
    <row r="234" spans="1:3" x14ac:dyDescent="0.35">
      <c r="A234" s="1">
        <v>43952</v>
      </c>
      <c r="B234">
        <v>110.96226623741384</v>
      </c>
      <c r="C234">
        <v>-10.277614789985959</v>
      </c>
    </row>
    <row r="235" spans="1:3" x14ac:dyDescent="0.35">
      <c r="A235" s="1">
        <v>43983</v>
      </c>
      <c r="B235">
        <v>111.03186576710496</v>
      </c>
      <c r="C235">
        <v>-7.8524122206230098</v>
      </c>
    </row>
    <row r="236" spans="1:3" x14ac:dyDescent="0.35">
      <c r="A236" s="1">
        <v>44013</v>
      </c>
      <c r="B236">
        <v>118.2694090875034</v>
      </c>
      <c r="C236">
        <v>-3.8720708857693182</v>
      </c>
    </row>
    <row r="237" spans="1:3" x14ac:dyDescent="0.35">
      <c r="A237" s="1">
        <v>44044</v>
      </c>
      <c r="B237">
        <v>120.65060454265917</v>
      </c>
      <c r="C237">
        <v>-1.0950157075959766</v>
      </c>
    </row>
    <row r="238" spans="1:3" x14ac:dyDescent="0.35">
      <c r="A238" s="1">
        <v>44075</v>
      </c>
      <c r="B238">
        <v>121.81903910632978</v>
      </c>
      <c r="C238">
        <v>0.80452884709882255</v>
      </c>
    </row>
    <row r="239" spans="1:3" x14ac:dyDescent="0.35">
      <c r="A239" s="1">
        <v>44105</v>
      </c>
      <c r="B239">
        <v>125.67611893743351</v>
      </c>
      <c r="C239">
        <v>2.2222957730063229</v>
      </c>
    </row>
    <row r="240" spans="1:3" x14ac:dyDescent="0.35">
      <c r="A240" s="1">
        <v>44136</v>
      </c>
      <c r="B240">
        <v>128.6742617805707</v>
      </c>
      <c r="C240">
        <v>1.2415514793397904</v>
      </c>
    </row>
    <row r="241" spans="1:3" x14ac:dyDescent="0.35">
      <c r="A241" s="1">
        <v>44166</v>
      </c>
      <c r="B241">
        <v>135.99913060622251</v>
      </c>
      <c r="C241">
        <v>4.0658430692121357</v>
      </c>
    </row>
    <row r="242" spans="1:3" x14ac:dyDescent="0.35">
      <c r="A242" s="1">
        <v>44197</v>
      </c>
      <c r="B242">
        <v>128.80485033953673</v>
      </c>
      <c r="C242">
        <v>1.3148115456471032</v>
      </c>
    </row>
    <row r="243" spans="1:3" x14ac:dyDescent="0.35">
      <c r="A243" s="1">
        <v>44228</v>
      </c>
      <c r="B243">
        <v>128.52152589512866</v>
      </c>
      <c r="C243">
        <v>2.4230101503630408</v>
      </c>
    </row>
    <row r="244" spans="1:3" x14ac:dyDescent="0.35">
      <c r="A244" s="1">
        <v>44256</v>
      </c>
      <c r="B244">
        <v>132.9377981539615</v>
      </c>
      <c r="C244">
        <v>9.9439252961093008</v>
      </c>
    </row>
    <row r="245" spans="1:3" x14ac:dyDescent="0.35">
      <c r="A245" s="1">
        <v>44287</v>
      </c>
      <c r="B245">
        <v>129.55114411208444</v>
      </c>
      <c r="C245">
        <v>15.579299069395589</v>
      </c>
    </row>
    <row r="246" spans="1:3" x14ac:dyDescent="0.35">
      <c r="A246" s="1">
        <v>44317</v>
      </c>
      <c r="B246">
        <v>129.51028455850107</v>
      </c>
      <c r="C246">
        <v>16.715608783081308</v>
      </c>
    </row>
    <row r="247" spans="1:3" x14ac:dyDescent="0.35">
      <c r="A247" s="1">
        <v>44348</v>
      </c>
      <c r="B247">
        <v>127.15432445566024</v>
      </c>
      <c r="C247">
        <v>14.520569007074926</v>
      </c>
    </row>
    <row r="248" spans="1:3" x14ac:dyDescent="0.35">
      <c r="A248" s="1">
        <v>44378</v>
      </c>
      <c r="B248">
        <v>131.28154852877316</v>
      </c>
      <c r="C248">
        <v>11.002117573482195</v>
      </c>
    </row>
    <row r="249" spans="1:3" x14ac:dyDescent="0.35">
      <c r="A249" s="1">
        <v>44409</v>
      </c>
      <c r="B249">
        <v>130.08513305461122</v>
      </c>
      <c r="C249">
        <v>7.8197109311758624</v>
      </c>
    </row>
    <row r="250" spans="1:3" x14ac:dyDescent="0.35">
      <c r="A250" s="1">
        <v>44440</v>
      </c>
      <c r="B250">
        <v>129.01498590866342</v>
      </c>
      <c r="C250">
        <v>5.9070789386646254</v>
      </c>
    </row>
    <row r="251" spans="1:3" x14ac:dyDescent="0.35">
      <c r="A251" s="1">
        <v>44470</v>
      </c>
      <c r="B251">
        <v>131.23563424425257</v>
      </c>
      <c r="C251">
        <v>4.423684749197875</v>
      </c>
    </row>
    <row r="252" spans="1:3" x14ac:dyDescent="0.35">
      <c r="A252" s="1">
        <v>44501</v>
      </c>
      <c r="B252">
        <v>136.37547484693891</v>
      </c>
      <c r="C252">
        <v>5.9850454627057985</v>
      </c>
    </row>
    <row r="253" spans="1:3" x14ac:dyDescent="0.35">
      <c r="A253" s="1">
        <v>44531</v>
      </c>
      <c r="B253">
        <v>141.40836383391704</v>
      </c>
      <c r="C253">
        <v>3.9774027992551311</v>
      </c>
    </row>
    <row r="254" spans="1:3" x14ac:dyDescent="0.35">
      <c r="A254" s="1">
        <v>44562</v>
      </c>
      <c r="B254">
        <v>134.83018631718625</v>
      </c>
      <c r="C254">
        <v>4.6778797240681484</v>
      </c>
    </row>
    <row r="255" spans="1:3" x14ac:dyDescent="0.35">
      <c r="A255" s="1">
        <v>44593</v>
      </c>
      <c r="B255">
        <v>134.54771134809349</v>
      </c>
      <c r="C255">
        <v>4.6888530236421957</v>
      </c>
    </row>
    <row r="256" spans="1:3" x14ac:dyDescent="0.35">
      <c r="A256" s="1">
        <v>44621</v>
      </c>
      <c r="B256">
        <v>139.35939667613428</v>
      </c>
      <c r="C256">
        <v>4.8305287219633612</v>
      </c>
    </row>
    <row r="257" spans="1:3" x14ac:dyDescent="0.35">
      <c r="A257" s="1">
        <v>44652</v>
      </c>
      <c r="B257">
        <v>135.94449640405963</v>
      </c>
      <c r="C257">
        <v>4.9350025704472529</v>
      </c>
    </row>
    <row r="258" spans="1:3" x14ac:dyDescent="0.35">
      <c r="A258" s="1">
        <v>44682</v>
      </c>
      <c r="B258">
        <v>136.06124111093314</v>
      </c>
      <c r="C258">
        <v>5.0582519950166187</v>
      </c>
    </row>
    <row r="259" spans="1:3" x14ac:dyDescent="0.35">
      <c r="A259" s="1">
        <v>44713</v>
      </c>
      <c r="B259">
        <v>132.57026251869311</v>
      </c>
      <c r="C259">
        <v>4.2593424063382486</v>
      </c>
    </row>
    <row r="260" spans="1:3" x14ac:dyDescent="0.35">
      <c r="A260" s="1">
        <v>44743</v>
      </c>
      <c r="B260">
        <v>135.61516260900652</v>
      </c>
      <c r="C260">
        <v>3.3010077416047068</v>
      </c>
    </row>
    <row r="261" spans="1:3" x14ac:dyDescent="0.35">
      <c r="A261" s="1">
        <v>44774</v>
      </c>
      <c r="B261">
        <v>136.17471302060227</v>
      </c>
      <c r="C261">
        <v>4.6812266882446636</v>
      </c>
    </row>
    <row r="262" spans="1:3" x14ac:dyDescent="0.35">
      <c r="A262" s="1">
        <v>44805</v>
      </c>
      <c r="B262">
        <v>133.96833958367895</v>
      </c>
      <c r="C262">
        <v>3.8393630322312191</v>
      </c>
    </row>
    <row r="263" spans="1:3" x14ac:dyDescent="0.35">
      <c r="A263" s="1">
        <v>44835</v>
      </c>
      <c r="B263">
        <v>135.97259579911375</v>
      </c>
      <c r="C263">
        <v>3.6095086385187618</v>
      </c>
    </row>
    <row r="264" spans="1:3" x14ac:dyDescent="0.35">
      <c r="A264" s="1">
        <v>44866</v>
      </c>
      <c r="B264">
        <v>140.94671550922058</v>
      </c>
      <c r="C264">
        <v>3.3519521507897139</v>
      </c>
    </row>
    <row r="265" spans="1:3" x14ac:dyDescent="0.35">
      <c r="A265" s="1">
        <v>44896</v>
      </c>
      <c r="B265">
        <v>146.07970862184376</v>
      </c>
      <c r="C265">
        <v>3.3034430646642647</v>
      </c>
    </row>
    <row r="266" spans="1:3" x14ac:dyDescent="0.35">
      <c r="A266" s="1">
        <v>44927</v>
      </c>
      <c r="B266">
        <v>139.28610827433917</v>
      </c>
      <c r="C266">
        <v>3.3048400205206434</v>
      </c>
    </row>
    <row r="267" spans="1:3" x14ac:dyDescent="0.35">
      <c r="A267" s="1">
        <v>44958</v>
      </c>
      <c r="B267">
        <v>140.94229111180894</v>
      </c>
      <c r="C267">
        <v>4.7526484840547027</v>
      </c>
    </row>
    <row r="268" spans="1:3" x14ac:dyDescent="0.35">
      <c r="A268" s="1">
        <v>44986</v>
      </c>
      <c r="B268">
        <v>144.88112380856407</v>
      </c>
      <c r="C268">
        <v>3.9622208936955161</v>
      </c>
    </row>
    <row r="269" spans="1:3" x14ac:dyDescent="0.35">
      <c r="A269" s="1">
        <v>45017</v>
      </c>
      <c r="B269">
        <v>140.69960528885858</v>
      </c>
      <c r="C269">
        <v>3.4978311079733686</v>
      </c>
    </row>
    <row r="270" spans="1:3" x14ac:dyDescent="0.35">
      <c r="A270" s="1">
        <v>45047</v>
      </c>
      <c r="B270">
        <v>141.23190318850388</v>
      </c>
      <c r="C270">
        <v>3.8002461504485439</v>
      </c>
    </row>
    <row r="271" spans="1:3" x14ac:dyDescent="0.35">
      <c r="A271" s="1">
        <v>45078</v>
      </c>
      <c r="B271">
        <v>139.30154418564587</v>
      </c>
      <c r="C271">
        <v>5.0775200554525952</v>
      </c>
    </row>
    <row r="272" spans="1:3" x14ac:dyDescent="0.35">
      <c r="A272" s="1">
        <v>45108</v>
      </c>
      <c r="B272">
        <v>142.38733869604286</v>
      </c>
      <c r="C272">
        <v>4.9936717670436792</v>
      </c>
    </row>
    <row r="273" spans="1:3" x14ac:dyDescent="0.35">
      <c r="A273" s="1">
        <v>45139</v>
      </c>
      <c r="B273">
        <v>141.08605962578974</v>
      </c>
      <c r="C273">
        <v>3.6066509678962286</v>
      </c>
    </row>
    <row r="274" spans="1:3" x14ac:dyDescent="0.35">
      <c r="A274" s="1">
        <v>45170</v>
      </c>
      <c r="B274">
        <v>138.60741767468585</v>
      </c>
      <c r="C274">
        <v>3.4628167411967041</v>
      </c>
    </row>
    <row r="275" spans="1:3" x14ac:dyDescent="0.35">
      <c r="A275" s="1">
        <v>45200</v>
      </c>
      <c r="B275">
        <v>137.76572438500239</v>
      </c>
      <c r="C275">
        <v>1.3187426299765832</v>
      </c>
    </row>
    <row r="276" spans="1:3" x14ac:dyDescent="0.35">
      <c r="A276" s="1">
        <v>45231</v>
      </c>
      <c r="B276">
        <v>144.37270202234706</v>
      </c>
      <c r="C276">
        <v>2.4306962391772373</v>
      </c>
    </row>
    <row r="277" spans="1:3" x14ac:dyDescent="0.35">
      <c r="A277" s="1">
        <v>45261</v>
      </c>
      <c r="B277">
        <v>149.42101874312067</v>
      </c>
      <c r="C277">
        <v>2.2873198151883969</v>
      </c>
    </row>
    <row r="278" spans="1:3" x14ac:dyDescent="0.35">
      <c r="A278" s="1">
        <v>45292</v>
      </c>
      <c r="B278">
        <v>145.20847032850995</v>
      </c>
      <c r="C278">
        <v>4.2519402168277054</v>
      </c>
    </row>
    <row r="279" spans="1:3" x14ac:dyDescent="0.35">
      <c r="A279" s="1">
        <v>45323</v>
      </c>
      <c r="B279">
        <v>145.16609858554426</v>
      </c>
      <c r="C279">
        <v>2.9968346905788508</v>
      </c>
    </row>
    <row r="280" spans="1:3" x14ac:dyDescent="0.35">
      <c r="A280" s="1">
        <v>45352</v>
      </c>
      <c r="B280">
        <v>147.97366890515517</v>
      </c>
      <c r="C280">
        <v>2.1345396938509111</v>
      </c>
    </row>
    <row r="281" spans="1:3" x14ac:dyDescent="0.35">
      <c r="A281" s="1">
        <v>45383</v>
      </c>
      <c r="B281">
        <v>146.23148792634746</v>
      </c>
      <c r="C281">
        <v>3.9316973392582217</v>
      </c>
    </row>
    <row r="282" spans="1:3" x14ac:dyDescent="0.35">
      <c r="A282" s="1">
        <v>45413</v>
      </c>
      <c r="B282">
        <v>147.46040228870751</v>
      </c>
      <c r="C282">
        <v>4.4101219055940817</v>
      </c>
    </row>
    <row r="283" spans="1:3" x14ac:dyDescent="0.35">
      <c r="A283" s="1">
        <v>45444</v>
      </c>
      <c r="B283">
        <v>143.33339640361942</v>
      </c>
      <c r="C283">
        <v>2.8943341881410163</v>
      </c>
    </row>
    <row r="284" spans="1:3" x14ac:dyDescent="0.35">
      <c r="A284" s="1">
        <v>45474</v>
      </c>
      <c r="B284">
        <v>146.43063848594696</v>
      </c>
      <c r="C284">
        <v>2.8396484033846718</v>
      </c>
    </row>
    <row r="285" spans="1:3" x14ac:dyDescent="0.35">
      <c r="A285" s="1">
        <v>45505</v>
      </c>
      <c r="B285">
        <v>146.66510757626847</v>
      </c>
      <c r="C285">
        <v>3.9543580459163223</v>
      </c>
    </row>
    <row r="286" spans="1:3" x14ac:dyDescent="0.35">
      <c r="A286" s="1">
        <v>45536</v>
      </c>
      <c r="B286">
        <v>143.78210314733818</v>
      </c>
      <c r="C286">
        <v>3.7333394990428417</v>
      </c>
    </row>
    <row r="287" spans="1:3" x14ac:dyDescent="0.35">
      <c r="A287" s="1">
        <v>45566</v>
      </c>
      <c r="B287">
        <v>146.1024556247782</v>
      </c>
      <c r="C287">
        <v>6.0513827201879735</v>
      </c>
    </row>
    <row r="288" spans="1:3" x14ac:dyDescent="0.35">
      <c r="A288" s="1">
        <v>45597</v>
      </c>
      <c r="B288">
        <v>149.4371064082957</v>
      </c>
      <c r="C288">
        <v>3.5078683954843086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90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3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3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3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3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3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3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35">
      <c r="A6564" s="1">
        <v>45645</v>
      </c>
      <c r="B6564">
        <v>7.70174</v>
      </c>
      <c r="C6564">
        <v>2024</v>
      </c>
      <c r="D6564">
        <v>12</v>
      </c>
    </row>
    <row r="6565" spans="1:4" x14ac:dyDescent="0.3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3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3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3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3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3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3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3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3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3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3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3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3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3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3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3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3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3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3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3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3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3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3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3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3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35">
      <c r="A659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4"/>
  <sheetViews>
    <sheetView tabSelected="1"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1.0473110098770917</v>
      </c>
      <c r="C2">
        <v>16.060372450668496</v>
      </c>
      <c r="D2">
        <v>-3.9855376393390429E-2</v>
      </c>
      <c r="E2">
        <v>14.547414482941974</v>
      </c>
      <c r="F2">
        <v>10.338365228965188</v>
      </c>
      <c r="G2">
        <v>3.4379596454483732</v>
      </c>
      <c r="H2">
        <v>3.3111106505755714</v>
      </c>
      <c r="I2">
        <v>4.1858200400416479</v>
      </c>
      <c r="J2">
        <v>6.495568773344047</v>
      </c>
      <c r="K2">
        <v>3.3728182559388955</v>
      </c>
      <c r="L2">
        <v>4.145318089434241</v>
      </c>
      <c r="M2">
        <v>8.8243443664838424</v>
      </c>
      <c r="N2">
        <v>4.3687476309297608</v>
      </c>
      <c r="O2">
        <v>3.3292946127321414</v>
      </c>
      <c r="P2">
        <v>0.29329195442487332</v>
      </c>
      <c r="Q2">
        <v>9.5891060078300114</v>
      </c>
      <c r="R2">
        <v>1.8050966222396028</v>
      </c>
    </row>
    <row r="3" spans="1:18" x14ac:dyDescent="0.35">
      <c r="A3" s="1">
        <v>41671</v>
      </c>
      <c r="B3">
        <v>0.7151908638606983</v>
      </c>
      <c r="C3">
        <v>48.555413977996892</v>
      </c>
      <c r="D3">
        <v>2.8059288760277354</v>
      </c>
      <c r="E3">
        <v>9.3955165821970894</v>
      </c>
      <c r="F3">
        <v>12.062064446744003</v>
      </c>
      <c r="G3">
        <v>2.0335975938744468</v>
      </c>
      <c r="H3">
        <v>4.064368842277716</v>
      </c>
      <c r="I3">
        <v>6.4404832521570512</v>
      </c>
      <c r="J3">
        <v>0.19740693801593068</v>
      </c>
      <c r="K3">
        <v>0.65887660549101668</v>
      </c>
      <c r="L3">
        <v>4.051155704335855</v>
      </c>
      <c r="M3">
        <v>5.6596770587190548</v>
      </c>
      <c r="N3">
        <v>1.9314409298351052</v>
      </c>
      <c r="O3">
        <v>2.8146090102501518</v>
      </c>
      <c r="P3">
        <v>1.0362079591004374</v>
      </c>
      <c r="Q3">
        <v>12.868316940907803</v>
      </c>
      <c r="R3">
        <v>4.3353062023792006</v>
      </c>
    </row>
    <row r="4" spans="1:18" x14ac:dyDescent="0.35">
      <c r="A4" s="1">
        <v>41699</v>
      </c>
      <c r="B4">
        <v>2.4452078017188228</v>
      </c>
      <c r="C4">
        <v>41.433677414716925</v>
      </c>
      <c r="D4">
        <v>4.0888799213772984</v>
      </c>
      <c r="E4">
        <v>14.665958167872176</v>
      </c>
      <c r="F4">
        <v>11.978567812490269</v>
      </c>
      <c r="G4">
        <v>1.7597434995225427</v>
      </c>
      <c r="H4">
        <v>3.5934637090417283</v>
      </c>
      <c r="I4">
        <v>-0.53885427975401967</v>
      </c>
      <c r="J4">
        <v>6.9498701697443721</v>
      </c>
      <c r="K4">
        <v>10.8818116374092</v>
      </c>
      <c r="L4">
        <v>4.2732138709413476</v>
      </c>
      <c r="M4">
        <v>7.1470316241039029</v>
      </c>
      <c r="N4">
        <v>6.6282546599808256</v>
      </c>
      <c r="O4">
        <v>2.2759457505439116</v>
      </c>
      <c r="P4">
        <v>1.4268030669821314</v>
      </c>
      <c r="Q4">
        <v>11.781662566805082</v>
      </c>
      <c r="R4">
        <v>9.2414060203529118</v>
      </c>
    </row>
    <row r="5" spans="1:18" x14ac:dyDescent="0.35">
      <c r="A5" s="1">
        <v>41730</v>
      </c>
      <c r="B5">
        <v>0.15568650501715808</v>
      </c>
      <c r="C5">
        <v>71.99054195526503</v>
      </c>
      <c r="D5">
        <v>1.240272706262985</v>
      </c>
      <c r="E5">
        <v>8.5548556184312758</v>
      </c>
      <c r="F5">
        <v>4.907073700453779</v>
      </c>
      <c r="G5">
        <v>2.0339343080556347</v>
      </c>
      <c r="H5">
        <v>3.6176674108124587</v>
      </c>
      <c r="I5">
        <v>10.025790461398287</v>
      </c>
      <c r="J5">
        <v>1.3128335331794574</v>
      </c>
      <c r="K5">
        <v>1.6121075556503541</v>
      </c>
      <c r="L5">
        <v>4.0833978281704901</v>
      </c>
      <c r="M5">
        <v>3.7066278364668506</v>
      </c>
      <c r="N5">
        <v>2.1832842883717518</v>
      </c>
      <c r="O5">
        <v>4.4464923273750117</v>
      </c>
      <c r="P5">
        <v>3.4828020912194688</v>
      </c>
      <c r="Q5">
        <v>12.11156680184915</v>
      </c>
      <c r="R5">
        <v>4.0544234937115675E-2</v>
      </c>
    </row>
    <row r="6" spans="1:18" x14ac:dyDescent="0.35">
      <c r="A6" s="1">
        <v>41760</v>
      </c>
      <c r="B6">
        <v>2.2746228386859144</v>
      </c>
      <c r="C6">
        <v>41.154677017426252</v>
      </c>
      <c r="D6">
        <v>2.7598145296717291</v>
      </c>
      <c r="E6">
        <v>15.02640435484291</v>
      </c>
      <c r="F6">
        <v>4.2475070984197032</v>
      </c>
      <c r="G6">
        <v>2.4301919059929133</v>
      </c>
      <c r="H6">
        <v>5.4130702766972405</v>
      </c>
      <c r="I6">
        <v>5.7864071426349</v>
      </c>
      <c r="J6">
        <v>4.0177581165500129</v>
      </c>
      <c r="K6">
        <v>10.788564095958293</v>
      </c>
      <c r="L6">
        <v>4.514384843626047</v>
      </c>
      <c r="M6">
        <v>3.4182445733710978</v>
      </c>
      <c r="N6">
        <v>8.9101056640121357</v>
      </c>
      <c r="O6">
        <v>4.3891050905590134</v>
      </c>
      <c r="P6">
        <v>3.8433873057415582</v>
      </c>
      <c r="Q6">
        <v>4.8753015202001961</v>
      </c>
      <c r="R6">
        <v>12.512976740832272</v>
      </c>
    </row>
    <row r="7" spans="1:18" x14ac:dyDescent="0.35">
      <c r="A7" s="1">
        <v>41791</v>
      </c>
      <c r="B7">
        <v>1.8518569882523224</v>
      </c>
      <c r="C7">
        <v>45.514231306554279</v>
      </c>
      <c r="D7">
        <v>4.4271963091869111</v>
      </c>
      <c r="E7">
        <v>15.866252556428464</v>
      </c>
      <c r="F7">
        <v>5.0312711924301396</v>
      </c>
      <c r="G7">
        <v>2.9121520745474641</v>
      </c>
      <c r="H7">
        <v>4.6946573103918467</v>
      </c>
      <c r="I7">
        <v>3.4189978003939814</v>
      </c>
      <c r="J7">
        <v>-0.80096499989464576</v>
      </c>
      <c r="K7">
        <v>-1.4228760746082258</v>
      </c>
      <c r="L7">
        <v>4.3773912058029651</v>
      </c>
      <c r="M7">
        <v>3.0719450722565682</v>
      </c>
      <c r="N7">
        <v>9.1275526400963258</v>
      </c>
      <c r="O7">
        <v>4.0467285814478373</v>
      </c>
      <c r="P7">
        <v>3.7476550927271006</v>
      </c>
      <c r="Q7">
        <v>5.455742908475969</v>
      </c>
      <c r="R7">
        <v>8.7707895747534366</v>
      </c>
    </row>
    <row r="8" spans="1:18" x14ac:dyDescent="0.35">
      <c r="A8" s="1">
        <v>41821</v>
      </c>
      <c r="B8">
        <v>3.1577960129640701</v>
      </c>
      <c r="C8">
        <v>73.111131812822123</v>
      </c>
      <c r="D8">
        <v>5.3163849526627303</v>
      </c>
      <c r="E8">
        <v>1.5054719581077336</v>
      </c>
      <c r="F8">
        <v>6.5353264751148288</v>
      </c>
      <c r="G8">
        <v>3.4967177843879824</v>
      </c>
      <c r="H8">
        <v>6.4462752241838643</v>
      </c>
      <c r="I8">
        <v>4.7455692623216805</v>
      </c>
      <c r="J8">
        <v>4.0308081668124061</v>
      </c>
      <c r="K8">
        <v>3.6641799363669634</v>
      </c>
      <c r="L8">
        <v>4.2589066347577642</v>
      </c>
      <c r="M8">
        <v>4.4292045580637449</v>
      </c>
      <c r="N8">
        <v>8.5675756236480964</v>
      </c>
      <c r="O8">
        <v>3.799376553970248</v>
      </c>
      <c r="P8">
        <v>2.7615719643443839</v>
      </c>
      <c r="Q8">
        <v>9.6302896944583125</v>
      </c>
      <c r="R8">
        <v>-0.34583152505058479</v>
      </c>
    </row>
    <row r="9" spans="1:18" x14ac:dyDescent="0.35">
      <c r="A9" s="1">
        <v>41852</v>
      </c>
      <c r="B9">
        <v>0.20574042234264311</v>
      </c>
      <c r="C9">
        <v>55.40039660145473</v>
      </c>
      <c r="D9">
        <v>2.6288770506359214</v>
      </c>
      <c r="E9">
        <v>-4.9347137400871617</v>
      </c>
      <c r="F9">
        <v>6.7734337228162218</v>
      </c>
      <c r="G9">
        <v>3.5517462749715634</v>
      </c>
      <c r="H9">
        <v>6.5645806368374053</v>
      </c>
      <c r="I9">
        <v>6.1188598946624779</v>
      </c>
      <c r="J9">
        <v>-1.6931691407069849</v>
      </c>
      <c r="K9">
        <v>6.8157889998621783</v>
      </c>
      <c r="L9">
        <v>4.003665753714003</v>
      </c>
      <c r="M9">
        <v>3.1922128702269958</v>
      </c>
      <c r="N9">
        <v>7.4148987320196369</v>
      </c>
      <c r="O9">
        <v>3.9102886049164027</v>
      </c>
      <c r="P9">
        <v>2.3436957893577386</v>
      </c>
      <c r="Q9">
        <v>8.4749498621889074E-2</v>
      </c>
      <c r="R9">
        <v>-0.50763748143479859</v>
      </c>
    </row>
    <row r="10" spans="1:18" x14ac:dyDescent="0.35">
      <c r="A10" s="1">
        <v>41883</v>
      </c>
      <c r="B10">
        <v>2.9958842109471391</v>
      </c>
      <c r="C10">
        <v>77.594046487394195</v>
      </c>
      <c r="D10">
        <v>2.9956606194891719</v>
      </c>
      <c r="E10">
        <v>-4.5603667293117525</v>
      </c>
      <c r="F10">
        <v>6.6875969526055457</v>
      </c>
      <c r="G10">
        <v>3.4549654395196683</v>
      </c>
      <c r="H10">
        <v>5.6493937911932193</v>
      </c>
      <c r="I10">
        <v>4.2202527136059587</v>
      </c>
      <c r="J10">
        <v>1.9952922702939162</v>
      </c>
      <c r="K10">
        <v>0.75921685757718649</v>
      </c>
      <c r="L10">
        <v>3.9501203211624443</v>
      </c>
      <c r="M10">
        <v>4.1175125505459107</v>
      </c>
      <c r="N10">
        <v>9.3485504082350559</v>
      </c>
      <c r="O10">
        <v>3.1256503264538651</v>
      </c>
      <c r="P10">
        <v>2.6809076150444184</v>
      </c>
      <c r="Q10">
        <v>10.415065468277305</v>
      </c>
      <c r="R10">
        <v>-2.248258946828301</v>
      </c>
    </row>
    <row r="11" spans="1:18" x14ac:dyDescent="0.35">
      <c r="A11" s="1">
        <v>41913</v>
      </c>
      <c r="B11">
        <v>2.3449828498985283</v>
      </c>
      <c r="C11">
        <v>44.18617646385016</v>
      </c>
      <c r="D11">
        <v>4.3697173911360778</v>
      </c>
      <c r="E11">
        <v>2.5468951903342258</v>
      </c>
      <c r="F11">
        <v>7.7995174889223762</v>
      </c>
      <c r="G11">
        <v>4.3808179265262197</v>
      </c>
      <c r="H11">
        <v>6.4216020590538392</v>
      </c>
      <c r="I11">
        <v>3.6738785358820962</v>
      </c>
      <c r="J11">
        <v>-7.4084933391335994</v>
      </c>
      <c r="K11">
        <v>13.118930285785851</v>
      </c>
      <c r="L11">
        <v>3.9246399973879278</v>
      </c>
      <c r="M11">
        <v>3.2584065503692869</v>
      </c>
      <c r="N11">
        <v>7.540757928817726</v>
      </c>
      <c r="O11">
        <v>3.8914747158329988</v>
      </c>
      <c r="P11">
        <v>3.4411751881708881</v>
      </c>
      <c r="Q11">
        <v>16.341638562929958</v>
      </c>
      <c r="R11">
        <v>-2.1028082420034337</v>
      </c>
    </row>
    <row r="12" spans="1:18" x14ac:dyDescent="0.35">
      <c r="A12" s="1">
        <v>41944</v>
      </c>
      <c r="B12">
        <v>0.73339393952385024</v>
      </c>
      <c r="C12">
        <v>28.48257226341849</v>
      </c>
      <c r="D12">
        <v>5.1187232078551119</v>
      </c>
      <c r="E12">
        <v>5.8196527003638607</v>
      </c>
      <c r="F12">
        <v>8.8351872662317561</v>
      </c>
      <c r="G12">
        <v>6.1259013489172105</v>
      </c>
      <c r="H12">
        <v>4.5537813425164728</v>
      </c>
      <c r="I12">
        <v>4.0264726709458216</v>
      </c>
      <c r="J12">
        <v>-1.3455424308427126</v>
      </c>
      <c r="K12">
        <v>0.84346855675758547</v>
      </c>
      <c r="L12">
        <v>4.1004235439285281</v>
      </c>
      <c r="M12">
        <v>4.2612228963581771</v>
      </c>
      <c r="N12">
        <v>4.572717000270373</v>
      </c>
      <c r="O12">
        <v>3.9367906099088401</v>
      </c>
      <c r="P12">
        <v>4.0393993106255124</v>
      </c>
      <c r="Q12">
        <v>8.0235718569256846</v>
      </c>
      <c r="R12">
        <v>4.0622379936517348</v>
      </c>
    </row>
    <row r="13" spans="1:18" x14ac:dyDescent="0.35">
      <c r="A13" s="1">
        <v>41974</v>
      </c>
      <c r="B13">
        <v>1.6580467669412968</v>
      </c>
      <c r="C13">
        <v>28.809747221879405</v>
      </c>
      <c r="D13">
        <v>5.4420438033161247</v>
      </c>
      <c r="E13">
        <v>4.2867409644362198</v>
      </c>
      <c r="F13">
        <v>5.5744734932070941</v>
      </c>
      <c r="G13">
        <v>6.9383508266710976</v>
      </c>
      <c r="H13">
        <v>5.7781496957410212</v>
      </c>
      <c r="I13">
        <v>10.238717805903974</v>
      </c>
      <c r="J13">
        <v>3.2183101990852947</v>
      </c>
      <c r="K13">
        <v>5.9477022255137229</v>
      </c>
      <c r="L13">
        <v>4.1656867957299539</v>
      </c>
      <c r="M13">
        <v>4.9328603881577209</v>
      </c>
      <c r="N13">
        <v>-1.4403389366121928</v>
      </c>
      <c r="O13">
        <v>5.4034024387915878</v>
      </c>
      <c r="P13">
        <v>4.6146021576183784</v>
      </c>
      <c r="Q13">
        <v>11.303699067235939</v>
      </c>
      <c r="R13">
        <v>4.1595966074952742</v>
      </c>
    </row>
    <row r="14" spans="1:18" x14ac:dyDescent="0.35">
      <c r="A14" s="1">
        <v>42005</v>
      </c>
      <c r="B14">
        <v>1.9107702861710152</v>
      </c>
      <c r="C14">
        <v>39.472616580093586</v>
      </c>
      <c r="D14">
        <v>3.8016262868563899</v>
      </c>
      <c r="E14">
        <v>1.197063609452357</v>
      </c>
      <c r="F14">
        <v>6.4743767189033008</v>
      </c>
      <c r="G14">
        <v>4.7329051735296872</v>
      </c>
      <c r="H14">
        <v>2.845280356265306</v>
      </c>
      <c r="I14">
        <v>11.082426182448927</v>
      </c>
      <c r="J14">
        <v>-2.2247778296150926</v>
      </c>
      <c r="K14">
        <v>2.708530760648074</v>
      </c>
      <c r="L14">
        <v>4.4444609195462164</v>
      </c>
      <c r="M14">
        <v>7.4044317395030959</v>
      </c>
      <c r="N14">
        <v>11.2403088136858</v>
      </c>
      <c r="O14">
        <v>5.9749304797189779</v>
      </c>
      <c r="P14">
        <v>1.321226091911015</v>
      </c>
      <c r="Q14">
        <v>12.135136848069322</v>
      </c>
      <c r="R14">
        <v>2.1078455706518184</v>
      </c>
    </row>
    <row r="15" spans="1:18" x14ac:dyDescent="0.35">
      <c r="A15" s="1">
        <v>42036</v>
      </c>
      <c r="B15">
        <v>1.7436753190427794</v>
      </c>
      <c r="C15">
        <v>19.796489988413725</v>
      </c>
      <c r="D15">
        <v>2.4374883857051373</v>
      </c>
      <c r="E15">
        <v>2.8931097799590191</v>
      </c>
      <c r="F15">
        <v>4.1953555138192371</v>
      </c>
      <c r="G15">
        <v>3.314060321909821</v>
      </c>
      <c r="H15">
        <v>1.9054094369309098</v>
      </c>
      <c r="I15">
        <v>8.7368093153311577</v>
      </c>
      <c r="J15">
        <v>4.9454867105122418</v>
      </c>
      <c r="K15">
        <v>11.974237963830191</v>
      </c>
      <c r="L15">
        <v>4.281695342758411</v>
      </c>
      <c r="M15">
        <v>5.1665642952627024</v>
      </c>
      <c r="N15">
        <v>9.5532358943990232</v>
      </c>
      <c r="O15">
        <v>6.0116095033028358</v>
      </c>
      <c r="P15">
        <v>-2.4807381669461392E-2</v>
      </c>
      <c r="Q15">
        <v>5.6984987655734187</v>
      </c>
      <c r="R15">
        <v>6.604030824900974</v>
      </c>
    </row>
    <row r="16" spans="1:18" x14ac:dyDescent="0.35">
      <c r="A16" s="1">
        <v>42064</v>
      </c>
      <c r="B16">
        <v>1.8580123318881618</v>
      </c>
      <c r="C16">
        <v>19.67467999103043</v>
      </c>
      <c r="D16">
        <v>5.2953299672398941</v>
      </c>
      <c r="E16">
        <v>2.1056483787929068</v>
      </c>
      <c r="F16">
        <v>2.7587523956403146</v>
      </c>
      <c r="G16">
        <v>3.4671734552336346</v>
      </c>
      <c r="H16">
        <v>2.6258160596069473</v>
      </c>
      <c r="I16">
        <v>7.5396611400992555</v>
      </c>
      <c r="J16">
        <v>4.2559970827074238</v>
      </c>
      <c r="K16">
        <v>4.4264635393781617</v>
      </c>
      <c r="L16">
        <v>4.1627881238560889</v>
      </c>
      <c r="M16">
        <v>7.4356628754497507</v>
      </c>
      <c r="N16">
        <v>6.7437802301220557</v>
      </c>
      <c r="O16">
        <v>4.842894613701219</v>
      </c>
      <c r="P16">
        <v>3.1369156173782073</v>
      </c>
      <c r="Q16">
        <v>8.3034881622592138</v>
      </c>
      <c r="R16">
        <v>3.7668705284634001</v>
      </c>
    </row>
    <row r="17" spans="1:18" x14ac:dyDescent="0.35">
      <c r="A17" s="1">
        <v>42095</v>
      </c>
      <c r="B17">
        <v>1.0672516746237761</v>
      </c>
      <c r="C17">
        <v>-6.3984179519695061</v>
      </c>
      <c r="D17">
        <v>2.3400184693808512</v>
      </c>
      <c r="E17">
        <v>3.4644692330627009</v>
      </c>
      <c r="F17">
        <v>-2.4605862359913573</v>
      </c>
      <c r="G17">
        <v>2.876375771318834</v>
      </c>
      <c r="H17">
        <v>1.4308778792993024</v>
      </c>
      <c r="I17">
        <v>2.9392766874837974</v>
      </c>
      <c r="J17">
        <v>-5.0450842572049055</v>
      </c>
      <c r="K17">
        <v>9.6873803322897345</v>
      </c>
      <c r="L17">
        <v>3.6577911500928764</v>
      </c>
      <c r="M17">
        <v>4.6609345450948183</v>
      </c>
      <c r="N17">
        <v>6.5448121887110062</v>
      </c>
      <c r="O17">
        <v>3.6954912498009378</v>
      </c>
      <c r="P17">
        <v>1.5696277782547838</v>
      </c>
      <c r="Q17">
        <v>2.3321268071061496</v>
      </c>
      <c r="R17">
        <v>7.2371943742953988</v>
      </c>
    </row>
    <row r="18" spans="1:18" x14ac:dyDescent="0.35">
      <c r="A18" s="1">
        <v>42125</v>
      </c>
      <c r="B18">
        <v>0.71009314189396378</v>
      </c>
      <c r="C18">
        <v>0.24192125595369873</v>
      </c>
      <c r="D18">
        <v>1.6564548010787945</v>
      </c>
      <c r="E18">
        <v>-4.6937070411879631</v>
      </c>
      <c r="F18">
        <v>-2.8494947972077114</v>
      </c>
      <c r="G18">
        <v>2.9544852552129299</v>
      </c>
      <c r="H18">
        <v>0.77523457998660206</v>
      </c>
      <c r="I18">
        <v>6.5457693863627071</v>
      </c>
      <c r="J18">
        <v>2.2890121750830588</v>
      </c>
      <c r="K18">
        <v>3.8826296227150578</v>
      </c>
      <c r="L18">
        <v>3.5221740745112271</v>
      </c>
      <c r="M18">
        <v>5.3391571994612121</v>
      </c>
      <c r="N18">
        <v>4.3571832903281233</v>
      </c>
      <c r="O18">
        <v>3.6166607596950655</v>
      </c>
      <c r="P18">
        <v>1.605664730946458</v>
      </c>
      <c r="Q18">
        <v>5.7675510220631026</v>
      </c>
      <c r="R18">
        <v>-5.1741939886451433</v>
      </c>
    </row>
    <row r="19" spans="1:18" x14ac:dyDescent="0.35">
      <c r="A19" s="1">
        <v>42156</v>
      </c>
      <c r="B19">
        <v>2.8691269130953714</v>
      </c>
      <c r="C19">
        <v>0.89032560928868065</v>
      </c>
      <c r="D19">
        <v>4.2906752564366002</v>
      </c>
      <c r="E19">
        <v>-8.4843519892985881</v>
      </c>
      <c r="F19">
        <v>-2.6449137785819516</v>
      </c>
      <c r="G19">
        <v>5.3705399984254427</v>
      </c>
      <c r="H19">
        <v>5.0890030686770302</v>
      </c>
      <c r="I19">
        <v>4.1463595056571165</v>
      </c>
      <c r="J19">
        <v>6.3715235290053585</v>
      </c>
      <c r="K19">
        <v>13.453231214829955</v>
      </c>
      <c r="L19">
        <v>4.1030679769369556</v>
      </c>
      <c r="M19">
        <v>7.6524460628554181</v>
      </c>
      <c r="N19">
        <v>6.4141396099463464</v>
      </c>
      <c r="O19">
        <v>3.8349676326815256</v>
      </c>
      <c r="P19">
        <v>1.6784422901110219</v>
      </c>
      <c r="Q19">
        <v>8.9227726415738147</v>
      </c>
      <c r="R19">
        <v>5.5947717726482153</v>
      </c>
    </row>
    <row r="20" spans="1:18" x14ac:dyDescent="0.35">
      <c r="A20" s="1">
        <v>42186</v>
      </c>
      <c r="B20">
        <v>2.2756601552787856</v>
      </c>
      <c r="C20">
        <v>-8.1868508685431891</v>
      </c>
      <c r="D20">
        <v>4.7886537180871613</v>
      </c>
      <c r="E20">
        <v>-3.8479561924606287</v>
      </c>
      <c r="F20">
        <v>-3.6931469820872849</v>
      </c>
      <c r="G20">
        <v>6.5605392721567881</v>
      </c>
      <c r="H20">
        <v>5.5347791673018349</v>
      </c>
      <c r="I20">
        <v>8.0426294266548126</v>
      </c>
      <c r="J20">
        <v>7.7731843186608103</v>
      </c>
      <c r="K20">
        <v>6.5000366409303467</v>
      </c>
      <c r="L20">
        <v>4.304897074628883</v>
      </c>
      <c r="M20">
        <v>8.4706859265281338</v>
      </c>
      <c r="N20">
        <v>4.3254522665175728</v>
      </c>
      <c r="O20">
        <v>4.4643826357475263</v>
      </c>
      <c r="P20">
        <v>2.1532007603773451</v>
      </c>
      <c r="Q20">
        <v>7.2710221247382236</v>
      </c>
      <c r="R20">
        <v>10.948997877248459</v>
      </c>
    </row>
    <row r="21" spans="1:18" x14ac:dyDescent="0.35">
      <c r="A21" s="1">
        <v>42217</v>
      </c>
      <c r="B21">
        <v>3.6360565820043007</v>
      </c>
      <c r="C21">
        <v>1.7308160142611086</v>
      </c>
      <c r="D21">
        <v>4.2540488470025792</v>
      </c>
      <c r="E21">
        <v>1.4744962044227492</v>
      </c>
      <c r="F21">
        <v>-3.3592478297467068</v>
      </c>
      <c r="G21">
        <v>6.1313928618403679</v>
      </c>
      <c r="H21">
        <v>5.0125506477936881</v>
      </c>
      <c r="I21">
        <v>2.4827967227819272</v>
      </c>
      <c r="J21">
        <v>13.299857782297721</v>
      </c>
      <c r="K21">
        <v>6.7010195015953826</v>
      </c>
      <c r="L21">
        <v>4.3181795924359392</v>
      </c>
      <c r="M21">
        <v>7.8661971370858481</v>
      </c>
      <c r="N21">
        <v>7.510370769095374</v>
      </c>
      <c r="O21">
        <v>4.7608538139926111</v>
      </c>
      <c r="P21">
        <v>2.5126861337398338</v>
      </c>
      <c r="Q21">
        <v>7.8635402462516168</v>
      </c>
      <c r="R21">
        <v>7.6843278268278681</v>
      </c>
    </row>
    <row r="22" spans="1:18" x14ac:dyDescent="0.35">
      <c r="A22" s="1">
        <v>42248</v>
      </c>
      <c r="B22">
        <v>4.1943136461938053</v>
      </c>
      <c r="C22">
        <v>-6.740920561810583</v>
      </c>
      <c r="D22">
        <v>6.5557768800174898</v>
      </c>
      <c r="E22">
        <v>1.0452934333874424</v>
      </c>
      <c r="F22">
        <v>-1.8118416894284479</v>
      </c>
      <c r="G22">
        <v>5.4809766392265828</v>
      </c>
      <c r="H22">
        <v>6.5663386877121894</v>
      </c>
      <c r="I22">
        <v>4.4165737387887134</v>
      </c>
      <c r="J22">
        <v>9.9861743504123552</v>
      </c>
      <c r="K22">
        <v>12.250438263672919</v>
      </c>
      <c r="L22">
        <v>4.1571762969784913</v>
      </c>
      <c r="M22">
        <v>4.3864521926332429</v>
      </c>
      <c r="N22">
        <v>3.1616000614750988</v>
      </c>
      <c r="O22">
        <v>4.4344815518432767</v>
      </c>
      <c r="P22">
        <v>2.2376449669287126</v>
      </c>
      <c r="Q22">
        <v>4.8278109917424388</v>
      </c>
      <c r="R22">
        <v>2.0119212327587235</v>
      </c>
    </row>
    <row r="23" spans="1:18" x14ac:dyDescent="0.35">
      <c r="A23" s="1">
        <v>42278</v>
      </c>
      <c r="B23">
        <v>4.4955163271124547</v>
      </c>
      <c r="C23">
        <v>1.9764049379546549</v>
      </c>
      <c r="D23">
        <v>4.9153030238126689</v>
      </c>
      <c r="E23">
        <v>1.5435421067348472</v>
      </c>
      <c r="F23">
        <v>6.6866465976147822</v>
      </c>
      <c r="G23">
        <v>4.5030386832099367</v>
      </c>
      <c r="H23">
        <v>8.5623511309912459</v>
      </c>
      <c r="I23">
        <v>7.7339742993199678</v>
      </c>
      <c r="J23">
        <v>9.7383757233675254</v>
      </c>
      <c r="K23">
        <v>6.4982486189140616</v>
      </c>
      <c r="L23">
        <v>4.2704994672208443</v>
      </c>
      <c r="M23">
        <v>-1.2194966612729417</v>
      </c>
      <c r="N23">
        <v>4.2749032598559324</v>
      </c>
      <c r="O23">
        <v>3.1063377280931377</v>
      </c>
      <c r="P23">
        <v>1.8168889942395907</v>
      </c>
      <c r="Q23">
        <v>-4.2744813174335548</v>
      </c>
      <c r="R23">
        <v>3.776918996492924</v>
      </c>
    </row>
    <row r="24" spans="1:18" x14ac:dyDescent="0.35">
      <c r="A24" s="1">
        <v>42309</v>
      </c>
      <c r="B24">
        <v>5.2713648908576829</v>
      </c>
      <c r="C24">
        <v>20.423188346217074</v>
      </c>
      <c r="D24">
        <v>1.1100483254073055</v>
      </c>
      <c r="E24">
        <v>2.7998500167241218</v>
      </c>
      <c r="F24">
        <v>7.8190611678690516</v>
      </c>
      <c r="G24">
        <v>2.3602570957494464</v>
      </c>
      <c r="H24">
        <v>10.427897840349317</v>
      </c>
      <c r="I24">
        <v>6.1531550286780572</v>
      </c>
      <c r="J24">
        <v>11.037500951645313</v>
      </c>
      <c r="K24">
        <v>11.516267270051614</v>
      </c>
      <c r="L24">
        <v>4.106721864272501</v>
      </c>
      <c r="M24">
        <v>-2.9271231063529655</v>
      </c>
      <c r="N24">
        <v>4.2069079067240835</v>
      </c>
      <c r="O24">
        <v>2.8908781058555775</v>
      </c>
      <c r="P24">
        <v>1.3541091520430797</v>
      </c>
      <c r="Q24">
        <v>9.3870482353271427</v>
      </c>
      <c r="R24">
        <v>0.90705456981443433</v>
      </c>
    </row>
    <row r="25" spans="1:18" x14ac:dyDescent="0.35">
      <c r="A25" s="1">
        <v>42339</v>
      </c>
      <c r="B25">
        <v>2.1896963220817867</v>
      </c>
      <c r="C25">
        <v>-16.528025569366349</v>
      </c>
      <c r="D25">
        <v>3.0780242005651388</v>
      </c>
      <c r="E25">
        <v>6.2581178184140072</v>
      </c>
      <c r="F25">
        <v>7.3177458137914044</v>
      </c>
      <c r="G25">
        <v>0.5281441759637886</v>
      </c>
      <c r="H25">
        <v>7.0359839595293181</v>
      </c>
      <c r="I25">
        <v>-3.4540975424661724E-2</v>
      </c>
      <c r="J25">
        <v>7.1782247834401858</v>
      </c>
      <c r="K25">
        <v>16.003228155691929</v>
      </c>
      <c r="L25">
        <v>3.6011039782259786</v>
      </c>
      <c r="M25">
        <v>-1.2060599994662624</v>
      </c>
      <c r="N25">
        <v>2.4146798647573888</v>
      </c>
      <c r="O25">
        <v>1.1585483501589664</v>
      </c>
      <c r="P25">
        <v>1.1903560302300065</v>
      </c>
      <c r="Q25">
        <v>5.5592300686936795</v>
      </c>
      <c r="R25">
        <v>4.2424435486097138</v>
      </c>
    </row>
    <row r="26" spans="1:18" x14ac:dyDescent="0.35">
      <c r="A26" s="1">
        <v>42370</v>
      </c>
      <c r="B26">
        <v>1.6201474511490659</v>
      </c>
      <c r="C26">
        <v>-23.926201105883337</v>
      </c>
      <c r="D26">
        <v>2.6017868833381641</v>
      </c>
      <c r="E26">
        <v>-3.295553595221179E-2</v>
      </c>
      <c r="F26">
        <v>-3.5910288357780331</v>
      </c>
      <c r="G26">
        <v>0.76150457164514762</v>
      </c>
      <c r="H26">
        <v>2.6041549497661123</v>
      </c>
      <c r="I26">
        <v>5.085853865644367</v>
      </c>
      <c r="J26">
        <v>12.336216061542046</v>
      </c>
      <c r="K26">
        <v>7.5402826388440474</v>
      </c>
      <c r="L26">
        <v>3.2633272183742861</v>
      </c>
      <c r="M26">
        <v>-2.5588362897982222</v>
      </c>
      <c r="N26">
        <v>0.48985479461853743</v>
      </c>
      <c r="O26">
        <v>2.4733165463015609</v>
      </c>
      <c r="P26">
        <v>1.4369274475804588</v>
      </c>
      <c r="Q26">
        <v>0.65798529514783866</v>
      </c>
      <c r="R26">
        <v>5.2899476822488651</v>
      </c>
    </row>
    <row r="27" spans="1:18" x14ac:dyDescent="0.35">
      <c r="A27" s="1">
        <v>42401</v>
      </c>
      <c r="B27">
        <v>2.0604415163541319</v>
      </c>
      <c r="C27">
        <v>-3.2176339964880611</v>
      </c>
      <c r="D27">
        <v>2.4569808418134897</v>
      </c>
      <c r="E27">
        <v>0.8361517285290887</v>
      </c>
      <c r="F27">
        <v>-3.8225142633350799</v>
      </c>
      <c r="G27">
        <v>2.092859482295097</v>
      </c>
      <c r="H27">
        <v>0.92180228961721866</v>
      </c>
      <c r="I27">
        <v>1.6562354827034653</v>
      </c>
      <c r="J27">
        <v>5.8208180580035673</v>
      </c>
      <c r="K27">
        <v>5.1450767081562105</v>
      </c>
      <c r="L27">
        <v>3.1821347069498103</v>
      </c>
      <c r="M27">
        <v>-1.1407041961568325</v>
      </c>
      <c r="N27">
        <v>-0.64644635559825758</v>
      </c>
      <c r="O27">
        <v>2.1395746323830735</v>
      </c>
      <c r="P27">
        <v>2.4616204815623348</v>
      </c>
      <c r="Q27">
        <v>7.2147455266160563</v>
      </c>
      <c r="R27">
        <v>0.52297671038769522</v>
      </c>
    </row>
    <row r="28" spans="1:18" x14ac:dyDescent="0.35">
      <c r="A28" s="1">
        <v>42430</v>
      </c>
      <c r="B28">
        <v>0.78406181882533588</v>
      </c>
      <c r="C28">
        <v>-3.8025329196832445</v>
      </c>
      <c r="D28">
        <v>-2.4292690902191936</v>
      </c>
      <c r="E28">
        <v>-0.72521009923998747</v>
      </c>
      <c r="F28">
        <v>-2.394473818441341</v>
      </c>
      <c r="G28">
        <v>2.7806981870819811</v>
      </c>
      <c r="H28">
        <v>-0.75385458124287652</v>
      </c>
      <c r="I28">
        <v>4.6129607308320857</v>
      </c>
      <c r="J28">
        <v>2.8503042420710614</v>
      </c>
      <c r="K28">
        <v>6.6795550052665646</v>
      </c>
      <c r="L28">
        <v>3.1068463998549021</v>
      </c>
      <c r="M28">
        <v>-6.5533622389610429</v>
      </c>
      <c r="N28">
        <v>-3.6979735881035083</v>
      </c>
      <c r="O28">
        <v>3.0171070355598459</v>
      </c>
      <c r="P28">
        <v>0.25365024075856013</v>
      </c>
      <c r="Q28">
        <v>4.6633180705222088</v>
      </c>
      <c r="R28">
        <v>2.5100394489473388</v>
      </c>
    </row>
    <row r="29" spans="1:18" x14ac:dyDescent="0.35">
      <c r="A29" s="1">
        <v>42461</v>
      </c>
      <c r="B29">
        <v>3.3058743053775714</v>
      </c>
      <c r="C29">
        <v>-12.231273464604769</v>
      </c>
      <c r="D29">
        <v>5.6987024568665703</v>
      </c>
      <c r="E29">
        <v>10.423959288742225</v>
      </c>
      <c r="F29">
        <v>1.3842718568283487</v>
      </c>
      <c r="G29">
        <v>4.3284871246650312</v>
      </c>
      <c r="H29">
        <v>3.2542734460073746</v>
      </c>
      <c r="I29">
        <v>4.8234132188678842</v>
      </c>
      <c r="J29">
        <v>9.9711168728856592</v>
      </c>
      <c r="K29">
        <v>8.9120169745290809</v>
      </c>
      <c r="L29">
        <v>3.9932466281366317</v>
      </c>
      <c r="M29">
        <v>0.78482444259388728</v>
      </c>
      <c r="N29">
        <v>2.2890565038919561</v>
      </c>
      <c r="O29">
        <v>1.1524591734022067</v>
      </c>
      <c r="P29">
        <v>1.0330244980796692</v>
      </c>
      <c r="Q29">
        <v>9.7868162053456018</v>
      </c>
      <c r="R29">
        <v>3.3047475355461273</v>
      </c>
    </row>
    <row r="30" spans="1:18" x14ac:dyDescent="0.35">
      <c r="A30" s="1">
        <v>42491</v>
      </c>
      <c r="B30">
        <v>2.5370209470557938</v>
      </c>
      <c r="C30">
        <v>-14.769415433157164</v>
      </c>
      <c r="D30">
        <v>6.1611008122232249</v>
      </c>
      <c r="E30">
        <v>9.1392777385005104</v>
      </c>
      <c r="F30">
        <v>1.924112832368067</v>
      </c>
      <c r="G30">
        <v>4.871421588150568</v>
      </c>
      <c r="H30">
        <v>6.4751980245018927</v>
      </c>
      <c r="I30">
        <v>2.9153905391393806</v>
      </c>
      <c r="J30">
        <v>10.063577978611633</v>
      </c>
      <c r="K30">
        <v>9.4555981355702698</v>
      </c>
      <c r="L30">
        <v>4.0859588553129527</v>
      </c>
      <c r="M30">
        <v>-2.5852972741886759</v>
      </c>
      <c r="N30">
        <v>-1.0814634342838758</v>
      </c>
      <c r="O30">
        <v>1.4836596928709014</v>
      </c>
      <c r="P30">
        <v>0.54129679758396776</v>
      </c>
      <c r="Q30">
        <v>3.8481327717302349</v>
      </c>
      <c r="R30">
        <v>5.7737767999647645</v>
      </c>
    </row>
    <row r="31" spans="1:18" x14ac:dyDescent="0.35">
      <c r="A31" s="1">
        <v>42522</v>
      </c>
      <c r="B31">
        <v>3.666237060882267</v>
      </c>
      <c r="C31">
        <v>19.976321994764731</v>
      </c>
      <c r="D31">
        <v>2.6817749728877232</v>
      </c>
      <c r="E31">
        <v>5.3134607282142809</v>
      </c>
      <c r="F31">
        <v>0.4261862304223456</v>
      </c>
      <c r="G31">
        <v>2.2387252706481888</v>
      </c>
      <c r="H31">
        <v>3.5859935302563457</v>
      </c>
      <c r="I31">
        <v>3.23785894576028</v>
      </c>
      <c r="J31">
        <v>3.4755032290446479</v>
      </c>
      <c r="K31">
        <v>4.2483942990265859</v>
      </c>
      <c r="L31">
        <v>3.7350481540574521</v>
      </c>
      <c r="M31">
        <v>-5.5199890983362963</v>
      </c>
      <c r="N31">
        <v>-1.4575497934395543</v>
      </c>
      <c r="O31">
        <v>1.2907485151327336</v>
      </c>
      <c r="P31">
        <v>0.21072134037392232</v>
      </c>
      <c r="Q31">
        <v>8.5330420960475664</v>
      </c>
      <c r="R31">
        <v>3.1294678679343519</v>
      </c>
    </row>
    <row r="32" spans="1:18" x14ac:dyDescent="0.35">
      <c r="A32" s="1">
        <v>42552</v>
      </c>
      <c r="B32">
        <v>1.960614181282665</v>
      </c>
      <c r="C32">
        <v>-20.948288111470163</v>
      </c>
      <c r="D32">
        <v>-2.6421462568677612E-2</v>
      </c>
      <c r="E32">
        <v>8.6729086196755389</v>
      </c>
      <c r="F32">
        <v>3.7173225069050915</v>
      </c>
      <c r="G32">
        <v>-0.36928744046836925</v>
      </c>
      <c r="H32">
        <v>0.33881335709638449</v>
      </c>
      <c r="I32">
        <v>8.7191007707309751</v>
      </c>
      <c r="J32">
        <v>-2.6721562503031464</v>
      </c>
      <c r="K32">
        <v>7.1990394274957339</v>
      </c>
      <c r="L32">
        <v>3.2145491662173953</v>
      </c>
      <c r="M32">
        <v>-7.7350588842830348</v>
      </c>
      <c r="N32">
        <v>-2.2039279750236886</v>
      </c>
      <c r="O32">
        <v>0.8855926061601167</v>
      </c>
      <c r="P32">
        <v>6.9043894384222426E-2</v>
      </c>
      <c r="Q32">
        <v>5.7104750345318962</v>
      </c>
      <c r="R32">
        <v>-2.173766146929097</v>
      </c>
    </row>
    <row r="33" spans="1:18" x14ac:dyDescent="0.35">
      <c r="A33" s="1">
        <v>42583</v>
      </c>
      <c r="B33">
        <v>5.5177488988080512</v>
      </c>
      <c r="C33">
        <v>1.4083486741479874</v>
      </c>
      <c r="D33">
        <v>4.7685568387181974</v>
      </c>
      <c r="E33">
        <v>13.019199437259175</v>
      </c>
      <c r="F33">
        <v>3.0919349010456898</v>
      </c>
      <c r="G33">
        <v>0.44860582773299029</v>
      </c>
      <c r="H33">
        <v>3.4034422157458266</v>
      </c>
      <c r="I33">
        <v>2.8448971687848825</v>
      </c>
      <c r="J33">
        <v>-9.5176643108459302E-2</v>
      </c>
      <c r="K33">
        <v>6.2924562811809182</v>
      </c>
      <c r="L33">
        <v>3.5815280642705289</v>
      </c>
      <c r="M33">
        <v>-4.9782434858256011</v>
      </c>
      <c r="N33">
        <v>-0.12808204365923359</v>
      </c>
      <c r="O33">
        <v>0.33050159409677349</v>
      </c>
      <c r="P33">
        <v>-0.52722740078908714</v>
      </c>
      <c r="Q33">
        <v>9.0502176798980258</v>
      </c>
      <c r="R33">
        <v>4.0012200716025745</v>
      </c>
    </row>
    <row r="34" spans="1:18" x14ac:dyDescent="0.35">
      <c r="A34" s="1">
        <v>42614</v>
      </c>
      <c r="B34">
        <v>2.1244240650860178</v>
      </c>
      <c r="C34">
        <v>-17.269412050955722</v>
      </c>
      <c r="D34">
        <v>3.1748719200018911</v>
      </c>
      <c r="E34">
        <v>11.853494589040153</v>
      </c>
      <c r="F34">
        <v>1.9523206466754743</v>
      </c>
      <c r="G34">
        <v>1.6929460180492981</v>
      </c>
      <c r="H34">
        <v>2.9700687442244771</v>
      </c>
      <c r="I34">
        <v>7.4384413974067485</v>
      </c>
      <c r="J34">
        <v>5.53524007510795</v>
      </c>
      <c r="K34">
        <v>12.242345403061066</v>
      </c>
      <c r="L34">
        <v>3.876553301782252</v>
      </c>
      <c r="M34">
        <v>-2.4078371885870098</v>
      </c>
      <c r="N34">
        <v>1.1355496262347202</v>
      </c>
      <c r="O34">
        <v>0.94075790840990692</v>
      </c>
      <c r="P34">
        <v>-0.16470274383166839</v>
      </c>
      <c r="Q34">
        <v>6.3614428811101504</v>
      </c>
      <c r="R34">
        <v>4.2829432339078295</v>
      </c>
    </row>
    <row r="35" spans="1:18" x14ac:dyDescent="0.35">
      <c r="A35" s="1">
        <v>42644</v>
      </c>
      <c r="B35">
        <v>-0.1045096063266584</v>
      </c>
      <c r="C35">
        <v>-23.046004400595521</v>
      </c>
      <c r="D35">
        <v>1.5756326750495049</v>
      </c>
      <c r="E35">
        <v>-4.3284611337911372</v>
      </c>
      <c r="F35">
        <v>-2.2970044523523114</v>
      </c>
      <c r="G35">
        <v>2.5964802603943582</v>
      </c>
      <c r="H35">
        <v>-0.39852312691181169</v>
      </c>
      <c r="I35">
        <v>8.1814572821295286</v>
      </c>
      <c r="J35">
        <v>-0.16163341792201891</v>
      </c>
      <c r="K35">
        <v>7.983977287994918</v>
      </c>
      <c r="L35">
        <v>3.9711468519222421</v>
      </c>
      <c r="M35">
        <v>0.60448034420781482</v>
      </c>
      <c r="N35">
        <v>2.7006724015850949</v>
      </c>
      <c r="O35">
        <v>2.0268164596404432</v>
      </c>
      <c r="P35">
        <v>0.14930370371541812</v>
      </c>
      <c r="Q35">
        <v>11.240926006374934</v>
      </c>
      <c r="R35">
        <v>2.9179712664234785</v>
      </c>
    </row>
    <row r="36" spans="1:18" x14ac:dyDescent="0.35">
      <c r="A36" s="1">
        <v>42675</v>
      </c>
      <c r="B36">
        <v>3.2144903075069635</v>
      </c>
      <c r="C36">
        <v>-20.138402466404628</v>
      </c>
      <c r="D36">
        <v>4.8320637477182515</v>
      </c>
      <c r="E36">
        <v>0.88530670690884961</v>
      </c>
      <c r="F36">
        <v>-2.193163213867706</v>
      </c>
      <c r="G36">
        <v>5.4605590623717006</v>
      </c>
      <c r="H36">
        <v>0.11455977046250609</v>
      </c>
      <c r="I36">
        <v>3.0464355968338879</v>
      </c>
      <c r="J36">
        <v>3.1604705391326604</v>
      </c>
      <c r="K36">
        <v>9.4823112006082226</v>
      </c>
      <c r="L36">
        <v>4.2597474828899777</v>
      </c>
      <c r="M36">
        <v>4.6104037289111233</v>
      </c>
      <c r="N36">
        <v>-0.89731304147601065</v>
      </c>
      <c r="O36">
        <v>2.9404703410784236</v>
      </c>
      <c r="P36">
        <v>0.60517857522437168</v>
      </c>
      <c r="Q36">
        <v>-1.207567739494479</v>
      </c>
      <c r="R36">
        <v>5.7391728926869945</v>
      </c>
    </row>
    <row r="37" spans="1:18" x14ac:dyDescent="0.35">
      <c r="A37" s="1">
        <v>42705</v>
      </c>
      <c r="B37">
        <v>2.3016165921897311</v>
      </c>
      <c r="C37">
        <v>18.135625727947229</v>
      </c>
      <c r="D37">
        <v>4.4590456139169845</v>
      </c>
      <c r="E37">
        <v>-3.8940701239308879</v>
      </c>
      <c r="F37">
        <v>-0.85854182361974551</v>
      </c>
      <c r="G37">
        <v>7.7964671673685189</v>
      </c>
      <c r="H37">
        <v>3.3534068005320421</v>
      </c>
      <c r="I37">
        <v>5.2789010884414722</v>
      </c>
      <c r="J37">
        <v>5.633385840480571</v>
      </c>
      <c r="K37">
        <v>4.6436582400376665</v>
      </c>
      <c r="L37">
        <v>4.9762868552275989</v>
      </c>
      <c r="M37">
        <v>7.4881134913132854</v>
      </c>
      <c r="N37">
        <v>7.3218565661130128</v>
      </c>
      <c r="O37">
        <v>3.8700423879411119</v>
      </c>
      <c r="P37">
        <v>0.68607708733662776</v>
      </c>
      <c r="Q37">
        <v>2.7712548088912428</v>
      </c>
      <c r="R37">
        <v>4.1122808123577528</v>
      </c>
    </row>
    <row r="38" spans="1:18" x14ac:dyDescent="0.35">
      <c r="A38" s="1">
        <v>42736</v>
      </c>
      <c r="B38">
        <v>3.634591869479479</v>
      </c>
      <c r="C38">
        <v>18.019594300800421</v>
      </c>
      <c r="D38">
        <v>4.1836255459919585</v>
      </c>
      <c r="E38">
        <v>4.8763815933211987</v>
      </c>
      <c r="F38">
        <v>6.2822874929370016</v>
      </c>
      <c r="G38">
        <v>6.9798560695067096</v>
      </c>
      <c r="H38">
        <v>9.0774945174758841</v>
      </c>
      <c r="I38">
        <v>2.7860673771886724</v>
      </c>
      <c r="J38">
        <v>3.7627369002679387</v>
      </c>
      <c r="K38">
        <v>10.969232089466246</v>
      </c>
      <c r="L38">
        <v>4.5442932085946381</v>
      </c>
      <c r="M38">
        <v>3.9486915637017717</v>
      </c>
      <c r="N38">
        <v>4.3923726838428934E-2</v>
      </c>
      <c r="O38">
        <v>2.8304367767457421</v>
      </c>
      <c r="P38">
        <v>1.4521707804466644</v>
      </c>
      <c r="Q38">
        <v>6.1305294872203007</v>
      </c>
      <c r="R38">
        <v>8.4810753028710621</v>
      </c>
    </row>
    <row r="39" spans="1:18" x14ac:dyDescent="0.35">
      <c r="A39" s="1">
        <v>42767</v>
      </c>
      <c r="B39">
        <v>5.8428804414495659</v>
      </c>
      <c r="C39">
        <v>-14.469860554678618</v>
      </c>
      <c r="D39">
        <v>4.0149435417701511</v>
      </c>
      <c r="E39">
        <v>7.200737704644439</v>
      </c>
      <c r="F39">
        <v>4.5898064001664665</v>
      </c>
      <c r="G39">
        <v>5.3628543187485889</v>
      </c>
      <c r="H39">
        <v>7.1498829101847292</v>
      </c>
      <c r="I39">
        <v>3.5324605823441146</v>
      </c>
      <c r="J39">
        <v>5.8162133512013554</v>
      </c>
      <c r="K39">
        <v>7.1500249307579793</v>
      </c>
      <c r="L39">
        <v>4.1135055989648635</v>
      </c>
      <c r="M39">
        <v>7.4853820115576184</v>
      </c>
      <c r="N39">
        <v>2.1459829582380507</v>
      </c>
      <c r="O39">
        <v>4.3122989717844433</v>
      </c>
      <c r="P39">
        <v>1.4323073678724256</v>
      </c>
      <c r="Q39">
        <v>1.8822527131098212</v>
      </c>
      <c r="R39">
        <v>6.4052805015439418</v>
      </c>
    </row>
    <row r="40" spans="1:18" x14ac:dyDescent="0.35">
      <c r="A40" s="1">
        <v>42795</v>
      </c>
      <c r="B40">
        <v>4.2897145994081853</v>
      </c>
      <c r="C40">
        <v>-8.4415959460368981</v>
      </c>
      <c r="D40">
        <v>7.0338022069472004</v>
      </c>
      <c r="E40">
        <v>6.5254456069326068</v>
      </c>
      <c r="F40">
        <v>3.5435032866650857</v>
      </c>
      <c r="G40">
        <v>3.6951756042017792</v>
      </c>
      <c r="H40">
        <v>8.0654168971856706</v>
      </c>
      <c r="I40">
        <v>0.9957703302735581</v>
      </c>
      <c r="J40">
        <v>10.453913686680494</v>
      </c>
      <c r="K40">
        <v>-0.11081580782416722</v>
      </c>
      <c r="L40">
        <v>3.9975456158505551</v>
      </c>
      <c r="M40">
        <v>10.056448526344639</v>
      </c>
      <c r="N40">
        <v>4.0622910604533047</v>
      </c>
      <c r="O40">
        <v>3.4524483204767336</v>
      </c>
      <c r="P40">
        <v>2.2757643674397201</v>
      </c>
      <c r="Q40">
        <v>4.8287357802281292</v>
      </c>
      <c r="R40">
        <v>8.8581993742750313</v>
      </c>
    </row>
    <row r="41" spans="1:18" x14ac:dyDescent="0.35">
      <c r="A41" s="1">
        <v>42826</v>
      </c>
      <c r="B41">
        <v>1.1908472610661107</v>
      </c>
      <c r="C41">
        <v>-9.2748442372476916</v>
      </c>
      <c r="D41">
        <v>0.34941321751472287</v>
      </c>
      <c r="E41">
        <v>-2.9546201003892065</v>
      </c>
      <c r="F41">
        <v>2.2592234563344249</v>
      </c>
      <c r="G41">
        <v>1.3690489411791589</v>
      </c>
      <c r="H41">
        <v>3.9725326863720767</v>
      </c>
      <c r="I41">
        <v>14.023004267811416</v>
      </c>
      <c r="J41">
        <v>2.0647738815330285</v>
      </c>
      <c r="K41">
        <v>7.9507120449174664</v>
      </c>
      <c r="L41">
        <v>3.5811746952919066</v>
      </c>
      <c r="M41">
        <v>4.8590126107365563</v>
      </c>
      <c r="N41">
        <v>-4.7662550940614778E-2</v>
      </c>
      <c r="O41">
        <v>4.3830164805412863</v>
      </c>
      <c r="P41">
        <v>1.9018877846404223</v>
      </c>
      <c r="Q41">
        <v>-0.86851236424182332</v>
      </c>
      <c r="R41">
        <v>2.574065045643664</v>
      </c>
    </row>
    <row r="42" spans="1:18" x14ac:dyDescent="0.35">
      <c r="A42" s="1">
        <v>42856</v>
      </c>
      <c r="B42">
        <v>2.4694849963670151</v>
      </c>
      <c r="C42">
        <v>43.634843149631052</v>
      </c>
      <c r="D42">
        <v>-1.1452685921021128</v>
      </c>
      <c r="E42">
        <v>-1.0826667899877833</v>
      </c>
      <c r="F42">
        <v>2.5172773954815142</v>
      </c>
      <c r="G42">
        <v>0.66371411536718483</v>
      </c>
      <c r="H42">
        <v>0.83676601312451737</v>
      </c>
      <c r="I42">
        <v>2.4675139198703278</v>
      </c>
      <c r="J42">
        <v>2.1654456469988048</v>
      </c>
      <c r="K42">
        <v>6.1959125224777551</v>
      </c>
      <c r="L42">
        <v>3.3889410368292516</v>
      </c>
      <c r="M42">
        <v>4.9612316220663644</v>
      </c>
      <c r="N42">
        <v>1.7399001458244783</v>
      </c>
      <c r="O42">
        <v>3.2264031725123914</v>
      </c>
      <c r="P42">
        <v>1.9021235544507249</v>
      </c>
      <c r="Q42">
        <v>11.406019927614054</v>
      </c>
      <c r="R42">
        <v>4.1495888515150199</v>
      </c>
    </row>
    <row r="43" spans="1:18" x14ac:dyDescent="0.35">
      <c r="A43" s="1">
        <v>42887</v>
      </c>
      <c r="B43">
        <v>3.9193850094134461</v>
      </c>
      <c r="C43">
        <v>-48.558081004471532</v>
      </c>
      <c r="D43">
        <v>4.787433885608678</v>
      </c>
      <c r="E43">
        <v>13.485958900917922</v>
      </c>
      <c r="F43">
        <v>3.9743010235162188</v>
      </c>
      <c r="G43">
        <v>1.7927457184744497</v>
      </c>
      <c r="H43">
        <v>2.8999523762513775</v>
      </c>
      <c r="I43">
        <v>7.7417249066129159</v>
      </c>
      <c r="J43">
        <v>4.4337600106567123</v>
      </c>
      <c r="K43">
        <v>-0.13311069217269278</v>
      </c>
      <c r="L43">
        <v>3.6407192991967179</v>
      </c>
      <c r="M43">
        <v>5.4658162575494771</v>
      </c>
      <c r="N43">
        <v>3.5096255752799124</v>
      </c>
      <c r="O43">
        <v>3.2893246014966451</v>
      </c>
      <c r="P43">
        <v>1.6537803468522867</v>
      </c>
      <c r="Q43">
        <v>2.4810442750525965</v>
      </c>
      <c r="R43">
        <v>2.3776283554567783</v>
      </c>
    </row>
    <row r="44" spans="1:18" x14ac:dyDescent="0.35">
      <c r="A44" s="1">
        <v>42917</v>
      </c>
      <c r="B44">
        <v>4.3855283558164331</v>
      </c>
      <c r="C44">
        <v>-51.23918243736982</v>
      </c>
      <c r="D44">
        <v>4.5840340155073562</v>
      </c>
      <c r="E44">
        <v>12.070418513107612</v>
      </c>
      <c r="F44">
        <v>8.8549579983390174</v>
      </c>
      <c r="G44">
        <v>3.4264990023334008</v>
      </c>
      <c r="H44">
        <v>3.0794626289585096</v>
      </c>
      <c r="I44">
        <v>4.475796718449061</v>
      </c>
      <c r="J44">
        <v>8.093129417044409</v>
      </c>
      <c r="K44">
        <v>7.7194391425865234</v>
      </c>
      <c r="L44">
        <v>4.0010004657330427</v>
      </c>
      <c r="M44">
        <v>5.253193328595799</v>
      </c>
      <c r="N44">
        <v>3.0654092320562683</v>
      </c>
      <c r="O44">
        <v>3.9569436138189786</v>
      </c>
      <c r="P44">
        <v>1.4159611269716947</v>
      </c>
      <c r="Q44">
        <v>-1.8014729030259105</v>
      </c>
      <c r="R44">
        <v>3.8084073581819524</v>
      </c>
    </row>
    <row r="45" spans="1:18" x14ac:dyDescent="0.35">
      <c r="A45" s="1">
        <v>42948</v>
      </c>
      <c r="B45">
        <v>2.297666338852224</v>
      </c>
      <c r="C45">
        <v>-57.053700621093462</v>
      </c>
      <c r="D45">
        <v>2.8674026407486934</v>
      </c>
      <c r="E45">
        <v>8.8827527713783496</v>
      </c>
      <c r="F45">
        <v>10.105485877080127</v>
      </c>
      <c r="G45">
        <v>3.6108696133410518</v>
      </c>
      <c r="H45">
        <v>1.8673424621871391</v>
      </c>
      <c r="I45">
        <v>5.7425519428987286</v>
      </c>
      <c r="J45">
        <v>5.2643935141417586</v>
      </c>
      <c r="K45">
        <v>6.7069715368710519</v>
      </c>
      <c r="L45">
        <v>3.9681848238149797</v>
      </c>
      <c r="M45">
        <v>3.9944450628344441</v>
      </c>
      <c r="N45">
        <v>2.7741609205694999</v>
      </c>
      <c r="O45">
        <v>4.1403774098392745</v>
      </c>
      <c r="P45">
        <v>1.4484248756012619</v>
      </c>
      <c r="Q45">
        <v>1.0811907367075548</v>
      </c>
      <c r="R45">
        <v>0.45965570285576973</v>
      </c>
    </row>
    <row r="46" spans="1:18" x14ac:dyDescent="0.35">
      <c r="A46" s="1">
        <v>42979</v>
      </c>
      <c r="B46">
        <v>3.7244523281066932</v>
      </c>
      <c r="C46">
        <v>-49.739227092915975</v>
      </c>
      <c r="D46">
        <v>3.2467216326718784</v>
      </c>
      <c r="E46">
        <v>0.64466225288479961</v>
      </c>
      <c r="F46">
        <v>7.5192465399015873</v>
      </c>
      <c r="G46">
        <v>3.1162592110847527</v>
      </c>
      <c r="H46">
        <v>-0.5279954165361147</v>
      </c>
      <c r="I46">
        <v>2.703299949257115</v>
      </c>
      <c r="J46">
        <v>-1.4400400873511501</v>
      </c>
      <c r="K46">
        <v>-3.8147409449105965</v>
      </c>
      <c r="L46">
        <v>3.775506000274504</v>
      </c>
      <c r="M46">
        <v>3.0005882135886566</v>
      </c>
      <c r="N46">
        <v>2.8578157358036123</v>
      </c>
      <c r="O46">
        <v>2.8245418384136087</v>
      </c>
      <c r="P46">
        <v>0.56174266411159124</v>
      </c>
      <c r="Q46">
        <v>2.8414399393287653</v>
      </c>
      <c r="R46">
        <v>1.5503334488935252</v>
      </c>
    </row>
    <row r="47" spans="1:18" x14ac:dyDescent="0.35">
      <c r="A47" s="1">
        <v>43009</v>
      </c>
      <c r="B47">
        <v>4.365131483020761</v>
      </c>
      <c r="C47">
        <v>-46.816473945999846</v>
      </c>
      <c r="D47">
        <v>2.2092808207797106</v>
      </c>
      <c r="E47">
        <v>11.903316216511811</v>
      </c>
      <c r="F47">
        <v>-2.4903449306059144</v>
      </c>
      <c r="G47">
        <v>3.3972164535806684</v>
      </c>
      <c r="H47">
        <v>0.69275043486068455</v>
      </c>
      <c r="I47">
        <v>0.28623606633884435</v>
      </c>
      <c r="J47">
        <v>10.000530719585797</v>
      </c>
      <c r="K47">
        <v>4.1387747184741244</v>
      </c>
      <c r="L47">
        <v>3.8304868949206963</v>
      </c>
      <c r="M47">
        <v>4.9742098317726544</v>
      </c>
      <c r="N47">
        <v>3.063150227191997</v>
      </c>
      <c r="O47">
        <v>2.0723894149868443</v>
      </c>
      <c r="P47">
        <v>-0.5163471145469174</v>
      </c>
      <c r="Q47">
        <v>4.3660495382308824</v>
      </c>
      <c r="R47">
        <v>3.6987396074046046</v>
      </c>
    </row>
    <row r="48" spans="1:18" x14ac:dyDescent="0.35">
      <c r="A48" s="1">
        <v>43040</v>
      </c>
      <c r="B48">
        <v>2.0458729957846913</v>
      </c>
      <c r="C48">
        <v>-55.588582172042351</v>
      </c>
      <c r="D48">
        <v>4.4820512917925583</v>
      </c>
      <c r="E48">
        <v>2.702035496152206</v>
      </c>
      <c r="F48">
        <v>-4.5491109499680675</v>
      </c>
      <c r="G48">
        <v>2.6110436061888294</v>
      </c>
      <c r="H48">
        <v>-0.7054825070106574</v>
      </c>
      <c r="I48">
        <v>3.4777041617955859</v>
      </c>
      <c r="J48">
        <v>0.68274863627921434</v>
      </c>
      <c r="K48">
        <v>-3.4246121314233164</v>
      </c>
      <c r="L48">
        <v>3.6001548631107312</v>
      </c>
      <c r="M48">
        <v>2.8628648399310066</v>
      </c>
      <c r="N48">
        <v>6.8009205687153269</v>
      </c>
      <c r="O48">
        <v>1.5214143946931529</v>
      </c>
      <c r="P48">
        <v>-0.79493025581005838</v>
      </c>
      <c r="Q48">
        <v>2.658628250741188</v>
      </c>
      <c r="R48">
        <v>-1.195477920563448</v>
      </c>
    </row>
    <row r="49" spans="1:18" x14ac:dyDescent="0.35">
      <c r="A49" s="1">
        <v>43070</v>
      </c>
      <c r="B49">
        <v>1.6389019798125304</v>
      </c>
      <c r="C49">
        <v>-60.922339635007845</v>
      </c>
      <c r="D49">
        <v>-0.16410498070236201</v>
      </c>
      <c r="E49">
        <v>2.7008145200081941</v>
      </c>
      <c r="F49">
        <v>-3.5103899953024751</v>
      </c>
      <c r="G49">
        <v>1.8401180617363195</v>
      </c>
      <c r="H49">
        <v>-1.9571082292011255</v>
      </c>
      <c r="I49">
        <v>4.9048706139556373</v>
      </c>
      <c r="J49">
        <v>9.1600180936823392</v>
      </c>
      <c r="K49">
        <v>8.7109587300141982</v>
      </c>
      <c r="L49">
        <v>3.3431350028173057</v>
      </c>
      <c r="M49">
        <v>0.12359907208363552</v>
      </c>
      <c r="N49">
        <v>1.4217044907218366</v>
      </c>
      <c r="O49">
        <v>2.8413561324798167</v>
      </c>
      <c r="P49">
        <v>-8.7295572065059446E-2</v>
      </c>
      <c r="Q49">
        <v>11.887778836615098</v>
      </c>
      <c r="R49">
        <v>-0.3077438287267853</v>
      </c>
    </row>
    <row r="50" spans="1:18" x14ac:dyDescent="0.35">
      <c r="A50" s="1">
        <v>43101</v>
      </c>
      <c r="B50">
        <v>1.4751060056242977</v>
      </c>
      <c r="C50">
        <v>-57.220541118552568</v>
      </c>
      <c r="D50">
        <v>2.5059939317607416</v>
      </c>
      <c r="E50">
        <v>7.0682728840280049</v>
      </c>
      <c r="F50">
        <v>-3.792945883779268</v>
      </c>
      <c r="G50">
        <v>2.5785129953402617</v>
      </c>
      <c r="H50">
        <v>2.2784512535125145E-2</v>
      </c>
      <c r="I50">
        <v>2.7899802245158867</v>
      </c>
      <c r="J50">
        <v>-0.34360047163391982</v>
      </c>
      <c r="K50">
        <v>5.5725737116588618</v>
      </c>
      <c r="L50">
        <v>3.6383030422387321</v>
      </c>
      <c r="M50">
        <v>1.2311282517276396</v>
      </c>
      <c r="N50">
        <v>2.647791427675088</v>
      </c>
      <c r="O50">
        <v>2.8059125465124168</v>
      </c>
      <c r="P50">
        <v>2.9030445681100332</v>
      </c>
      <c r="Q50">
        <v>6.826432112809556</v>
      </c>
      <c r="R50">
        <v>3.340594899994457</v>
      </c>
    </row>
    <row r="51" spans="1:18" x14ac:dyDescent="0.35">
      <c r="A51" s="1">
        <v>43132</v>
      </c>
      <c r="B51">
        <v>3.0609603567869357</v>
      </c>
      <c r="C51">
        <v>-52.061436451410657</v>
      </c>
      <c r="D51">
        <v>4.6218594496218799</v>
      </c>
      <c r="E51">
        <v>12.403553393987153</v>
      </c>
      <c r="F51">
        <v>0.45090436204620232</v>
      </c>
      <c r="G51">
        <v>2.4724032837717118</v>
      </c>
      <c r="H51">
        <v>3.3578197762925015</v>
      </c>
      <c r="I51">
        <v>4.0684699550876928</v>
      </c>
      <c r="J51">
        <v>3.0940199875196583</v>
      </c>
      <c r="K51">
        <v>5.1503083024825287</v>
      </c>
      <c r="L51">
        <v>3.8426698007696558</v>
      </c>
      <c r="M51">
        <v>1.4390356585448245</v>
      </c>
      <c r="N51">
        <v>2.0971457195576306</v>
      </c>
      <c r="O51">
        <v>3.5072920602933948</v>
      </c>
      <c r="P51">
        <v>2.2121727350904195</v>
      </c>
      <c r="Q51">
        <v>4.3719463833836301</v>
      </c>
      <c r="R51">
        <v>2.8266679609259455</v>
      </c>
    </row>
    <row r="52" spans="1:18" x14ac:dyDescent="0.35">
      <c r="A52" s="1">
        <v>43160</v>
      </c>
      <c r="B52">
        <v>3.166050346582665</v>
      </c>
      <c r="C52">
        <v>-55.045339128839679</v>
      </c>
      <c r="D52">
        <v>5.0887951628627519</v>
      </c>
      <c r="E52">
        <v>8.1067630169984426</v>
      </c>
      <c r="F52">
        <v>1.3837803899200196</v>
      </c>
      <c r="G52">
        <v>2.0604871362052535</v>
      </c>
      <c r="H52">
        <v>3.4412827904835268</v>
      </c>
      <c r="I52">
        <v>13.373619117018862</v>
      </c>
      <c r="J52">
        <v>3.847664351819887</v>
      </c>
      <c r="K52">
        <v>4.1734352369417422</v>
      </c>
      <c r="L52">
        <v>4.0385924591193287</v>
      </c>
      <c r="M52">
        <v>0.82594594932174914</v>
      </c>
      <c r="N52">
        <v>2.1901760964956765</v>
      </c>
      <c r="O52">
        <v>4.7048799318378798</v>
      </c>
      <c r="P52">
        <v>2.4615085936007972</v>
      </c>
      <c r="Q52">
        <v>5.8525341987191837</v>
      </c>
      <c r="R52">
        <v>-0.84338107593242739</v>
      </c>
    </row>
    <row r="53" spans="1:18" x14ac:dyDescent="0.35">
      <c r="A53" s="1">
        <v>43191</v>
      </c>
      <c r="B53">
        <v>3.6604189690542484</v>
      </c>
      <c r="C53">
        <v>-40.757434144630736</v>
      </c>
      <c r="D53">
        <v>5.6894684915050959</v>
      </c>
      <c r="E53">
        <v>6.2470841830260184</v>
      </c>
      <c r="F53">
        <v>3.677946498462731</v>
      </c>
      <c r="G53">
        <v>3.5166126649703244</v>
      </c>
      <c r="H53">
        <v>3.4643901754539002</v>
      </c>
      <c r="I53">
        <v>-4.4431090233180583</v>
      </c>
      <c r="J53">
        <v>14.467584154803774</v>
      </c>
      <c r="K53">
        <v>4.2903337879483701</v>
      </c>
      <c r="L53">
        <v>4.2493256797758079</v>
      </c>
      <c r="M53">
        <v>2.0497775700295051</v>
      </c>
      <c r="N53">
        <v>5.7554958094459892</v>
      </c>
      <c r="O53">
        <v>5.3161459887742382</v>
      </c>
      <c r="P53">
        <v>2.1332991861227271</v>
      </c>
      <c r="Q53">
        <v>11.380739749728804</v>
      </c>
      <c r="R53">
        <v>4.1146499221748911</v>
      </c>
    </row>
    <row r="54" spans="1:18" x14ac:dyDescent="0.35">
      <c r="A54" s="1">
        <v>43221</v>
      </c>
      <c r="B54">
        <v>4.5140480267579193</v>
      </c>
      <c r="C54">
        <v>-59.396809879058253</v>
      </c>
      <c r="D54">
        <v>4.1007002596160476</v>
      </c>
      <c r="E54">
        <v>4.705314247670529</v>
      </c>
      <c r="F54">
        <v>7.8336540711299847</v>
      </c>
      <c r="G54">
        <v>4.7914969330530113</v>
      </c>
      <c r="H54">
        <v>4.3958753722412638</v>
      </c>
      <c r="I54">
        <v>3.9581454953878819</v>
      </c>
      <c r="J54">
        <v>17.773518264933458</v>
      </c>
      <c r="K54">
        <v>9.0113539960045159</v>
      </c>
      <c r="L54">
        <v>4.5079440070035872</v>
      </c>
      <c r="M54">
        <v>4.5843404433686459</v>
      </c>
      <c r="N54">
        <v>6.0762546774609092</v>
      </c>
      <c r="O54">
        <v>5.3061331050557641</v>
      </c>
      <c r="P54">
        <v>1.8044972930154586</v>
      </c>
      <c r="Q54">
        <v>0.68462982184387045</v>
      </c>
      <c r="R54">
        <v>0.57626818471450747</v>
      </c>
    </row>
    <row r="55" spans="1:18" x14ac:dyDescent="0.35">
      <c r="A55" s="1">
        <v>43252</v>
      </c>
      <c r="B55">
        <v>3.3891931964055146</v>
      </c>
      <c r="C55">
        <v>-18.785005028843898</v>
      </c>
      <c r="D55">
        <v>3.0520626770176307</v>
      </c>
      <c r="E55">
        <v>3.8458797435644101</v>
      </c>
      <c r="F55">
        <v>10.89872105719239</v>
      </c>
      <c r="G55">
        <v>4.6554320787451218</v>
      </c>
      <c r="H55">
        <v>3.3703439539008571</v>
      </c>
      <c r="I55">
        <v>1.5809661893077163</v>
      </c>
      <c r="J55">
        <v>2.1038399423982668</v>
      </c>
      <c r="K55">
        <v>5.7166700333307432</v>
      </c>
      <c r="L55">
        <v>4.3376329352767584</v>
      </c>
      <c r="M55">
        <v>6.5945245562991914</v>
      </c>
      <c r="N55">
        <v>6.2373508342930251</v>
      </c>
      <c r="O55">
        <v>4.893047265254765</v>
      </c>
      <c r="P55">
        <v>1.6150560954625064</v>
      </c>
      <c r="Q55">
        <v>12.286125735825479</v>
      </c>
      <c r="R55">
        <v>-0.29294014931188883</v>
      </c>
    </row>
    <row r="56" spans="1:18" x14ac:dyDescent="0.35">
      <c r="A56" s="1">
        <v>43282</v>
      </c>
      <c r="B56">
        <v>2.3130524232717988</v>
      </c>
      <c r="C56">
        <v>17.083604819110292</v>
      </c>
      <c r="D56">
        <v>2.3962352106883458</v>
      </c>
      <c r="E56">
        <v>-0.37964029447292091</v>
      </c>
      <c r="F56">
        <v>6.3510098754317568</v>
      </c>
      <c r="G56">
        <v>3.6140121454729268</v>
      </c>
      <c r="H56">
        <v>4.4083403864803756</v>
      </c>
      <c r="I56">
        <v>0.52247913768029264</v>
      </c>
      <c r="J56">
        <v>4.1389136194742093</v>
      </c>
      <c r="K56">
        <v>7.5014854360726559</v>
      </c>
      <c r="L56">
        <v>4.208966347170346</v>
      </c>
      <c r="M56">
        <v>8.411797354283479</v>
      </c>
      <c r="N56">
        <v>5.804359057290867</v>
      </c>
      <c r="O56">
        <v>4.4837012425962115</v>
      </c>
      <c r="P56">
        <v>1.3862946914812113</v>
      </c>
      <c r="Q56">
        <v>7.1041181482189018</v>
      </c>
      <c r="R56">
        <v>3.3707277238664375</v>
      </c>
    </row>
    <row r="57" spans="1:18" x14ac:dyDescent="0.35">
      <c r="A57" s="1">
        <v>43313</v>
      </c>
      <c r="B57">
        <v>3.6679188845698292</v>
      </c>
      <c r="C57">
        <v>6.5293130486847986</v>
      </c>
      <c r="D57">
        <v>4.482258452945544</v>
      </c>
      <c r="E57">
        <v>-1.8278810054813306</v>
      </c>
      <c r="F57">
        <v>4.6667558010816634</v>
      </c>
      <c r="G57">
        <v>2.3669377384918562</v>
      </c>
      <c r="H57">
        <v>3.1420002493786114</v>
      </c>
      <c r="I57">
        <v>3.3558323593090478</v>
      </c>
      <c r="J57">
        <v>1.5684532670510407</v>
      </c>
      <c r="K57">
        <v>5.5537997841469604</v>
      </c>
      <c r="L57">
        <v>4.0406493455357833</v>
      </c>
      <c r="M57">
        <v>9.2426802750685368</v>
      </c>
      <c r="N57">
        <v>3.6787747368239678</v>
      </c>
      <c r="O57">
        <v>4.2517309611567384</v>
      </c>
      <c r="P57">
        <v>1.2197121095781824</v>
      </c>
      <c r="Q57">
        <v>4.0164731703725494</v>
      </c>
      <c r="R57">
        <v>4.0476642212394722</v>
      </c>
    </row>
    <row r="58" spans="1:18" x14ac:dyDescent="0.35">
      <c r="A58" s="1">
        <v>43344</v>
      </c>
      <c r="B58">
        <v>1.7960538544997036</v>
      </c>
      <c r="C58">
        <v>8.2513993995815014</v>
      </c>
      <c r="D58">
        <v>1.2949950391065101</v>
      </c>
      <c r="E58">
        <v>-0.68806157217299813</v>
      </c>
      <c r="F58">
        <v>3.118349695940779</v>
      </c>
      <c r="G58">
        <v>2.0254954495084547</v>
      </c>
      <c r="H58">
        <v>5.1660621912816396</v>
      </c>
      <c r="I58">
        <v>7.8637741840071698</v>
      </c>
      <c r="J58">
        <v>2.2622337674372801</v>
      </c>
      <c r="K58">
        <v>5.4887187809655131</v>
      </c>
      <c r="L58">
        <v>4.1620918355391012</v>
      </c>
      <c r="M58">
        <v>10.068108151468522</v>
      </c>
      <c r="N58">
        <v>2.8349348918291355</v>
      </c>
      <c r="O58">
        <v>4.9301328767341772</v>
      </c>
      <c r="P58">
        <v>1.1787274576537499</v>
      </c>
      <c r="Q58">
        <v>2.2895687207228548</v>
      </c>
      <c r="R58">
        <v>1.7026782429061313</v>
      </c>
    </row>
    <row r="59" spans="1:18" x14ac:dyDescent="0.35">
      <c r="A59" s="1">
        <v>43374</v>
      </c>
      <c r="B59">
        <v>2.1744041637553835</v>
      </c>
      <c r="C59">
        <v>4.0446939936252875</v>
      </c>
      <c r="D59">
        <v>4.2782634302711813</v>
      </c>
      <c r="E59">
        <v>-1.1327655489093189</v>
      </c>
      <c r="F59">
        <v>10.813574818490878</v>
      </c>
      <c r="G59">
        <v>2.4173917589837259</v>
      </c>
      <c r="H59">
        <v>4.7462723765157193</v>
      </c>
      <c r="I59">
        <v>6.4081656000271323</v>
      </c>
      <c r="J59">
        <v>0.15048020360043779</v>
      </c>
      <c r="K59">
        <v>5.541547980333263</v>
      </c>
      <c r="L59">
        <v>4.4461785871420858</v>
      </c>
      <c r="M59">
        <v>11.0483648819786</v>
      </c>
      <c r="N59">
        <v>1.519124375500752</v>
      </c>
      <c r="O59">
        <v>4.5934119525706194</v>
      </c>
      <c r="P59">
        <v>1.2805301899331312</v>
      </c>
      <c r="Q59">
        <v>6.6112432628071929</v>
      </c>
      <c r="R59">
        <v>2.2246693695282573</v>
      </c>
    </row>
    <row r="60" spans="1:18" x14ac:dyDescent="0.35">
      <c r="A60" s="1">
        <v>43405</v>
      </c>
      <c r="B60">
        <v>0.16585398031585896</v>
      </c>
      <c r="C60">
        <v>19.014557280748079</v>
      </c>
      <c r="D60">
        <v>-0.26452673464962118</v>
      </c>
      <c r="E60">
        <v>-1.6427980375369344</v>
      </c>
      <c r="F60">
        <v>8.8264916068701069</v>
      </c>
      <c r="G60">
        <v>1.531433546906996</v>
      </c>
      <c r="H60">
        <v>5.6718290407055605</v>
      </c>
      <c r="I60">
        <v>8.036857986535324</v>
      </c>
      <c r="J60">
        <v>11.562803512930103</v>
      </c>
      <c r="K60">
        <v>11.225237861765351</v>
      </c>
      <c r="L60">
        <v>4.5365042273079155</v>
      </c>
      <c r="M60">
        <v>10.401417219176309</v>
      </c>
      <c r="N60">
        <v>1.1846187037768203</v>
      </c>
      <c r="O60">
        <v>5.0505182247475346</v>
      </c>
      <c r="P60">
        <v>1.6585836540500338</v>
      </c>
      <c r="Q60">
        <v>6.8240729911654938</v>
      </c>
      <c r="R60">
        <v>4.1019606603154273</v>
      </c>
    </row>
    <row r="61" spans="1:18" x14ac:dyDescent="0.35">
      <c r="A61" s="1">
        <v>43435</v>
      </c>
      <c r="B61">
        <v>0.73172965188928174</v>
      </c>
      <c r="C61">
        <v>4.2965772438978433</v>
      </c>
      <c r="D61">
        <v>2.2641250567423867</v>
      </c>
      <c r="E61">
        <v>2.3537739218980391</v>
      </c>
      <c r="F61">
        <v>7.7706823405138579</v>
      </c>
      <c r="G61">
        <v>0.51292806425114179</v>
      </c>
      <c r="H61">
        <v>2.5050544755673485</v>
      </c>
      <c r="I61">
        <v>7.393355098797926</v>
      </c>
      <c r="J61">
        <v>-5.8949970945799777</v>
      </c>
      <c r="K61">
        <v>2.773836169173876</v>
      </c>
      <c r="L61">
        <v>4.0928559930139272</v>
      </c>
      <c r="M61">
        <v>6.5501016083127723</v>
      </c>
      <c r="N61">
        <v>2.2344063247425368</v>
      </c>
      <c r="O61">
        <v>3.2921964606565695</v>
      </c>
      <c r="P61">
        <v>2.1901639917439439</v>
      </c>
      <c r="Q61">
        <v>-3.4894622432125431</v>
      </c>
      <c r="R61">
        <v>4.3806607734175884</v>
      </c>
    </row>
    <row r="62" spans="1:18" x14ac:dyDescent="0.35">
      <c r="A62" s="1">
        <v>43466</v>
      </c>
      <c r="B62">
        <v>3.517406899685227</v>
      </c>
      <c r="C62">
        <v>-0.94101918615690749</v>
      </c>
      <c r="D62">
        <v>2.9889668790641082</v>
      </c>
      <c r="E62">
        <v>0.43062904192838403</v>
      </c>
      <c r="F62">
        <v>4.3802473648645588</v>
      </c>
      <c r="G62">
        <v>2.2598837802042908</v>
      </c>
      <c r="H62">
        <v>4.5200604851201263</v>
      </c>
      <c r="I62">
        <v>5.7937254273847856</v>
      </c>
      <c r="J62">
        <v>17.7150310226545</v>
      </c>
      <c r="K62">
        <v>1.1847430580443898</v>
      </c>
      <c r="L62">
        <v>4.6311297607379629</v>
      </c>
      <c r="M62">
        <v>5.5967828392411718</v>
      </c>
      <c r="N62">
        <v>3.0577518757624063</v>
      </c>
      <c r="O62">
        <v>3.2915740521121393</v>
      </c>
      <c r="P62">
        <v>2.517273434887457</v>
      </c>
      <c r="Q62">
        <v>-3.2315275540041739</v>
      </c>
      <c r="R62">
        <v>1.8183908521980783</v>
      </c>
    </row>
    <row r="63" spans="1:18" x14ac:dyDescent="0.35">
      <c r="A63" s="1">
        <v>43497</v>
      </c>
      <c r="B63">
        <v>2.5355482071001063</v>
      </c>
      <c r="C63">
        <v>2.2257839629236997</v>
      </c>
      <c r="D63">
        <v>3.342577823434894</v>
      </c>
      <c r="E63">
        <v>-2.8885168378576083</v>
      </c>
      <c r="F63">
        <v>11.138426492090886</v>
      </c>
      <c r="G63">
        <v>4.4745262942812474</v>
      </c>
      <c r="H63">
        <v>3.4645205599260578</v>
      </c>
      <c r="I63">
        <v>8.4113886356566923</v>
      </c>
      <c r="J63">
        <v>7.355895032220559</v>
      </c>
      <c r="K63">
        <v>6.4180804543737082</v>
      </c>
      <c r="L63">
        <v>4.5626606489157098</v>
      </c>
      <c r="M63">
        <v>5.5004974454281808</v>
      </c>
      <c r="N63">
        <v>4.9503621972280456</v>
      </c>
      <c r="O63">
        <v>1.3872285121730954</v>
      </c>
      <c r="P63">
        <v>0.88156605646774722</v>
      </c>
      <c r="Q63">
        <v>3.1232980894263704</v>
      </c>
      <c r="R63">
        <v>1.1721295157389306</v>
      </c>
    </row>
    <row r="64" spans="1:18" x14ac:dyDescent="0.35">
      <c r="A64" s="1">
        <v>43525</v>
      </c>
      <c r="B64">
        <v>2.3185583709530562</v>
      </c>
      <c r="C64">
        <v>1.5839825487956318</v>
      </c>
      <c r="D64">
        <v>1.0963553731432825</v>
      </c>
      <c r="E64">
        <v>-1.014290287547567</v>
      </c>
      <c r="F64">
        <v>9.0492397778561013</v>
      </c>
      <c r="G64">
        <v>4.8880809619134595</v>
      </c>
      <c r="H64">
        <v>2.5164111609096125</v>
      </c>
      <c r="I64">
        <v>2.520314825982453</v>
      </c>
      <c r="J64">
        <v>2.1442343585800501</v>
      </c>
      <c r="K64">
        <v>7.3075516455368472</v>
      </c>
      <c r="L64">
        <v>4.2280205028558697</v>
      </c>
      <c r="M64">
        <v>3.6953004781819203</v>
      </c>
      <c r="N64">
        <v>4.8880254698687509</v>
      </c>
      <c r="O64">
        <v>1.1730486874929795</v>
      </c>
      <c r="P64">
        <v>1.0374069485834951</v>
      </c>
      <c r="Q64">
        <v>2.8695553974636567</v>
      </c>
      <c r="R64">
        <v>0.63276641852398541</v>
      </c>
    </row>
    <row r="65" spans="1:18" x14ac:dyDescent="0.35">
      <c r="A65" s="1">
        <v>43556</v>
      </c>
      <c r="B65">
        <v>0.4890574516786188</v>
      </c>
      <c r="C65">
        <v>-1.0834883690063322</v>
      </c>
      <c r="D65">
        <v>2.6524180600499818</v>
      </c>
      <c r="E65">
        <v>2.5312923457063334</v>
      </c>
      <c r="F65">
        <v>18.614710415433549</v>
      </c>
      <c r="G65">
        <v>4.0476667758226057</v>
      </c>
      <c r="H65">
        <v>1.323775814301257</v>
      </c>
      <c r="I65">
        <v>11.361036262583625</v>
      </c>
      <c r="J65">
        <v>0.90428597361071184</v>
      </c>
      <c r="K65">
        <v>6.8617330862368107</v>
      </c>
      <c r="L65">
        <v>4.1617102562425856</v>
      </c>
      <c r="M65">
        <v>5.0180632291281029</v>
      </c>
      <c r="N65">
        <v>2.371085975796916E-2</v>
      </c>
      <c r="O65">
        <v>1.4356916255779026</v>
      </c>
      <c r="P65">
        <v>0.84206702758456231</v>
      </c>
      <c r="Q65">
        <v>-1.9753204278310221</v>
      </c>
      <c r="R65">
        <v>-2.0455752497236261</v>
      </c>
    </row>
    <row r="66" spans="1:18" x14ac:dyDescent="0.35">
      <c r="A66" s="1">
        <v>43586</v>
      </c>
      <c r="B66">
        <v>0.41585177536653362</v>
      </c>
      <c r="C66">
        <v>10.657172910658446</v>
      </c>
      <c r="D66">
        <v>6.39994833092004</v>
      </c>
      <c r="E66">
        <v>0.10379307715166419</v>
      </c>
      <c r="F66">
        <v>14.922455779775731</v>
      </c>
      <c r="G66">
        <v>3.0669086099296408</v>
      </c>
      <c r="H66">
        <v>2.9119175269799911</v>
      </c>
      <c r="I66">
        <v>8.8804341979854939</v>
      </c>
      <c r="J66">
        <v>-5.6165850714319845</v>
      </c>
      <c r="K66">
        <v>9.8074999759515151</v>
      </c>
      <c r="L66">
        <v>4.3943285187188366</v>
      </c>
      <c r="M66">
        <v>5.414041874411609</v>
      </c>
      <c r="N66">
        <v>0.90513851550808511</v>
      </c>
      <c r="O66">
        <v>2.7675584809117879</v>
      </c>
      <c r="P66">
        <v>0.79586197900684397</v>
      </c>
      <c r="Q66">
        <v>6.1025893539464988</v>
      </c>
      <c r="R66">
        <v>2.1068647909223444</v>
      </c>
    </row>
    <row r="67" spans="1:18" x14ac:dyDescent="0.35">
      <c r="A67" s="1">
        <v>43617</v>
      </c>
      <c r="B67">
        <v>0.71936319495510759</v>
      </c>
      <c r="C67">
        <v>-3.2334132952818351</v>
      </c>
      <c r="D67">
        <v>3.34490001802547</v>
      </c>
      <c r="E67">
        <v>-9.4510468182013767</v>
      </c>
      <c r="F67">
        <v>8.8968089553683001</v>
      </c>
      <c r="G67">
        <v>2.4840108985908955</v>
      </c>
      <c r="H67">
        <v>2.5477998284324457</v>
      </c>
      <c r="I67">
        <v>11.60301006585857</v>
      </c>
      <c r="J67">
        <v>5.6827877586017763</v>
      </c>
      <c r="K67">
        <v>9.601849624878426</v>
      </c>
      <c r="L67">
        <v>4.5462673754815341</v>
      </c>
      <c r="M67">
        <v>4.3463804773385561</v>
      </c>
      <c r="N67">
        <v>3.5573191947471088</v>
      </c>
      <c r="O67">
        <v>3.4950230938185314</v>
      </c>
      <c r="P67">
        <v>0.95148823393682846</v>
      </c>
      <c r="Q67">
        <v>-2.0006000987509935</v>
      </c>
      <c r="R67">
        <v>2.8289067338512837</v>
      </c>
    </row>
    <row r="68" spans="1:18" x14ac:dyDescent="0.35">
      <c r="A68" s="1">
        <v>43647</v>
      </c>
      <c r="B68">
        <v>3.250215845709775</v>
      </c>
      <c r="C68">
        <v>6.8855376112502995</v>
      </c>
      <c r="D68">
        <v>5.0917697485661932</v>
      </c>
      <c r="E68">
        <v>-11.931399448826028</v>
      </c>
      <c r="F68">
        <v>8.2195407671185308</v>
      </c>
      <c r="G68">
        <v>2.9365945334187415</v>
      </c>
      <c r="H68">
        <v>2.9260800868403436</v>
      </c>
      <c r="I68">
        <v>6.7748369915884012</v>
      </c>
      <c r="J68">
        <v>6.1922300125129652</v>
      </c>
      <c r="K68">
        <v>8.9289338519656525</v>
      </c>
      <c r="L68">
        <v>4.5376645306829602</v>
      </c>
      <c r="M68">
        <v>3.8919062075635935</v>
      </c>
      <c r="N68">
        <v>5.6318025950447179</v>
      </c>
      <c r="O68">
        <v>3.4951569427219624</v>
      </c>
      <c r="P68">
        <v>1.352571250052705</v>
      </c>
      <c r="Q68">
        <v>4.774801211122238</v>
      </c>
      <c r="R68">
        <v>-0.31106641876253605</v>
      </c>
    </row>
    <row r="69" spans="1:18" x14ac:dyDescent="0.35">
      <c r="A69" s="1">
        <v>43678</v>
      </c>
      <c r="B69">
        <v>1.4244457574842784</v>
      </c>
      <c r="C69">
        <v>7.8481930105090925</v>
      </c>
      <c r="D69">
        <v>2.066587451244601</v>
      </c>
      <c r="E69">
        <v>-10.056171030037831</v>
      </c>
      <c r="F69">
        <v>5.0812676321009036</v>
      </c>
      <c r="G69">
        <v>3.7581467479513435</v>
      </c>
      <c r="H69">
        <v>2.893442448284091</v>
      </c>
      <c r="I69">
        <v>9.0081474596298392</v>
      </c>
      <c r="J69">
        <v>5.9101892306632493</v>
      </c>
      <c r="K69">
        <v>9.0219666434693266</v>
      </c>
      <c r="L69">
        <v>4.3265172735779345</v>
      </c>
      <c r="M69">
        <v>2.3154276643372071</v>
      </c>
      <c r="N69">
        <v>-0.28867175346422869</v>
      </c>
      <c r="O69">
        <v>4.0795630927897548</v>
      </c>
      <c r="P69">
        <v>1.5464585208275139</v>
      </c>
      <c r="Q69">
        <v>5.4698568958733631</v>
      </c>
      <c r="R69">
        <v>-0.79147052007849084</v>
      </c>
    </row>
    <row r="70" spans="1:18" x14ac:dyDescent="0.35">
      <c r="A70" s="1">
        <v>43709</v>
      </c>
      <c r="B70">
        <v>0.63116467455775194</v>
      </c>
      <c r="C70">
        <v>3.4361502149387206</v>
      </c>
      <c r="D70">
        <v>3.0853941979764414</v>
      </c>
      <c r="E70">
        <v>-5.1794812125619671</v>
      </c>
      <c r="F70">
        <v>15.315648458795934</v>
      </c>
      <c r="G70">
        <v>4.1399759147068664</v>
      </c>
      <c r="H70">
        <v>4.0960355738447873</v>
      </c>
      <c r="I70">
        <v>3.5117037395352497</v>
      </c>
      <c r="J70">
        <v>6.2793825213874186</v>
      </c>
      <c r="K70">
        <v>8.4890271126445924</v>
      </c>
      <c r="L70">
        <v>4.5164839275751376</v>
      </c>
      <c r="M70">
        <v>3.0118006424989971</v>
      </c>
      <c r="N70">
        <v>7.5317119808156292</v>
      </c>
      <c r="O70">
        <v>3.8698318252498041</v>
      </c>
      <c r="P70">
        <v>1.6675554818226459</v>
      </c>
      <c r="Q70">
        <v>8.9075775422687826</v>
      </c>
      <c r="R70">
        <v>6.0225607505461909</v>
      </c>
    </row>
    <row r="71" spans="1:18" x14ac:dyDescent="0.35">
      <c r="A71" s="1">
        <v>43739</v>
      </c>
      <c r="B71">
        <v>0.66036917687914354</v>
      </c>
      <c r="C71">
        <v>11.596728948132949</v>
      </c>
      <c r="D71">
        <v>2.7061435146585922</v>
      </c>
      <c r="E71">
        <v>7.54670340391867</v>
      </c>
      <c r="F71">
        <v>0.99973457038868219</v>
      </c>
      <c r="G71">
        <v>4.3536675328519152</v>
      </c>
      <c r="H71">
        <v>2.7653243517876689</v>
      </c>
      <c r="I71">
        <v>3.3804301977274918</v>
      </c>
      <c r="J71">
        <v>9.2248042351952222</v>
      </c>
      <c r="K71">
        <v>10.321854093248817</v>
      </c>
      <c r="L71">
        <v>4.23158036936195</v>
      </c>
      <c r="M71">
        <v>1.6930788617566748</v>
      </c>
      <c r="N71">
        <v>5.2590625890635465</v>
      </c>
      <c r="O71">
        <v>3.7979706294255919</v>
      </c>
      <c r="P71">
        <v>1.8238803260289558</v>
      </c>
      <c r="Q71">
        <v>4.5408031144472432</v>
      </c>
      <c r="R71">
        <v>4.5183824825731023</v>
      </c>
    </row>
    <row r="72" spans="1:18" x14ac:dyDescent="0.35">
      <c r="A72" s="1">
        <v>43770</v>
      </c>
      <c r="B72">
        <v>1.4858768078005937</v>
      </c>
      <c r="C72">
        <v>3.4914863776715634</v>
      </c>
      <c r="D72">
        <v>4.0410120668725256</v>
      </c>
      <c r="E72">
        <v>11.768847160431591</v>
      </c>
      <c r="F72">
        <v>6.3774497360778071</v>
      </c>
      <c r="G72">
        <v>4.5679898920845545</v>
      </c>
      <c r="H72">
        <v>1.4978690029482635</v>
      </c>
      <c r="I72">
        <v>8.3572552316923492</v>
      </c>
      <c r="J72">
        <v>7.9761039425945768</v>
      </c>
      <c r="K72">
        <v>6.7469054774318238</v>
      </c>
      <c r="L72">
        <v>4.2295288433337817</v>
      </c>
      <c r="M72">
        <v>2.108172798150477</v>
      </c>
      <c r="N72">
        <v>6.3218651325094015</v>
      </c>
      <c r="O72">
        <v>3.0640097741919874</v>
      </c>
      <c r="P72">
        <v>1.6458796810078695</v>
      </c>
      <c r="Q72">
        <v>5.4593369645443772</v>
      </c>
      <c r="R72">
        <v>8.5160476466373609</v>
      </c>
    </row>
    <row r="73" spans="1:18" x14ac:dyDescent="0.35">
      <c r="A73" s="1">
        <v>43800</v>
      </c>
      <c r="B73">
        <v>2.6049880674981978</v>
      </c>
      <c r="C73">
        <v>-3.1421979806273299</v>
      </c>
      <c r="D73">
        <v>2.3319655488278386</v>
      </c>
      <c r="E73">
        <v>2.0477887778785231</v>
      </c>
      <c r="F73">
        <v>15.841697905731223</v>
      </c>
      <c r="G73">
        <v>4.6319057769400587</v>
      </c>
      <c r="H73">
        <v>3.0476745664991682</v>
      </c>
      <c r="I73">
        <v>5.4145411094098819</v>
      </c>
      <c r="J73">
        <v>2.9612734193876378</v>
      </c>
      <c r="K73">
        <v>8.0641592547762571</v>
      </c>
      <c r="L73">
        <v>3.924358178182402</v>
      </c>
      <c r="M73">
        <v>1.6629477046007821</v>
      </c>
      <c r="N73">
        <v>-2.2230512543195857</v>
      </c>
      <c r="O73">
        <v>3.1312039620109431</v>
      </c>
      <c r="P73">
        <v>1.1554924903453383</v>
      </c>
      <c r="Q73">
        <v>5.7283084078256081</v>
      </c>
      <c r="R73">
        <v>10.278962358136567</v>
      </c>
    </row>
    <row r="74" spans="1:18" x14ac:dyDescent="0.35">
      <c r="A74" s="1">
        <v>43831</v>
      </c>
      <c r="B74">
        <v>0.79683056934089791</v>
      </c>
      <c r="C74">
        <v>13.681142517711436</v>
      </c>
      <c r="D74">
        <v>3.3377208416412145</v>
      </c>
      <c r="E74">
        <v>5.6703362826840333</v>
      </c>
      <c r="F74">
        <v>11.647173653800053</v>
      </c>
      <c r="G74">
        <v>4.4990476524075689</v>
      </c>
      <c r="H74">
        <v>3.7328433969265404</v>
      </c>
      <c r="I74">
        <v>4.5423335554374233</v>
      </c>
      <c r="J74">
        <v>-0.31472502364010779</v>
      </c>
      <c r="K74">
        <v>10.405412253608276</v>
      </c>
      <c r="L74">
        <v>4.1337514042159427</v>
      </c>
      <c r="M74">
        <v>3.1380840371332965</v>
      </c>
      <c r="N74">
        <v>4.7651804988276609</v>
      </c>
      <c r="O74">
        <v>4.6110247521108079</v>
      </c>
      <c r="P74">
        <v>-2.1581687077080574</v>
      </c>
      <c r="Q74">
        <v>12.86191077363759</v>
      </c>
      <c r="R74">
        <v>2.3711680518680396</v>
      </c>
    </row>
    <row r="75" spans="1:18" x14ac:dyDescent="0.35">
      <c r="A75" s="1">
        <v>43862</v>
      </c>
      <c r="B75">
        <v>1.1031605934076083</v>
      </c>
      <c r="C75">
        <v>1.7649996305046329</v>
      </c>
      <c r="D75">
        <v>0.35381721211993522</v>
      </c>
      <c r="E75">
        <v>2.8384222701672144</v>
      </c>
      <c r="F75">
        <v>-1.2107992062894795</v>
      </c>
      <c r="G75">
        <v>3.4388192128589736</v>
      </c>
      <c r="H75">
        <v>2.9507008057413628</v>
      </c>
      <c r="I75">
        <v>9.9056797035658235</v>
      </c>
      <c r="J75">
        <v>-0.98971234204900327</v>
      </c>
      <c r="K75">
        <v>10.608753157386715</v>
      </c>
      <c r="L75">
        <v>3.7122497661404594</v>
      </c>
      <c r="M75">
        <v>1.0795110066941476</v>
      </c>
      <c r="N75">
        <v>-0.57157111449306797</v>
      </c>
      <c r="O75">
        <v>3.9959353494193124</v>
      </c>
      <c r="P75">
        <v>-3.0845512601865437</v>
      </c>
      <c r="Q75">
        <v>2.0282213863888927</v>
      </c>
      <c r="R75">
        <v>1.6827276151151267</v>
      </c>
    </row>
    <row r="76" spans="1:18" x14ac:dyDescent="0.35">
      <c r="A76" s="1">
        <v>43891</v>
      </c>
      <c r="B76">
        <v>-0.96570276084567297</v>
      </c>
      <c r="C76">
        <v>-4.0719388523720852</v>
      </c>
      <c r="D76">
        <v>-7.0899378045518802</v>
      </c>
      <c r="E76">
        <v>0.36826052630193828</v>
      </c>
      <c r="F76">
        <v>0.2565997537301854</v>
      </c>
      <c r="G76">
        <v>-1.566964666577519</v>
      </c>
      <c r="H76">
        <v>-11.749566050104491</v>
      </c>
      <c r="I76">
        <v>-28.994516957295161</v>
      </c>
      <c r="J76">
        <v>7.0385233839831898</v>
      </c>
      <c r="K76">
        <v>6.0949363900575833</v>
      </c>
      <c r="L76">
        <v>2.6222546392030495</v>
      </c>
      <c r="M76">
        <v>-2.5601320905267499</v>
      </c>
      <c r="N76">
        <v>-9.4386039843735858</v>
      </c>
      <c r="O76">
        <v>2.8482764518920334</v>
      </c>
      <c r="P76">
        <v>-14.819174092700834</v>
      </c>
      <c r="Q76">
        <v>-6.954043395533219</v>
      </c>
      <c r="R76">
        <v>-14.585815429429431</v>
      </c>
    </row>
    <row r="77" spans="1:18" x14ac:dyDescent="0.35">
      <c r="A77" s="1">
        <v>43922</v>
      </c>
      <c r="B77">
        <v>-2.8900028568414768</v>
      </c>
      <c r="C77">
        <v>-10.168497880181334</v>
      </c>
      <c r="D77">
        <v>-11.01650369652485</v>
      </c>
      <c r="E77">
        <v>-10.359016034700502</v>
      </c>
      <c r="F77">
        <v>-8.9147103687678992</v>
      </c>
      <c r="G77">
        <v>-7.0420227009276601</v>
      </c>
      <c r="H77">
        <v>-29.190749295804935</v>
      </c>
      <c r="I77">
        <v>-45.622906172194575</v>
      </c>
      <c r="J77">
        <v>-3.7193420407090088</v>
      </c>
      <c r="K77">
        <v>-1.6657513787943117</v>
      </c>
      <c r="L77">
        <v>2.0022465660574369</v>
      </c>
      <c r="M77">
        <v>-6.2123441355823275</v>
      </c>
      <c r="N77">
        <v>-1.8756231399600409</v>
      </c>
      <c r="O77">
        <v>1.5825488536522982</v>
      </c>
      <c r="P77">
        <v>-18.403916094180786</v>
      </c>
      <c r="Q77">
        <v>-15.721999426678295</v>
      </c>
      <c r="R77">
        <v>-25.828640655416606</v>
      </c>
    </row>
    <row r="78" spans="1:18" x14ac:dyDescent="0.35">
      <c r="A78" s="1">
        <v>43952</v>
      </c>
      <c r="B78">
        <v>-2.2444049132365649</v>
      </c>
      <c r="C78">
        <v>-18.44602591000546</v>
      </c>
      <c r="D78">
        <v>-11.150308359349594</v>
      </c>
      <c r="E78">
        <v>-10.070339236825404</v>
      </c>
      <c r="F78">
        <v>-5.7608649040821689</v>
      </c>
      <c r="G78">
        <v>-8.86939046778717</v>
      </c>
      <c r="H78">
        <v>-32.028720041223465</v>
      </c>
      <c r="I78">
        <v>-37.293915180681758</v>
      </c>
      <c r="J78">
        <v>-3.6712550451311472</v>
      </c>
      <c r="K78">
        <v>-5.799779488321434</v>
      </c>
      <c r="L78">
        <v>1.1468264343317429</v>
      </c>
      <c r="M78">
        <v>-8.8175105392626705</v>
      </c>
      <c r="N78">
        <v>-11.574931597424737</v>
      </c>
      <c r="O78">
        <v>0.63959474708352104</v>
      </c>
      <c r="P78">
        <v>-14.734067574832167</v>
      </c>
      <c r="Q78">
        <v>-17.232130287661207</v>
      </c>
      <c r="R78">
        <v>-24.50809599656877</v>
      </c>
    </row>
    <row r="79" spans="1:18" x14ac:dyDescent="0.35">
      <c r="A79" s="1">
        <v>43983</v>
      </c>
      <c r="B79">
        <v>-2.1605392217132788</v>
      </c>
      <c r="C79">
        <v>-9.720083859585543</v>
      </c>
      <c r="D79">
        <v>-3.6365285818061608</v>
      </c>
      <c r="E79">
        <v>-3.7864122556998012</v>
      </c>
      <c r="F79">
        <v>-9.2829054300026144</v>
      </c>
      <c r="G79">
        <v>-5.4211252700588375</v>
      </c>
      <c r="H79">
        <v>-30.15215578449201</v>
      </c>
      <c r="I79">
        <v>-45.897037625831182</v>
      </c>
      <c r="J79">
        <v>2.0663929105278527</v>
      </c>
      <c r="K79">
        <v>-2.1864314391037283</v>
      </c>
      <c r="L79">
        <v>1.0355471480865788</v>
      </c>
      <c r="M79">
        <v>-8.6822126207791541</v>
      </c>
      <c r="N79">
        <v>-15.965469060282629</v>
      </c>
      <c r="O79">
        <v>0.21248942360281831</v>
      </c>
      <c r="P79">
        <v>-9.7598570669329234</v>
      </c>
      <c r="Q79">
        <v>-8.4127041704639538</v>
      </c>
      <c r="R79">
        <v>-21.285920345416756</v>
      </c>
    </row>
    <row r="80" spans="1:18" x14ac:dyDescent="0.35">
      <c r="A80" s="1">
        <v>44013</v>
      </c>
      <c r="B80">
        <v>7.2544938834681716E-2</v>
      </c>
      <c r="C80">
        <v>-7.4933529977912627</v>
      </c>
      <c r="D80">
        <v>-0.25971182896262235</v>
      </c>
      <c r="E80">
        <v>0.2325971673341769</v>
      </c>
      <c r="F80">
        <v>-1.167267728318393</v>
      </c>
      <c r="G80">
        <v>-1.5647457715641622</v>
      </c>
      <c r="H80">
        <v>-16.11204291218408</v>
      </c>
      <c r="I80">
        <v>-39.519675256395324</v>
      </c>
      <c r="J80">
        <v>-0.63588879137110155</v>
      </c>
      <c r="K80">
        <v>2.6758691645829629</v>
      </c>
      <c r="L80">
        <v>1.4918392978504613</v>
      </c>
      <c r="M80">
        <v>-7.0461156780061174</v>
      </c>
      <c r="N80">
        <v>-2.8676934779327468</v>
      </c>
      <c r="O80">
        <v>0.25444735026169951</v>
      </c>
      <c r="P80">
        <v>-4.6141478895277714</v>
      </c>
      <c r="Q80">
        <v>-3.7523622399942553</v>
      </c>
      <c r="R80">
        <v>-16.920550533671999</v>
      </c>
    </row>
    <row r="81" spans="1:18" x14ac:dyDescent="0.35">
      <c r="A81" s="1">
        <v>44044</v>
      </c>
      <c r="B81">
        <v>-0.23341167544245423</v>
      </c>
      <c r="C81">
        <v>0.2235817592497682</v>
      </c>
      <c r="D81">
        <v>2.3963912940235303</v>
      </c>
      <c r="E81">
        <v>9.6859361043167382</v>
      </c>
      <c r="F81">
        <v>0.84596306417572009</v>
      </c>
      <c r="G81">
        <v>1.5103644138456929</v>
      </c>
      <c r="H81">
        <v>-11.787248911473412</v>
      </c>
      <c r="I81">
        <v>-27.537717982006811</v>
      </c>
      <c r="J81">
        <v>2.8778690670387732</v>
      </c>
      <c r="K81">
        <v>5.5531235175111107</v>
      </c>
      <c r="L81">
        <v>2.2305169081970888</v>
      </c>
      <c r="M81">
        <v>-5.3761001036694722</v>
      </c>
      <c r="N81">
        <v>-4.7504510190524485</v>
      </c>
      <c r="O81">
        <v>-0.33596953215277381</v>
      </c>
      <c r="P81">
        <v>-2.3126399237169863</v>
      </c>
      <c r="Q81">
        <v>-1.1943420556068816</v>
      </c>
      <c r="R81">
        <v>-12.340545647138555</v>
      </c>
    </row>
    <row r="82" spans="1:18" x14ac:dyDescent="0.35">
      <c r="A82" s="1">
        <v>44075</v>
      </c>
      <c r="B82">
        <v>1.84470129937651</v>
      </c>
      <c r="C82">
        <v>2.3053803798245553</v>
      </c>
      <c r="D82">
        <v>7.6768044830095761</v>
      </c>
      <c r="E82">
        <v>13.634849174749618</v>
      </c>
      <c r="F82">
        <v>-5.7220295501792009</v>
      </c>
      <c r="G82">
        <v>4.104281005301516</v>
      </c>
      <c r="H82">
        <v>-10.005926230321293</v>
      </c>
      <c r="I82">
        <v>-22.655534916259597</v>
      </c>
      <c r="J82">
        <v>6.2900715165096841</v>
      </c>
      <c r="K82">
        <v>2.6883136570931896</v>
      </c>
      <c r="L82">
        <v>2.8041303305043357</v>
      </c>
      <c r="M82">
        <v>-3.6908149145659479</v>
      </c>
      <c r="N82">
        <v>-8.7062330140661714</v>
      </c>
      <c r="O82">
        <v>-0.29178110691580628</v>
      </c>
      <c r="P82">
        <v>-0.33279736313400576</v>
      </c>
      <c r="Q82">
        <v>4.1998783809155782</v>
      </c>
      <c r="R82">
        <v>-9.9849884608623967</v>
      </c>
    </row>
    <row r="83" spans="1:18" x14ac:dyDescent="0.35">
      <c r="A83" s="1">
        <v>44105</v>
      </c>
      <c r="B83">
        <v>1.0294162716759843</v>
      </c>
      <c r="C83">
        <v>6.781236341498726</v>
      </c>
      <c r="D83">
        <v>5.5204746837809608</v>
      </c>
      <c r="E83">
        <v>3.945172158588889</v>
      </c>
      <c r="F83">
        <v>-0.32292147956857775</v>
      </c>
      <c r="G83">
        <v>4.4779243503563606</v>
      </c>
      <c r="H83">
        <v>-9.507304025104375</v>
      </c>
      <c r="I83">
        <v>-17.083194368240584</v>
      </c>
      <c r="J83">
        <v>2.4154814574242067</v>
      </c>
      <c r="K83">
        <v>4.7551421425341829</v>
      </c>
      <c r="L83">
        <v>2.9713623745200977</v>
      </c>
      <c r="M83">
        <v>-1.6345322930908139</v>
      </c>
      <c r="N83">
        <v>6.1702150078050408</v>
      </c>
      <c r="O83">
        <v>6.2475877216144227E-2</v>
      </c>
      <c r="P83">
        <v>13.806590151847089</v>
      </c>
      <c r="Q83">
        <v>7.9709594932242425</v>
      </c>
      <c r="R83">
        <v>-4.4200181824389375</v>
      </c>
    </row>
    <row r="84" spans="1:18" x14ac:dyDescent="0.35">
      <c r="A84" s="1">
        <v>44136</v>
      </c>
      <c r="B84">
        <v>0.74842728457701924</v>
      </c>
      <c r="C84">
        <v>-6.1472375449204435</v>
      </c>
      <c r="D84">
        <v>0.87465599842381891</v>
      </c>
      <c r="E84">
        <v>-1.9431846051929966</v>
      </c>
      <c r="F84">
        <v>-1.9724996718411489</v>
      </c>
      <c r="G84">
        <v>4.8882122919622759</v>
      </c>
      <c r="H84">
        <v>-7.762085372791077</v>
      </c>
      <c r="I84">
        <v>-18.831388330938211</v>
      </c>
      <c r="J84">
        <v>-2.226814326646064</v>
      </c>
      <c r="K84">
        <v>2.0802368391648542</v>
      </c>
      <c r="L84">
        <v>3.0132077071173882</v>
      </c>
      <c r="M84">
        <v>-1.3958141492921499</v>
      </c>
      <c r="N84">
        <v>-2.3199075872510377</v>
      </c>
      <c r="O84">
        <v>0.30655282618079127</v>
      </c>
      <c r="P84">
        <v>25.211007488061284</v>
      </c>
      <c r="Q84">
        <v>8.7021868802841738</v>
      </c>
      <c r="R84">
        <v>-4.6815773183092801</v>
      </c>
    </row>
    <row r="85" spans="1:18" x14ac:dyDescent="0.35">
      <c r="A85" s="1">
        <v>44166</v>
      </c>
      <c r="B85">
        <v>1.8843662522846358</v>
      </c>
      <c r="C85">
        <v>15.934240654653763</v>
      </c>
      <c r="D85">
        <v>6.8275929114030873</v>
      </c>
      <c r="E85">
        <v>9.8532782235083687</v>
      </c>
      <c r="F85">
        <v>-3.6618750305542846</v>
      </c>
      <c r="G85">
        <v>6.1041818551981208</v>
      </c>
      <c r="H85">
        <v>-3.4864847638969962</v>
      </c>
      <c r="I85">
        <v>-12.464616828802846</v>
      </c>
      <c r="J85">
        <v>9.4572786474132329</v>
      </c>
      <c r="K85">
        <v>6.2567967282902259</v>
      </c>
      <c r="L85">
        <v>3.4771016851663035</v>
      </c>
      <c r="M85">
        <v>2.6747449913766559</v>
      </c>
      <c r="N85">
        <v>12.174661298666351</v>
      </c>
      <c r="O85">
        <v>0.38116355047776551</v>
      </c>
      <c r="P85">
        <v>9.5853605193343014</v>
      </c>
      <c r="Q85">
        <v>13.750433802574307</v>
      </c>
      <c r="R85">
        <v>-1.8953510594311069</v>
      </c>
    </row>
    <row r="86" spans="1:18" x14ac:dyDescent="0.35">
      <c r="A86" s="1">
        <v>44197</v>
      </c>
      <c r="B86">
        <v>3.0469327609799848</v>
      </c>
      <c r="C86">
        <v>-9.9367203956657875</v>
      </c>
      <c r="D86">
        <v>1.7541394956441394</v>
      </c>
      <c r="E86">
        <v>0.4621966051983577</v>
      </c>
      <c r="F86">
        <v>4.4100616468684848</v>
      </c>
      <c r="G86">
        <v>5.1252241301616124</v>
      </c>
      <c r="H86">
        <v>-9.2984265453809911</v>
      </c>
      <c r="I86">
        <v>-8.1920037691204328</v>
      </c>
      <c r="J86">
        <v>1.0213061961334802</v>
      </c>
      <c r="K86">
        <v>2.2128068255432396</v>
      </c>
      <c r="L86">
        <v>3.662911750662289</v>
      </c>
      <c r="M86">
        <v>1.701012863201214</v>
      </c>
      <c r="N86">
        <v>-1.8717172636044666E-2</v>
      </c>
      <c r="O86">
        <v>-0.13348459087583819</v>
      </c>
      <c r="P86">
        <v>-9.7530507834575104</v>
      </c>
      <c r="Q86">
        <v>10.248051474267569</v>
      </c>
      <c r="R86">
        <v>-8.2427833158992883</v>
      </c>
    </row>
    <row r="87" spans="1:18" x14ac:dyDescent="0.35">
      <c r="A87" s="1">
        <v>44228</v>
      </c>
      <c r="B87">
        <v>2.0788112245399617</v>
      </c>
      <c r="C87">
        <v>6.103774176186306</v>
      </c>
      <c r="D87">
        <v>4.3192789284122455</v>
      </c>
      <c r="E87">
        <v>9.0698333953611154E-2</v>
      </c>
      <c r="F87">
        <v>15.728231281832535</v>
      </c>
      <c r="G87">
        <v>4.7927277489378213</v>
      </c>
      <c r="H87">
        <v>-5.8875450787499517</v>
      </c>
      <c r="I87">
        <v>-15.433224005626528</v>
      </c>
      <c r="J87">
        <v>7.7232400364152483</v>
      </c>
      <c r="K87">
        <v>0.82407628117229592</v>
      </c>
      <c r="L87">
        <v>4.0759433022552969</v>
      </c>
      <c r="M87">
        <v>4.1464915981112966</v>
      </c>
      <c r="N87">
        <v>2.0792489742212865</v>
      </c>
      <c r="O87">
        <v>-6.0357198873163043E-2</v>
      </c>
      <c r="P87">
        <v>-10.341110686867196</v>
      </c>
      <c r="Q87">
        <v>9.9261541244383409</v>
      </c>
      <c r="R87">
        <v>-6.3649777103078122</v>
      </c>
    </row>
    <row r="88" spans="1:18" x14ac:dyDescent="0.35">
      <c r="A88" s="1">
        <v>44256</v>
      </c>
      <c r="B88">
        <v>3.8733550563247974</v>
      </c>
      <c r="C88">
        <v>21.617195503911816</v>
      </c>
      <c r="D88">
        <v>13.562865494185132</v>
      </c>
      <c r="E88">
        <v>5.5999195591660396</v>
      </c>
      <c r="F88">
        <v>18.947804153153911</v>
      </c>
      <c r="G88">
        <v>8.6993225439031505</v>
      </c>
      <c r="H88">
        <v>8.6120568377041025</v>
      </c>
      <c r="I88">
        <v>26.492641904893532</v>
      </c>
      <c r="J88">
        <v>6.2656465088125373</v>
      </c>
      <c r="K88">
        <v>5.1892284352216507</v>
      </c>
      <c r="L88">
        <v>4.9036769678630208</v>
      </c>
      <c r="M88">
        <v>8.3709126155328875</v>
      </c>
      <c r="N88">
        <v>18.13961188585715</v>
      </c>
      <c r="O88">
        <v>0.61143093694053618</v>
      </c>
      <c r="P88">
        <v>15.661811588423745</v>
      </c>
      <c r="Q88">
        <v>18.488695788284019</v>
      </c>
      <c r="R88">
        <v>10.369627216071663</v>
      </c>
    </row>
    <row r="89" spans="1:18" x14ac:dyDescent="0.35">
      <c r="A89" s="1">
        <v>44287</v>
      </c>
      <c r="B89">
        <v>7.0843602954376195</v>
      </c>
      <c r="C89">
        <v>29.6531906089335</v>
      </c>
      <c r="D89">
        <v>19.629532432903176</v>
      </c>
      <c r="E89">
        <v>5.8448123620600967</v>
      </c>
      <c r="F89">
        <v>14.38442271763121</v>
      </c>
      <c r="G89">
        <v>16.699880326908698</v>
      </c>
      <c r="H89">
        <v>28.024544557830836</v>
      </c>
      <c r="I89">
        <v>75.313563543283124</v>
      </c>
      <c r="J89">
        <v>9.8003122435684276</v>
      </c>
      <c r="K89">
        <v>14.69524220376239</v>
      </c>
      <c r="L89">
        <v>5.1252816954431069</v>
      </c>
      <c r="M89">
        <v>9.8202962539344298</v>
      </c>
      <c r="N89">
        <v>9.7342122768441897</v>
      </c>
      <c r="O89">
        <v>1.9613089720257761</v>
      </c>
      <c r="P89">
        <v>21.489904744596529</v>
      </c>
      <c r="Q89">
        <v>36.447623782310586</v>
      </c>
      <c r="R89">
        <v>19.188647830072213</v>
      </c>
    </row>
    <row r="90" spans="1:18" x14ac:dyDescent="0.35">
      <c r="A90" s="1">
        <v>44317</v>
      </c>
      <c r="B90">
        <v>4.2792902402696029</v>
      </c>
      <c r="C90">
        <v>15.762248235302081</v>
      </c>
      <c r="D90">
        <v>18.63181778621248</v>
      </c>
      <c r="E90">
        <v>24.935985891794459</v>
      </c>
      <c r="F90">
        <v>11.461393349745407</v>
      </c>
      <c r="G90">
        <v>19.655689778001189</v>
      </c>
      <c r="H90">
        <v>29.696309444834952</v>
      </c>
      <c r="I90">
        <v>62.414167515778587</v>
      </c>
      <c r="J90">
        <v>8.8540235418520723</v>
      </c>
      <c r="K90">
        <v>16.23314586849682</v>
      </c>
      <c r="L90">
        <v>5.575503501838881</v>
      </c>
      <c r="M90">
        <v>12.657028910337999</v>
      </c>
      <c r="N90">
        <v>28.757385473920607</v>
      </c>
      <c r="O90">
        <v>2.1093986092466537</v>
      </c>
      <c r="P90">
        <v>16.319822601750403</v>
      </c>
      <c r="Q90">
        <v>37.96134339109264</v>
      </c>
      <c r="R90">
        <v>21.600164920000736</v>
      </c>
    </row>
    <row r="91" spans="1:18" x14ac:dyDescent="0.35">
      <c r="A91" s="1">
        <v>44348</v>
      </c>
      <c r="B91">
        <v>6.6467697718380521</v>
      </c>
      <c r="C91">
        <v>25.972797494683959</v>
      </c>
      <c r="D91">
        <v>15.374405975149969</v>
      </c>
      <c r="E91">
        <v>15.098349089732224</v>
      </c>
      <c r="F91">
        <v>15.172961201175511</v>
      </c>
      <c r="G91">
        <v>15.979893390694457</v>
      </c>
      <c r="H91">
        <v>34.661978817907396</v>
      </c>
      <c r="I91">
        <v>53.812553793720014</v>
      </c>
      <c r="J91">
        <v>8.3451146271954428</v>
      </c>
      <c r="K91">
        <v>12.037945186079099</v>
      </c>
      <c r="L91">
        <v>5.8081993020568206</v>
      </c>
      <c r="M91">
        <v>13.336326447470867</v>
      </c>
      <c r="N91">
        <v>23.350401986709812</v>
      </c>
      <c r="O91">
        <v>2.2594421329721541</v>
      </c>
      <c r="P91">
        <v>9.5124050158100317</v>
      </c>
      <c r="Q91">
        <v>30.802143591164281</v>
      </c>
      <c r="R91">
        <v>13.640777399516125</v>
      </c>
    </row>
    <row r="92" spans="1:18" x14ac:dyDescent="0.35">
      <c r="A92" s="1">
        <v>44378</v>
      </c>
      <c r="B92">
        <v>3.3007389202456068</v>
      </c>
      <c r="C92">
        <v>14.67849278809355</v>
      </c>
      <c r="D92">
        <v>8.9754970658481028</v>
      </c>
      <c r="E92">
        <v>25.593744966906968</v>
      </c>
      <c r="F92">
        <v>11.021701221834348</v>
      </c>
      <c r="G92">
        <v>11.760089303271769</v>
      </c>
      <c r="H92">
        <v>18.030529066119755</v>
      </c>
      <c r="I92">
        <v>45.155006990633069</v>
      </c>
      <c r="J92">
        <v>5.5923409579555994</v>
      </c>
      <c r="K92">
        <v>9.323889913586612</v>
      </c>
      <c r="L92">
        <v>5.7295698081314015</v>
      </c>
      <c r="M92">
        <v>13.195567303155272</v>
      </c>
      <c r="N92">
        <v>18.808940720622005</v>
      </c>
      <c r="O92">
        <v>2.4800328043648818</v>
      </c>
      <c r="P92">
        <v>4.6620215570024328</v>
      </c>
      <c r="Q92">
        <v>26.413299123280495</v>
      </c>
      <c r="R92">
        <v>12.913623612398496</v>
      </c>
    </row>
    <row r="93" spans="1:18" x14ac:dyDescent="0.35">
      <c r="A93" s="1">
        <v>44409</v>
      </c>
      <c r="B93">
        <v>4.2236337228352738</v>
      </c>
      <c r="C93">
        <v>4.8328960413830799</v>
      </c>
      <c r="D93">
        <v>4.272433254713377</v>
      </c>
      <c r="E93">
        <v>13.562076923179404</v>
      </c>
      <c r="F93">
        <v>6.7780249980589531</v>
      </c>
      <c r="G93">
        <v>7.8836067601992994</v>
      </c>
      <c r="H93">
        <v>12.93626016823049</v>
      </c>
      <c r="I93">
        <v>20.501348668170778</v>
      </c>
      <c r="J93">
        <v>5.8431068818634202</v>
      </c>
      <c r="K93">
        <v>9.2421858813202249</v>
      </c>
      <c r="L93">
        <v>5.3055005130634925</v>
      </c>
      <c r="M93">
        <v>12.248503513587153</v>
      </c>
      <c r="N93">
        <v>15.65693965408866</v>
      </c>
      <c r="O93">
        <v>3.450967871167876</v>
      </c>
      <c r="P93">
        <v>2.0267983846537874</v>
      </c>
      <c r="Q93">
        <v>26.314188416875851</v>
      </c>
      <c r="R93">
        <v>6.6834316285087993</v>
      </c>
    </row>
    <row r="94" spans="1:18" x14ac:dyDescent="0.35">
      <c r="A94" s="1">
        <v>44440</v>
      </c>
      <c r="B94">
        <v>4.2469452320512744</v>
      </c>
      <c r="C94">
        <v>0.11329098161951379</v>
      </c>
      <c r="D94">
        <v>2.4252711975617984</v>
      </c>
      <c r="E94">
        <v>4.5223133531772248</v>
      </c>
      <c r="F94">
        <v>7.1146325122432046</v>
      </c>
      <c r="G94">
        <v>4.9369664539018743</v>
      </c>
      <c r="H94">
        <v>10.004737387545859</v>
      </c>
      <c r="I94">
        <v>16.703232378682671</v>
      </c>
      <c r="J94">
        <v>4.9844844883927664</v>
      </c>
      <c r="K94">
        <v>6.7515923156503703</v>
      </c>
      <c r="L94">
        <v>4.9632239167039671</v>
      </c>
      <c r="M94">
        <v>11.108096657518757</v>
      </c>
      <c r="N94">
        <v>11.901522057345787</v>
      </c>
      <c r="O94">
        <v>3.3822300338295577</v>
      </c>
      <c r="P94">
        <v>0.9073520607606298</v>
      </c>
      <c r="Q94">
        <v>17.779852286285831</v>
      </c>
      <c r="R94">
        <v>8.7452421193618335</v>
      </c>
    </row>
    <row r="95" spans="1:18" x14ac:dyDescent="0.35">
      <c r="A95" s="1">
        <v>44470</v>
      </c>
      <c r="B95">
        <v>2.1101612094902862</v>
      </c>
      <c r="C95">
        <v>-3.0259211429242754</v>
      </c>
      <c r="D95">
        <v>2.1467421464503218</v>
      </c>
      <c r="E95">
        <v>-5.7489211174484751</v>
      </c>
      <c r="F95">
        <v>8.8640114485358765</v>
      </c>
      <c r="G95">
        <v>3.7990527512208558</v>
      </c>
      <c r="H95">
        <v>7.0508735887920011</v>
      </c>
      <c r="I95">
        <v>12.801161559464447</v>
      </c>
      <c r="J95">
        <v>7.3234675106029101</v>
      </c>
      <c r="K95">
        <v>5.8098004287788569</v>
      </c>
      <c r="L95">
        <v>5.0875505772363141</v>
      </c>
      <c r="M95">
        <v>8.9981038751380851</v>
      </c>
      <c r="N95">
        <v>2.9885916198081617</v>
      </c>
      <c r="O95">
        <v>2.9814777411058202</v>
      </c>
      <c r="P95">
        <v>6.6787832024786553E-2</v>
      </c>
      <c r="Q95">
        <v>7.8922601939787995</v>
      </c>
      <c r="R95">
        <v>7.4621032607562228</v>
      </c>
    </row>
    <row r="96" spans="1:18" x14ac:dyDescent="0.35">
      <c r="A96" s="1">
        <v>44501</v>
      </c>
      <c r="B96">
        <v>6.134906806089063</v>
      </c>
      <c r="C96">
        <v>9.7855439592736246</v>
      </c>
      <c r="D96">
        <v>5.9725979345542015</v>
      </c>
      <c r="E96">
        <v>-2.9728758409107172</v>
      </c>
      <c r="F96">
        <v>12.858224352906291</v>
      </c>
      <c r="G96">
        <v>3.9076593937907234</v>
      </c>
      <c r="H96">
        <v>10.586832055354733</v>
      </c>
      <c r="I96">
        <v>12.289098629090162</v>
      </c>
      <c r="J96">
        <v>3.2794300419675295</v>
      </c>
      <c r="K96">
        <v>6.1802582009806031</v>
      </c>
      <c r="L96">
        <v>5.2640276942024258</v>
      </c>
      <c r="M96">
        <v>9.0533468314613543</v>
      </c>
      <c r="N96">
        <v>13.641371676930831</v>
      </c>
      <c r="O96">
        <v>3.0814427405597939</v>
      </c>
      <c r="P96">
        <v>1.2914324017127825</v>
      </c>
      <c r="Q96">
        <v>6.4158791775909378</v>
      </c>
      <c r="R96">
        <v>6.7486294637566999</v>
      </c>
    </row>
    <row r="97" spans="1:18" x14ac:dyDescent="0.35">
      <c r="A97" s="1">
        <v>44531</v>
      </c>
      <c r="B97">
        <v>4.3115348679868077</v>
      </c>
      <c r="C97">
        <v>-1.0728669315492283</v>
      </c>
      <c r="D97">
        <v>4.2662226386927244</v>
      </c>
      <c r="E97">
        <v>-5.2940186872395003</v>
      </c>
      <c r="F97">
        <v>4.4946431339369468</v>
      </c>
      <c r="G97">
        <v>3.7683370995229808</v>
      </c>
      <c r="H97">
        <v>10.702903879945211</v>
      </c>
      <c r="I97">
        <v>13.027454446095987</v>
      </c>
      <c r="J97">
        <v>-4.9865057956321266</v>
      </c>
      <c r="K97">
        <v>5.983753871315912</v>
      </c>
      <c r="L97">
        <v>5.1658016043144954</v>
      </c>
      <c r="M97">
        <v>6.0145610044198179</v>
      </c>
      <c r="N97">
        <v>1.5973448900328719</v>
      </c>
      <c r="O97">
        <v>2.8426677785941621</v>
      </c>
      <c r="P97">
        <v>0.76361654095235565</v>
      </c>
      <c r="Q97">
        <v>5.0050742523404921</v>
      </c>
      <c r="R97">
        <v>5.9271667570776572</v>
      </c>
    </row>
    <row r="98" spans="1:18" x14ac:dyDescent="0.35">
      <c r="A98" s="1">
        <v>44562</v>
      </c>
      <c r="B98">
        <v>3.1173266314006014</v>
      </c>
      <c r="C98">
        <v>10.550989516645842</v>
      </c>
      <c r="D98">
        <v>4.8062396344981124</v>
      </c>
      <c r="E98">
        <v>3.4196112008431783</v>
      </c>
      <c r="F98">
        <v>6.9417389168717136</v>
      </c>
      <c r="G98">
        <v>2.8877918584933866</v>
      </c>
      <c r="H98">
        <v>14.008038305296907</v>
      </c>
      <c r="I98">
        <v>14.406918722563816</v>
      </c>
      <c r="J98">
        <v>1.0700982575471301</v>
      </c>
      <c r="K98">
        <v>5.4472111938367505</v>
      </c>
      <c r="L98">
        <v>5.2332774929143824</v>
      </c>
      <c r="M98">
        <v>5.3651707994186921</v>
      </c>
      <c r="N98">
        <v>12.693575051465928</v>
      </c>
      <c r="O98">
        <v>3.2768141218483464</v>
      </c>
      <c r="P98">
        <v>2.9427679865918606</v>
      </c>
      <c r="Q98">
        <v>6.2209522947710667</v>
      </c>
      <c r="R98">
        <v>4.2305161240212357</v>
      </c>
    </row>
    <row r="99" spans="1:18" x14ac:dyDescent="0.35">
      <c r="A99" s="1">
        <v>44593</v>
      </c>
      <c r="B99">
        <v>5.2512179215205066</v>
      </c>
      <c r="C99">
        <v>4.8033050648737401</v>
      </c>
      <c r="D99">
        <v>4.8785633592991928</v>
      </c>
      <c r="E99">
        <v>7.5812107285684363</v>
      </c>
      <c r="F99">
        <v>1.135307745010067</v>
      </c>
      <c r="G99">
        <v>3.1625132577391923</v>
      </c>
      <c r="H99">
        <v>11.844688457622212</v>
      </c>
      <c r="I99">
        <v>18.323002040104882</v>
      </c>
      <c r="J99">
        <v>-2.9368671411045568</v>
      </c>
      <c r="K99">
        <v>8.8793223086619122</v>
      </c>
      <c r="L99">
        <v>5.109226219128189</v>
      </c>
      <c r="M99">
        <v>3.867818984413546</v>
      </c>
      <c r="N99">
        <v>17.240903335989572</v>
      </c>
      <c r="O99">
        <v>3.1141002590029814</v>
      </c>
      <c r="P99">
        <v>2.6846808735834458</v>
      </c>
      <c r="Q99">
        <v>8.4676999165541389</v>
      </c>
      <c r="R99">
        <v>2.2627701335607497</v>
      </c>
    </row>
    <row r="100" spans="1:18" x14ac:dyDescent="0.35">
      <c r="A100" s="1">
        <v>44621</v>
      </c>
      <c r="B100">
        <v>3.7948149854135806</v>
      </c>
      <c r="C100">
        <v>-5.1428812571615055</v>
      </c>
      <c r="D100">
        <v>5.4922671269235224</v>
      </c>
      <c r="E100">
        <v>8.4222271376731612</v>
      </c>
      <c r="F100">
        <v>4.6220211694337507</v>
      </c>
      <c r="G100">
        <v>4.2007486848654025</v>
      </c>
      <c r="H100">
        <v>13.490773416042614</v>
      </c>
      <c r="I100">
        <v>17.073905669574827</v>
      </c>
      <c r="J100">
        <v>-1.4430223488748055</v>
      </c>
      <c r="K100">
        <v>10.944274587313757</v>
      </c>
      <c r="L100">
        <v>4.9224100119030965</v>
      </c>
      <c r="M100">
        <v>4.071372322656245</v>
      </c>
      <c r="N100">
        <v>1.9634324730590293</v>
      </c>
      <c r="O100">
        <v>2.6580737114713031</v>
      </c>
      <c r="P100">
        <v>4.3183525541243171</v>
      </c>
      <c r="Q100">
        <v>6.7216342163244605</v>
      </c>
      <c r="R100">
        <v>4.8184428196964717</v>
      </c>
    </row>
    <row r="101" spans="1:18" x14ac:dyDescent="0.35">
      <c r="A101" s="1">
        <v>44652</v>
      </c>
      <c r="B101">
        <v>4.7166168722602606</v>
      </c>
      <c r="C101">
        <v>-19.116041076692682</v>
      </c>
      <c r="D101">
        <v>3.3618344284537045</v>
      </c>
      <c r="E101">
        <v>12.747402894880011</v>
      </c>
      <c r="F101">
        <v>0.64371186755694509</v>
      </c>
      <c r="G101">
        <v>4.3602081035449629</v>
      </c>
      <c r="H101">
        <v>7.0219567244716075</v>
      </c>
      <c r="I101">
        <v>23.680997848126736</v>
      </c>
      <c r="J101">
        <v>1.2238180258619593</v>
      </c>
      <c r="K101">
        <v>15.105688605348604</v>
      </c>
      <c r="L101">
        <v>5.2304484673355205</v>
      </c>
      <c r="M101">
        <v>4.6944719947306055</v>
      </c>
      <c r="N101">
        <v>10.282828433986253</v>
      </c>
      <c r="O101">
        <v>3.5211255152374434</v>
      </c>
      <c r="P101">
        <v>3.5954080083292723</v>
      </c>
      <c r="Q101">
        <v>1.8821564251166905</v>
      </c>
      <c r="R101">
        <v>7.7197856291747939</v>
      </c>
    </row>
    <row r="102" spans="1:18" x14ac:dyDescent="0.35">
      <c r="A102" s="1">
        <v>44682</v>
      </c>
      <c r="B102">
        <v>5.2737741908665186</v>
      </c>
      <c r="C102">
        <v>-11.11389678064053</v>
      </c>
      <c r="D102">
        <v>5.3499987677987519</v>
      </c>
      <c r="E102">
        <v>-4.6457774782810048</v>
      </c>
      <c r="F102">
        <v>3.1301171465211866</v>
      </c>
      <c r="G102">
        <v>4.1707203148685608</v>
      </c>
      <c r="H102">
        <v>9.1168132776430042</v>
      </c>
      <c r="I102">
        <v>13.319694824923317</v>
      </c>
      <c r="J102">
        <v>4.8505729022117379</v>
      </c>
      <c r="K102">
        <v>11.395167238141383</v>
      </c>
      <c r="L102">
        <v>5.4761259027841618</v>
      </c>
      <c r="M102">
        <v>4.8046102010009122</v>
      </c>
      <c r="N102">
        <v>8.7916692109041321</v>
      </c>
      <c r="O102">
        <v>4.0923014273947587</v>
      </c>
      <c r="P102">
        <v>3.3963442721331774</v>
      </c>
      <c r="Q102">
        <v>0.87396537672663044</v>
      </c>
      <c r="R102">
        <v>6.2371772159119985</v>
      </c>
    </row>
    <row r="103" spans="1:18" x14ac:dyDescent="0.35">
      <c r="A103" s="1">
        <v>44713</v>
      </c>
      <c r="B103">
        <v>3.7074384986064786</v>
      </c>
      <c r="C103">
        <v>-5.4271492987614351</v>
      </c>
      <c r="D103">
        <v>5.316090789133284</v>
      </c>
      <c r="E103">
        <v>6.8953308341989583</v>
      </c>
      <c r="F103">
        <v>3.0455205615688357</v>
      </c>
      <c r="G103">
        <v>3.9755499949888531</v>
      </c>
      <c r="H103">
        <v>4.541204332766597</v>
      </c>
      <c r="I103">
        <v>11.384605272817552</v>
      </c>
      <c r="J103">
        <v>2.052724107103316</v>
      </c>
      <c r="K103">
        <v>11.077773767568175</v>
      </c>
      <c r="L103">
        <v>4.7812990092193104</v>
      </c>
      <c r="M103">
        <v>4.0145150060606056</v>
      </c>
      <c r="N103">
        <v>5.1888302845104022</v>
      </c>
      <c r="O103">
        <v>4.0577260475664474</v>
      </c>
      <c r="P103">
        <v>3.5423913790952497</v>
      </c>
      <c r="Q103">
        <v>3.1844081367738113</v>
      </c>
      <c r="R103">
        <v>6.1692602148425237</v>
      </c>
    </row>
    <row r="104" spans="1:18" x14ac:dyDescent="0.35">
      <c r="A104" s="1">
        <v>44743</v>
      </c>
      <c r="B104">
        <v>2.3753560646432703</v>
      </c>
      <c r="C104">
        <v>-8.5318905028450729</v>
      </c>
      <c r="D104">
        <v>3.6147322923914942</v>
      </c>
      <c r="E104">
        <v>1.9451958695836993</v>
      </c>
      <c r="F104">
        <v>3.9460793165662267</v>
      </c>
      <c r="G104">
        <v>3.524160982847576</v>
      </c>
      <c r="H104">
        <v>2.3391264997865306</v>
      </c>
      <c r="I104">
        <v>14.546272630688037</v>
      </c>
      <c r="J104">
        <v>2.1238532410468736</v>
      </c>
      <c r="K104">
        <v>10.367110233720013</v>
      </c>
      <c r="L104">
        <v>4.8012287283749799</v>
      </c>
      <c r="M104">
        <v>1.4043504245100991</v>
      </c>
      <c r="N104">
        <v>0.70462338272659508</v>
      </c>
      <c r="O104">
        <v>3.9405222325716807</v>
      </c>
      <c r="P104">
        <v>3.7036977573071397</v>
      </c>
      <c r="Q104">
        <v>-5.7019456670287525</v>
      </c>
      <c r="R104">
        <v>4.8665965395759798</v>
      </c>
    </row>
    <row r="105" spans="1:18" x14ac:dyDescent="0.35">
      <c r="A105" s="1">
        <v>44774</v>
      </c>
      <c r="B105">
        <v>2.613831741122425</v>
      </c>
      <c r="C105">
        <v>-5.4833085202358376</v>
      </c>
      <c r="D105">
        <v>3.561294386849994</v>
      </c>
      <c r="E105">
        <v>5.0942824094245367</v>
      </c>
      <c r="F105">
        <v>10.581320713719933</v>
      </c>
      <c r="G105">
        <v>3.7703207536793144</v>
      </c>
      <c r="H105">
        <v>3.696988941490801</v>
      </c>
      <c r="I105">
        <v>18.143443562972863</v>
      </c>
      <c r="J105">
        <v>0.97802238733855518</v>
      </c>
      <c r="K105">
        <v>6.9918538091745148</v>
      </c>
      <c r="L105">
        <v>5.1585621828547374</v>
      </c>
      <c r="M105">
        <v>2.3251736234481086</v>
      </c>
      <c r="N105">
        <v>21.461873473412226</v>
      </c>
      <c r="O105">
        <v>3.3190002510730352</v>
      </c>
      <c r="P105">
        <v>3.9277848845996601</v>
      </c>
      <c r="Q105">
        <v>-4.3832748675291668</v>
      </c>
      <c r="R105">
        <v>4.5253759279112842</v>
      </c>
    </row>
    <row r="106" spans="1:18" x14ac:dyDescent="0.35">
      <c r="A106" s="1">
        <v>44805</v>
      </c>
      <c r="B106">
        <v>1.2663652835387893</v>
      </c>
      <c r="C106">
        <v>-8.1876046710670209</v>
      </c>
      <c r="D106">
        <v>2.199838192147368</v>
      </c>
      <c r="E106">
        <v>5.6475481733624804</v>
      </c>
      <c r="F106">
        <v>11.756519741864196</v>
      </c>
      <c r="G106">
        <v>3.0984632379257988</v>
      </c>
      <c r="H106">
        <v>1.7171253801009527</v>
      </c>
      <c r="I106">
        <v>18.151497379044002</v>
      </c>
      <c r="J106">
        <v>-1.3853207083088961</v>
      </c>
      <c r="K106">
        <v>11.262278417582337</v>
      </c>
      <c r="L106">
        <v>4.4098300213865116</v>
      </c>
      <c r="M106">
        <v>1.6779660636681513</v>
      </c>
      <c r="N106">
        <v>10.600687137948483</v>
      </c>
      <c r="O106">
        <v>3.2585692745980737</v>
      </c>
      <c r="P106">
        <v>3.7898067089865037</v>
      </c>
      <c r="Q106">
        <v>-3.1655347946466037</v>
      </c>
      <c r="R106">
        <v>3.8657795925019798</v>
      </c>
    </row>
    <row r="107" spans="1:18" x14ac:dyDescent="0.35">
      <c r="A107" s="1">
        <v>44835</v>
      </c>
      <c r="B107">
        <v>0.86286373704315622</v>
      </c>
      <c r="C107">
        <v>-5.5762779095587689E-2</v>
      </c>
      <c r="D107">
        <v>1.2737069496564004</v>
      </c>
      <c r="E107">
        <v>10.238107437705551</v>
      </c>
      <c r="F107">
        <v>13.03663524999503</v>
      </c>
      <c r="G107">
        <v>2.1454175864689802</v>
      </c>
      <c r="H107">
        <v>2.9861876329795081</v>
      </c>
      <c r="I107">
        <v>15.798355208619512</v>
      </c>
      <c r="J107">
        <v>-4.3590659136711309</v>
      </c>
      <c r="K107">
        <v>9.8148848252925092</v>
      </c>
      <c r="L107">
        <v>4.0960924705301522</v>
      </c>
      <c r="M107">
        <v>2.7230977229766467</v>
      </c>
      <c r="N107">
        <v>11.224810628830809</v>
      </c>
      <c r="O107">
        <v>2.5269154296272376</v>
      </c>
      <c r="P107">
        <v>3.6409620728417735</v>
      </c>
      <c r="Q107">
        <v>-2.1001477971680913</v>
      </c>
      <c r="R107">
        <v>2.559518392439017</v>
      </c>
    </row>
    <row r="108" spans="1:18" x14ac:dyDescent="0.35">
      <c r="A108" s="1">
        <v>44866</v>
      </c>
      <c r="B108">
        <v>0.27727603322121297</v>
      </c>
      <c r="C108">
        <v>-1.5050229599278282</v>
      </c>
      <c r="D108">
        <v>3.0340241449731167</v>
      </c>
      <c r="E108">
        <v>9.8941820890867831</v>
      </c>
      <c r="F108">
        <v>14.407075054768015</v>
      </c>
      <c r="G108">
        <v>1.554086514681245</v>
      </c>
      <c r="H108">
        <v>1.4354905502558637</v>
      </c>
      <c r="I108">
        <v>11.996424760703434</v>
      </c>
      <c r="J108">
        <v>-2.6549411919381924</v>
      </c>
      <c r="K108">
        <v>6.6830636282783757</v>
      </c>
      <c r="L108">
        <v>3.817983319795033</v>
      </c>
      <c r="M108">
        <v>2.5991812011756537</v>
      </c>
      <c r="N108">
        <v>4.8947943981803945</v>
      </c>
      <c r="O108">
        <v>2.3985439726436368</v>
      </c>
      <c r="P108">
        <v>3.425713675242875</v>
      </c>
      <c r="Q108">
        <v>2.1995544296682823</v>
      </c>
      <c r="R108">
        <v>4.6499097613776286</v>
      </c>
    </row>
    <row r="109" spans="1:18" x14ac:dyDescent="0.35">
      <c r="A109" s="1">
        <v>44896</v>
      </c>
      <c r="B109">
        <v>9.7757620633416309E-3</v>
      </c>
      <c r="C109">
        <v>3.1446864762002775</v>
      </c>
      <c r="D109">
        <v>2.2152901169156394</v>
      </c>
      <c r="E109">
        <v>10.608546619910001</v>
      </c>
      <c r="F109">
        <v>15.806031218025126</v>
      </c>
      <c r="G109">
        <v>1.7091441122694562</v>
      </c>
      <c r="H109">
        <v>0.78343014778580766</v>
      </c>
      <c r="I109">
        <v>10.140288321553797</v>
      </c>
      <c r="J109">
        <v>1.4930299345865023</v>
      </c>
      <c r="K109">
        <v>7.2000113801526027</v>
      </c>
      <c r="L109">
        <v>3.9286454271148585</v>
      </c>
      <c r="M109">
        <v>2.4785567684115932</v>
      </c>
      <c r="N109">
        <v>3.2434919949399443</v>
      </c>
      <c r="O109">
        <v>2.3054256957199044</v>
      </c>
      <c r="P109">
        <v>3.8414528899784415</v>
      </c>
      <c r="Q109">
        <v>-1.1424182201380262</v>
      </c>
      <c r="R109">
        <v>3.9083207210212976</v>
      </c>
    </row>
    <row r="110" spans="1:18" x14ac:dyDescent="0.35">
      <c r="A110" s="1">
        <v>44927</v>
      </c>
      <c r="B110">
        <v>1.8036609947057087</v>
      </c>
      <c r="C110">
        <v>-8.1938797126357059</v>
      </c>
      <c r="D110">
        <v>2.9481192351889121</v>
      </c>
      <c r="E110">
        <v>2.0860113305915462</v>
      </c>
      <c r="F110">
        <v>4.2561466148890048</v>
      </c>
      <c r="G110">
        <v>2.587477317210201</v>
      </c>
      <c r="H110">
        <v>2.0195221791121583</v>
      </c>
      <c r="I110">
        <v>12.047869109686161</v>
      </c>
      <c r="J110">
        <v>2.9150922382296329</v>
      </c>
      <c r="K110">
        <v>10.437482780661441</v>
      </c>
      <c r="L110">
        <v>3.8257080167829685</v>
      </c>
      <c r="M110">
        <v>3.3812615788611851</v>
      </c>
      <c r="N110">
        <v>2.8887860287380391</v>
      </c>
      <c r="O110">
        <v>2.7098071960574828</v>
      </c>
      <c r="P110">
        <v>2.3496849340145332</v>
      </c>
      <c r="Q110">
        <v>-5.9178244778953939</v>
      </c>
      <c r="R110">
        <v>4.388173251611363</v>
      </c>
    </row>
    <row r="111" spans="1:18" x14ac:dyDescent="0.35">
      <c r="A111" s="1">
        <v>44958</v>
      </c>
      <c r="B111">
        <v>4.3805978620638797</v>
      </c>
      <c r="C111">
        <v>-11.432241087349865</v>
      </c>
      <c r="D111">
        <v>3.6577552836610749</v>
      </c>
      <c r="E111">
        <v>-0.11295635598743559</v>
      </c>
      <c r="F111">
        <v>14.102984944660335</v>
      </c>
      <c r="G111">
        <v>3.0547868397517561</v>
      </c>
      <c r="H111">
        <v>3.9379127829281373</v>
      </c>
      <c r="I111">
        <v>9.9166324942841015</v>
      </c>
      <c r="J111">
        <v>2.8541054743627399</v>
      </c>
      <c r="K111">
        <v>13.147945180891952</v>
      </c>
      <c r="L111">
        <v>3.8538938166952477</v>
      </c>
      <c r="M111">
        <v>4.8122484641218506</v>
      </c>
      <c r="N111">
        <v>1.5107256832895644</v>
      </c>
      <c r="O111">
        <v>3.9574241420237541</v>
      </c>
      <c r="P111">
        <v>5.3374000290252468</v>
      </c>
      <c r="Q111">
        <v>-2.6426313844730487</v>
      </c>
      <c r="R111">
        <v>3.71183469543044</v>
      </c>
    </row>
    <row r="112" spans="1:18" x14ac:dyDescent="0.35">
      <c r="A112" s="1">
        <v>44986</v>
      </c>
      <c r="B112">
        <v>3.6240725549288015</v>
      </c>
      <c r="C112">
        <v>-0.21084011544203918</v>
      </c>
      <c r="D112">
        <v>5.024590512924803</v>
      </c>
      <c r="E112">
        <v>-1.7646552094743697</v>
      </c>
      <c r="F112">
        <v>10.553179965560062</v>
      </c>
      <c r="G112">
        <v>1.7143286772041506</v>
      </c>
      <c r="H112">
        <v>1.2325448874885012</v>
      </c>
      <c r="I112">
        <v>10.174002522514257</v>
      </c>
      <c r="J112">
        <v>1.1699162972388422</v>
      </c>
      <c r="K112">
        <v>9.9477494587461308</v>
      </c>
      <c r="L112">
        <v>3.9548834787186848</v>
      </c>
      <c r="M112">
        <v>3.7008014033548449</v>
      </c>
      <c r="N112">
        <v>3.745790559286192</v>
      </c>
      <c r="O112">
        <v>3.9772406506596809</v>
      </c>
      <c r="P112">
        <v>5.0169426350396691</v>
      </c>
      <c r="Q112">
        <v>-1.1040637881517199</v>
      </c>
      <c r="R112">
        <v>2.7868588730215009</v>
      </c>
    </row>
    <row r="113" spans="1:18" x14ac:dyDescent="0.35">
      <c r="A113" s="1">
        <v>45017</v>
      </c>
      <c r="B113">
        <v>2.9672611127467405</v>
      </c>
      <c r="C113">
        <v>-0.25365266498545225</v>
      </c>
      <c r="D113">
        <v>2.9558863556559629</v>
      </c>
      <c r="E113">
        <v>-3.9425558707114021</v>
      </c>
      <c r="F113">
        <v>13.206388930833342</v>
      </c>
      <c r="G113">
        <v>1.5728329415701552</v>
      </c>
      <c r="H113">
        <v>0.86627293786534665</v>
      </c>
      <c r="I113">
        <v>6.3834549282895807</v>
      </c>
      <c r="J113">
        <v>-1.703579192568796</v>
      </c>
      <c r="K113">
        <v>5.6983987439074753</v>
      </c>
      <c r="L113">
        <v>3.7371641107551739</v>
      </c>
      <c r="M113">
        <v>3.359679416054945</v>
      </c>
      <c r="N113">
        <v>-3.4766961375091228</v>
      </c>
      <c r="O113">
        <v>3.3809824277481795</v>
      </c>
      <c r="P113">
        <v>4.3680079944858647</v>
      </c>
      <c r="Q113">
        <v>4.5538010920541012</v>
      </c>
      <c r="R113">
        <v>5.5832325500416999</v>
      </c>
    </row>
    <row r="114" spans="1:18" x14ac:dyDescent="0.35">
      <c r="A114" s="1">
        <v>45047</v>
      </c>
      <c r="B114">
        <v>2.1830926479937602</v>
      </c>
      <c r="C114">
        <v>-4.7921596853193336</v>
      </c>
      <c r="D114">
        <v>2.1942279371554747</v>
      </c>
      <c r="E114">
        <v>2.6839703701284918</v>
      </c>
      <c r="F114">
        <v>6.0746399048217796</v>
      </c>
      <c r="G114">
        <v>3.4415001160156038</v>
      </c>
      <c r="H114">
        <v>0.23880564612520061</v>
      </c>
      <c r="I114">
        <v>5.4477079874576191</v>
      </c>
      <c r="J114">
        <v>-0.51310364984146872</v>
      </c>
      <c r="K114">
        <v>11.723346668543712</v>
      </c>
      <c r="L114">
        <v>4.0852415211209063</v>
      </c>
      <c r="M114">
        <v>6.0294796667657522</v>
      </c>
      <c r="N114">
        <v>-1.1663756990758145</v>
      </c>
      <c r="O114">
        <v>2.78322055571671</v>
      </c>
      <c r="P114">
        <v>4.2918694551158154</v>
      </c>
      <c r="Q114">
        <v>2.8733136874142389</v>
      </c>
      <c r="R114">
        <v>3.9383618884107534</v>
      </c>
    </row>
    <row r="115" spans="1:18" x14ac:dyDescent="0.35">
      <c r="A115" s="1">
        <v>45078</v>
      </c>
      <c r="B115">
        <v>3.0261764653354106</v>
      </c>
      <c r="C115">
        <v>-10.779113524751764</v>
      </c>
      <c r="D115">
        <v>1.5769931190661168</v>
      </c>
      <c r="E115">
        <v>-10.059888883261777</v>
      </c>
      <c r="F115">
        <v>10.43737861996037</v>
      </c>
      <c r="G115">
        <v>5.4555550582721963</v>
      </c>
      <c r="H115">
        <v>1.3014060040928541</v>
      </c>
      <c r="I115">
        <v>10.881450180285171</v>
      </c>
      <c r="J115">
        <v>-1.5947217599391053</v>
      </c>
      <c r="K115">
        <v>17.999560836270774</v>
      </c>
      <c r="L115">
        <v>4.5331780249171771</v>
      </c>
      <c r="M115">
        <v>8.3333605872557825</v>
      </c>
      <c r="N115">
        <v>4.4181367528099713</v>
      </c>
      <c r="O115">
        <v>2.9135212962747516</v>
      </c>
      <c r="P115">
        <v>4.4061648588793645</v>
      </c>
      <c r="Q115">
        <v>0.20176804057869901</v>
      </c>
      <c r="R115">
        <v>5.6810009275672542</v>
      </c>
    </row>
    <row r="116" spans="1:18" x14ac:dyDescent="0.35">
      <c r="A116" s="1">
        <v>45108</v>
      </c>
      <c r="B116">
        <v>3.3468842949972526</v>
      </c>
      <c r="C116">
        <v>-7.3341867169096844</v>
      </c>
      <c r="D116">
        <v>1.0373503193613232</v>
      </c>
      <c r="E116">
        <v>-3.5189932580060486</v>
      </c>
      <c r="F116">
        <v>9.4350787738663087</v>
      </c>
      <c r="G116">
        <v>5.5434640539419746</v>
      </c>
      <c r="H116">
        <v>2.6938578993881208</v>
      </c>
      <c r="I116">
        <v>9.6963778986288247</v>
      </c>
      <c r="J116">
        <v>0.84348026365135809</v>
      </c>
      <c r="K116">
        <v>8.682395864159048</v>
      </c>
      <c r="L116">
        <v>4.4193185471755925</v>
      </c>
      <c r="M116">
        <v>7.852834571456583</v>
      </c>
      <c r="N116">
        <v>6.3048942002647692</v>
      </c>
      <c r="O116">
        <v>2.7288500111068572</v>
      </c>
      <c r="P116">
        <v>3.2859292012450823</v>
      </c>
      <c r="Q116">
        <v>1.9998649467023455</v>
      </c>
      <c r="R116">
        <v>2.7332228909733516</v>
      </c>
    </row>
    <row r="117" spans="1:18" x14ac:dyDescent="0.35">
      <c r="A117" s="1">
        <v>45139</v>
      </c>
      <c r="B117">
        <v>1.6272453047861575</v>
      </c>
      <c r="C117">
        <v>-11.770443314878648</v>
      </c>
      <c r="D117">
        <v>1.707709468226696</v>
      </c>
      <c r="E117">
        <v>-0.24885252056019169</v>
      </c>
      <c r="F117">
        <v>-0.55889469410858794</v>
      </c>
      <c r="G117">
        <v>4.6289269090624288</v>
      </c>
      <c r="H117">
        <v>3.1244916129068372</v>
      </c>
      <c r="I117">
        <v>5.2899408511787271</v>
      </c>
      <c r="J117">
        <v>1.9687929952965533E-2</v>
      </c>
      <c r="K117">
        <v>11.200081998817524</v>
      </c>
      <c r="L117">
        <v>4.1391722509065687</v>
      </c>
      <c r="M117">
        <v>6.7580258534408557</v>
      </c>
      <c r="N117">
        <v>0.56593802941063132</v>
      </c>
      <c r="O117">
        <v>2.5012232226170141</v>
      </c>
      <c r="P117">
        <v>2.8350792350539677</v>
      </c>
      <c r="Q117">
        <v>4.0902841707986255</v>
      </c>
      <c r="R117">
        <v>4.1779484940629033</v>
      </c>
    </row>
    <row r="118" spans="1:18" x14ac:dyDescent="0.35">
      <c r="A118" s="1">
        <v>45170</v>
      </c>
      <c r="B118">
        <v>1.8871771458772315</v>
      </c>
      <c r="C118">
        <v>-7.0777898708539766</v>
      </c>
      <c r="D118">
        <v>1.4812800581772905</v>
      </c>
      <c r="E118">
        <v>-1.3381905201280659</v>
      </c>
      <c r="F118">
        <v>-1.6620339985662866</v>
      </c>
      <c r="G118">
        <v>3.7216289529873166</v>
      </c>
      <c r="H118">
        <v>4.6796614768817903</v>
      </c>
      <c r="I118">
        <v>7.3197333424668898</v>
      </c>
      <c r="J118">
        <v>2.1552561273098689</v>
      </c>
      <c r="K118">
        <v>6.8513664551592939</v>
      </c>
      <c r="L118">
        <v>4.4545515447757253</v>
      </c>
      <c r="M118">
        <v>5.1030842432691941</v>
      </c>
      <c r="N118">
        <v>6.7939153289265874</v>
      </c>
      <c r="O118">
        <v>2.5731471920248765</v>
      </c>
      <c r="P118">
        <v>2.4009386527924335</v>
      </c>
      <c r="Q118">
        <v>5.7414101648300715</v>
      </c>
      <c r="R118">
        <v>2.1989450916273086</v>
      </c>
    </row>
    <row r="119" spans="1:18" x14ac:dyDescent="0.35">
      <c r="A119" s="1">
        <v>45200</v>
      </c>
      <c r="B119">
        <v>1.8051148336088119</v>
      </c>
      <c r="C119">
        <v>-34.567309310954556</v>
      </c>
      <c r="D119">
        <v>-0.38927015418551036</v>
      </c>
      <c r="E119">
        <v>-2.7233444257964123</v>
      </c>
      <c r="F119">
        <v>-3.3276056488030434</v>
      </c>
      <c r="G119">
        <v>2.7300201509231243</v>
      </c>
      <c r="H119">
        <v>-1.8801197039280737E-2</v>
      </c>
      <c r="I119">
        <v>-9.0948843288463905</v>
      </c>
      <c r="J119">
        <v>4.2142205335441645</v>
      </c>
      <c r="K119">
        <v>8.3158449879383767</v>
      </c>
      <c r="L119">
        <v>3.7249273793410254</v>
      </c>
      <c r="M119">
        <v>-1.232794528737557</v>
      </c>
      <c r="N119">
        <v>1.2738950755732787</v>
      </c>
      <c r="O119">
        <v>2.7155729113455038</v>
      </c>
      <c r="P119">
        <v>2.0073838918500684</v>
      </c>
      <c r="Q119">
        <v>-0.86239005758258713</v>
      </c>
      <c r="R119">
        <v>0.85801472311692351</v>
      </c>
    </row>
    <row r="120" spans="1:18" x14ac:dyDescent="0.35">
      <c r="A120" s="1">
        <v>45231</v>
      </c>
      <c r="B120">
        <v>-0.55736482223311157</v>
      </c>
      <c r="C120">
        <v>-17.2842303893391</v>
      </c>
      <c r="D120">
        <v>0.11778926301685999</v>
      </c>
      <c r="E120">
        <v>5.718679544535064</v>
      </c>
      <c r="F120">
        <v>-8.1444269240061544</v>
      </c>
      <c r="G120">
        <v>2.6550357565617588</v>
      </c>
      <c r="H120">
        <v>3.8836420432281926</v>
      </c>
      <c r="I120">
        <v>6.7779662676399397</v>
      </c>
      <c r="J120">
        <v>7.4314763552904282</v>
      </c>
      <c r="K120">
        <v>11.540609570941697</v>
      </c>
      <c r="L120">
        <v>4.5045350468288632</v>
      </c>
      <c r="M120">
        <v>-0.48990000221139951</v>
      </c>
      <c r="N120">
        <v>3.9890381885217607</v>
      </c>
      <c r="O120">
        <v>2.5655122415737139</v>
      </c>
      <c r="P120">
        <v>1.964193047184537</v>
      </c>
      <c r="Q120">
        <v>1.2941687811161842</v>
      </c>
      <c r="R120">
        <v>3.4616898752428966</v>
      </c>
    </row>
    <row r="121" spans="1:18" x14ac:dyDescent="0.35">
      <c r="A121" s="1">
        <v>45261</v>
      </c>
      <c r="B121">
        <v>-0.18711143267482555</v>
      </c>
      <c r="C121">
        <v>-22.689661703647772</v>
      </c>
      <c r="D121">
        <v>0.49555007167727183</v>
      </c>
      <c r="E121">
        <v>-0.3422949372880737</v>
      </c>
      <c r="F121">
        <v>-6.6152688285346102</v>
      </c>
      <c r="G121">
        <v>2.8268029094673324</v>
      </c>
      <c r="H121">
        <v>4.1427122597617227</v>
      </c>
      <c r="I121">
        <v>5.1004466179021222</v>
      </c>
      <c r="J121">
        <v>2.8982189657853894</v>
      </c>
      <c r="K121">
        <v>8.9734745235031284</v>
      </c>
      <c r="L121">
        <v>4.5333813374555803</v>
      </c>
      <c r="M121">
        <v>3.4300719262454464</v>
      </c>
      <c r="N121">
        <v>5.7666240921167287</v>
      </c>
      <c r="O121">
        <v>2.3157281113174122</v>
      </c>
      <c r="P121">
        <v>1.8271291675481223</v>
      </c>
      <c r="Q121">
        <v>4.5812682310670994</v>
      </c>
      <c r="R121">
        <v>0.82870162232717348</v>
      </c>
    </row>
    <row r="122" spans="1:18" x14ac:dyDescent="0.35">
      <c r="A122" s="1">
        <v>45292</v>
      </c>
      <c r="B122">
        <v>0.98250560464587977</v>
      </c>
      <c r="C122">
        <v>-6.616299422959429</v>
      </c>
      <c r="D122">
        <v>2.0515124761763843</v>
      </c>
      <c r="E122">
        <v>1.4337998293500078</v>
      </c>
      <c r="F122">
        <v>9.8266691156259043</v>
      </c>
      <c r="G122">
        <v>4.4834503870617937</v>
      </c>
      <c r="H122">
        <v>3.2003130582099857</v>
      </c>
      <c r="I122">
        <v>2.4794000072298559</v>
      </c>
      <c r="J122">
        <v>2.847608219339179</v>
      </c>
      <c r="K122">
        <v>7.5976103282345093</v>
      </c>
      <c r="L122">
        <v>4.6436854940752141</v>
      </c>
      <c r="M122">
        <v>4.7383853903256465</v>
      </c>
      <c r="N122">
        <v>2.4528677557750882</v>
      </c>
      <c r="O122">
        <v>2.4978088357400452</v>
      </c>
      <c r="P122">
        <v>6.7634191192102833</v>
      </c>
      <c r="Q122">
        <v>8.06584873423175</v>
      </c>
      <c r="R122">
        <v>2.9898499163607113</v>
      </c>
    </row>
    <row r="123" spans="1:18" x14ac:dyDescent="0.35">
      <c r="A123" s="1">
        <v>45323</v>
      </c>
      <c r="B123">
        <v>-1.3756578385830096</v>
      </c>
      <c r="C123">
        <v>-14.466330939495222</v>
      </c>
      <c r="D123">
        <v>0.46875129913071589</v>
      </c>
      <c r="E123">
        <v>3.9129246253547336</v>
      </c>
      <c r="F123">
        <v>-7.295808864852134</v>
      </c>
      <c r="G123">
        <v>5.2147061788175648</v>
      </c>
      <c r="H123">
        <v>3.0154841150624065</v>
      </c>
      <c r="I123">
        <v>4.7129076810527977</v>
      </c>
      <c r="J123">
        <v>5.0053437274764008</v>
      </c>
      <c r="K123">
        <v>7.1562726541096708</v>
      </c>
      <c r="L123">
        <v>4.6295669135283219</v>
      </c>
      <c r="M123">
        <v>4.266925584567673</v>
      </c>
      <c r="N123">
        <v>6.4405106471210729</v>
      </c>
      <c r="O123">
        <v>0.17001404878345738</v>
      </c>
      <c r="P123">
        <v>4.0979487397240035</v>
      </c>
      <c r="Q123">
        <v>9.6537069616596511</v>
      </c>
      <c r="R123">
        <v>2.2775507969556799</v>
      </c>
    </row>
    <row r="124" spans="1:18" x14ac:dyDescent="0.35">
      <c r="A124" s="1">
        <v>45352</v>
      </c>
      <c r="B124">
        <v>-0.89044549861793598</v>
      </c>
      <c r="C124">
        <v>-20.122696370820208</v>
      </c>
      <c r="D124">
        <v>-1.2572269051760401</v>
      </c>
      <c r="E124">
        <v>0.80727533329184098</v>
      </c>
      <c r="F124">
        <v>-4.9898021692961976</v>
      </c>
      <c r="G124">
        <v>3.678915006002569</v>
      </c>
      <c r="H124">
        <v>2.751133045999083</v>
      </c>
      <c r="I124">
        <v>10.310903603568519</v>
      </c>
      <c r="J124">
        <v>2.7558920433749847</v>
      </c>
      <c r="K124">
        <v>8.9873644500730023</v>
      </c>
      <c r="L124">
        <v>4.2062382667436253</v>
      </c>
      <c r="M124">
        <v>3.551901744467159</v>
      </c>
      <c r="N124">
        <v>0.86246415340987426</v>
      </c>
      <c r="O124">
        <v>0.2727049325995381</v>
      </c>
      <c r="P124">
        <v>2.5877020742655077</v>
      </c>
      <c r="Q124">
        <v>4.4058145132509878</v>
      </c>
      <c r="R124">
        <v>1.7318076677324825</v>
      </c>
    </row>
    <row r="125" spans="1:18" x14ac:dyDescent="0.35">
      <c r="A125" s="1">
        <v>45383</v>
      </c>
      <c r="B125">
        <v>-0.57147554890536867</v>
      </c>
      <c r="C125">
        <v>-7.4565472548994336</v>
      </c>
      <c r="D125">
        <v>5.4182394280285706</v>
      </c>
      <c r="E125">
        <v>9.6811647245344403</v>
      </c>
      <c r="F125">
        <v>-9.3560820061969849</v>
      </c>
      <c r="G125">
        <v>5.2949553212889668</v>
      </c>
      <c r="H125">
        <v>7.1892548962797918</v>
      </c>
      <c r="I125">
        <v>-2.6342995813975136</v>
      </c>
      <c r="J125">
        <v>9.2728014139994173</v>
      </c>
      <c r="K125">
        <v>8.5105918596080556</v>
      </c>
      <c r="L125">
        <v>4.4492340526953456</v>
      </c>
      <c r="M125">
        <v>4.4630743345394706</v>
      </c>
      <c r="N125">
        <v>7.0675569719321061</v>
      </c>
      <c r="O125">
        <v>1.0667235711575813</v>
      </c>
      <c r="P125">
        <v>2.6608751558361092</v>
      </c>
      <c r="Q125">
        <v>8.004648790274544</v>
      </c>
      <c r="R125">
        <v>2.4206878162821255</v>
      </c>
    </row>
    <row r="126" spans="1:18" x14ac:dyDescent="0.35">
      <c r="A126" s="1">
        <v>45413</v>
      </c>
      <c r="B126">
        <v>-1.4371388035550439</v>
      </c>
      <c r="C126">
        <v>-1.0109825769529124</v>
      </c>
      <c r="D126">
        <v>5.2920963308818187</v>
      </c>
      <c r="E126">
        <v>7.583936216287853</v>
      </c>
      <c r="F126">
        <v>-0.39432954569257106</v>
      </c>
      <c r="G126">
        <v>5.2434828705892045</v>
      </c>
      <c r="H126">
        <v>5.3934848965768509</v>
      </c>
      <c r="I126">
        <v>5.8910673107229456</v>
      </c>
      <c r="J126">
        <v>7.1280418242407677</v>
      </c>
      <c r="K126">
        <v>4.9220204929060429</v>
      </c>
      <c r="L126">
        <v>4.7775909419553102</v>
      </c>
      <c r="M126">
        <v>4.8277778417541697</v>
      </c>
      <c r="N126">
        <v>5.7054304715547346</v>
      </c>
      <c r="O126">
        <v>1.2335274184672897</v>
      </c>
      <c r="P126">
        <v>3.1653566473325014</v>
      </c>
      <c r="Q126">
        <v>7.2500873621749662</v>
      </c>
      <c r="R126">
        <v>3.4003611603808963</v>
      </c>
    </row>
    <row r="127" spans="1:18" x14ac:dyDescent="0.35">
      <c r="A127" s="1">
        <v>45444</v>
      </c>
      <c r="B127">
        <v>-1.7347613480481385</v>
      </c>
      <c r="C127">
        <v>-2.3385430804567449</v>
      </c>
      <c r="D127">
        <v>1.3446092378624996</v>
      </c>
      <c r="E127">
        <v>8.9279243398922716</v>
      </c>
      <c r="F127">
        <v>-1.2870984011979658</v>
      </c>
      <c r="G127">
        <v>4.5255643401815888</v>
      </c>
      <c r="H127">
        <v>3.1020562763596047</v>
      </c>
      <c r="I127">
        <v>6.3011774032103176</v>
      </c>
      <c r="J127">
        <v>4.4120987321112182</v>
      </c>
      <c r="K127">
        <v>5.1265826549809788</v>
      </c>
      <c r="L127">
        <v>4.3126650396176274</v>
      </c>
      <c r="M127">
        <v>1.4644226228274704</v>
      </c>
      <c r="N127">
        <v>3.2146393202031334</v>
      </c>
      <c r="O127">
        <v>0.77063995196495227</v>
      </c>
      <c r="P127">
        <v>3.1870258591705181</v>
      </c>
      <c r="Q127">
        <v>4.6287817655360897</v>
      </c>
      <c r="R127">
        <v>2.6176792057379714</v>
      </c>
    </row>
    <row r="128" spans="1:18" x14ac:dyDescent="0.35">
      <c r="A128" s="1">
        <v>45474</v>
      </c>
      <c r="B128">
        <v>-0.80319350552377955</v>
      </c>
      <c r="C128">
        <v>-4.5258836804715514</v>
      </c>
      <c r="D128">
        <v>1.7699138041032256</v>
      </c>
      <c r="E128">
        <v>8.0336349209813278</v>
      </c>
      <c r="F128">
        <v>-2.7213816226021947</v>
      </c>
      <c r="G128">
        <v>3.9275518926261839</v>
      </c>
      <c r="H128">
        <v>2.6294712570106498</v>
      </c>
      <c r="I128">
        <v>2.3147116084598878</v>
      </c>
      <c r="J128">
        <v>6.7232905873048594</v>
      </c>
      <c r="K128">
        <v>8.0601955086641937</v>
      </c>
      <c r="L128">
        <v>4.3651278910392932</v>
      </c>
      <c r="M128">
        <v>1.892734035109342</v>
      </c>
      <c r="N128">
        <v>4.5645944303547026</v>
      </c>
      <c r="O128">
        <v>0.62666105480349188</v>
      </c>
      <c r="P128">
        <v>3.3193025111534666</v>
      </c>
      <c r="Q128">
        <v>7.8528894986241511</v>
      </c>
      <c r="R128">
        <v>3.0646212017739742</v>
      </c>
    </row>
    <row r="129" spans="1:18" x14ac:dyDescent="0.35">
      <c r="A129" s="1">
        <v>45505</v>
      </c>
      <c r="B129">
        <v>0.25188693776811988</v>
      </c>
      <c r="C129">
        <v>0.67389554739787627</v>
      </c>
      <c r="D129">
        <v>5.0421871955010715</v>
      </c>
      <c r="E129">
        <v>2.6838171448015657</v>
      </c>
      <c r="F129">
        <v>1.5957444731536299</v>
      </c>
      <c r="G129">
        <v>4.417857235009464</v>
      </c>
      <c r="H129">
        <v>4.0214858039897763</v>
      </c>
      <c r="I129">
        <v>5.2115630261757389</v>
      </c>
      <c r="J129">
        <v>5.3646443244575153</v>
      </c>
      <c r="K129">
        <v>9.8166565099041065</v>
      </c>
      <c r="L129">
        <v>4.4859771998113871</v>
      </c>
      <c r="M129">
        <v>3.9324563029024375</v>
      </c>
      <c r="N129">
        <v>5.0283983169900637</v>
      </c>
      <c r="O129">
        <v>0.78106073014309629</v>
      </c>
      <c r="P129">
        <v>3.625180955834665</v>
      </c>
      <c r="Q129">
        <v>4.9609129056046726</v>
      </c>
      <c r="R129">
        <v>2.9660464940859868</v>
      </c>
    </row>
    <row r="130" spans="1:18" x14ac:dyDescent="0.35">
      <c r="A130" s="1">
        <v>45536</v>
      </c>
      <c r="B130">
        <v>1.0831943892169846</v>
      </c>
      <c r="C130">
        <v>-4.4886157795980353</v>
      </c>
      <c r="D130">
        <v>3.544000965230083</v>
      </c>
      <c r="E130">
        <v>0.17732926954714401</v>
      </c>
      <c r="F130">
        <v>0.21322466611673008</v>
      </c>
      <c r="G130">
        <v>4.0324870710965968</v>
      </c>
      <c r="H130">
        <v>6.2488584703968399</v>
      </c>
      <c r="I130">
        <v>5.5233070384761049</v>
      </c>
      <c r="J130">
        <v>5.3625121376471725</v>
      </c>
      <c r="K130">
        <v>10.415469925542013</v>
      </c>
      <c r="L130">
        <v>4.2961611406379063</v>
      </c>
      <c r="M130">
        <v>6.3231803546092777</v>
      </c>
      <c r="N130">
        <v>0.29726358582162504</v>
      </c>
      <c r="O130">
        <v>1.4223435244237805</v>
      </c>
      <c r="P130">
        <v>3.9876733847226546</v>
      </c>
      <c r="Q130">
        <v>5.0346349595744613</v>
      </c>
      <c r="R130">
        <v>3.3997943665489601</v>
      </c>
    </row>
    <row r="131" spans="1:18" x14ac:dyDescent="0.35">
      <c r="A131" s="1"/>
    </row>
    <row r="132" spans="1:18" x14ac:dyDescent="0.35">
      <c r="A132" s="1"/>
    </row>
    <row r="133" spans="1:18" x14ac:dyDescent="0.35">
      <c r="A133" s="1"/>
    </row>
    <row r="134" spans="1:18" x14ac:dyDescent="0.35">
      <c r="A13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45597</v>
      </c>
    </row>
    <row r="2" spans="1:7" x14ac:dyDescent="0.35">
      <c r="A2">
        <v>1</v>
      </c>
      <c r="B2">
        <f>+YEAR(D2)</f>
        <v>2019</v>
      </c>
      <c r="C2">
        <f>+MONTH(D2)</f>
        <v>12</v>
      </c>
      <c r="D2" s="1">
        <f>+EOMONTH(G1,-60)+1</f>
        <v>43800</v>
      </c>
      <c r="E2">
        <f>_xlfn.IFNA(VLOOKUP(D2,IMAE!A:C,3,FALSE),0)</f>
        <v>4.3894609792339168</v>
      </c>
    </row>
    <row r="3" spans="1:7" x14ac:dyDescent="0.35">
      <c r="A3">
        <f>+A2+1</f>
        <v>2</v>
      </c>
      <c r="B3">
        <f t="shared" ref="B3:B65" si="0">+YEAR(D3)</f>
        <v>2020</v>
      </c>
      <c r="C3">
        <f t="shared" ref="C3:C65" si="1">+MONTH(D3)</f>
        <v>1</v>
      </c>
      <c r="D3" s="1">
        <f>+EOMONTH(D2,0)+1</f>
        <v>43831</v>
      </c>
      <c r="E3">
        <f>_xlfn.IFNA(VLOOKUP(D3,IMAE!A:C,3,FALSE),0)</f>
        <v>4.283821107355152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2</v>
      </c>
      <c r="D4" s="1">
        <f t="shared" ref="D4:D67" si="3">+EOMONTH(D3,0)+1</f>
        <v>43862</v>
      </c>
      <c r="E4">
        <f>_xlfn.IFNA(VLOOKUP(D4,IMAE!A:C,3,FALSE),0)</f>
        <v>2.2972406512030972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3</v>
      </c>
      <c r="D5" s="1">
        <f t="shared" si="3"/>
        <v>43891</v>
      </c>
      <c r="E5">
        <f>_xlfn.IFNA(VLOOKUP(D5,IMAE!A:C,3,FALSE),0)</f>
        <v>-3.9807380872008622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4</v>
      </c>
      <c r="D6" s="1">
        <f t="shared" si="3"/>
        <v>43922</v>
      </c>
      <c r="E6">
        <f>_xlfn.IFNA(VLOOKUP(D6,IMAE!A:C,3,FALSE),0)</f>
        <v>-9.5763178949527941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5</v>
      </c>
      <c r="D7" s="1">
        <f t="shared" si="3"/>
        <v>43952</v>
      </c>
      <c r="E7">
        <f>_xlfn.IFNA(VLOOKUP(D7,IMAE!A:C,3,FALSE),0)</f>
        <v>-10.277614789985959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6</v>
      </c>
      <c r="D8" s="1">
        <f t="shared" si="3"/>
        <v>43983</v>
      </c>
      <c r="E8">
        <f>_xlfn.IFNA(VLOOKUP(D8,IMAE!A:C,3,FALSE),0)</f>
        <v>-7.8524122206230098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7</v>
      </c>
      <c r="D9" s="1">
        <f t="shared" si="3"/>
        <v>44013</v>
      </c>
      <c r="E9">
        <f>_xlfn.IFNA(VLOOKUP(D9,IMAE!A:C,3,FALSE),0)</f>
        <v>-3.8720708857693182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8</v>
      </c>
      <c r="D10" s="1">
        <f t="shared" si="3"/>
        <v>44044</v>
      </c>
      <c r="E10">
        <f>_xlfn.IFNA(VLOOKUP(D10,IMAE!A:C,3,FALSE),0)</f>
        <v>-1.0950157075959766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9</v>
      </c>
      <c r="D11" s="1">
        <f t="shared" si="3"/>
        <v>44075</v>
      </c>
      <c r="E11">
        <f>_xlfn.IFNA(VLOOKUP(D11,IMAE!A:C,3,FALSE),0)</f>
        <v>0.80452884709882255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10</v>
      </c>
      <c r="D12" s="1">
        <f t="shared" si="3"/>
        <v>44105</v>
      </c>
      <c r="E12">
        <f>_xlfn.IFNA(VLOOKUP(D12,IMAE!A:C,3,FALSE),0)</f>
        <v>2.2222957730063229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11</v>
      </c>
      <c r="D13" s="1">
        <f t="shared" si="3"/>
        <v>44136</v>
      </c>
      <c r="E13">
        <f>_xlfn.IFNA(VLOOKUP(D13,IMAE!A:C,3,FALSE),0)</f>
        <v>1.2415514793397904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12</v>
      </c>
      <c r="D14" s="1">
        <f t="shared" si="3"/>
        <v>44166</v>
      </c>
      <c r="E14">
        <f>_xlfn.IFNA(VLOOKUP(D14,IMAE!A:C,3,FALSE),0)</f>
        <v>4.0658430692121357</v>
      </c>
    </row>
    <row r="15" spans="1:7" x14ac:dyDescent="0.35">
      <c r="A15">
        <f t="shared" si="2"/>
        <v>14</v>
      </c>
      <c r="B15">
        <f t="shared" si="0"/>
        <v>2021</v>
      </c>
      <c r="C15">
        <f t="shared" si="1"/>
        <v>1</v>
      </c>
      <c r="D15" s="1">
        <f t="shared" si="3"/>
        <v>44197</v>
      </c>
      <c r="E15">
        <f>_xlfn.IFNA(VLOOKUP(D15,IMAE!A:C,3,FALSE),0)</f>
        <v>1.3148115456471032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2</v>
      </c>
      <c r="D16" s="1">
        <f t="shared" si="3"/>
        <v>44228</v>
      </c>
      <c r="E16">
        <f>_xlfn.IFNA(VLOOKUP(D16,IMAE!A:C,3,FALSE),0)</f>
        <v>2.4230101503630408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3</v>
      </c>
      <c r="D17" s="1">
        <f t="shared" si="3"/>
        <v>44256</v>
      </c>
      <c r="E17">
        <f>_xlfn.IFNA(VLOOKUP(D17,IMAE!A:C,3,FALSE),0)</f>
        <v>9.9439252961093008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4</v>
      </c>
      <c r="D18" s="1">
        <f t="shared" si="3"/>
        <v>44287</v>
      </c>
      <c r="E18">
        <f>_xlfn.IFNA(VLOOKUP(D18,IMAE!A:C,3,FALSE),0)</f>
        <v>15.579299069395589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5</v>
      </c>
      <c r="D19" s="1">
        <f t="shared" si="3"/>
        <v>44317</v>
      </c>
      <c r="E19">
        <f>_xlfn.IFNA(VLOOKUP(D19,IMAE!A:C,3,FALSE),0)</f>
        <v>16.715608783081308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6</v>
      </c>
      <c r="D20" s="1">
        <f t="shared" si="3"/>
        <v>44348</v>
      </c>
      <c r="E20">
        <f>_xlfn.IFNA(VLOOKUP(D20,IMAE!A:C,3,FALSE),0)</f>
        <v>14.520569007074926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7</v>
      </c>
      <c r="D21" s="1">
        <f t="shared" si="3"/>
        <v>44378</v>
      </c>
      <c r="E21">
        <f>_xlfn.IFNA(VLOOKUP(D21,IMAE!A:C,3,FALSE),0)</f>
        <v>11.002117573482195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8</v>
      </c>
      <c r="D22" s="1">
        <f t="shared" si="3"/>
        <v>44409</v>
      </c>
      <c r="E22">
        <f>_xlfn.IFNA(VLOOKUP(D22,IMAE!A:C,3,FALSE),0)</f>
        <v>7.8197109311758624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9</v>
      </c>
      <c r="D23" s="1">
        <f t="shared" si="3"/>
        <v>44440</v>
      </c>
      <c r="E23">
        <f>_xlfn.IFNA(VLOOKUP(D23,IMAE!A:C,3,FALSE),0)</f>
        <v>5.9070789386646254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10</v>
      </c>
      <c r="D24" s="1">
        <f t="shared" si="3"/>
        <v>44470</v>
      </c>
      <c r="E24">
        <f>_xlfn.IFNA(VLOOKUP(D24,IMAE!A:C,3,FALSE),0)</f>
        <v>4.423684749197875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11</v>
      </c>
      <c r="D25" s="1">
        <f t="shared" si="3"/>
        <v>44501</v>
      </c>
      <c r="E25">
        <f>_xlfn.IFNA(VLOOKUP(D25,IMAE!A:C,3,FALSE),0)</f>
        <v>5.9850454627057985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12</v>
      </c>
      <c r="D26" s="1">
        <f t="shared" si="3"/>
        <v>44531</v>
      </c>
      <c r="E26">
        <f>_xlfn.IFNA(VLOOKUP(D26,IMAE!A:C,3,FALSE),0)</f>
        <v>3.9774027992551311</v>
      </c>
    </row>
    <row r="27" spans="1:5" x14ac:dyDescent="0.35">
      <c r="A27">
        <f t="shared" si="2"/>
        <v>26</v>
      </c>
      <c r="B27">
        <f t="shared" si="0"/>
        <v>2022</v>
      </c>
      <c r="C27">
        <f t="shared" si="1"/>
        <v>1</v>
      </c>
      <c r="D27" s="1">
        <f t="shared" si="3"/>
        <v>44562</v>
      </c>
      <c r="E27">
        <f>_xlfn.IFNA(VLOOKUP(D27,IMAE!A:C,3,FALSE),0)</f>
        <v>4.6778797240681484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2</v>
      </c>
      <c r="D28" s="1">
        <f t="shared" si="3"/>
        <v>44593</v>
      </c>
      <c r="E28">
        <f>_xlfn.IFNA(VLOOKUP(D28,IMAE!A:C,3,FALSE),0)</f>
        <v>4.6888530236421957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3</v>
      </c>
      <c r="D29" s="1">
        <f t="shared" si="3"/>
        <v>44621</v>
      </c>
      <c r="E29">
        <f>_xlfn.IFNA(VLOOKUP(D29,IMAE!A:C,3,FALSE),0)</f>
        <v>4.8305287219633612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4</v>
      </c>
      <c r="D30" s="1">
        <f t="shared" si="3"/>
        <v>44652</v>
      </c>
      <c r="E30">
        <f>_xlfn.IFNA(VLOOKUP(D30,IMAE!A:C,3,FALSE),0)</f>
        <v>4.9350025704472529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5</v>
      </c>
      <c r="D31" s="1">
        <f t="shared" si="3"/>
        <v>44682</v>
      </c>
      <c r="E31">
        <f>_xlfn.IFNA(VLOOKUP(D31,IMAE!A:C,3,FALSE),0)</f>
        <v>5.0582519950166187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6</v>
      </c>
      <c r="D32" s="1">
        <f t="shared" si="3"/>
        <v>44713</v>
      </c>
      <c r="E32">
        <f>_xlfn.IFNA(VLOOKUP(D32,IMAE!A:C,3,FALSE),0)</f>
        <v>4.2593424063382486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7</v>
      </c>
      <c r="D33" s="1">
        <f t="shared" si="3"/>
        <v>44743</v>
      </c>
      <c r="E33">
        <f>_xlfn.IFNA(VLOOKUP(D33,IMAE!A:C,3,FALSE),0)</f>
        <v>3.3010077416047068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8</v>
      </c>
      <c r="D34" s="1">
        <f t="shared" si="3"/>
        <v>44774</v>
      </c>
      <c r="E34">
        <f>_xlfn.IFNA(VLOOKUP(D34,IMAE!A:C,3,FALSE),0)</f>
        <v>4.6812266882446636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9</v>
      </c>
      <c r="D35" s="1">
        <f t="shared" si="3"/>
        <v>44805</v>
      </c>
      <c r="E35">
        <f>_xlfn.IFNA(VLOOKUP(D35,IMAE!A:C,3,FALSE),0)</f>
        <v>3.8393630322312191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10</v>
      </c>
      <c r="D36" s="1">
        <f t="shared" si="3"/>
        <v>44835</v>
      </c>
      <c r="E36">
        <f>_xlfn.IFNA(VLOOKUP(D36,IMAE!A:C,3,FALSE),0)</f>
        <v>3.6095086385187618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11</v>
      </c>
      <c r="D37" s="1">
        <f t="shared" si="3"/>
        <v>44866</v>
      </c>
      <c r="E37">
        <f>_xlfn.IFNA(VLOOKUP(D37,IMAE!A:C,3,FALSE),0)</f>
        <v>3.3519521507897139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12</v>
      </c>
      <c r="D38" s="1">
        <f t="shared" si="3"/>
        <v>44896</v>
      </c>
      <c r="E38">
        <f>_xlfn.IFNA(VLOOKUP(D38,IMAE!A:C,3,FALSE),0)</f>
        <v>3.3034430646642647</v>
      </c>
    </row>
    <row r="39" spans="1:5" x14ac:dyDescent="0.35">
      <c r="A39">
        <f t="shared" si="2"/>
        <v>38</v>
      </c>
      <c r="B39">
        <f t="shared" si="0"/>
        <v>2023</v>
      </c>
      <c r="C39">
        <f t="shared" si="1"/>
        <v>1</v>
      </c>
      <c r="D39" s="1">
        <f t="shared" si="3"/>
        <v>44927</v>
      </c>
      <c r="E39">
        <f>_xlfn.IFNA(VLOOKUP(D39,IMAE!A:C,3,FALSE),0)</f>
        <v>3.3048400205206434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2</v>
      </c>
      <c r="D40" s="1">
        <f t="shared" si="3"/>
        <v>44958</v>
      </c>
      <c r="E40">
        <f>_xlfn.IFNA(VLOOKUP(D40,IMAE!A:C,3,FALSE),0)</f>
        <v>4.7526484840547027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3</v>
      </c>
      <c r="D41" s="1">
        <f t="shared" si="3"/>
        <v>44986</v>
      </c>
      <c r="E41">
        <f>_xlfn.IFNA(VLOOKUP(D41,IMAE!A:C,3,FALSE),0)</f>
        <v>3.9622208936955161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4</v>
      </c>
      <c r="D42" s="1">
        <f t="shared" si="3"/>
        <v>45017</v>
      </c>
      <c r="E42">
        <f>_xlfn.IFNA(VLOOKUP(D42,IMAE!A:C,3,FALSE),0)</f>
        <v>3.4978311079733686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5</v>
      </c>
      <c r="D43" s="1">
        <f t="shared" si="3"/>
        <v>45047</v>
      </c>
      <c r="E43">
        <f>_xlfn.IFNA(VLOOKUP(D43,IMAE!A:C,3,FALSE),0)</f>
        <v>3.8002461504485439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6</v>
      </c>
      <c r="D44" s="1">
        <f t="shared" si="3"/>
        <v>45078</v>
      </c>
      <c r="E44">
        <f>_xlfn.IFNA(VLOOKUP(D44,IMAE!A:C,3,FALSE),0)</f>
        <v>5.0775200554525952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7</v>
      </c>
      <c r="D45" s="1">
        <f t="shared" si="3"/>
        <v>45108</v>
      </c>
      <c r="E45">
        <f>_xlfn.IFNA(VLOOKUP(D45,IMAE!A:C,3,FALSE),0)</f>
        <v>4.9936717670436792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8</v>
      </c>
      <c r="D46" s="1">
        <f t="shared" si="3"/>
        <v>45139</v>
      </c>
      <c r="E46">
        <f>_xlfn.IFNA(VLOOKUP(D46,IMAE!A:C,3,FALSE),0)</f>
        <v>3.6066509678962286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9</v>
      </c>
      <c r="D47" s="1">
        <f t="shared" si="3"/>
        <v>45170</v>
      </c>
      <c r="E47">
        <f>_xlfn.IFNA(VLOOKUP(D47,IMAE!A:C,3,FALSE),0)</f>
        <v>3.4628167411967041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10</v>
      </c>
      <c r="D48" s="1">
        <f t="shared" si="3"/>
        <v>45200</v>
      </c>
      <c r="E48">
        <f>_xlfn.IFNA(VLOOKUP(D48,IMAE!A:C,3,FALSE),0)</f>
        <v>1.3187426299765832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11</v>
      </c>
      <c r="D49" s="1">
        <f t="shared" si="3"/>
        <v>45231</v>
      </c>
      <c r="E49">
        <f>_xlfn.IFNA(VLOOKUP(D49,IMAE!A:C,3,FALSE),0)</f>
        <v>2.4306962391772373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12</v>
      </c>
      <c r="D50" s="1">
        <f t="shared" si="3"/>
        <v>45261</v>
      </c>
      <c r="E50">
        <f>_xlfn.IFNA(VLOOKUP(D50,IMAE!A:C,3,FALSE),0)</f>
        <v>2.2873198151883969</v>
      </c>
    </row>
    <row r="51" spans="1:5" x14ac:dyDescent="0.35">
      <c r="A51">
        <f t="shared" si="2"/>
        <v>50</v>
      </c>
      <c r="B51">
        <f t="shared" si="0"/>
        <v>2024</v>
      </c>
      <c r="C51">
        <f t="shared" si="1"/>
        <v>1</v>
      </c>
      <c r="D51" s="1">
        <f t="shared" si="3"/>
        <v>45292</v>
      </c>
      <c r="E51">
        <f>_xlfn.IFNA(VLOOKUP(D51,IMAE!A:C,3,FALSE),0)</f>
        <v>4.2519402168277054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2</v>
      </c>
      <c r="D52" s="1">
        <f t="shared" si="3"/>
        <v>45323</v>
      </c>
      <c r="E52">
        <f>_xlfn.IFNA(VLOOKUP(D52,IMAE!A:C,3,FALSE),0)</f>
        <v>2.9968346905788508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3</v>
      </c>
      <c r="D53" s="1">
        <f t="shared" si="3"/>
        <v>45352</v>
      </c>
      <c r="E53">
        <f>_xlfn.IFNA(VLOOKUP(D53,IMAE!A:C,3,FALSE),0)</f>
        <v>2.1345396938509111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4</v>
      </c>
      <c r="D54" s="1">
        <f t="shared" si="3"/>
        <v>45383</v>
      </c>
      <c r="E54">
        <f>_xlfn.IFNA(VLOOKUP(D54,IMAE!A:C,3,FALSE),0)</f>
        <v>3.9316973392582217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5</v>
      </c>
      <c r="D55" s="1">
        <f t="shared" si="3"/>
        <v>45413</v>
      </c>
      <c r="E55">
        <f>_xlfn.IFNA(VLOOKUP(D55,IMAE!A:C,3,FALSE),0)</f>
        <v>4.4101219055940817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6</v>
      </c>
      <c r="D56" s="1">
        <f t="shared" si="3"/>
        <v>45444</v>
      </c>
      <c r="E56">
        <f>_xlfn.IFNA(VLOOKUP(D56,IMAE!A:C,3,FALSE),0)</f>
        <v>2.8943341881410163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7</v>
      </c>
      <c r="D57" s="1">
        <f t="shared" si="3"/>
        <v>45474</v>
      </c>
      <c r="E57">
        <f>_xlfn.IFNA(VLOOKUP(D57,IMAE!A:C,3,FALSE),0)</f>
        <v>2.8396484033846718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8</v>
      </c>
      <c r="D58" s="1">
        <f t="shared" si="3"/>
        <v>45505</v>
      </c>
      <c r="E58">
        <f>_xlfn.IFNA(VLOOKUP(D58,IMAE!A:C,3,FALSE),0)</f>
        <v>3.9543580459163223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9</v>
      </c>
      <c r="D59" s="1">
        <f t="shared" si="3"/>
        <v>45536</v>
      </c>
      <c r="E59">
        <f>_xlfn.IFNA(VLOOKUP(D59,IMAE!A:C,3,FALSE),0)</f>
        <v>3.7333394990428417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10</v>
      </c>
      <c r="D60" s="1">
        <f t="shared" si="3"/>
        <v>45566</v>
      </c>
      <c r="E60">
        <f>_xlfn.IFNA(VLOOKUP(D60,IMAE!A:C,3,FALSE),0)</f>
        <v>6.0513827201879735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11</v>
      </c>
      <c r="D61" s="1">
        <f t="shared" si="3"/>
        <v>45597</v>
      </c>
      <c r="E61">
        <f>_xlfn.IFNA(VLOOKUP(D61,IMAE!A:C,3,FALSE),0)</f>
        <v>3.5078683954843086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12</v>
      </c>
      <c r="D62" s="1">
        <f t="shared" si="3"/>
        <v>45627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2025</v>
      </c>
      <c r="C63">
        <f t="shared" si="1"/>
        <v>1</v>
      </c>
      <c r="D63" s="1">
        <f t="shared" si="3"/>
        <v>45658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2</v>
      </c>
      <c r="D64" s="1">
        <f t="shared" si="3"/>
        <v>45689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3</v>
      </c>
      <c r="D65" s="1">
        <f t="shared" si="3"/>
        <v>45717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4</v>
      </c>
      <c r="D66" s="1">
        <f t="shared" si="3"/>
        <v>45748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5</v>
      </c>
      <c r="D67" s="1">
        <f t="shared" si="3"/>
        <v>45778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6</v>
      </c>
      <c r="D68" s="1">
        <f t="shared" ref="D68:D86" si="5">+EOMONTH(D67,0)+1</f>
        <v>45809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7</v>
      </c>
      <c r="D69" s="1">
        <f t="shared" si="5"/>
        <v>45839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8</v>
      </c>
      <c r="D70" s="1">
        <f t="shared" si="5"/>
        <v>45870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9</v>
      </c>
      <c r="D71" s="1">
        <f t="shared" si="5"/>
        <v>45901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10</v>
      </c>
      <c r="D72" s="1">
        <f t="shared" si="5"/>
        <v>45931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11</v>
      </c>
      <c r="D73" s="1">
        <f t="shared" si="5"/>
        <v>45962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12</v>
      </c>
      <c r="D74" s="1">
        <f t="shared" si="5"/>
        <v>45992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2026</v>
      </c>
      <c r="C75">
        <f t="shared" si="7"/>
        <v>1</v>
      </c>
      <c r="D75" s="1">
        <f t="shared" si="5"/>
        <v>46023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2</v>
      </c>
      <c r="D76" s="1">
        <f t="shared" si="5"/>
        <v>46054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3</v>
      </c>
      <c r="D77" s="1">
        <f t="shared" si="5"/>
        <v>46082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4</v>
      </c>
      <c r="D78" s="1">
        <f t="shared" si="5"/>
        <v>46113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5</v>
      </c>
      <c r="D79" s="1">
        <f t="shared" si="5"/>
        <v>46143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6</v>
      </c>
      <c r="D80" s="1">
        <f t="shared" si="5"/>
        <v>46174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7</v>
      </c>
      <c r="D81" s="1">
        <f t="shared" si="5"/>
        <v>46204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8</v>
      </c>
      <c r="D82" s="1">
        <f t="shared" si="5"/>
        <v>46235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9</v>
      </c>
      <c r="D83" s="1">
        <f t="shared" si="5"/>
        <v>46266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10</v>
      </c>
      <c r="D84" s="1">
        <f t="shared" si="5"/>
        <v>46296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11</v>
      </c>
      <c r="D85" s="1">
        <f t="shared" si="5"/>
        <v>46327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12</v>
      </c>
      <c r="D86" s="1">
        <f t="shared" si="5"/>
        <v>46357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2.1271121818833381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4.8291658711417502E-2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2.1754038405947558</v>
      </c>
      <c r="C25">
        <f>+'IMAE para s'!E2-'IMAE regresion'!B25</f>
        <v>2.214057138639161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2.2236954993061731</v>
      </c>
      <c r="C26">
        <f>+'IMAE para s'!E3-'IMAE regresion'!B26</f>
        <v>2.0601256080489789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2.2719871580175908</v>
      </c>
      <c r="C27">
        <f>+'IMAE para s'!E4-'IMAE regresion'!B27</f>
        <v>2.5253493185506404E-2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2.320278816729008</v>
      </c>
      <c r="C28">
        <f>+'IMAE para s'!E5-'IMAE regresion'!B28</f>
        <v>-6.3010169039298702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2.3685704754404258</v>
      </c>
      <c r="C29">
        <f>+'IMAE para s'!E6-'IMAE regresion'!B29</f>
        <v>-11.944888370393219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2.416862134151843</v>
      </c>
      <c r="C30">
        <f>+'IMAE para s'!E7-'IMAE regresion'!B30</f>
        <v>-12.694476924137803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2.4651537928632608</v>
      </c>
      <c r="C31">
        <f>+'IMAE para s'!E8-'IMAE regresion'!B31</f>
        <v>-10.317566013486271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2.513445451574678</v>
      </c>
      <c r="C32">
        <f>+'IMAE para s'!E9-'IMAE regresion'!B32</f>
        <v>-6.3855163373439963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2.5617371102860957</v>
      </c>
      <c r="C33">
        <f>+'IMAE para s'!E10-'IMAE regresion'!B33</f>
        <v>-3.6567528178820723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2.610028768997513</v>
      </c>
      <c r="C34">
        <f>+'IMAE para s'!E11-'IMAE regresion'!B34</f>
        <v>-1.8054999218986905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2.6583204277089307</v>
      </c>
      <c r="C35">
        <f>+'IMAE para s'!E12-'IMAE regresion'!B35</f>
        <v>-0.43602465470260787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2.706612086420348</v>
      </c>
      <c r="C36">
        <f>+'IMAE para s'!E13-'IMAE regresion'!B36</f>
        <v>-1.4650606070805576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2.7549037451317657</v>
      </c>
      <c r="C37">
        <f>+'IMAE para s'!E14-'IMAE regresion'!B37</f>
        <v>1.3109393240803699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2.803195403843183</v>
      </c>
      <c r="C38">
        <f>+'IMAE para s'!E15-'IMAE regresion'!B38</f>
        <v>-1.4883838581960798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2.8514870625546007</v>
      </c>
      <c r="C39">
        <f>+'IMAE para s'!E16-'IMAE regresion'!B39</f>
        <v>-0.42847691219155992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2.899778721266018</v>
      </c>
      <c r="C40">
        <f>+'IMAE para s'!E17-'IMAE regresion'!B40</f>
        <v>7.0441465748432828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2.9480703799774357</v>
      </c>
      <c r="C41">
        <f>+'IMAE para s'!E18-'IMAE regresion'!B41</f>
        <v>12.631228689418153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2.996362038688853</v>
      </c>
      <c r="C42">
        <f>+'IMAE para s'!E19-'IMAE regresion'!B42</f>
        <v>13.719246744392455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3.0446536974002707</v>
      </c>
      <c r="C43">
        <f>+'IMAE para s'!E20-'IMAE regresion'!B43</f>
        <v>11.475915309674654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3.092945356111688</v>
      </c>
      <c r="C44">
        <f>+'IMAE para s'!E21-'IMAE regresion'!B44</f>
        <v>7.9091722173705072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3.1412370148231057</v>
      </c>
      <c r="C45">
        <f>+'IMAE para s'!E22-'IMAE regresion'!B45</f>
        <v>4.6784739163527567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3.1895286735345234</v>
      </c>
      <c r="C46">
        <f>+'IMAE para s'!E23-'IMAE regresion'!B46</f>
        <v>2.717550265130102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3.2378203322459407</v>
      </c>
      <c r="C47">
        <f>+'IMAE para s'!E24-'IMAE regresion'!B47</f>
        <v>1.1858644169519343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3.286111990957358</v>
      </c>
      <c r="C48">
        <f>+'IMAE para s'!E25-'IMAE regresion'!B48</f>
        <v>2.6989334717484406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3.3344036496687757</v>
      </c>
      <c r="C49">
        <f>+'IMAE para s'!E26-'IMAE regresion'!B49</f>
        <v>0.6429991495863554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3.3826953083801934</v>
      </c>
      <c r="C50">
        <f>+'IMAE para s'!E27-'IMAE regresion'!B50</f>
        <v>1.2951844156879551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3.4309869670916107</v>
      </c>
      <c r="C51">
        <f>+'IMAE para s'!E28-'IMAE regresion'!B51</f>
        <v>1.257866056550585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3.4792786258030279</v>
      </c>
      <c r="C52">
        <f>+'IMAE para s'!E29-'IMAE regresion'!B52</f>
        <v>1.3512500961603333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3.5275702845144457</v>
      </c>
      <c r="C53">
        <f>+'IMAE para s'!E30-'IMAE regresion'!B53</f>
        <v>1.4074322859328072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3.5758619432258634</v>
      </c>
      <c r="C54">
        <f>+'IMAE para s'!E31-'IMAE regresion'!B54</f>
        <v>1.4823900517907553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3.6241536019372806</v>
      </c>
      <c r="C55">
        <f>+'IMAE para s'!E32-'IMAE regresion'!B55</f>
        <v>0.63518880440096792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3.6724452606486979</v>
      </c>
      <c r="C56">
        <f>+'IMAE para s'!E33-'IMAE regresion'!B56</f>
        <v>-0.37143751904399114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3.7207369193601156</v>
      </c>
      <c r="C57">
        <f>+'IMAE para s'!E34-'IMAE regresion'!B57</f>
        <v>0.96048976888454796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3.7690285780715334</v>
      </c>
      <c r="C58">
        <f>+'IMAE para s'!E35-'IMAE regresion'!B58</f>
        <v>7.0334454159685755E-2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3.8173202367829506</v>
      </c>
      <c r="C59">
        <f>+'IMAE para s'!E36-'IMAE regresion'!B59</f>
        <v>-0.20781159826418882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3.8656118954943679</v>
      </c>
      <c r="C60">
        <f>+'IMAE para s'!E37-'IMAE regresion'!B60</f>
        <v>-0.51365974470465403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3.9139035542057856</v>
      </c>
      <c r="C61">
        <f>+'IMAE para s'!E38-'IMAE regresion'!B61</f>
        <v>-0.61046048954152088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3.9621952129172033</v>
      </c>
      <c r="C62">
        <f>+'IMAE para s'!E39-'IMAE regresion'!B62</f>
        <v>-0.65735519239655993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4.0104868716286202</v>
      </c>
      <c r="C63">
        <f>+'IMAE para s'!E40-'IMAE regresion'!B63</f>
        <v>0.74216161242608258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4.0587785303400379</v>
      </c>
      <c r="C64">
        <f>+'IMAE para s'!E41-'IMAE regresion'!B64</f>
        <v>-9.6557636644521772E-2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4.1070701890514556</v>
      </c>
      <c r="C65">
        <f>+'IMAE para s'!E42-'IMAE regresion'!B65</f>
        <v>-0.609239081078087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4.1553618477628733</v>
      </c>
      <c r="C66">
        <f>+'IMAE para s'!E43-'IMAE regresion'!B66</f>
        <v>-0.35511569731432946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4.203653506474291</v>
      </c>
      <c r="C67">
        <f>+'IMAE para s'!E44-'IMAE regresion'!B67</f>
        <v>0.87386654897830418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4.2519451651857079</v>
      </c>
      <c r="C68">
        <f>+'IMAE para s'!E45-'IMAE regresion'!B68</f>
        <v>0.74172660185797135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4.3002368238971256</v>
      </c>
      <c r="C69">
        <f>+'IMAE para s'!E46-'IMAE regresion'!B69</f>
        <v>-0.69358585600089695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4.3485284826085433</v>
      </c>
      <c r="C70">
        <f>+'IMAE para s'!E47-'IMAE regresion'!B70</f>
        <v>-0.88571174141183917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4.3968201413199601</v>
      </c>
      <c r="C71">
        <f>+'IMAE para s'!E48-'IMAE regresion'!B71</f>
        <v>-3.0780775113433769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4.4451118000313787</v>
      </c>
      <c r="C72">
        <f>+'IMAE para s'!E49-'IMAE regresion'!B72</f>
        <v>-2.0144155608541414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4.4934034587427956</v>
      </c>
      <c r="C73">
        <f>+'IMAE para s'!E50-'IMAE regresion'!B73</f>
        <v>-2.2060836435543987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4.5416951174542133</v>
      </c>
      <c r="C74">
        <f>+'IMAE para s'!E51-'IMAE regresion'!B74</f>
        <v>-0.28975490062650788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4.589986776165631</v>
      </c>
      <c r="C75">
        <f>+'IMAE para s'!E52-'IMAE regresion'!B75</f>
        <v>-1.5931520855867802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4.6382784348770478</v>
      </c>
      <c r="C76">
        <f>+'IMAE para s'!E53-'IMAE regresion'!B76</f>
        <v>-2.5037387410261367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4.6865700935884655</v>
      </c>
      <c r="C77">
        <f>+'IMAE para s'!E54-'IMAE regresion'!B77</f>
        <v>-0.75487275433024381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4.7348617522998833</v>
      </c>
      <c r="C78">
        <f>+'IMAE para s'!E55-'IMAE regresion'!B78</f>
        <v>-0.32473984670580158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4.7831534110113001</v>
      </c>
      <c r="C79">
        <f>+'IMAE para s'!E56-'IMAE regresion'!B79</f>
        <v>-1.8888192228702838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4.8314450697227187</v>
      </c>
      <c r="C80">
        <f>+'IMAE para s'!E57-'IMAE regresion'!B80</f>
        <v>-1.9917966663380469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4.8797367284341355</v>
      </c>
      <c r="C81">
        <f>+'IMAE para s'!E58-'IMAE regresion'!B81</f>
        <v>-0.92537868251781319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4.9280283871455532</v>
      </c>
      <c r="C82">
        <f>+'IMAE para s'!E59-'IMAE regresion'!B82</f>
        <v>-1.1946888881027116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4.976320045856971</v>
      </c>
      <c r="C83">
        <f>+'IMAE para s'!E60-'IMAE regresion'!B83</f>
        <v>1.0750626743310026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5.0246117045683878</v>
      </c>
      <c r="C84">
        <f>+'IMAE para s'!E61-'IMAE regresion'!B84</f>
        <v>-1.5167433090840792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1.5978527059908301</v>
      </c>
      <c r="M2" s="10">
        <f>+(L2*2.66)/3</f>
        <v>1.4167627326452028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4.3894609792339168</v>
      </c>
      <c r="C4" s="12">
        <f>+'IMAE para s'!D2</f>
        <v>43800</v>
      </c>
      <c r="D4" s="10">
        <f>+YEAR(C4)</f>
        <v>2019</v>
      </c>
      <c r="E4" s="10">
        <f>+MONTH(C4)</f>
        <v>12</v>
      </c>
      <c r="F4" s="10" t="str">
        <f>+_xlfn.CONCAT(D4,E4)</f>
        <v>201912</v>
      </c>
      <c r="G4" s="10">
        <f>+'IMAE regresion'!B25</f>
        <v>2.1754038405947558</v>
      </c>
      <c r="H4" s="10">
        <f>+'IMAE regresion'!C25</f>
        <v>2.214057138639161</v>
      </c>
      <c r="I4" s="10">
        <f>+AVERAGE(H4,H16,H28,H40,H64,H52)</f>
        <v>0.27029029584199338</v>
      </c>
      <c r="J4" s="10">
        <f>+G4+I4</f>
        <v>2.445694136436749</v>
      </c>
      <c r="K4" s="13">
        <f>+B4-J4</f>
        <v>1.9437668427971677</v>
      </c>
      <c r="M4" s="21">
        <f t="shared" ref="M4:R19" si="0">($J4)+(M$1*$M$2)</f>
        <v>-1.8045940614988596</v>
      </c>
      <c r="N4" s="21">
        <f t="shared" si="0"/>
        <v>6.6959823343723581</v>
      </c>
      <c r="O4" s="21">
        <f t="shared" si="0"/>
        <v>-0.38783132885365657</v>
      </c>
      <c r="P4" s="21">
        <f t="shared" si="0"/>
        <v>5.2792196017271547</v>
      </c>
      <c r="Q4" s="21">
        <f t="shared" si="0"/>
        <v>1.0289314037915462</v>
      </c>
      <c r="R4" s="21">
        <f t="shared" si="0"/>
        <v>3.8624568690819521</v>
      </c>
      <c r="S4" s="13">
        <f>+IF(B4=0,NA(),B4)</f>
        <v>4.3894609792339168</v>
      </c>
      <c r="T4" s="21">
        <f>+IF(B5=0,NA(),J4)</f>
        <v>2.445694136436749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4.283821107355152</v>
      </c>
      <c r="C5" s="12">
        <f>+EOMONTH(C4,1)</f>
        <v>43861</v>
      </c>
      <c r="D5" s="10">
        <f t="shared" ref="D5:D68" si="1">+YEAR(C5)</f>
        <v>2020</v>
      </c>
      <c r="E5" s="10">
        <f t="shared" ref="E5:E68" si="2">+MONTH(C5)</f>
        <v>1</v>
      </c>
      <c r="F5" s="10" t="str">
        <f t="shared" ref="F5:F68" si="3">+_xlfn.CONCAT(D5,E5)</f>
        <v>20201</v>
      </c>
      <c r="G5" s="10">
        <f>+'IMAE regresion'!B26</f>
        <v>2.2236954993061731</v>
      </c>
      <c r="H5" s="10">
        <f>+'IMAE regresion'!C26</f>
        <v>2.0601256080489789</v>
      </c>
      <c r="I5" s="10">
        <f>+AVERAGE(H5,H17,H29,H41,H65,H53)</f>
        <v>0.18396321450355729</v>
      </c>
      <c r="J5" s="10">
        <f t="shared" ref="J5:J68" si="4">+G5+I5</f>
        <v>2.4076587138097305</v>
      </c>
      <c r="K5" s="13">
        <f t="shared" ref="K5:K68" si="5">+B5-J5</f>
        <v>1.8761623935454215</v>
      </c>
      <c r="L5" s="10">
        <f>+ABS(K5-K4)</f>
        <v>6.7604449251746246E-2</v>
      </c>
      <c r="M5" s="21">
        <f t="shared" si="0"/>
        <v>-1.8426294841258781</v>
      </c>
      <c r="N5" s="21">
        <f t="shared" si="0"/>
        <v>6.6579469117453396</v>
      </c>
      <c r="O5" s="21">
        <f t="shared" si="0"/>
        <v>-0.4258667514806751</v>
      </c>
      <c r="P5" s="21">
        <f t="shared" si="0"/>
        <v>5.2411841791001361</v>
      </c>
      <c r="Q5" s="21">
        <f t="shared" si="0"/>
        <v>0.99089598116452771</v>
      </c>
      <c r="R5" s="21">
        <f t="shared" si="0"/>
        <v>3.8244214464549335</v>
      </c>
      <c r="S5" s="13">
        <f t="shared" ref="S5:S68" si="6">+IF(B5=0,NA(),B5)</f>
        <v>4.283821107355152</v>
      </c>
      <c r="T5" s="21">
        <f t="shared" ref="T5:T68" si="7">+IF(B6=0,NA(),J5)</f>
        <v>2.4076587138097305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2.2972406512030972</v>
      </c>
      <c r="C6" s="12">
        <f t="shared" ref="C6:C69" si="10">+EOMONTH(C5,1)</f>
        <v>43890</v>
      </c>
      <c r="D6" s="10">
        <f t="shared" si="1"/>
        <v>2020</v>
      </c>
      <c r="E6" s="10">
        <f t="shared" si="2"/>
        <v>2</v>
      </c>
      <c r="F6" s="10" t="str">
        <f t="shared" si="3"/>
        <v>20202</v>
      </c>
      <c r="G6" s="10">
        <f>+'IMAE regresion'!B27</f>
        <v>2.2719871580175908</v>
      </c>
      <c r="H6" s="10">
        <f>+'IMAE regresion'!C27</f>
        <v>2.5253493185506404E-2</v>
      </c>
      <c r="I6" s="10">
        <f>+AVERAGE(H6,H18,H30,H42,H66,H54)</f>
        <v>7.3043287676677338E-4</v>
      </c>
      <c r="J6" s="10">
        <f t="shared" si="4"/>
        <v>2.2727175908943575</v>
      </c>
      <c r="K6" s="13">
        <f t="shared" si="5"/>
        <v>2.452306030873963E-2</v>
      </c>
      <c r="L6" s="10">
        <f t="shared" ref="L6:L69" si="11">+ABS(K6-K5)</f>
        <v>1.8516393332366818</v>
      </c>
      <c r="M6" s="21">
        <f t="shared" si="0"/>
        <v>-1.9775706070412511</v>
      </c>
      <c r="N6" s="21">
        <f t="shared" si="0"/>
        <v>6.5230057888299662</v>
      </c>
      <c r="O6" s="21">
        <f t="shared" si="0"/>
        <v>-0.56080787439604807</v>
      </c>
      <c r="P6" s="21">
        <f t="shared" si="0"/>
        <v>5.1062430561847627</v>
      </c>
      <c r="Q6" s="21">
        <f t="shared" si="0"/>
        <v>0.85595485824915474</v>
      </c>
      <c r="R6" s="21">
        <f t="shared" si="0"/>
        <v>3.6894803235395601</v>
      </c>
      <c r="S6" s="13">
        <f t="shared" si="6"/>
        <v>2.2972406512030972</v>
      </c>
      <c r="T6" s="21">
        <f t="shared" si="7"/>
        <v>2.2727175908943575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-3.9807380872008622</v>
      </c>
      <c r="C7" s="12">
        <f t="shared" si="10"/>
        <v>43921</v>
      </c>
      <c r="D7" s="10">
        <f t="shared" si="1"/>
        <v>2020</v>
      </c>
      <c r="E7" s="10">
        <f t="shared" si="2"/>
        <v>3</v>
      </c>
      <c r="F7" s="10" t="str">
        <f t="shared" si="3"/>
        <v>20203</v>
      </c>
      <c r="G7" s="10">
        <f>+'IMAE regresion'!B28</f>
        <v>2.320278816729008</v>
      </c>
      <c r="H7" s="10">
        <f>+'IMAE regresion'!C28</f>
        <v>-6.3010169039298702</v>
      </c>
      <c r="I7" s="10">
        <f t="shared" ref="I7:I15" si="12">+AVERAGE(H7,H19,H31,H43,H55,H67)</f>
        <v>-0.10118332211938252</v>
      </c>
      <c r="J7" s="10">
        <f t="shared" si="4"/>
        <v>2.2190954946096255</v>
      </c>
      <c r="K7" s="13">
        <f t="shared" si="5"/>
        <v>-6.1998335818104877</v>
      </c>
      <c r="L7" s="10">
        <f t="shared" si="11"/>
        <v>6.2243566421192273</v>
      </c>
      <c r="M7" s="21">
        <f t="shared" si="0"/>
        <v>-2.0311927033259831</v>
      </c>
      <c r="N7" s="21">
        <f t="shared" si="0"/>
        <v>6.4693836925452342</v>
      </c>
      <c r="O7" s="21">
        <f t="shared" si="0"/>
        <v>-0.61442997068078009</v>
      </c>
      <c r="P7" s="21">
        <f t="shared" si="0"/>
        <v>5.0526209599000307</v>
      </c>
      <c r="Q7" s="21">
        <f t="shared" si="0"/>
        <v>0.80233276196442271</v>
      </c>
      <c r="R7" s="21">
        <f t="shared" si="0"/>
        <v>3.6358582272548281</v>
      </c>
      <c r="S7" s="13">
        <f t="shared" si="6"/>
        <v>-3.9807380872008622</v>
      </c>
      <c r="T7" s="21">
        <f t="shared" si="7"/>
        <v>2.2190954946096255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-9.5763178949527941</v>
      </c>
      <c r="C8" s="12">
        <f t="shared" si="10"/>
        <v>43951</v>
      </c>
      <c r="D8" s="10">
        <f t="shared" si="1"/>
        <v>2020</v>
      </c>
      <c r="E8" s="10">
        <f t="shared" si="2"/>
        <v>4</v>
      </c>
      <c r="F8" s="10" t="str">
        <f t="shared" si="3"/>
        <v>20204</v>
      </c>
      <c r="G8" s="10">
        <f>+'IMAE regresion'!B29</f>
        <v>2.3685704754404258</v>
      </c>
      <c r="H8" s="10">
        <f>+'IMAE regresion'!C29</f>
        <v>-11.944888370393219</v>
      </c>
      <c r="I8" s="10">
        <f t="shared" si="12"/>
        <v>0.14593215390988207</v>
      </c>
      <c r="J8" s="10">
        <f t="shared" si="4"/>
        <v>2.5145026293503077</v>
      </c>
      <c r="K8" s="13">
        <f t="shared" si="5"/>
        <v>-12.090820524303101</v>
      </c>
      <c r="L8" s="10">
        <f t="shared" si="11"/>
        <v>5.8909869424926136</v>
      </c>
      <c r="M8" s="21">
        <f t="shared" si="0"/>
        <v>-1.735785568585301</v>
      </c>
      <c r="N8" s="21">
        <f t="shared" si="0"/>
        <v>6.7647908272859159</v>
      </c>
      <c r="O8" s="21">
        <f t="shared" si="0"/>
        <v>-0.31902283594009795</v>
      </c>
      <c r="P8" s="21">
        <f t="shared" si="0"/>
        <v>5.3480280946407133</v>
      </c>
      <c r="Q8" s="21">
        <f t="shared" si="0"/>
        <v>1.0977398967051049</v>
      </c>
      <c r="R8" s="21">
        <f t="shared" si="0"/>
        <v>3.9312653619955107</v>
      </c>
      <c r="S8" s="13">
        <f t="shared" si="6"/>
        <v>-9.5763178949527941</v>
      </c>
      <c r="T8" s="21">
        <f t="shared" si="7"/>
        <v>2.5145026293503077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-10.277614789985959</v>
      </c>
      <c r="C9" s="12">
        <f t="shared" si="10"/>
        <v>43982</v>
      </c>
      <c r="D9" s="10">
        <f t="shared" si="1"/>
        <v>2020</v>
      </c>
      <c r="E9" s="10">
        <f t="shared" si="2"/>
        <v>5</v>
      </c>
      <c r="F9" s="10" t="str">
        <f t="shared" si="3"/>
        <v>20205</v>
      </c>
      <c r="G9" s="10">
        <f>+'IMAE regresion'!B30</f>
        <v>2.416862134151843</v>
      </c>
      <c r="H9" s="10">
        <f>+'IMAE regresion'!C30</f>
        <v>-12.694476924137803</v>
      </c>
      <c r="I9" s="10">
        <f t="shared" si="12"/>
        <v>0.36546086560505542</v>
      </c>
      <c r="J9" s="10">
        <f t="shared" si="4"/>
        <v>2.7823229997568983</v>
      </c>
      <c r="K9" s="13">
        <f t="shared" si="5"/>
        <v>-13.059937789742857</v>
      </c>
      <c r="L9" s="10">
        <f t="shared" si="11"/>
        <v>0.96911726543975618</v>
      </c>
      <c r="M9" s="21">
        <f t="shared" si="0"/>
        <v>-1.4679651981787103</v>
      </c>
      <c r="N9" s="21">
        <f t="shared" si="0"/>
        <v>7.032611197692507</v>
      </c>
      <c r="O9" s="21">
        <f t="shared" si="0"/>
        <v>-5.1202465533507269E-2</v>
      </c>
      <c r="P9" s="21">
        <f t="shared" si="0"/>
        <v>5.6158484650473035</v>
      </c>
      <c r="Q9" s="21">
        <f t="shared" si="0"/>
        <v>1.3655602671116955</v>
      </c>
      <c r="R9" s="21">
        <f t="shared" si="0"/>
        <v>4.1990857324021009</v>
      </c>
      <c r="S9" s="13">
        <f t="shared" si="6"/>
        <v>-10.277614789985959</v>
      </c>
      <c r="T9" s="21">
        <f t="shared" si="7"/>
        <v>2.7823229997568983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-7.8524122206230098</v>
      </c>
      <c r="C10" s="12">
        <f t="shared" si="10"/>
        <v>44012</v>
      </c>
      <c r="D10" s="10">
        <f t="shared" si="1"/>
        <v>2020</v>
      </c>
      <c r="E10" s="10">
        <f t="shared" si="2"/>
        <v>6</v>
      </c>
      <c r="F10" s="10" t="str">
        <f t="shared" si="3"/>
        <v>20206</v>
      </c>
      <c r="G10" s="10">
        <f>+'IMAE regresion'!B31</f>
        <v>2.4651537928632608</v>
      </c>
      <c r="H10" s="10">
        <f>+'IMAE regresion'!C31</f>
        <v>-10.317566013486271</v>
      </c>
      <c r="I10" s="10">
        <f t="shared" si="12"/>
        <v>0.15571708533947434</v>
      </c>
      <c r="J10" s="10">
        <f t="shared" si="4"/>
        <v>2.620870878202735</v>
      </c>
      <c r="K10" s="13">
        <f t="shared" si="5"/>
        <v>-10.473283098825744</v>
      </c>
      <c r="L10" s="10">
        <f t="shared" si="11"/>
        <v>2.5866546909171131</v>
      </c>
      <c r="M10" s="21">
        <f t="shared" si="0"/>
        <v>-1.6294173197328736</v>
      </c>
      <c r="N10" s="21">
        <f t="shared" si="0"/>
        <v>6.8711590761383441</v>
      </c>
      <c r="O10" s="21">
        <f t="shared" si="0"/>
        <v>-0.2126545870876706</v>
      </c>
      <c r="P10" s="21">
        <f t="shared" si="0"/>
        <v>5.4543963434931406</v>
      </c>
      <c r="Q10" s="21">
        <f t="shared" si="0"/>
        <v>1.2041081455575322</v>
      </c>
      <c r="R10" s="21">
        <f t="shared" si="0"/>
        <v>4.037633610847938</v>
      </c>
      <c r="S10" s="13">
        <f t="shared" si="6"/>
        <v>-7.8524122206230098</v>
      </c>
      <c r="T10" s="21">
        <f t="shared" si="7"/>
        <v>2.620870878202735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-3.8720708857693182</v>
      </c>
      <c r="C11" s="12">
        <f t="shared" si="10"/>
        <v>44043</v>
      </c>
      <c r="D11" s="10">
        <f t="shared" si="1"/>
        <v>2020</v>
      </c>
      <c r="E11" s="10">
        <f t="shared" si="2"/>
        <v>7</v>
      </c>
      <c r="F11" s="10" t="str">
        <f t="shared" si="3"/>
        <v>20207</v>
      </c>
      <c r="G11" s="10">
        <f>+'IMAE regresion'!B32</f>
        <v>2.513445451574678</v>
      </c>
      <c r="H11" s="10">
        <f>+'IMAE regresion'!C32</f>
        <v>-6.3855163373439963</v>
      </c>
      <c r="I11" s="10">
        <f t="shared" si="12"/>
        <v>-1.9570340699511135E-2</v>
      </c>
      <c r="J11" s="10">
        <f t="shared" si="4"/>
        <v>2.4938751108751669</v>
      </c>
      <c r="K11" s="13">
        <f t="shared" si="5"/>
        <v>-6.3659459966444851</v>
      </c>
      <c r="L11" s="10">
        <f t="shared" si="11"/>
        <v>4.1073371021812592</v>
      </c>
      <c r="M11" s="21">
        <f t="shared" si="0"/>
        <v>-1.7564130870604417</v>
      </c>
      <c r="N11" s="21">
        <f t="shared" si="0"/>
        <v>6.7441633088107755</v>
      </c>
      <c r="O11" s="21">
        <f t="shared" si="0"/>
        <v>-0.33965035441523872</v>
      </c>
      <c r="P11" s="21">
        <f t="shared" si="0"/>
        <v>5.3274005761655729</v>
      </c>
      <c r="Q11" s="21">
        <f t="shared" si="0"/>
        <v>1.0771123782299641</v>
      </c>
      <c r="R11" s="21">
        <f t="shared" si="0"/>
        <v>3.9106378435203695</v>
      </c>
      <c r="S11" s="13">
        <f t="shared" si="6"/>
        <v>-3.8720708857693182</v>
      </c>
      <c r="T11" s="21">
        <f t="shared" si="7"/>
        <v>2.4938751108751669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-1.0950157075959766</v>
      </c>
      <c r="C12" s="12">
        <f t="shared" si="10"/>
        <v>44074</v>
      </c>
      <c r="D12" s="10">
        <f t="shared" si="1"/>
        <v>2020</v>
      </c>
      <c r="E12" s="10">
        <f t="shared" si="2"/>
        <v>8</v>
      </c>
      <c r="F12" s="10" t="str">
        <f t="shared" si="3"/>
        <v>20208</v>
      </c>
      <c r="G12" s="10">
        <f>+'IMAE regresion'!B33</f>
        <v>2.5617371102860957</v>
      </c>
      <c r="H12" s="10">
        <f>+'IMAE regresion'!C33</f>
        <v>-3.6567528178820723</v>
      </c>
      <c r="I12" s="10">
        <f t="shared" si="12"/>
        <v>7.2649265767304433E-2</v>
      </c>
      <c r="J12" s="10">
        <f t="shared" si="4"/>
        <v>2.6343863760534001</v>
      </c>
      <c r="K12" s="13">
        <f t="shared" si="5"/>
        <v>-3.7294020836493766</v>
      </c>
      <c r="L12" s="10">
        <f t="shared" si="11"/>
        <v>2.6365439129951085</v>
      </c>
      <c r="M12" s="21">
        <f t="shared" si="0"/>
        <v>-1.6159018218822085</v>
      </c>
      <c r="N12" s="21">
        <f t="shared" si="0"/>
        <v>6.8846745739890087</v>
      </c>
      <c r="O12" s="21">
        <f t="shared" si="0"/>
        <v>-0.19913908923700552</v>
      </c>
      <c r="P12" s="21">
        <f t="shared" si="0"/>
        <v>5.4679118413438061</v>
      </c>
      <c r="Q12" s="21">
        <f t="shared" si="0"/>
        <v>1.2176236434081973</v>
      </c>
      <c r="R12" s="21">
        <f t="shared" si="0"/>
        <v>4.0511491086986027</v>
      </c>
      <c r="S12" s="13">
        <f t="shared" si="6"/>
        <v>-1.0950157075959766</v>
      </c>
      <c r="T12" s="21">
        <f t="shared" si="7"/>
        <v>2.6343863760534001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0.80452884709882255</v>
      </c>
      <c r="C13" s="12">
        <f t="shared" si="10"/>
        <v>44104</v>
      </c>
      <c r="D13" s="10">
        <f t="shared" si="1"/>
        <v>2020</v>
      </c>
      <c r="E13" s="10">
        <f t="shared" si="2"/>
        <v>9</v>
      </c>
      <c r="F13" s="10" t="str">
        <f t="shared" si="3"/>
        <v>20209</v>
      </c>
      <c r="G13" s="10">
        <f>+'IMAE regresion'!B34</f>
        <v>2.610028768997513</v>
      </c>
      <c r="H13" s="10">
        <f>+'IMAE regresion'!C34</f>
        <v>-1.8054999218986905</v>
      </c>
      <c r="I13" s="10">
        <f t="shared" si="12"/>
        <v>-0.21960316642469069</v>
      </c>
      <c r="J13" s="10">
        <f t="shared" si="4"/>
        <v>2.3904256025728223</v>
      </c>
      <c r="K13" s="13">
        <f t="shared" si="5"/>
        <v>-1.5858967554739998</v>
      </c>
      <c r="L13" s="10">
        <f t="shared" si="11"/>
        <v>2.1435053281753769</v>
      </c>
      <c r="M13" s="21">
        <f t="shared" si="0"/>
        <v>-1.8598625953627863</v>
      </c>
      <c r="N13" s="21">
        <f t="shared" si="0"/>
        <v>6.640713800508431</v>
      </c>
      <c r="O13" s="21">
        <f t="shared" si="0"/>
        <v>-0.44309986271758328</v>
      </c>
      <c r="P13" s="21">
        <f t="shared" si="0"/>
        <v>5.2239510678632275</v>
      </c>
      <c r="Q13" s="21">
        <f t="shared" si="0"/>
        <v>0.97366286992761952</v>
      </c>
      <c r="R13" s="21">
        <f t="shared" si="0"/>
        <v>3.8071883352180249</v>
      </c>
      <c r="S13" s="13">
        <f t="shared" si="6"/>
        <v>0.80452884709882255</v>
      </c>
      <c r="T13" s="21">
        <f t="shared" si="7"/>
        <v>2.3904256025728223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2.2222957730063229</v>
      </c>
      <c r="C14" s="12">
        <f t="shared" si="10"/>
        <v>44135</v>
      </c>
      <c r="D14" s="10">
        <f t="shared" si="1"/>
        <v>2020</v>
      </c>
      <c r="E14" s="10">
        <f t="shared" si="2"/>
        <v>10</v>
      </c>
      <c r="F14" s="10" t="str">
        <f t="shared" si="3"/>
        <v>202010</v>
      </c>
      <c r="G14" s="10">
        <f>+'IMAE regresion'!B35</f>
        <v>2.6583204277089307</v>
      </c>
      <c r="H14" s="10">
        <f>+'IMAE regresion'!C35</f>
        <v>-0.43602465470260787</v>
      </c>
      <c r="I14" s="10">
        <f t="shared" si="12"/>
        <v>-0.29219733460544733</v>
      </c>
      <c r="J14" s="10">
        <f t="shared" si="4"/>
        <v>2.3661230931034836</v>
      </c>
      <c r="K14" s="13">
        <f t="shared" si="5"/>
        <v>-0.1438273200971607</v>
      </c>
      <c r="L14" s="10">
        <f t="shared" si="11"/>
        <v>1.4420694353768391</v>
      </c>
      <c r="M14" s="21">
        <f t="shared" si="0"/>
        <v>-1.8841651048321251</v>
      </c>
      <c r="N14" s="21">
        <f t="shared" si="0"/>
        <v>6.6164112910390926</v>
      </c>
      <c r="O14" s="21">
        <f t="shared" si="0"/>
        <v>-0.46740237218692204</v>
      </c>
      <c r="P14" s="21">
        <f t="shared" si="0"/>
        <v>5.1996485583938892</v>
      </c>
      <c r="Q14" s="21">
        <f t="shared" si="0"/>
        <v>0.94936036045828076</v>
      </c>
      <c r="R14" s="21">
        <f t="shared" si="0"/>
        <v>3.7828858257486866</v>
      </c>
      <c r="S14" s="13">
        <f t="shared" si="6"/>
        <v>2.2222957730063229</v>
      </c>
      <c r="T14" s="21">
        <f t="shared" si="7"/>
        <v>2.3661230931034836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1.2415514793397904</v>
      </c>
      <c r="C15" s="12">
        <f t="shared" si="10"/>
        <v>44165</v>
      </c>
      <c r="D15" s="10">
        <f t="shared" si="1"/>
        <v>2020</v>
      </c>
      <c r="E15" s="10">
        <f t="shared" si="2"/>
        <v>11</v>
      </c>
      <c r="F15" s="10" t="str">
        <f t="shared" si="3"/>
        <v>202011</v>
      </c>
      <c r="G15" s="10">
        <f>+'IMAE regresion'!B36</f>
        <v>2.706612086420348</v>
      </c>
      <c r="H15" s="10">
        <f>+'IMAE regresion'!C36</f>
        <v>-1.4650606070805576</v>
      </c>
      <c r="I15" s="10">
        <f t="shared" si="12"/>
        <v>-0.56218914999499836</v>
      </c>
      <c r="J15" s="10">
        <f t="shared" si="4"/>
        <v>2.1444229364253498</v>
      </c>
      <c r="K15" s="13">
        <f t="shared" si="5"/>
        <v>-0.90287145708555938</v>
      </c>
      <c r="L15" s="10">
        <f t="shared" si="11"/>
        <v>0.75904413698839868</v>
      </c>
      <c r="M15" s="21">
        <f t="shared" si="0"/>
        <v>-2.1058652615102589</v>
      </c>
      <c r="N15" s="21">
        <f t="shared" si="0"/>
        <v>6.3947111343609588</v>
      </c>
      <c r="O15" s="21">
        <f t="shared" si="0"/>
        <v>-0.68910252886505585</v>
      </c>
      <c r="P15" s="21">
        <f t="shared" si="0"/>
        <v>4.9779484017157554</v>
      </c>
      <c r="Q15" s="21">
        <f t="shared" si="0"/>
        <v>0.72766020378014695</v>
      </c>
      <c r="R15" s="21">
        <f t="shared" si="0"/>
        <v>3.5611856690705528</v>
      </c>
      <c r="S15" s="13">
        <f t="shared" si="6"/>
        <v>1.2415514793397904</v>
      </c>
      <c r="T15" s="21">
        <f t="shared" si="7"/>
        <v>2.1444229364253498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4.0658430692121357</v>
      </c>
      <c r="C16" s="12">
        <f t="shared" si="10"/>
        <v>44196</v>
      </c>
      <c r="D16" s="10">
        <f t="shared" si="1"/>
        <v>2020</v>
      </c>
      <c r="E16" s="10">
        <f t="shared" si="2"/>
        <v>12</v>
      </c>
      <c r="F16" s="10" t="str">
        <f t="shared" si="3"/>
        <v>202012</v>
      </c>
      <c r="G16" s="10">
        <f>+'IMAE regresion'!B37</f>
        <v>2.7549037451317657</v>
      </c>
      <c r="H16" s="10">
        <f>+'IMAE regresion'!C37</f>
        <v>1.3109393240803699</v>
      </c>
      <c r="I16" s="10">
        <f>+I4</f>
        <v>0.27029029584199338</v>
      </c>
      <c r="J16" s="10">
        <f t="shared" si="4"/>
        <v>3.025194040973759</v>
      </c>
      <c r="K16" s="13">
        <f t="shared" si="5"/>
        <v>1.0406490282383767</v>
      </c>
      <c r="L16" s="10">
        <f t="shared" si="11"/>
        <v>1.9435204853239361</v>
      </c>
      <c r="M16" s="21">
        <f t="shared" si="0"/>
        <v>-1.2250941569618496</v>
      </c>
      <c r="N16" s="21">
        <f t="shared" si="0"/>
        <v>7.2754822389093672</v>
      </c>
      <c r="O16" s="21">
        <f t="shared" si="0"/>
        <v>0.19166857568335338</v>
      </c>
      <c r="P16" s="21">
        <f t="shared" si="0"/>
        <v>5.8587195062641646</v>
      </c>
      <c r="Q16" s="21">
        <f t="shared" si="0"/>
        <v>1.6084313083285562</v>
      </c>
      <c r="R16" s="21">
        <f t="shared" si="0"/>
        <v>4.441956773618962</v>
      </c>
      <c r="S16" s="13">
        <f t="shared" si="6"/>
        <v>4.0658430692121357</v>
      </c>
      <c r="T16" s="21">
        <f t="shared" si="7"/>
        <v>3.025194040973759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1.3148115456471032</v>
      </c>
      <c r="C17" s="12">
        <f t="shared" si="10"/>
        <v>44227</v>
      </c>
      <c r="D17" s="10">
        <f t="shared" si="1"/>
        <v>2021</v>
      </c>
      <c r="E17" s="10">
        <f t="shared" si="2"/>
        <v>1</v>
      </c>
      <c r="F17" s="10" t="str">
        <f t="shared" si="3"/>
        <v>20211</v>
      </c>
      <c r="G17" s="10">
        <f>+'IMAE regresion'!B38</f>
        <v>2.803195403843183</v>
      </c>
      <c r="H17" s="10">
        <f>+'IMAE regresion'!C38</f>
        <v>-1.4883838581960798</v>
      </c>
      <c r="I17" s="10">
        <f t="shared" ref="I17:I80" si="13">+I5</f>
        <v>0.18396321450355729</v>
      </c>
      <c r="J17" s="10">
        <f t="shared" si="4"/>
        <v>2.9871586183467405</v>
      </c>
      <c r="K17" s="13">
        <f t="shared" si="5"/>
        <v>-1.6723470726996372</v>
      </c>
      <c r="L17" s="10">
        <f t="shared" si="11"/>
        <v>2.7129961009380139</v>
      </c>
      <c r="M17" s="21">
        <f t="shared" si="0"/>
        <v>-1.2631295795888682</v>
      </c>
      <c r="N17" s="21">
        <f t="shared" si="0"/>
        <v>7.2374468162823486</v>
      </c>
      <c r="O17" s="21">
        <f t="shared" si="0"/>
        <v>0.15363315305633485</v>
      </c>
      <c r="P17" s="21">
        <f t="shared" si="0"/>
        <v>5.8206840836371461</v>
      </c>
      <c r="Q17" s="21">
        <f t="shared" si="0"/>
        <v>1.5703958857015377</v>
      </c>
      <c r="R17" s="21">
        <f t="shared" si="0"/>
        <v>4.4039213509919435</v>
      </c>
      <c r="S17" s="13">
        <f t="shared" si="6"/>
        <v>1.3148115456471032</v>
      </c>
      <c r="T17" s="21">
        <f t="shared" si="7"/>
        <v>2.9871586183467405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2.4230101503630408</v>
      </c>
      <c r="C18" s="12">
        <f t="shared" si="10"/>
        <v>44255</v>
      </c>
      <c r="D18" s="10">
        <f t="shared" si="1"/>
        <v>2021</v>
      </c>
      <c r="E18" s="10">
        <f t="shared" si="2"/>
        <v>2</v>
      </c>
      <c r="F18" s="10" t="str">
        <f t="shared" si="3"/>
        <v>20212</v>
      </c>
      <c r="G18" s="10">
        <f>+'IMAE regresion'!B39</f>
        <v>2.8514870625546007</v>
      </c>
      <c r="H18" s="10">
        <f>+'IMAE regresion'!C39</f>
        <v>-0.42847691219155992</v>
      </c>
      <c r="I18" s="10">
        <f t="shared" si="13"/>
        <v>7.3043287676677338E-4</v>
      </c>
      <c r="J18" s="10">
        <f t="shared" si="4"/>
        <v>2.8522174954313675</v>
      </c>
      <c r="K18" s="13">
        <f t="shared" si="5"/>
        <v>-0.4292073450683267</v>
      </c>
      <c r="L18" s="10">
        <f t="shared" si="11"/>
        <v>1.2431397276313105</v>
      </c>
      <c r="M18" s="21">
        <f t="shared" si="0"/>
        <v>-1.3980707025042411</v>
      </c>
      <c r="N18" s="21">
        <f t="shared" si="0"/>
        <v>7.1025056933669761</v>
      </c>
      <c r="O18" s="21">
        <f t="shared" si="0"/>
        <v>1.8692030140961879E-2</v>
      </c>
      <c r="P18" s="21">
        <f t="shared" si="0"/>
        <v>5.6857429607217735</v>
      </c>
      <c r="Q18" s="21">
        <f t="shared" si="0"/>
        <v>1.4354547627861647</v>
      </c>
      <c r="R18" s="21">
        <f t="shared" si="0"/>
        <v>4.2689802280765701</v>
      </c>
      <c r="S18" s="13">
        <f t="shared" si="6"/>
        <v>2.4230101503630408</v>
      </c>
      <c r="T18" s="21">
        <f t="shared" si="7"/>
        <v>2.8522174954313675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9.9439252961093008</v>
      </c>
      <c r="C19" s="12">
        <f t="shared" si="10"/>
        <v>44286</v>
      </c>
      <c r="D19" s="10">
        <f t="shared" si="1"/>
        <v>2021</v>
      </c>
      <c r="E19" s="10">
        <f t="shared" si="2"/>
        <v>3</v>
      </c>
      <c r="F19" s="10" t="str">
        <f t="shared" si="3"/>
        <v>20213</v>
      </c>
      <c r="G19" s="10">
        <f>+'IMAE regresion'!B40</f>
        <v>2.899778721266018</v>
      </c>
      <c r="H19" s="10">
        <f>+'IMAE regresion'!C40</f>
        <v>7.0441465748432828</v>
      </c>
      <c r="I19" s="10">
        <f t="shared" si="13"/>
        <v>-0.10118332211938252</v>
      </c>
      <c r="J19" s="10">
        <f t="shared" si="4"/>
        <v>2.7985953991466355</v>
      </c>
      <c r="K19" s="13">
        <f t="shared" si="5"/>
        <v>7.1453298969626653</v>
      </c>
      <c r="L19" s="10">
        <f t="shared" si="11"/>
        <v>7.574537242030992</v>
      </c>
      <c r="M19" s="21">
        <f t="shared" si="0"/>
        <v>-1.4516927987889732</v>
      </c>
      <c r="N19" s="21">
        <f t="shared" si="0"/>
        <v>7.0488835970822441</v>
      </c>
      <c r="O19" s="21">
        <f t="shared" si="0"/>
        <v>-3.4930066143770144E-2</v>
      </c>
      <c r="P19" s="21">
        <f t="shared" si="0"/>
        <v>5.6321208644370415</v>
      </c>
      <c r="Q19" s="21">
        <f t="shared" si="0"/>
        <v>1.3818326665014327</v>
      </c>
      <c r="R19" s="21">
        <f t="shared" si="0"/>
        <v>4.215358131791838</v>
      </c>
      <c r="S19" s="13">
        <f t="shared" si="6"/>
        <v>9.9439252961093008</v>
      </c>
      <c r="T19" s="21">
        <f t="shared" si="7"/>
        <v>2.7985953991466355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15.579299069395589</v>
      </c>
      <c r="C20" s="12">
        <f t="shared" si="10"/>
        <v>44316</v>
      </c>
      <c r="D20" s="10">
        <f t="shared" si="1"/>
        <v>2021</v>
      </c>
      <c r="E20" s="10">
        <f t="shared" si="2"/>
        <v>4</v>
      </c>
      <c r="F20" s="10" t="str">
        <f t="shared" si="3"/>
        <v>20214</v>
      </c>
      <c r="G20" s="10">
        <f>+'IMAE regresion'!B41</f>
        <v>2.9480703799774357</v>
      </c>
      <c r="H20" s="10">
        <f>+'IMAE regresion'!C41</f>
        <v>12.631228689418153</v>
      </c>
      <c r="I20" s="10">
        <f t="shared" si="13"/>
        <v>0.14593215390988207</v>
      </c>
      <c r="J20" s="10">
        <f t="shared" si="4"/>
        <v>3.0940025338873176</v>
      </c>
      <c r="K20" s="13">
        <f t="shared" si="5"/>
        <v>12.485296535508271</v>
      </c>
      <c r="L20" s="10">
        <f t="shared" si="11"/>
        <v>5.3399666385456053</v>
      </c>
      <c r="M20" s="21">
        <f t="shared" ref="M20:R51" si="14">($J20)+(M$1*$M$2)</f>
        <v>-1.156285664048291</v>
      </c>
      <c r="N20" s="21">
        <f t="shared" si="14"/>
        <v>7.3442907318229267</v>
      </c>
      <c r="O20" s="21">
        <f t="shared" si="14"/>
        <v>0.260477068596912</v>
      </c>
      <c r="P20" s="21">
        <f t="shared" si="14"/>
        <v>5.9275279991777232</v>
      </c>
      <c r="Q20" s="21">
        <f t="shared" si="14"/>
        <v>1.6772398012421148</v>
      </c>
      <c r="R20" s="21">
        <f t="shared" si="14"/>
        <v>4.5107652665325206</v>
      </c>
      <c r="S20" s="13">
        <f t="shared" si="6"/>
        <v>15.579299069395589</v>
      </c>
      <c r="T20" s="21">
        <f t="shared" si="7"/>
        <v>3.0940025338873176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16.715608783081308</v>
      </c>
      <c r="C21" s="12">
        <f t="shared" si="10"/>
        <v>44347</v>
      </c>
      <c r="D21" s="10">
        <f t="shared" si="1"/>
        <v>2021</v>
      </c>
      <c r="E21" s="10">
        <f t="shared" si="2"/>
        <v>5</v>
      </c>
      <c r="F21" s="10" t="str">
        <f t="shared" si="3"/>
        <v>20215</v>
      </c>
      <c r="G21" s="10">
        <f>+'IMAE regresion'!B42</f>
        <v>2.996362038688853</v>
      </c>
      <c r="H21" s="10">
        <f>+'IMAE regresion'!C42</f>
        <v>13.719246744392455</v>
      </c>
      <c r="I21" s="10">
        <f t="shared" si="13"/>
        <v>0.36546086560505542</v>
      </c>
      <c r="J21" s="10">
        <f t="shared" si="4"/>
        <v>3.3618229042939083</v>
      </c>
      <c r="K21" s="13">
        <f t="shared" si="5"/>
        <v>13.353785878787399</v>
      </c>
      <c r="L21" s="10">
        <f t="shared" si="11"/>
        <v>0.86848934327912808</v>
      </c>
      <c r="M21" s="21">
        <f t="shared" si="14"/>
        <v>-0.88846529364170035</v>
      </c>
      <c r="N21" s="21">
        <f t="shared" si="14"/>
        <v>7.6121111022295169</v>
      </c>
      <c r="O21" s="21">
        <f t="shared" si="14"/>
        <v>0.52829743900350268</v>
      </c>
      <c r="P21" s="21">
        <f t="shared" si="14"/>
        <v>6.1953483695843143</v>
      </c>
      <c r="Q21" s="21">
        <f t="shared" si="14"/>
        <v>1.9450601716487055</v>
      </c>
      <c r="R21" s="21">
        <f t="shared" si="14"/>
        <v>4.7785856369391109</v>
      </c>
      <c r="S21" s="13">
        <f t="shared" si="6"/>
        <v>16.715608783081308</v>
      </c>
      <c r="T21" s="21">
        <f t="shared" si="7"/>
        <v>3.3618229042939083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14.520569007074926</v>
      </c>
      <c r="C22" s="12">
        <f t="shared" si="10"/>
        <v>44377</v>
      </c>
      <c r="D22" s="10">
        <f t="shared" si="1"/>
        <v>2021</v>
      </c>
      <c r="E22" s="10">
        <f t="shared" si="2"/>
        <v>6</v>
      </c>
      <c r="F22" s="10" t="str">
        <f t="shared" si="3"/>
        <v>20216</v>
      </c>
      <c r="G22" s="10">
        <f>+'IMAE regresion'!B43</f>
        <v>3.0446536974002707</v>
      </c>
      <c r="H22" s="10">
        <f>+'IMAE regresion'!C43</f>
        <v>11.475915309674654</v>
      </c>
      <c r="I22" s="10">
        <f t="shared" si="13"/>
        <v>0.15571708533947434</v>
      </c>
      <c r="J22" s="10">
        <f t="shared" si="4"/>
        <v>3.200370782739745</v>
      </c>
      <c r="K22" s="13">
        <f t="shared" si="5"/>
        <v>11.320198224335181</v>
      </c>
      <c r="L22" s="10">
        <f t="shared" si="11"/>
        <v>2.0335876544522176</v>
      </c>
      <c r="M22" s="21">
        <f t="shared" si="14"/>
        <v>-1.0499174151958637</v>
      </c>
      <c r="N22" s="21">
        <f t="shared" si="14"/>
        <v>7.4506589806753531</v>
      </c>
      <c r="O22" s="21">
        <f t="shared" si="14"/>
        <v>0.36684531744933935</v>
      </c>
      <c r="P22" s="21">
        <f t="shared" si="14"/>
        <v>6.0338962480301506</v>
      </c>
      <c r="Q22" s="21">
        <f t="shared" si="14"/>
        <v>1.7836080500945422</v>
      </c>
      <c r="R22" s="21">
        <f t="shared" si="14"/>
        <v>4.617133515384948</v>
      </c>
      <c r="S22" s="13">
        <f t="shared" si="6"/>
        <v>14.520569007074926</v>
      </c>
      <c r="T22" s="21">
        <f t="shared" si="7"/>
        <v>3.200370782739745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11.002117573482195</v>
      </c>
      <c r="C23" s="12">
        <f t="shared" si="10"/>
        <v>44408</v>
      </c>
      <c r="D23" s="10">
        <f t="shared" si="1"/>
        <v>2021</v>
      </c>
      <c r="E23" s="10">
        <f t="shared" si="2"/>
        <v>7</v>
      </c>
      <c r="F23" s="10" t="str">
        <f t="shared" si="3"/>
        <v>20217</v>
      </c>
      <c r="G23" s="10">
        <f>+'IMAE regresion'!B44</f>
        <v>3.092945356111688</v>
      </c>
      <c r="H23" s="10">
        <f>+'IMAE regresion'!C44</f>
        <v>7.9091722173705072</v>
      </c>
      <c r="I23" s="10">
        <f t="shared" si="13"/>
        <v>-1.9570340699511135E-2</v>
      </c>
      <c r="J23" s="10">
        <f t="shared" si="4"/>
        <v>3.0733750154121768</v>
      </c>
      <c r="K23" s="13">
        <f t="shared" si="5"/>
        <v>7.9287425580700184</v>
      </c>
      <c r="L23" s="10">
        <f t="shared" si="11"/>
        <v>3.3914556662651627</v>
      </c>
      <c r="M23" s="21">
        <f t="shared" si="14"/>
        <v>-1.1769131825234318</v>
      </c>
      <c r="N23" s="21">
        <f t="shared" si="14"/>
        <v>7.3236632133477855</v>
      </c>
      <c r="O23" s="21">
        <f t="shared" si="14"/>
        <v>0.23984955012177123</v>
      </c>
      <c r="P23" s="21">
        <f t="shared" si="14"/>
        <v>5.906900480702582</v>
      </c>
      <c r="Q23" s="21">
        <f t="shared" si="14"/>
        <v>1.656612282766974</v>
      </c>
      <c r="R23" s="21">
        <f t="shared" si="14"/>
        <v>4.4901377480573794</v>
      </c>
      <c r="S23" s="13">
        <f t="shared" si="6"/>
        <v>11.002117573482195</v>
      </c>
      <c r="T23" s="21">
        <f t="shared" si="7"/>
        <v>3.0733750154121768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7.8197109311758624</v>
      </c>
      <c r="C24" s="12">
        <f t="shared" si="10"/>
        <v>44439</v>
      </c>
      <c r="D24" s="10">
        <f t="shared" si="1"/>
        <v>2021</v>
      </c>
      <c r="E24" s="10">
        <f t="shared" si="2"/>
        <v>8</v>
      </c>
      <c r="F24" s="10" t="str">
        <f t="shared" si="3"/>
        <v>20218</v>
      </c>
      <c r="G24" s="10">
        <f>+'IMAE regresion'!B45</f>
        <v>3.1412370148231057</v>
      </c>
      <c r="H24" s="10">
        <f>+'IMAE regresion'!C45</f>
        <v>4.6784739163527567</v>
      </c>
      <c r="I24" s="10">
        <f t="shared" si="13"/>
        <v>7.2649265767304433E-2</v>
      </c>
      <c r="J24" s="10">
        <f t="shared" si="4"/>
        <v>3.21388628059041</v>
      </c>
      <c r="K24" s="13">
        <f t="shared" si="5"/>
        <v>4.6058246505854523</v>
      </c>
      <c r="L24" s="10">
        <f t="shared" si="11"/>
        <v>3.3229179074845661</v>
      </c>
      <c r="M24" s="21">
        <f t="shared" si="14"/>
        <v>-1.0364019173451986</v>
      </c>
      <c r="N24" s="21">
        <f t="shared" si="14"/>
        <v>7.4641744785260187</v>
      </c>
      <c r="O24" s="21">
        <f t="shared" si="14"/>
        <v>0.38036081530000443</v>
      </c>
      <c r="P24" s="21">
        <f t="shared" si="14"/>
        <v>6.0474117458808152</v>
      </c>
      <c r="Q24" s="21">
        <f t="shared" si="14"/>
        <v>1.7971235479452072</v>
      </c>
      <c r="R24" s="21">
        <f t="shared" si="14"/>
        <v>4.6306490132356126</v>
      </c>
      <c r="S24" s="13">
        <f t="shared" si="6"/>
        <v>7.8197109311758624</v>
      </c>
      <c r="T24" s="21">
        <f t="shared" si="7"/>
        <v>3.21388628059041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5.9070789386646254</v>
      </c>
      <c r="C25" s="12">
        <f t="shared" si="10"/>
        <v>44469</v>
      </c>
      <c r="D25" s="10">
        <f t="shared" si="1"/>
        <v>2021</v>
      </c>
      <c r="E25" s="10">
        <f t="shared" si="2"/>
        <v>9</v>
      </c>
      <c r="F25" s="10" t="str">
        <f t="shared" si="3"/>
        <v>20219</v>
      </c>
      <c r="G25" s="10">
        <f>+'IMAE regresion'!B46</f>
        <v>3.1895286735345234</v>
      </c>
      <c r="H25" s="10">
        <f>+'IMAE regresion'!C46</f>
        <v>2.717550265130102</v>
      </c>
      <c r="I25" s="10">
        <f t="shared" si="13"/>
        <v>-0.21960316642469069</v>
      </c>
      <c r="J25" s="10">
        <f t="shared" si="4"/>
        <v>2.9699255071098327</v>
      </c>
      <c r="K25" s="13">
        <f t="shared" si="5"/>
        <v>2.9371534315547927</v>
      </c>
      <c r="L25" s="10">
        <f t="shared" si="11"/>
        <v>1.6686712190306596</v>
      </c>
      <c r="M25" s="21">
        <f t="shared" si="14"/>
        <v>-1.2803626908257759</v>
      </c>
      <c r="N25" s="21">
        <f t="shared" si="14"/>
        <v>7.2202137050454418</v>
      </c>
      <c r="O25" s="21">
        <f t="shared" si="14"/>
        <v>0.13640004181942711</v>
      </c>
      <c r="P25" s="21">
        <f t="shared" si="14"/>
        <v>5.8034509724002383</v>
      </c>
      <c r="Q25" s="21">
        <f t="shared" si="14"/>
        <v>1.5531627744646299</v>
      </c>
      <c r="R25" s="21">
        <f t="shared" si="14"/>
        <v>4.3866882397550357</v>
      </c>
      <c r="S25" s="13">
        <f t="shared" si="6"/>
        <v>5.9070789386646254</v>
      </c>
      <c r="T25" s="21">
        <f t="shared" si="7"/>
        <v>2.9699255071098327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4.423684749197875</v>
      </c>
      <c r="C26" s="12">
        <f t="shared" si="10"/>
        <v>44500</v>
      </c>
      <c r="D26" s="10">
        <f t="shared" si="1"/>
        <v>2021</v>
      </c>
      <c r="E26" s="10">
        <f t="shared" si="2"/>
        <v>10</v>
      </c>
      <c r="F26" s="10" t="str">
        <f t="shared" si="3"/>
        <v>202110</v>
      </c>
      <c r="G26" s="10">
        <f>+'IMAE regresion'!B47</f>
        <v>3.2378203322459407</v>
      </c>
      <c r="H26" s="10">
        <f>+'IMAE regresion'!C47</f>
        <v>1.1858644169519343</v>
      </c>
      <c r="I26" s="10">
        <f t="shared" si="13"/>
        <v>-0.29219733460544733</v>
      </c>
      <c r="J26" s="10">
        <f t="shared" si="4"/>
        <v>2.9456229976404935</v>
      </c>
      <c r="K26" s="13">
        <f t="shared" si="5"/>
        <v>1.4780617515573815</v>
      </c>
      <c r="L26" s="10">
        <f t="shared" si="11"/>
        <v>1.4590916799974112</v>
      </c>
      <c r="M26" s="21">
        <f t="shared" si="14"/>
        <v>-1.3046652002951151</v>
      </c>
      <c r="N26" s="21">
        <f t="shared" si="14"/>
        <v>7.1959111955761017</v>
      </c>
      <c r="O26" s="21">
        <f t="shared" si="14"/>
        <v>0.1120975323500879</v>
      </c>
      <c r="P26" s="21">
        <f t="shared" si="14"/>
        <v>5.7791484629308991</v>
      </c>
      <c r="Q26" s="21">
        <f t="shared" si="14"/>
        <v>1.5288602649952907</v>
      </c>
      <c r="R26" s="21">
        <f t="shared" si="14"/>
        <v>4.3623857302856965</v>
      </c>
      <c r="S26" s="13">
        <f t="shared" si="6"/>
        <v>4.423684749197875</v>
      </c>
      <c r="T26" s="21">
        <f t="shared" si="7"/>
        <v>2.9456229976404935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5.9850454627057985</v>
      </c>
      <c r="C27" s="12">
        <f t="shared" si="10"/>
        <v>44530</v>
      </c>
      <c r="D27" s="10">
        <f t="shared" si="1"/>
        <v>2021</v>
      </c>
      <c r="E27" s="10">
        <f t="shared" si="2"/>
        <v>11</v>
      </c>
      <c r="F27" s="10" t="str">
        <f t="shared" si="3"/>
        <v>202111</v>
      </c>
      <c r="G27" s="10">
        <f>+'IMAE regresion'!B48</f>
        <v>3.286111990957358</v>
      </c>
      <c r="H27" s="10">
        <f>+'IMAE regresion'!C48</f>
        <v>2.6989334717484406</v>
      </c>
      <c r="I27" s="10">
        <f t="shared" si="13"/>
        <v>-0.56218914999499836</v>
      </c>
      <c r="J27" s="10">
        <f t="shared" si="4"/>
        <v>2.7239228409623597</v>
      </c>
      <c r="K27" s="13">
        <f t="shared" si="5"/>
        <v>3.2611226217434388</v>
      </c>
      <c r="L27" s="10">
        <f t="shared" si="11"/>
        <v>1.7830608701860573</v>
      </c>
      <c r="M27" s="21">
        <f t="shared" si="14"/>
        <v>-1.5263653569732489</v>
      </c>
      <c r="N27" s="21">
        <f t="shared" si="14"/>
        <v>6.9742110388979679</v>
      </c>
      <c r="O27" s="21">
        <f t="shared" si="14"/>
        <v>-0.10960262432804591</v>
      </c>
      <c r="P27" s="21">
        <f t="shared" si="14"/>
        <v>5.5574483062527653</v>
      </c>
      <c r="Q27" s="21">
        <f t="shared" si="14"/>
        <v>1.3071601083171569</v>
      </c>
      <c r="R27" s="21">
        <f t="shared" si="14"/>
        <v>4.1406855736075627</v>
      </c>
      <c r="S27" s="13">
        <f t="shared" si="6"/>
        <v>5.9850454627057985</v>
      </c>
      <c r="T27" s="21">
        <f t="shared" si="7"/>
        <v>2.7239228409623597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3.9774027992551311</v>
      </c>
      <c r="C28" s="12">
        <f t="shared" si="10"/>
        <v>44561</v>
      </c>
      <c r="D28" s="10">
        <f t="shared" si="1"/>
        <v>2021</v>
      </c>
      <c r="E28" s="10">
        <f t="shared" si="2"/>
        <v>12</v>
      </c>
      <c r="F28" s="10" t="str">
        <f t="shared" si="3"/>
        <v>202112</v>
      </c>
      <c r="G28" s="10">
        <f>+'IMAE regresion'!B49</f>
        <v>3.3344036496687757</v>
      </c>
      <c r="H28" s="10">
        <f>+'IMAE regresion'!C49</f>
        <v>0.6429991495863554</v>
      </c>
      <c r="I28" s="10">
        <f t="shared" si="13"/>
        <v>0.27029029584199338</v>
      </c>
      <c r="J28" s="10">
        <f t="shared" si="4"/>
        <v>3.6046939455107689</v>
      </c>
      <c r="K28" s="13">
        <f t="shared" si="5"/>
        <v>0.37270885374436213</v>
      </c>
      <c r="L28" s="10">
        <f t="shared" si="11"/>
        <v>2.8884137679990767</v>
      </c>
      <c r="M28" s="21">
        <f t="shared" si="14"/>
        <v>-0.6455942524248397</v>
      </c>
      <c r="N28" s="21">
        <f t="shared" si="14"/>
        <v>7.854982143446378</v>
      </c>
      <c r="O28" s="21">
        <f t="shared" si="14"/>
        <v>0.77116848022036333</v>
      </c>
      <c r="P28" s="21">
        <f t="shared" si="14"/>
        <v>6.4382194108011745</v>
      </c>
      <c r="Q28" s="21">
        <f t="shared" si="14"/>
        <v>2.1879312128655659</v>
      </c>
      <c r="R28" s="21">
        <f t="shared" si="14"/>
        <v>5.021456678155972</v>
      </c>
      <c r="S28" s="13">
        <f t="shared" si="6"/>
        <v>3.9774027992551311</v>
      </c>
      <c r="T28" s="21">
        <f t="shared" si="7"/>
        <v>3.6046939455107689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4.6778797240681484</v>
      </c>
      <c r="C29" s="12">
        <f t="shared" si="10"/>
        <v>44592</v>
      </c>
      <c r="D29" s="10">
        <f t="shared" si="1"/>
        <v>2022</v>
      </c>
      <c r="E29" s="10">
        <f t="shared" si="2"/>
        <v>1</v>
      </c>
      <c r="F29" s="10" t="str">
        <f t="shared" si="3"/>
        <v>20221</v>
      </c>
      <c r="G29" s="10">
        <f>+'IMAE regresion'!B50</f>
        <v>3.3826953083801934</v>
      </c>
      <c r="H29" s="10">
        <f>+'IMAE regresion'!C50</f>
        <v>1.2951844156879551</v>
      </c>
      <c r="I29" s="10">
        <f t="shared" si="13"/>
        <v>0.18396321450355729</v>
      </c>
      <c r="J29" s="10">
        <f t="shared" si="4"/>
        <v>3.5666585228837508</v>
      </c>
      <c r="K29" s="13">
        <f t="shared" si="5"/>
        <v>1.1112212011843976</v>
      </c>
      <c r="L29" s="10">
        <f t="shared" si="11"/>
        <v>0.73851234744003547</v>
      </c>
      <c r="M29" s="21">
        <f t="shared" si="14"/>
        <v>-0.68362967505185779</v>
      </c>
      <c r="N29" s="21">
        <f t="shared" si="14"/>
        <v>7.8169467208193595</v>
      </c>
      <c r="O29" s="21">
        <f t="shared" si="14"/>
        <v>0.73313305759334524</v>
      </c>
      <c r="P29" s="21">
        <f t="shared" si="14"/>
        <v>6.400183988174156</v>
      </c>
      <c r="Q29" s="21">
        <f t="shared" si="14"/>
        <v>2.1498957902385483</v>
      </c>
      <c r="R29" s="21">
        <f t="shared" si="14"/>
        <v>4.9834212555289534</v>
      </c>
      <c r="S29" s="13">
        <f t="shared" si="6"/>
        <v>4.6778797240681484</v>
      </c>
      <c r="T29" s="21">
        <f t="shared" si="7"/>
        <v>3.5666585228837508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4.6888530236421957</v>
      </c>
      <c r="C30" s="12">
        <f t="shared" si="10"/>
        <v>44620</v>
      </c>
      <c r="D30" s="10">
        <f t="shared" si="1"/>
        <v>2022</v>
      </c>
      <c r="E30" s="10">
        <f t="shared" si="2"/>
        <v>2</v>
      </c>
      <c r="F30" s="10" t="str">
        <f t="shared" si="3"/>
        <v>20222</v>
      </c>
      <c r="G30" s="10">
        <f>+'IMAE regresion'!B51</f>
        <v>3.4309869670916107</v>
      </c>
      <c r="H30" s="10">
        <f>+'IMAE regresion'!C51</f>
        <v>1.257866056550585</v>
      </c>
      <c r="I30" s="10">
        <f t="shared" si="13"/>
        <v>7.3043287676677338E-4</v>
      </c>
      <c r="J30" s="10">
        <f t="shared" si="4"/>
        <v>3.4317173999683774</v>
      </c>
      <c r="K30" s="13">
        <f t="shared" si="5"/>
        <v>1.2571356236738183</v>
      </c>
      <c r="L30" s="10">
        <f t="shared" si="11"/>
        <v>0.14591442248942066</v>
      </c>
      <c r="M30" s="21">
        <f t="shared" si="14"/>
        <v>-0.8185707979672312</v>
      </c>
      <c r="N30" s="21">
        <f t="shared" si="14"/>
        <v>7.6820055979039861</v>
      </c>
      <c r="O30" s="21">
        <f t="shared" si="14"/>
        <v>0.59819193467797183</v>
      </c>
      <c r="P30" s="21">
        <f t="shared" si="14"/>
        <v>6.2652428652587826</v>
      </c>
      <c r="Q30" s="21">
        <f t="shared" si="14"/>
        <v>2.0149546673231749</v>
      </c>
      <c r="R30" s="21">
        <f t="shared" si="14"/>
        <v>4.84848013261358</v>
      </c>
      <c r="S30" s="13">
        <f t="shared" si="6"/>
        <v>4.6888530236421957</v>
      </c>
      <c r="T30" s="21">
        <f t="shared" si="7"/>
        <v>3.4317173999683774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4.8305287219633612</v>
      </c>
      <c r="C31" s="12">
        <f t="shared" si="10"/>
        <v>44651</v>
      </c>
      <c r="D31" s="10">
        <f t="shared" si="1"/>
        <v>2022</v>
      </c>
      <c r="E31" s="10">
        <f t="shared" si="2"/>
        <v>3</v>
      </c>
      <c r="F31" s="10" t="str">
        <f t="shared" si="3"/>
        <v>20223</v>
      </c>
      <c r="G31" s="10">
        <f>+'IMAE regresion'!B52</f>
        <v>3.4792786258030279</v>
      </c>
      <c r="H31" s="10">
        <f>+'IMAE regresion'!C52</f>
        <v>1.3512500961603333</v>
      </c>
      <c r="I31" s="10">
        <f t="shared" si="13"/>
        <v>-0.10118332211938252</v>
      </c>
      <c r="J31" s="10">
        <f t="shared" si="4"/>
        <v>3.3780953036836454</v>
      </c>
      <c r="K31" s="13">
        <f t="shared" si="5"/>
        <v>1.4524334182797158</v>
      </c>
      <c r="L31" s="10">
        <f t="shared" si="11"/>
        <v>0.19529779460589758</v>
      </c>
      <c r="M31" s="21">
        <f t="shared" si="14"/>
        <v>-0.87219289425196322</v>
      </c>
      <c r="N31" s="21">
        <f t="shared" si="14"/>
        <v>7.628383501619254</v>
      </c>
      <c r="O31" s="21">
        <f t="shared" si="14"/>
        <v>0.5445698383932398</v>
      </c>
      <c r="P31" s="21">
        <f t="shared" si="14"/>
        <v>6.2116207689740506</v>
      </c>
      <c r="Q31" s="21">
        <f t="shared" si="14"/>
        <v>1.9613325710384426</v>
      </c>
      <c r="R31" s="21">
        <f t="shared" si="14"/>
        <v>4.794858036328848</v>
      </c>
      <c r="S31" s="13">
        <f t="shared" si="6"/>
        <v>4.8305287219633612</v>
      </c>
      <c r="T31" s="21">
        <f t="shared" si="7"/>
        <v>3.3780953036836454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4.9350025704472529</v>
      </c>
      <c r="C32" s="12">
        <f t="shared" si="10"/>
        <v>44681</v>
      </c>
      <c r="D32" s="10">
        <f t="shared" si="1"/>
        <v>2022</v>
      </c>
      <c r="E32" s="10">
        <f t="shared" si="2"/>
        <v>4</v>
      </c>
      <c r="F32" s="10" t="str">
        <f t="shared" si="3"/>
        <v>20224</v>
      </c>
      <c r="G32" s="10">
        <f>+'IMAE regresion'!B53</f>
        <v>3.5275702845144457</v>
      </c>
      <c r="H32" s="10">
        <f>+'IMAE regresion'!C53</f>
        <v>1.4074322859328072</v>
      </c>
      <c r="I32" s="10">
        <f t="shared" si="13"/>
        <v>0.14593215390988207</v>
      </c>
      <c r="J32" s="10">
        <f t="shared" si="4"/>
        <v>3.6735024384243276</v>
      </c>
      <c r="K32" s="13">
        <f t="shared" si="5"/>
        <v>1.2615001320229253</v>
      </c>
      <c r="L32" s="10">
        <f t="shared" si="11"/>
        <v>0.19093328625679051</v>
      </c>
      <c r="M32" s="21">
        <f t="shared" si="14"/>
        <v>-0.57678575951128108</v>
      </c>
      <c r="N32" s="21">
        <f t="shared" si="14"/>
        <v>7.9237906363599357</v>
      </c>
      <c r="O32" s="21">
        <f t="shared" si="14"/>
        <v>0.83997697313392194</v>
      </c>
      <c r="P32" s="21">
        <f t="shared" si="14"/>
        <v>6.5070279037147332</v>
      </c>
      <c r="Q32" s="21">
        <f t="shared" si="14"/>
        <v>2.2567397057791245</v>
      </c>
      <c r="R32" s="21">
        <f t="shared" si="14"/>
        <v>5.0902651710695306</v>
      </c>
      <c r="S32" s="13">
        <f t="shared" si="6"/>
        <v>4.9350025704472529</v>
      </c>
      <c r="T32" s="21">
        <f t="shared" si="7"/>
        <v>3.6735024384243276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5.0582519950166187</v>
      </c>
      <c r="C33" s="12">
        <f t="shared" si="10"/>
        <v>44712</v>
      </c>
      <c r="D33" s="10">
        <f t="shared" si="1"/>
        <v>2022</v>
      </c>
      <c r="E33" s="10">
        <f t="shared" si="2"/>
        <v>5</v>
      </c>
      <c r="F33" s="10" t="str">
        <f t="shared" si="3"/>
        <v>20225</v>
      </c>
      <c r="G33" s="10">
        <f>+'IMAE regresion'!B54</f>
        <v>3.5758619432258634</v>
      </c>
      <c r="H33" s="10">
        <f>+'IMAE regresion'!C54</f>
        <v>1.4823900517907553</v>
      </c>
      <c r="I33" s="10">
        <f t="shared" si="13"/>
        <v>0.36546086560505542</v>
      </c>
      <c r="J33" s="10">
        <f t="shared" si="4"/>
        <v>3.9413228088309187</v>
      </c>
      <c r="K33" s="13">
        <f t="shared" si="5"/>
        <v>1.1169291861857</v>
      </c>
      <c r="L33" s="10">
        <f t="shared" si="11"/>
        <v>0.1445709458372253</v>
      </c>
      <c r="M33" s="21">
        <f t="shared" si="14"/>
        <v>-0.30896538910468996</v>
      </c>
      <c r="N33" s="21">
        <f t="shared" si="14"/>
        <v>8.1916110067665269</v>
      </c>
      <c r="O33" s="21">
        <f t="shared" si="14"/>
        <v>1.1077973435405131</v>
      </c>
      <c r="P33" s="21">
        <f t="shared" si="14"/>
        <v>6.7748482741213243</v>
      </c>
      <c r="Q33" s="21">
        <f t="shared" si="14"/>
        <v>2.5245600761857157</v>
      </c>
      <c r="R33" s="21">
        <f t="shared" si="14"/>
        <v>5.3580855414761217</v>
      </c>
      <c r="S33" s="13">
        <f t="shared" si="6"/>
        <v>5.0582519950166187</v>
      </c>
      <c r="T33" s="21">
        <f t="shared" si="7"/>
        <v>3.9413228088309187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4.2593424063382486</v>
      </c>
      <c r="C34" s="12">
        <f t="shared" si="10"/>
        <v>44742</v>
      </c>
      <c r="D34" s="10">
        <f t="shared" si="1"/>
        <v>2022</v>
      </c>
      <c r="E34" s="10">
        <f t="shared" si="2"/>
        <v>6</v>
      </c>
      <c r="F34" s="10" t="str">
        <f t="shared" si="3"/>
        <v>20226</v>
      </c>
      <c r="G34" s="10">
        <f>+'IMAE regresion'!B55</f>
        <v>3.6241536019372806</v>
      </c>
      <c r="H34" s="10">
        <f>+'IMAE regresion'!C55</f>
        <v>0.63518880440096792</v>
      </c>
      <c r="I34" s="10">
        <f t="shared" si="13"/>
        <v>0.15571708533947434</v>
      </c>
      <c r="J34" s="10">
        <f t="shared" si="4"/>
        <v>3.7798706872767549</v>
      </c>
      <c r="K34" s="13">
        <f t="shared" si="5"/>
        <v>0.47947171906149366</v>
      </c>
      <c r="L34" s="10">
        <f t="shared" si="11"/>
        <v>0.63745746712420637</v>
      </c>
      <c r="M34" s="21">
        <f t="shared" si="14"/>
        <v>-0.47041751065885373</v>
      </c>
      <c r="N34" s="21">
        <f t="shared" si="14"/>
        <v>8.030158885212364</v>
      </c>
      <c r="O34" s="21">
        <f t="shared" si="14"/>
        <v>0.94634522198634929</v>
      </c>
      <c r="P34" s="21">
        <f t="shared" si="14"/>
        <v>6.6133961525671605</v>
      </c>
      <c r="Q34" s="21">
        <f t="shared" si="14"/>
        <v>2.3631079546315519</v>
      </c>
      <c r="R34" s="21">
        <f t="shared" si="14"/>
        <v>5.1966334199219579</v>
      </c>
      <c r="S34" s="13">
        <f t="shared" si="6"/>
        <v>4.2593424063382486</v>
      </c>
      <c r="T34" s="21">
        <f t="shared" si="7"/>
        <v>3.7798706872767549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3.3010077416047068</v>
      </c>
      <c r="C35" s="12">
        <f t="shared" si="10"/>
        <v>44773</v>
      </c>
      <c r="D35" s="10">
        <f t="shared" si="1"/>
        <v>2022</v>
      </c>
      <c r="E35" s="10">
        <f t="shared" si="2"/>
        <v>7</v>
      </c>
      <c r="F35" s="10" t="str">
        <f t="shared" si="3"/>
        <v>20227</v>
      </c>
      <c r="G35" s="10">
        <f>+'IMAE regresion'!B56</f>
        <v>3.6724452606486979</v>
      </c>
      <c r="H35" s="10">
        <f>+'IMAE regresion'!C56</f>
        <v>-0.37143751904399114</v>
      </c>
      <c r="I35" s="10">
        <f t="shared" si="13"/>
        <v>-1.9570340699511135E-2</v>
      </c>
      <c r="J35" s="10">
        <f t="shared" si="4"/>
        <v>3.6528749199491868</v>
      </c>
      <c r="K35" s="13">
        <f t="shared" si="5"/>
        <v>-0.35186717834448</v>
      </c>
      <c r="L35" s="10">
        <f t="shared" si="11"/>
        <v>0.83133889740597366</v>
      </c>
      <c r="M35" s="21">
        <f t="shared" si="14"/>
        <v>-0.59741327798642185</v>
      </c>
      <c r="N35" s="21">
        <f t="shared" si="14"/>
        <v>7.9031631178847954</v>
      </c>
      <c r="O35" s="21">
        <f t="shared" si="14"/>
        <v>0.81934945465878117</v>
      </c>
      <c r="P35" s="21">
        <f t="shared" si="14"/>
        <v>6.4864003852395928</v>
      </c>
      <c r="Q35" s="21">
        <f t="shared" si="14"/>
        <v>2.2361121873039842</v>
      </c>
      <c r="R35" s="21">
        <f t="shared" si="14"/>
        <v>5.0696376525943894</v>
      </c>
      <c r="S35" s="13">
        <f t="shared" si="6"/>
        <v>3.3010077416047068</v>
      </c>
      <c r="T35" s="21">
        <f t="shared" si="7"/>
        <v>3.6528749199491868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4.6812266882446636</v>
      </c>
      <c r="C36" s="12">
        <f t="shared" si="10"/>
        <v>44804</v>
      </c>
      <c r="D36" s="10">
        <f t="shared" si="1"/>
        <v>2022</v>
      </c>
      <c r="E36" s="10">
        <f t="shared" si="2"/>
        <v>8</v>
      </c>
      <c r="F36" s="10" t="str">
        <f t="shared" si="3"/>
        <v>20228</v>
      </c>
      <c r="G36" s="10">
        <f>+'IMAE regresion'!B57</f>
        <v>3.7207369193601156</v>
      </c>
      <c r="H36" s="10">
        <f>+'IMAE regresion'!C57</f>
        <v>0.96048976888454796</v>
      </c>
      <c r="I36" s="10">
        <f t="shared" si="13"/>
        <v>7.2649265767304433E-2</v>
      </c>
      <c r="J36" s="10">
        <f t="shared" si="4"/>
        <v>3.79338618512742</v>
      </c>
      <c r="K36" s="13">
        <f t="shared" si="5"/>
        <v>0.88784050311724361</v>
      </c>
      <c r="L36" s="10">
        <f t="shared" si="11"/>
        <v>1.2397076814617236</v>
      </c>
      <c r="M36" s="21">
        <f t="shared" si="14"/>
        <v>-0.45690201280818865</v>
      </c>
      <c r="N36" s="21">
        <f t="shared" si="14"/>
        <v>8.0436743830630277</v>
      </c>
      <c r="O36" s="21">
        <f t="shared" si="14"/>
        <v>0.95986071983701438</v>
      </c>
      <c r="P36" s="21">
        <f t="shared" si="14"/>
        <v>6.626911650417826</v>
      </c>
      <c r="Q36" s="21">
        <f t="shared" si="14"/>
        <v>2.3766234524822174</v>
      </c>
      <c r="R36" s="21">
        <f t="shared" si="14"/>
        <v>5.2101489177726226</v>
      </c>
      <c r="S36" s="13">
        <f t="shared" si="6"/>
        <v>4.6812266882446636</v>
      </c>
      <c r="T36" s="21">
        <f t="shared" si="7"/>
        <v>3.79338618512742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3.8393630322312191</v>
      </c>
      <c r="C37" s="12">
        <f t="shared" si="10"/>
        <v>44834</v>
      </c>
      <c r="D37" s="10">
        <f t="shared" si="1"/>
        <v>2022</v>
      </c>
      <c r="E37" s="10">
        <f t="shared" si="2"/>
        <v>9</v>
      </c>
      <c r="F37" s="10" t="str">
        <f t="shared" si="3"/>
        <v>20229</v>
      </c>
      <c r="G37" s="10">
        <f>+'IMAE regresion'!B58</f>
        <v>3.7690285780715334</v>
      </c>
      <c r="H37" s="10">
        <f>+'IMAE regresion'!C58</f>
        <v>7.0334454159685755E-2</v>
      </c>
      <c r="I37" s="10">
        <f t="shared" si="13"/>
        <v>-0.21960316642469069</v>
      </c>
      <c r="J37" s="10">
        <f t="shared" si="4"/>
        <v>3.5494254116468427</v>
      </c>
      <c r="K37" s="13">
        <f t="shared" si="5"/>
        <v>0.28993762058437644</v>
      </c>
      <c r="L37" s="10">
        <f t="shared" si="11"/>
        <v>0.59790288253286716</v>
      </c>
      <c r="M37" s="21">
        <f t="shared" si="14"/>
        <v>-0.70086278628876597</v>
      </c>
      <c r="N37" s="21">
        <f t="shared" si="14"/>
        <v>7.7997136095824509</v>
      </c>
      <c r="O37" s="21">
        <f t="shared" si="14"/>
        <v>0.71589994635643706</v>
      </c>
      <c r="P37" s="21">
        <f t="shared" si="14"/>
        <v>6.3829508769372483</v>
      </c>
      <c r="Q37" s="21">
        <f t="shared" si="14"/>
        <v>2.1326626790016396</v>
      </c>
      <c r="R37" s="21">
        <f t="shared" si="14"/>
        <v>4.9661881442920457</v>
      </c>
      <c r="S37" s="13">
        <f t="shared" si="6"/>
        <v>3.8393630322312191</v>
      </c>
      <c r="T37" s="21">
        <f t="shared" si="7"/>
        <v>3.5494254116468427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3.6095086385187618</v>
      </c>
      <c r="C38" s="12">
        <f t="shared" si="10"/>
        <v>44865</v>
      </c>
      <c r="D38" s="10">
        <f t="shared" si="1"/>
        <v>2022</v>
      </c>
      <c r="E38" s="10">
        <f t="shared" si="2"/>
        <v>10</v>
      </c>
      <c r="F38" s="10" t="str">
        <f t="shared" si="3"/>
        <v>202210</v>
      </c>
      <c r="G38" s="10">
        <f>+'IMAE regresion'!B59</f>
        <v>3.8173202367829506</v>
      </c>
      <c r="H38" s="10">
        <f>+'IMAE regresion'!C59</f>
        <v>-0.20781159826418882</v>
      </c>
      <c r="I38" s="10">
        <f t="shared" si="13"/>
        <v>-0.29219733460544733</v>
      </c>
      <c r="J38" s="10">
        <f t="shared" si="4"/>
        <v>3.5251229021775035</v>
      </c>
      <c r="K38" s="13">
        <f t="shared" si="5"/>
        <v>8.4385736341258344E-2</v>
      </c>
      <c r="L38" s="10">
        <f t="shared" si="11"/>
        <v>0.2055518842431181</v>
      </c>
      <c r="M38" s="21">
        <f t="shared" si="14"/>
        <v>-0.72516529575810518</v>
      </c>
      <c r="N38" s="21">
        <f t="shared" si="14"/>
        <v>7.7754111001131125</v>
      </c>
      <c r="O38" s="21">
        <f t="shared" si="14"/>
        <v>0.69159743688709785</v>
      </c>
      <c r="P38" s="21">
        <f t="shared" si="14"/>
        <v>6.3586483674679091</v>
      </c>
      <c r="Q38" s="21">
        <f t="shared" si="14"/>
        <v>2.1083601695323004</v>
      </c>
      <c r="R38" s="21">
        <f t="shared" si="14"/>
        <v>4.9418856348227065</v>
      </c>
      <c r="S38" s="13">
        <f t="shared" si="6"/>
        <v>3.6095086385187618</v>
      </c>
      <c r="T38" s="21">
        <f t="shared" si="7"/>
        <v>3.5251229021775035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3.3519521507897139</v>
      </c>
      <c r="C39" s="12">
        <f t="shared" si="10"/>
        <v>44895</v>
      </c>
      <c r="D39" s="10">
        <f t="shared" si="1"/>
        <v>2022</v>
      </c>
      <c r="E39" s="10">
        <f t="shared" si="2"/>
        <v>11</v>
      </c>
      <c r="F39" s="10" t="str">
        <f t="shared" si="3"/>
        <v>202211</v>
      </c>
      <c r="G39" s="10">
        <f>+'IMAE regresion'!B60</f>
        <v>3.8656118954943679</v>
      </c>
      <c r="H39" s="10">
        <f>+'IMAE regresion'!C60</f>
        <v>-0.51365974470465403</v>
      </c>
      <c r="I39" s="10">
        <f t="shared" si="13"/>
        <v>-0.56218914999499836</v>
      </c>
      <c r="J39" s="10">
        <f t="shared" si="4"/>
        <v>3.3034227454993697</v>
      </c>
      <c r="K39" s="13">
        <f t="shared" si="5"/>
        <v>4.8529405290344219E-2</v>
      </c>
      <c r="L39" s="10">
        <f t="shared" si="11"/>
        <v>3.5856331050914125E-2</v>
      </c>
      <c r="M39" s="21">
        <f t="shared" si="14"/>
        <v>-0.94686545243623899</v>
      </c>
      <c r="N39" s="21">
        <f t="shared" si="14"/>
        <v>7.5537109434349787</v>
      </c>
      <c r="O39" s="21">
        <f t="shared" si="14"/>
        <v>0.46989728020896404</v>
      </c>
      <c r="P39" s="21">
        <f t="shared" si="14"/>
        <v>6.1369482107897753</v>
      </c>
      <c r="Q39" s="21">
        <f t="shared" si="14"/>
        <v>1.8866600128541668</v>
      </c>
      <c r="R39" s="21">
        <f t="shared" si="14"/>
        <v>4.7201854781445727</v>
      </c>
      <c r="S39" s="13">
        <f t="shared" si="6"/>
        <v>3.3519521507897139</v>
      </c>
      <c r="T39" s="21">
        <f t="shared" si="7"/>
        <v>3.3034227454993697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3.3034430646642647</v>
      </c>
      <c r="C40" s="12">
        <f t="shared" si="10"/>
        <v>44926</v>
      </c>
      <c r="D40" s="10">
        <f t="shared" si="1"/>
        <v>2022</v>
      </c>
      <c r="E40" s="10">
        <f t="shared" si="2"/>
        <v>12</v>
      </c>
      <c r="F40" s="10" t="str">
        <f t="shared" si="3"/>
        <v>202212</v>
      </c>
      <c r="G40" s="10">
        <f>+'IMAE regresion'!B61</f>
        <v>3.9139035542057856</v>
      </c>
      <c r="H40" s="10">
        <f>+'IMAE regresion'!C61</f>
        <v>-0.61046048954152088</v>
      </c>
      <c r="I40" s="10">
        <f t="shared" si="13"/>
        <v>0.27029029584199338</v>
      </c>
      <c r="J40" s="10">
        <f t="shared" si="4"/>
        <v>4.1841938500477793</v>
      </c>
      <c r="K40" s="13">
        <f t="shared" si="5"/>
        <v>-0.88075078538351459</v>
      </c>
      <c r="L40" s="10">
        <f t="shared" si="11"/>
        <v>0.92928019067385881</v>
      </c>
      <c r="M40" s="21">
        <f t="shared" si="14"/>
        <v>-6.6094347887829308E-2</v>
      </c>
      <c r="N40" s="21">
        <f t="shared" si="14"/>
        <v>8.4344820479833871</v>
      </c>
      <c r="O40" s="21">
        <f t="shared" si="14"/>
        <v>1.3506683847573737</v>
      </c>
      <c r="P40" s="21">
        <f t="shared" si="14"/>
        <v>7.0177193153381854</v>
      </c>
      <c r="Q40" s="21">
        <f t="shared" si="14"/>
        <v>2.7674311174025767</v>
      </c>
      <c r="R40" s="21">
        <f t="shared" si="14"/>
        <v>5.6009565826929819</v>
      </c>
      <c r="S40" s="13">
        <f t="shared" si="6"/>
        <v>3.3034430646642647</v>
      </c>
      <c r="T40" s="21">
        <f t="shared" si="7"/>
        <v>4.1841938500477793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3.3048400205206434</v>
      </c>
      <c r="C41" s="12">
        <f t="shared" si="10"/>
        <v>44957</v>
      </c>
      <c r="D41" s="10">
        <f t="shared" si="1"/>
        <v>2023</v>
      </c>
      <c r="E41" s="10">
        <f t="shared" si="2"/>
        <v>1</v>
      </c>
      <c r="F41" s="10" t="str">
        <f t="shared" si="3"/>
        <v>20231</v>
      </c>
      <c r="G41" s="10">
        <f>+'IMAE regresion'!B62</f>
        <v>3.9621952129172033</v>
      </c>
      <c r="H41" s="10">
        <f>+'IMAE regresion'!C62</f>
        <v>-0.65735519239655993</v>
      </c>
      <c r="I41" s="10">
        <f t="shared" si="13"/>
        <v>0.18396321450355729</v>
      </c>
      <c r="J41" s="10">
        <f t="shared" si="4"/>
        <v>4.1461584274207608</v>
      </c>
      <c r="K41" s="13">
        <f t="shared" si="5"/>
        <v>-0.84131840690011739</v>
      </c>
      <c r="L41" s="10">
        <f t="shared" si="11"/>
        <v>3.9432378483397201E-2</v>
      </c>
      <c r="M41" s="21">
        <f t="shared" si="14"/>
        <v>-0.10412977051484784</v>
      </c>
      <c r="N41" s="21">
        <f t="shared" si="14"/>
        <v>8.3964466253563685</v>
      </c>
      <c r="O41" s="21">
        <f t="shared" si="14"/>
        <v>1.3126329621303552</v>
      </c>
      <c r="P41" s="21">
        <f t="shared" si="14"/>
        <v>6.9796838927111668</v>
      </c>
      <c r="Q41" s="21">
        <f t="shared" si="14"/>
        <v>2.7293956947755582</v>
      </c>
      <c r="R41" s="21">
        <f t="shared" si="14"/>
        <v>5.5629211600659634</v>
      </c>
      <c r="S41" s="13">
        <f t="shared" si="6"/>
        <v>3.3048400205206434</v>
      </c>
      <c r="T41" s="21">
        <f t="shared" si="7"/>
        <v>4.1461584274207608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4.7526484840547027</v>
      </c>
      <c r="C42" s="12">
        <f t="shared" si="10"/>
        <v>44985</v>
      </c>
      <c r="D42" s="10">
        <f t="shared" si="1"/>
        <v>2023</v>
      </c>
      <c r="E42" s="10">
        <f t="shared" si="2"/>
        <v>2</v>
      </c>
      <c r="F42" s="10" t="str">
        <f t="shared" si="3"/>
        <v>20232</v>
      </c>
      <c r="G42" s="10">
        <f>+'IMAE regresion'!B63</f>
        <v>4.0104868716286202</v>
      </c>
      <c r="H42" s="10">
        <f>+'IMAE regresion'!C63</f>
        <v>0.74216161242608258</v>
      </c>
      <c r="I42" s="10">
        <f t="shared" si="13"/>
        <v>7.3043287676677338E-4</v>
      </c>
      <c r="J42" s="10">
        <f t="shared" si="4"/>
        <v>4.0112173045053865</v>
      </c>
      <c r="K42" s="13">
        <f t="shared" si="5"/>
        <v>0.74143117954931625</v>
      </c>
      <c r="L42" s="10">
        <f t="shared" si="11"/>
        <v>1.5827495864494336</v>
      </c>
      <c r="M42" s="21">
        <f t="shared" si="14"/>
        <v>-0.23907089343022214</v>
      </c>
      <c r="N42" s="21">
        <f t="shared" si="14"/>
        <v>8.2615055024409951</v>
      </c>
      <c r="O42" s="21">
        <f t="shared" si="14"/>
        <v>1.1776918392149809</v>
      </c>
      <c r="P42" s="21">
        <f t="shared" si="14"/>
        <v>6.8447427697957917</v>
      </c>
      <c r="Q42" s="21">
        <f t="shared" si="14"/>
        <v>2.5944545718601839</v>
      </c>
      <c r="R42" s="21">
        <f t="shared" si="14"/>
        <v>5.4279800371505891</v>
      </c>
      <c r="S42" s="13">
        <f t="shared" si="6"/>
        <v>4.7526484840547027</v>
      </c>
      <c r="T42" s="21">
        <f t="shared" si="7"/>
        <v>4.0112173045053865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3.9622208936955161</v>
      </c>
      <c r="C43" s="12">
        <f t="shared" si="10"/>
        <v>45016</v>
      </c>
      <c r="D43" s="10">
        <f t="shared" si="1"/>
        <v>2023</v>
      </c>
      <c r="E43" s="10">
        <f t="shared" si="2"/>
        <v>3</v>
      </c>
      <c r="F43" s="10" t="str">
        <f t="shared" si="3"/>
        <v>20233</v>
      </c>
      <c r="G43" s="10">
        <f>+'IMAE regresion'!B64</f>
        <v>4.0587785303400379</v>
      </c>
      <c r="H43" s="10">
        <f>+'IMAE regresion'!C64</f>
        <v>-9.6557636644521772E-2</v>
      </c>
      <c r="I43" s="10">
        <f t="shared" si="13"/>
        <v>-0.10118332211938252</v>
      </c>
      <c r="J43" s="10">
        <f t="shared" si="4"/>
        <v>3.9575952082206554</v>
      </c>
      <c r="K43" s="13">
        <f t="shared" si="5"/>
        <v>4.6256854748607523E-3</v>
      </c>
      <c r="L43" s="10">
        <f t="shared" si="11"/>
        <v>0.7368054940744555</v>
      </c>
      <c r="M43" s="21">
        <f t="shared" si="14"/>
        <v>-0.29269298971495328</v>
      </c>
      <c r="N43" s="21">
        <f t="shared" si="14"/>
        <v>8.2078834061562631</v>
      </c>
      <c r="O43" s="21">
        <f t="shared" si="14"/>
        <v>1.1240697429302497</v>
      </c>
      <c r="P43" s="21">
        <f t="shared" si="14"/>
        <v>6.7911206735110614</v>
      </c>
      <c r="Q43" s="21">
        <f t="shared" si="14"/>
        <v>2.5408324755754528</v>
      </c>
      <c r="R43" s="21">
        <f t="shared" si="14"/>
        <v>5.3743579408658579</v>
      </c>
      <c r="S43" s="13">
        <f t="shared" si="6"/>
        <v>3.9622208936955161</v>
      </c>
      <c r="T43" s="21">
        <f t="shared" si="7"/>
        <v>3.9575952082206554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3.4978311079733686</v>
      </c>
      <c r="C44" s="12">
        <f t="shared" si="10"/>
        <v>45046</v>
      </c>
      <c r="D44" s="10">
        <f t="shared" si="1"/>
        <v>2023</v>
      </c>
      <c r="E44" s="10">
        <f t="shared" si="2"/>
        <v>4</v>
      </c>
      <c r="F44" s="10" t="str">
        <f t="shared" si="3"/>
        <v>20234</v>
      </c>
      <c r="G44" s="10">
        <f>+'IMAE regresion'!B65</f>
        <v>4.1070701890514556</v>
      </c>
      <c r="H44" s="10">
        <f>+'IMAE regresion'!C65</f>
        <v>-0.609239081078087</v>
      </c>
      <c r="I44" s="10">
        <f t="shared" si="13"/>
        <v>0.14593215390988207</v>
      </c>
      <c r="J44" s="10">
        <f t="shared" si="4"/>
        <v>4.2530023429613379</v>
      </c>
      <c r="K44" s="13">
        <f t="shared" si="5"/>
        <v>-0.75517123498796934</v>
      </c>
      <c r="L44" s="10">
        <f t="shared" si="11"/>
        <v>0.75979692046283009</v>
      </c>
      <c r="M44" s="21">
        <f t="shared" si="14"/>
        <v>2.7141450257293087E-3</v>
      </c>
      <c r="N44" s="21">
        <f t="shared" si="14"/>
        <v>8.5032905408969466</v>
      </c>
      <c r="O44" s="21">
        <f t="shared" si="14"/>
        <v>1.4194768776709323</v>
      </c>
      <c r="P44" s="21">
        <f t="shared" si="14"/>
        <v>7.0865278082517431</v>
      </c>
      <c r="Q44" s="21">
        <f t="shared" si="14"/>
        <v>2.8362396103161354</v>
      </c>
      <c r="R44" s="21">
        <f t="shared" si="14"/>
        <v>5.6697650756065405</v>
      </c>
      <c r="S44" s="13">
        <f t="shared" si="6"/>
        <v>3.4978311079733686</v>
      </c>
      <c r="T44" s="21">
        <f t="shared" si="7"/>
        <v>4.2530023429613379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3.8002461504485439</v>
      </c>
      <c r="C45" s="12">
        <f t="shared" si="10"/>
        <v>45077</v>
      </c>
      <c r="D45" s="10">
        <f t="shared" si="1"/>
        <v>2023</v>
      </c>
      <c r="E45" s="10">
        <f t="shared" si="2"/>
        <v>5</v>
      </c>
      <c r="F45" s="10" t="str">
        <f t="shared" si="3"/>
        <v>20235</v>
      </c>
      <c r="G45" s="10">
        <f>+'IMAE regresion'!B66</f>
        <v>4.1553618477628733</v>
      </c>
      <c r="H45" s="10">
        <f>+'IMAE regresion'!C66</f>
        <v>-0.35511569731432946</v>
      </c>
      <c r="I45" s="10">
        <f t="shared" si="13"/>
        <v>0.36546086560505542</v>
      </c>
      <c r="J45" s="10">
        <f t="shared" si="4"/>
        <v>4.5208227133679291</v>
      </c>
      <c r="K45" s="13">
        <f t="shared" si="5"/>
        <v>-0.72057656291938521</v>
      </c>
      <c r="L45" s="10">
        <f t="shared" si="11"/>
        <v>3.4594672068584131E-2</v>
      </c>
      <c r="M45" s="21">
        <f t="shared" si="14"/>
        <v>0.27053451543232043</v>
      </c>
      <c r="N45" s="21">
        <f t="shared" si="14"/>
        <v>8.7711109113035377</v>
      </c>
      <c r="O45" s="21">
        <f t="shared" si="14"/>
        <v>1.6872972480775235</v>
      </c>
      <c r="P45" s="21">
        <f t="shared" si="14"/>
        <v>7.3543481786583342</v>
      </c>
      <c r="Q45" s="21">
        <f t="shared" si="14"/>
        <v>3.1040599807227265</v>
      </c>
      <c r="R45" s="21">
        <f t="shared" si="14"/>
        <v>5.9375854460131317</v>
      </c>
      <c r="S45" s="13">
        <f t="shared" si="6"/>
        <v>3.8002461504485439</v>
      </c>
      <c r="T45" s="21">
        <f t="shared" si="7"/>
        <v>4.5208227133679291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5.0775200554525952</v>
      </c>
      <c r="C46" s="12">
        <f t="shared" si="10"/>
        <v>45107</v>
      </c>
      <c r="D46" s="10">
        <f t="shared" si="1"/>
        <v>2023</v>
      </c>
      <c r="E46" s="10">
        <f t="shared" si="2"/>
        <v>6</v>
      </c>
      <c r="F46" s="10" t="str">
        <f t="shared" si="3"/>
        <v>20236</v>
      </c>
      <c r="G46" s="10">
        <f>+'IMAE regresion'!B67</f>
        <v>4.203653506474291</v>
      </c>
      <c r="H46" s="10">
        <f>+'IMAE regresion'!C67</f>
        <v>0.87386654897830418</v>
      </c>
      <c r="I46" s="10">
        <f t="shared" si="13"/>
        <v>0.15571708533947434</v>
      </c>
      <c r="J46" s="10">
        <f t="shared" si="4"/>
        <v>4.3593705918137653</v>
      </c>
      <c r="K46" s="13">
        <f t="shared" si="5"/>
        <v>0.71814946363882992</v>
      </c>
      <c r="L46" s="10">
        <f t="shared" si="11"/>
        <v>1.4387260265582151</v>
      </c>
      <c r="M46" s="21">
        <f t="shared" si="14"/>
        <v>0.10908239387815666</v>
      </c>
      <c r="N46" s="21">
        <f t="shared" si="14"/>
        <v>8.6096587897493748</v>
      </c>
      <c r="O46" s="21">
        <f t="shared" si="14"/>
        <v>1.5258451265233597</v>
      </c>
      <c r="P46" s="21">
        <f t="shared" si="14"/>
        <v>7.1928960571041713</v>
      </c>
      <c r="Q46" s="21">
        <f t="shared" si="14"/>
        <v>2.9426078591685627</v>
      </c>
      <c r="R46" s="21">
        <f t="shared" si="14"/>
        <v>5.7761333244589679</v>
      </c>
      <c r="S46" s="13">
        <f t="shared" si="6"/>
        <v>5.0775200554525952</v>
      </c>
      <c r="T46" s="21">
        <f t="shared" si="7"/>
        <v>4.3593705918137653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4.9936717670436792</v>
      </c>
      <c r="C47" s="12">
        <f t="shared" si="10"/>
        <v>45138</v>
      </c>
      <c r="D47" s="10">
        <f t="shared" si="1"/>
        <v>2023</v>
      </c>
      <c r="E47" s="10">
        <f t="shared" si="2"/>
        <v>7</v>
      </c>
      <c r="F47" s="10" t="str">
        <f t="shared" si="3"/>
        <v>20237</v>
      </c>
      <c r="G47" s="10">
        <f>+'IMAE regresion'!B68</f>
        <v>4.2519451651857079</v>
      </c>
      <c r="H47" s="10">
        <f>+'IMAE regresion'!C68</f>
        <v>0.74172660185797135</v>
      </c>
      <c r="I47" s="10">
        <f t="shared" si="13"/>
        <v>-1.9570340699511135E-2</v>
      </c>
      <c r="J47" s="10">
        <f t="shared" si="4"/>
        <v>4.2323748244861967</v>
      </c>
      <c r="K47" s="13">
        <f t="shared" si="5"/>
        <v>0.76129694255748248</v>
      </c>
      <c r="L47" s="10">
        <f t="shared" si="11"/>
        <v>4.314747891865256E-2</v>
      </c>
      <c r="M47" s="21">
        <f t="shared" si="14"/>
        <v>-1.7913373449411907E-2</v>
      </c>
      <c r="N47" s="21">
        <f t="shared" si="14"/>
        <v>8.4826630224218054</v>
      </c>
      <c r="O47" s="21">
        <f t="shared" si="14"/>
        <v>1.3988493591957911</v>
      </c>
      <c r="P47" s="21">
        <f t="shared" si="14"/>
        <v>7.0659002897766019</v>
      </c>
      <c r="Q47" s="21">
        <f t="shared" si="14"/>
        <v>2.8156120918409941</v>
      </c>
      <c r="R47" s="21">
        <f t="shared" si="14"/>
        <v>5.6491375571313993</v>
      </c>
      <c r="S47" s="13">
        <f t="shared" si="6"/>
        <v>4.9936717670436792</v>
      </c>
      <c r="T47" s="21">
        <f t="shared" si="7"/>
        <v>4.2323748244861967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3.6066509678962286</v>
      </c>
      <c r="C48" s="12">
        <f t="shared" si="10"/>
        <v>45169</v>
      </c>
      <c r="D48" s="10">
        <f t="shared" si="1"/>
        <v>2023</v>
      </c>
      <c r="E48" s="10">
        <f t="shared" si="2"/>
        <v>8</v>
      </c>
      <c r="F48" s="10" t="str">
        <f t="shared" si="3"/>
        <v>20238</v>
      </c>
      <c r="G48" s="10">
        <f>+'IMAE regresion'!B69</f>
        <v>4.3002368238971256</v>
      </c>
      <c r="H48" s="10">
        <f>+'IMAE regresion'!C69</f>
        <v>-0.69358585600089695</v>
      </c>
      <c r="I48" s="10">
        <f t="shared" si="13"/>
        <v>7.2649265767304433E-2</v>
      </c>
      <c r="J48" s="10">
        <f t="shared" si="4"/>
        <v>4.3728860896644299</v>
      </c>
      <c r="K48" s="13">
        <f t="shared" si="5"/>
        <v>-0.7662351217682013</v>
      </c>
      <c r="L48" s="10">
        <f t="shared" si="11"/>
        <v>1.5275320643256838</v>
      </c>
      <c r="M48" s="21">
        <f t="shared" si="14"/>
        <v>0.1225978917288213</v>
      </c>
      <c r="N48" s="21">
        <f t="shared" si="14"/>
        <v>8.6231742876000386</v>
      </c>
      <c r="O48" s="21">
        <f t="shared" si="14"/>
        <v>1.5393606243740243</v>
      </c>
      <c r="P48" s="21">
        <f t="shared" si="14"/>
        <v>7.2064115549548351</v>
      </c>
      <c r="Q48" s="21">
        <f t="shared" si="14"/>
        <v>2.9561233570192273</v>
      </c>
      <c r="R48" s="21">
        <f t="shared" si="14"/>
        <v>5.7896488223096325</v>
      </c>
      <c r="S48" s="13">
        <f t="shared" si="6"/>
        <v>3.6066509678962286</v>
      </c>
      <c r="T48" s="21">
        <f t="shared" si="7"/>
        <v>4.3728860896644299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3.4628167411967041</v>
      </c>
      <c r="C49" s="12">
        <f t="shared" si="10"/>
        <v>45199</v>
      </c>
      <c r="D49" s="10">
        <f t="shared" si="1"/>
        <v>2023</v>
      </c>
      <c r="E49" s="10">
        <f t="shared" si="2"/>
        <v>9</v>
      </c>
      <c r="F49" s="10" t="str">
        <f t="shared" si="3"/>
        <v>20239</v>
      </c>
      <c r="G49" s="10">
        <f>+'IMAE regresion'!B70</f>
        <v>4.3485284826085433</v>
      </c>
      <c r="H49" s="10">
        <f>+'IMAE regresion'!C70</f>
        <v>-0.88571174141183917</v>
      </c>
      <c r="I49" s="10">
        <f t="shared" si="13"/>
        <v>-0.21960316642469069</v>
      </c>
      <c r="J49" s="10">
        <f t="shared" si="4"/>
        <v>4.1289253161838531</v>
      </c>
      <c r="K49" s="13">
        <f t="shared" si="5"/>
        <v>-0.66610857498714893</v>
      </c>
      <c r="L49" s="10">
        <f t="shared" si="11"/>
        <v>0.10012654678105237</v>
      </c>
      <c r="M49" s="21">
        <f t="shared" si="14"/>
        <v>-0.12136288175175558</v>
      </c>
      <c r="N49" s="21">
        <f t="shared" si="14"/>
        <v>8.3792135141194617</v>
      </c>
      <c r="O49" s="21">
        <f t="shared" si="14"/>
        <v>1.2953998508934474</v>
      </c>
      <c r="P49" s="21">
        <f t="shared" si="14"/>
        <v>6.9624507814742582</v>
      </c>
      <c r="Q49" s="21">
        <f t="shared" si="14"/>
        <v>2.7121625835386505</v>
      </c>
      <c r="R49" s="21">
        <f t="shared" si="14"/>
        <v>5.5456880488290556</v>
      </c>
      <c r="S49" s="13">
        <f t="shared" si="6"/>
        <v>3.4628167411967041</v>
      </c>
      <c r="T49" s="21">
        <f t="shared" si="7"/>
        <v>4.1289253161838531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1.3187426299765832</v>
      </c>
      <c r="C50" s="12">
        <f t="shared" si="10"/>
        <v>45230</v>
      </c>
      <c r="D50" s="10">
        <f t="shared" si="1"/>
        <v>2023</v>
      </c>
      <c r="E50" s="10">
        <f t="shared" si="2"/>
        <v>10</v>
      </c>
      <c r="F50" s="10" t="str">
        <f t="shared" si="3"/>
        <v>202310</v>
      </c>
      <c r="G50" s="10">
        <f>+'IMAE regresion'!B71</f>
        <v>4.3968201413199601</v>
      </c>
      <c r="H50" s="10">
        <f>+'IMAE regresion'!C71</f>
        <v>-3.0780775113433769</v>
      </c>
      <c r="I50" s="10">
        <f t="shared" si="13"/>
        <v>-0.29219733460544733</v>
      </c>
      <c r="J50" s="10">
        <f t="shared" si="4"/>
        <v>4.104622806714513</v>
      </c>
      <c r="K50" s="13">
        <f t="shared" si="5"/>
        <v>-2.7858801767379298</v>
      </c>
      <c r="L50" s="10">
        <f t="shared" si="11"/>
        <v>2.1197716017507808</v>
      </c>
      <c r="M50" s="21">
        <f t="shared" si="14"/>
        <v>-0.14566539122109567</v>
      </c>
      <c r="N50" s="21">
        <f t="shared" si="14"/>
        <v>8.3549110046501216</v>
      </c>
      <c r="O50" s="21">
        <f t="shared" si="14"/>
        <v>1.2710973414241074</v>
      </c>
      <c r="P50" s="21">
        <f t="shared" si="14"/>
        <v>6.9381482720049181</v>
      </c>
      <c r="Q50" s="21">
        <f t="shared" si="14"/>
        <v>2.6878600740693104</v>
      </c>
      <c r="R50" s="21">
        <f t="shared" si="14"/>
        <v>5.5213855393597155</v>
      </c>
      <c r="S50" s="13">
        <f t="shared" si="6"/>
        <v>1.3187426299765832</v>
      </c>
      <c r="T50" s="21">
        <f t="shared" si="7"/>
        <v>4.104622806714513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2.4306962391772373</v>
      </c>
      <c r="C51" s="12">
        <f t="shared" si="10"/>
        <v>45260</v>
      </c>
      <c r="D51" s="10">
        <f t="shared" si="1"/>
        <v>2023</v>
      </c>
      <c r="E51" s="10">
        <f t="shared" si="2"/>
        <v>11</v>
      </c>
      <c r="F51" s="10" t="str">
        <f t="shared" si="3"/>
        <v>202311</v>
      </c>
      <c r="G51" s="10">
        <f>+'IMAE regresion'!B72</f>
        <v>4.4451118000313787</v>
      </c>
      <c r="H51" s="10">
        <f>+'IMAE regresion'!C72</f>
        <v>-2.0144155608541414</v>
      </c>
      <c r="I51" s="10">
        <f t="shared" si="13"/>
        <v>-0.56218914999499836</v>
      </c>
      <c r="J51" s="10">
        <f t="shared" si="4"/>
        <v>3.8829226500363805</v>
      </c>
      <c r="K51" s="13">
        <f t="shared" si="5"/>
        <v>-1.4522264108591432</v>
      </c>
      <c r="L51" s="10">
        <f t="shared" si="11"/>
        <v>1.3336537658787866</v>
      </c>
      <c r="M51" s="21">
        <f t="shared" si="14"/>
        <v>-0.36736554789922815</v>
      </c>
      <c r="N51" s="21">
        <f t="shared" si="14"/>
        <v>8.1332108479719896</v>
      </c>
      <c r="O51" s="21">
        <f t="shared" si="14"/>
        <v>1.0493971847459749</v>
      </c>
      <c r="P51" s="21">
        <f t="shared" si="14"/>
        <v>6.7164481153267861</v>
      </c>
      <c r="Q51" s="21">
        <f t="shared" si="14"/>
        <v>2.4661599173911775</v>
      </c>
      <c r="R51" s="21">
        <f t="shared" si="14"/>
        <v>5.2996853826815835</v>
      </c>
      <c r="S51" s="13">
        <f t="shared" si="6"/>
        <v>2.4306962391772373</v>
      </c>
      <c r="T51" s="21">
        <f t="shared" si="7"/>
        <v>3.8829226500363805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2.2873198151883969</v>
      </c>
      <c r="C52" s="12">
        <f t="shared" si="10"/>
        <v>45291</v>
      </c>
      <c r="D52" s="10">
        <f t="shared" si="1"/>
        <v>2023</v>
      </c>
      <c r="E52" s="10">
        <f t="shared" si="2"/>
        <v>12</v>
      </c>
      <c r="F52" s="10" t="str">
        <f t="shared" si="3"/>
        <v>202312</v>
      </c>
      <c r="G52" s="10">
        <f>+'IMAE regresion'!B73</f>
        <v>4.4934034587427956</v>
      </c>
      <c r="H52" s="10">
        <f>+'IMAE regresion'!C73</f>
        <v>-2.2060836435543987</v>
      </c>
      <c r="I52" s="10">
        <f t="shared" si="13"/>
        <v>0.27029029584199338</v>
      </c>
      <c r="J52" s="10">
        <f t="shared" si="4"/>
        <v>4.7636937545847893</v>
      </c>
      <c r="K52" s="13">
        <f t="shared" si="5"/>
        <v>-2.4763739393963924</v>
      </c>
      <c r="L52" s="10">
        <f t="shared" si="11"/>
        <v>1.0241475285372492</v>
      </c>
      <c r="M52" s="21">
        <f t="shared" ref="M52:R79" si="15">($J52)+(M$1*$M$2)</f>
        <v>0.51340555664918064</v>
      </c>
      <c r="N52" s="21">
        <f t="shared" si="15"/>
        <v>9.0139819525203979</v>
      </c>
      <c r="O52" s="21">
        <f t="shared" si="15"/>
        <v>1.9301682892943837</v>
      </c>
      <c r="P52" s="21">
        <f t="shared" si="15"/>
        <v>7.5972192198751944</v>
      </c>
      <c r="Q52" s="21">
        <f t="shared" si="15"/>
        <v>3.3469310219395867</v>
      </c>
      <c r="R52" s="21">
        <f t="shared" si="15"/>
        <v>6.1804564872299919</v>
      </c>
      <c r="S52" s="13">
        <f t="shared" si="6"/>
        <v>2.2873198151883969</v>
      </c>
      <c r="T52" s="21">
        <f t="shared" si="7"/>
        <v>4.7636937545847893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4.2519402168277054</v>
      </c>
      <c r="C53" s="12">
        <f t="shared" si="10"/>
        <v>45322</v>
      </c>
      <c r="D53" s="10">
        <f t="shared" si="1"/>
        <v>2024</v>
      </c>
      <c r="E53" s="10">
        <f t="shared" si="2"/>
        <v>1</v>
      </c>
      <c r="F53" s="10" t="str">
        <f t="shared" si="3"/>
        <v>20241</v>
      </c>
      <c r="G53" s="10">
        <f>+'IMAE regresion'!B74</f>
        <v>4.5416951174542133</v>
      </c>
      <c r="H53" s="10">
        <f>+'IMAE regresion'!C74</f>
        <v>-0.28975490062650788</v>
      </c>
      <c r="I53" s="10">
        <f t="shared" si="13"/>
        <v>0.18396321450355729</v>
      </c>
      <c r="J53" s="10">
        <f t="shared" si="4"/>
        <v>4.7256583319577707</v>
      </c>
      <c r="K53" s="13">
        <f t="shared" si="5"/>
        <v>-0.47371811513006534</v>
      </c>
      <c r="L53" s="10">
        <f t="shared" si="11"/>
        <v>2.002655824266327</v>
      </c>
      <c r="M53" s="21">
        <f t="shared" si="15"/>
        <v>0.47537013402216211</v>
      </c>
      <c r="N53" s="21">
        <f t="shared" si="15"/>
        <v>8.9759465298933794</v>
      </c>
      <c r="O53" s="21">
        <f t="shared" si="15"/>
        <v>1.8921328666673651</v>
      </c>
      <c r="P53" s="21">
        <f t="shared" si="15"/>
        <v>7.5591837972481759</v>
      </c>
      <c r="Q53" s="21">
        <f t="shared" si="15"/>
        <v>3.3088955993125682</v>
      </c>
      <c r="R53" s="21">
        <f t="shared" si="15"/>
        <v>6.1424210646029733</v>
      </c>
      <c r="S53" s="13">
        <f t="shared" si="6"/>
        <v>4.2519402168277054</v>
      </c>
      <c r="T53" s="21">
        <f t="shared" si="7"/>
        <v>4.7256583319577707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2.9968346905788508</v>
      </c>
      <c r="C54" s="12">
        <f t="shared" si="10"/>
        <v>45351</v>
      </c>
      <c r="D54" s="10">
        <f t="shared" si="1"/>
        <v>2024</v>
      </c>
      <c r="E54" s="10">
        <f t="shared" si="2"/>
        <v>2</v>
      </c>
      <c r="F54" s="10" t="str">
        <f t="shared" si="3"/>
        <v>20242</v>
      </c>
      <c r="G54" s="10">
        <f>+'IMAE regresion'!B75</f>
        <v>4.589986776165631</v>
      </c>
      <c r="H54" s="10">
        <f>+'IMAE regresion'!C75</f>
        <v>-1.5931520855867802</v>
      </c>
      <c r="I54" s="10">
        <f t="shared" si="13"/>
        <v>7.3043287676677338E-4</v>
      </c>
      <c r="J54" s="10">
        <f t="shared" si="4"/>
        <v>4.5907172090423973</v>
      </c>
      <c r="K54" s="13">
        <f t="shared" si="5"/>
        <v>-1.5938825184635466</v>
      </c>
      <c r="L54" s="10">
        <f t="shared" si="11"/>
        <v>1.1201644033334812</v>
      </c>
      <c r="M54" s="21">
        <f t="shared" si="15"/>
        <v>0.34042901110678869</v>
      </c>
      <c r="N54" s="21">
        <f t="shared" si="15"/>
        <v>8.841005406978006</v>
      </c>
      <c r="O54" s="21">
        <f t="shared" si="15"/>
        <v>1.7571917437519917</v>
      </c>
      <c r="P54" s="21">
        <f t="shared" si="15"/>
        <v>7.4242426743328025</v>
      </c>
      <c r="Q54" s="21">
        <f t="shared" si="15"/>
        <v>3.1739544763971947</v>
      </c>
      <c r="R54" s="21">
        <f t="shared" si="15"/>
        <v>6.0074799416875999</v>
      </c>
      <c r="S54" s="13">
        <f t="shared" si="6"/>
        <v>2.9968346905788508</v>
      </c>
      <c r="T54" s="21">
        <f t="shared" si="7"/>
        <v>4.5907172090423973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2.1345396938509111</v>
      </c>
      <c r="C55" s="12">
        <f t="shared" si="10"/>
        <v>45382</v>
      </c>
      <c r="D55" s="10">
        <f t="shared" si="1"/>
        <v>2024</v>
      </c>
      <c r="E55" s="10">
        <f t="shared" si="2"/>
        <v>3</v>
      </c>
      <c r="F55" s="10" t="str">
        <f t="shared" si="3"/>
        <v>20243</v>
      </c>
      <c r="G55" s="10">
        <f>+'IMAE regresion'!B76</f>
        <v>4.6382784348770478</v>
      </c>
      <c r="H55" s="10">
        <f>+'IMAE regresion'!C76</f>
        <v>-2.5037387410261367</v>
      </c>
      <c r="I55" s="10">
        <f t="shared" si="13"/>
        <v>-0.10118332211938252</v>
      </c>
      <c r="J55" s="10">
        <f t="shared" si="4"/>
        <v>4.5370951127576653</v>
      </c>
      <c r="K55" s="13">
        <f t="shared" si="5"/>
        <v>-2.4025554189067542</v>
      </c>
      <c r="L55" s="10">
        <f t="shared" si="11"/>
        <v>0.80867290044320761</v>
      </c>
      <c r="M55" s="21">
        <f t="shared" si="15"/>
        <v>0.28680691482205667</v>
      </c>
      <c r="N55" s="21">
        <f t="shared" si="15"/>
        <v>8.7873833106932739</v>
      </c>
      <c r="O55" s="21">
        <f t="shared" si="15"/>
        <v>1.7035696474672597</v>
      </c>
      <c r="P55" s="21">
        <f t="shared" si="15"/>
        <v>7.3706205780480705</v>
      </c>
      <c r="Q55" s="21">
        <f t="shared" si="15"/>
        <v>3.1203323801124627</v>
      </c>
      <c r="R55" s="21">
        <f t="shared" si="15"/>
        <v>5.9538578454028679</v>
      </c>
      <c r="S55" s="13">
        <f t="shared" si="6"/>
        <v>2.1345396938509111</v>
      </c>
      <c r="T55" s="21">
        <f t="shared" si="7"/>
        <v>4.5370951127576653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3.9316973392582217</v>
      </c>
      <c r="C56" s="12">
        <f t="shared" si="10"/>
        <v>45412</v>
      </c>
      <c r="D56" s="10">
        <f t="shared" si="1"/>
        <v>2024</v>
      </c>
      <c r="E56" s="10">
        <f t="shared" si="2"/>
        <v>4</v>
      </c>
      <c r="F56" s="10" t="str">
        <f t="shared" si="3"/>
        <v>20244</v>
      </c>
      <c r="G56" s="10">
        <f>+'IMAE regresion'!B77</f>
        <v>4.6865700935884655</v>
      </c>
      <c r="H56" s="10">
        <f>+'IMAE regresion'!C77</f>
        <v>-0.75487275433024381</v>
      </c>
      <c r="I56" s="10">
        <f t="shared" si="13"/>
        <v>0.14593215390988207</v>
      </c>
      <c r="J56" s="10">
        <f t="shared" si="4"/>
        <v>4.8325022474983479</v>
      </c>
      <c r="K56" s="13">
        <f t="shared" si="5"/>
        <v>-0.90080490824012616</v>
      </c>
      <c r="L56" s="10">
        <f t="shared" si="11"/>
        <v>1.501750510666628</v>
      </c>
      <c r="M56" s="21">
        <f t="shared" si="15"/>
        <v>0.58221404956273926</v>
      </c>
      <c r="N56" s="21">
        <f t="shared" si="15"/>
        <v>9.0827904454339574</v>
      </c>
      <c r="O56" s="21">
        <f t="shared" si="15"/>
        <v>1.9989767822079423</v>
      </c>
      <c r="P56" s="21">
        <f t="shared" si="15"/>
        <v>7.6660277127887539</v>
      </c>
      <c r="Q56" s="21">
        <f t="shared" si="15"/>
        <v>3.4157395148531453</v>
      </c>
      <c r="R56" s="21">
        <f t="shared" si="15"/>
        <v>6.2492649801435505</v>
      </c>
      <c r="S56" s="13">
        <f t="shared" si="6"/>
        <v>3.9316973392582217</v>
      </c>
      <c r="T56" s="21">
        <f t="shared" si="7"/>
        <v>4.8325022474983479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4.4101219055940817</v>
      </c>
      <c r="C57" s="12">
        <f t="shared" si="10"/>
        <v>45443</v>
      </c>
      <c r="D57" s="10">
        <f t="shared" si="1"/>
        <v>2024</v>
      </c>
      <c r="E57" s="10">
        <f t="shared" si="2"/>
        <v>5</v>
      </c>
      <c r="F57" s="10" t="str">
        <f t="shared" si="3"/>
        <v>20245</v>
      </c>
      <c r="G57" s="10">
        <f>+'IMAE regresion'!B78</f>
        <v>4.7348617522998833</v>
      </c>
      <c r="H57" s="10">
        <f>+'IMAE regresion'!C78</f>
        <v>-0.32473984670580158</v>
      </c>
      <c r="I57" s="10">
        <f t="shared" si="13"/>
        <v>0.36546086560505542</v>
      </c>
      <c r="J57" s="10">
        <f t="shared" si="4"/>
        <v>5.100322617904939</v>
      </c>
      <c r="K57" s="13">
        <f t="shared" si="5"/>
        <v>-0.69020071231085733</v>
      </c>
      <c r="L57" s="10">
        <f t="shared" si="11"/>
        <v>0.21060419592926882</v>
      </c>
      <c r="M57" s="21">
        <f t="shared" si="15"/>
        <v>0.85003441996933038</v>
      </c>
      <c r="N57" s="21">
        <f t="shared" si="15"/>
        <v>9.3506108158405468</v>
      </c>
      <c r="O57" s="21">
        <f t="shared" si="15"/>
        <v>2.2667971526145334</v>
      </c>
      <c r="P57" s="21">
        <f t="shared" si="15"/>
        <v>7.9338480831953451</v>
      </c>
      <c r="Q57" s="21">
        <f t="shared" si="15"/>
        <v>3.6835598852597364</v>
      </c>
      <c r="R57" s="21">
        <f t="shared" si="15"/>
        <v>6.5170853505501416</v>
      </c>
      <c r="S57" s="13">
        <f t="shared" si="6"/>
        <v>4.4101219055940817</v>
      </c>
      <c r="T57" s="21">
        <f t="shared" si="7"/>
        <v>5.100322617904939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2.8943341881410163</v>
      </c>
      <c r="C58" s="12">
        <f t="shared" si="10"/>
        <v>45473</v>
      </c>
      <c r="D58" s="10">
        <f t="shared" si="1"/>
        <v>2024</v>
      </c>
      <c r="E58" s="10">
        <f t="shared" si="2"/>
        <v>6</v>
      </c>
      <c r="F58" s="10" t="str">
        <f t="shared" si="3"/>
        <v>20246</v>
      </c>
      <c r="G58" s="10">
        <f>+'IMAE regresion'!B79</f>
        <v>4.7831534110113001</v>
      </c>
      <c r="H58" s="10">
        <f>+'IMAE regresion'!C79</f>
        <v>-1.8888192228702838</v>
      </c>
      <c r="I58" s="10">
        <f t="shared" si="13"/>
        <v>0.15571708533947434</v>
      </c>
      <c r="J58" s="10">
        <f t="shared" si="4"/>
        <v>4.9388704963507744</v>
      </c>
      <c r="K58" s="13">
        <f t="shared" si="5"/>
        <v>-2.0445363082097581</v>
      </c>
      <c r="L58" s="10">
        <f t="shared" si="11"/>
        <v>1.3543355958989007</v>
      </c>
      <c r="M58" s="21">
        <f t="shared" si="15"/>
        <v>0.68858229841516572</v>
      </c>
      <c r="N58" s="21">
        <f t="shared" si="15"/>
        <v>9.1891586942863839</v>
      </c>
      <c r="O58" s="21">
        <f t="shared" si="15"/>
        <v>2.1053450310603687</v>
      </c>
      <c r="P58" s="21">
        <f t="shared" si="15"/>
        <v>7.7723959616411804</v>
      </c>
      <c r="Q58" s="21">
        <f t="shared" si="15"/>
        <v>3.5221077637055718</v>
      </c>
      <c r="R58" s="21">
        <f t="shared" si="15"/>
        <v>6.3556332289959769</v>
      </c>
      <c r="S58" s="13">
        <f t="shared" si="6"/>
        <v>2.8943341881410163</v>
      </c>
      <c r="T58" s="21">
        <f t="shared" si="7"/>
        <v>4.9388704963507744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2.8396484033846718</v>
      </c>
      <c r="C59" s="12">
        <f t="shared" si="10"/>
        <v>45504</v>
      </c>
      <c r="D59" s="10">
        <f t="shared" si="1"/>
        <v>2024</v>
      </c>
      <c r="E59" s="10">
        <f t="shared" si="2"/>
        <v>7</v>
      </c>
      <c r="F59" s="10" t="str">
        <f t="shared" si="3"/>
        <v>20247</v>
      </c>
      <c r="G59" s="10">
        <f>+'IMAE regresion'!B80</f>
        <v>4.8314450697227187</v>
      </c>
      <c r="H59" s="10">
        <f>+'IMAE regresion'!C80</f>
        <v>-1.9917966663380469</v>
      </c>
      <c r="I59" s="10">
        <f t="shared" si="13"/>
        <v>-1.9570340699511135E-2</v>
      </c>
      <c r="J59" s="10">
        <f t="shared" si="4"/>
        <v>4.8118747290232076</v>
      </c>
      <c r="K59" s="13">
        <f t="shared" si="5"/>
        <v>-1.9722263256385357</v>
      </c>
      <c r="L59" s="10">
        <f t="shared" si="11"/>
        <v>7.2309982571222342E-2</v>
      </c>
      <c r="M59" s="21">
        <f t="shared" si="15"/>
        <v>0.56158653108759893</v>
      </c>
      <c r="N59" s="21">
        <f t="shared" si="15"/>
        <v>9.0621629269588162</v>
      </c>
      <c r="O59" s="21">
        <f t="shared" si="15"/>
        <v>1.978349263732802</v>
      </c>
      <c r="P59" s="21">
        <f t="shared" si="15"/>
        <v>7.6454001943136127</v>
      </c>
      <c r="Q59" s="21">
        <f t="shared" si="15"/>
        <v>3.395111996378005</v>
      </c>
      <c r="R59" s="21">
        <f t="shared" si="15"/>
        <v>6.2286374616684101</v>
      </c>
      <c r="S59" s="13">
        <f t="shared" si="6"/>
        <v>2.8396484033846718</v>
      </c>
      <c r="T59" s="21">
        <f t="shared" si="7"/>
        <v>4.8118747290232076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3.9543580459163223</v>
      </c>
      <c r="C60" s="12">
        <f t="shared" si="10"/>
        <v>45535</v>
      </c>
      <c r="D60" s="10">
        <f t="shared" si="1"/>
        <v>2024</v>
      </c>
      <c r="E60" s="10">
        <f t="shared" si="2"/>
        <v>8</v>
      </c>
      <c r="F60" s="10" t="str">
        <f t="shared" si="3"/>
        <v>20248</v>
      </c>
      <c r="G60" s="10">
        <f>+'IMAE regresion'!B81</f>
        <v>4.8797367284341355</v>
      </c>
      <c r="H60" s="10">
        <f>+'IMAE regresion'!C81</f>
        <v>-0.92537868251781319</v>
      </c>
      <c r="I60" s="10">
        <f t="shared" si="13"/>
        <v>7.2649265767304433E-2</v>
      </c>
      <c r="J60" s="10">
        <f t="shared" si="4"/>
        <v>4.9523859942014399</v>
      </c>
      <c r="K60" s="13">
        <f t="shared" si="5"/>
        <v>-0.99802794828511754</v>
      </c>
      <c r="L60" s="10">
        <f t="shared" si="11"/>
        <v>0.97419837735341819</v>
      </c>
      <c r="M60" s="21">
        <f t="shared" si="15"/>
        <v>0.70209779626583124</v>
      </c>
      <c r="N60" s="21">
        <f t="shared" si="15"/>
        <v>9.2026741921370494</v>
      </c>
      <c r="O60" s="21">
        <f t="shared" si="15"/>
        <v>2.1188605289110343</v>
      </c>
      <c r="P60" s="21">
        <f t="shared" si="15"/>
        <v>7.7859114594918459</v>
      </c>
      <c r="Q60" s="21">
        <f t="shared" si="15"/>
        <v>3.5356232615562373</v>
      </c>
      <c r="R60" s="21">
        <f t="shared" si="15"/>
        <v>6.3691487268466425</v>
      </c>
      <c r="S60" s="13">
        <f t="shared" si="6"/>
        <v>3.9543580459163223</v>
      </c>
      <c r="T60" s="21">
        <f t="shared" si="7"/>
        <v>4.9523859942014399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3.7333394990428417</v>
      </c>
      <c r="C61" s="12">
        <f t="shared" si="10"/>
        <v>45565</v>
      </c>
      <c r="D61" s="10">
        <f t="shared" si="1"/>
        <v>2024</v>
      </c>
      <c r="E61" s="10">
        <f t="shared" si="2"/>
        <v>9</v>
      </c>
      <c r="F61" s="10" t="str">
        <f t="shared" si="3"/>
        <v>20249</v>
      </c>
      <c r="G61" s="10">
        <f>+'IMAE regresion'!B82</f>
        <v>4.9280283871455532</v>
      </c>
      <c r="H61" s="10">
        <f>+'IMAE regresion'!C82</f>
        <v>-1.1946888881027116</v>
      </c>
      <c r="I61" s="10">
        <f t="shared" si="13"/>
        <v>-0.21960316642469069</v>
      </c>
      <c r="J61" s="10">
        <f t="shared" si="4"/>
        <v>4.7084252207208621</v>
      </c>
      <c r="K61" s="13">
        <f t="shared" si="5"/>
        <v>-0.97508572167802043</v>
      </c>
      <c r="L61" s="10">
        <f t="shared" si="11"/>
        <v>2.2942226607097105E-2</v>
      </c>
      <c r="M61" s="21">
        <f t="shared" si="15"/>
        <v>0.45813702278525348</v>
      </c>
      <c r="N61" s="21">
        <f t="shared" si="15"/>
        <v>8.9587134186564708</v>
      </c>
      <c r="O61" s="21">
        <f t="shared" si="15"/>
        <v>1.8748997554304565</v>
      </c>
      <c r="P61" s="21">
        <f t="shared" si="15"/>
        <v>7.5419506860112673</v>
      </c>
      <c r="Q61" s="21">
        <f t="shared" si="15"/>
        <v>3.2916624880756595</v>
      </c>
      <c r="R61" s="21">
        <f t="shared" si="15"/>
        <v>6.1251879533660647</v>
      </c>
      <c r="S61" s="13">
        <f t="shared" si="6"/>
        <v>3.7333394990428417</v>
      </c>
      <c r="T61" s="21">
        <f t="shared" si="7"/>
        <v>4.7084252207208621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6.0513827201879735</v>
      </c>
      <c r="C62" s="12">
        <f t="shared" si="10"/>
        <v>45596</v>
      </c>
      <c r="D62" s="10">
        <f t="shared" si="1"/>
        <v>2024</v>
      </c>
      <c r="E62" s="10">
        <f t="shared" si="2"/>
        <v>10</v>
      </c>
      <c r="F62" s="10" t="str">
        <f t="shared" si="3"/>
        <v>202410</v>
      </c>
      <c r="G62" s="10">
        <f>+'IMAE regresion'!B83</f>
        <v>4.976320045856971</v>
      </c>
      <c r="H62" s="10">
        <f>+'IMAE regresion'!C83</f>
        <v>1.0750626743310026</v>
      </c>
      <c r="I62" s="10">
        <f t="shared" si="13"/>
        <v>-0.29219733460544733</v>
      </c>
      <c r="J62" s="10">
        <f t="shared" si="4"/>
        <v>4.6841227112515238</v>
      </c>
      <c r="K62" s="13">
        <f t="shared" si="5"/>
        <v>1.3672600089364497</v>
      </c>
      <c r="L62" s="10">
        <f t="shared" si="11"/>
        <v>2.3423457306144702</v>
      </c>
      <c r="M62" s="21">
        <f t="shared" si="15"/>
        <v>0.43383451331591516</v>
      </c>
      <c r="N62" s="21">
        <f t="shared" si="15"/>
        <v>8.9344109091871324</v>
      </c>
      <c r="O62" s="21">
        <f t="shared" si="15"/>
        <v>1.8505972459611182</v>
      </c>
      <c r="P62" s="21">
        <f t="shared" si="15"/>
        <v>7.517648176541929</v>
      </c>
      <c r="Q62" s="21">
        <f t="shared" si="15"/>
        <v>3.2673599786063212</v>
      </c>
      <c r="R62" s="21">
        <f t="shared" si="15"/>
        <v>6.1008854438967264</v>
      </c>
      <c r="S62" s="13">
        <f t="shared" si="6"/>
        <v>6.0513827201879735</v>
      </c>
      <c r="T62" s="21">
        <f t="shared" si="7"/>
        <v>4.6841227112515238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3.5078683954843086</v>
      </c>
      <c r="C63" s="12">
        <f t="shared" si="10"/>
        <v>45626</v>
      </c>
      <c r="D63" s="10">
        <f t="shared" si="1"/>
        <v>2024</v>
      </c>
      <c r="E63" s="10">
        <f t="shared" si="2"/>
        <v>11</v>
      </c>
      <c r="F63" s="10" t="str">
        <f t="shared" si="3"/>
        <v>202411</v>
      </c>
      <c r="G63" s="10">
        <f>+'IMAE regresion'!B84</f>
        <v>5.0246117045683878</v>
      </c>
      <c r="H63" s="10">
        <f>+'IMAE regresion'!C84</f>
        <v>-1.5167433090840792</v>
      </c>
      <c r="I63" s="10">
        <f t="shared" si="13"/>
        <v>-0.56218914999499836</v>
      </c>
      <c r="J63" s="10">
        <f t="shared" si="4"/>
        <v>4.4624225545733891</v>
      </c>
      <c r="K63" s="13">
        <f t="shared" si="5"/>
        <v>-0.95455415908908048</v>
      </c>
      <c r="L63" s="10">
        <f t="shared" si="11"/>
        <v>2.3218141680255302</v>
      </c>
      <c r="M63" s="21">
        <f t="shared" si="15"/>
        <v>0.21213435663778046</v>
      </c>
      <c r="N63" s="21">
        <f t="shared" si="15"/>
        <v>8.7127107525089968</v>
      </c>
      <c r="O63" s="21">
        <f t="shared" si="15"/>
        <v>1.6288970892829835</v>
      </c>
      <c r="P63" s="21">
        <f t="shared" si="15"/>
        <v>7.2959480198637952</v>
      </c>
      <c r="Q63" s="21">
        <f t="shared" si="15"/>
        <v>3.0456598219281865</v>
      </c>
      <c r="R63" s="21">
        <f t="shared" si="15"/>
        <v>5.8791852872185917</v>
      </c>
      <c r="S63" s="13">
        <f t="shared" si="6"/>
        <v>3.5078683954843086</v>
      </c>
      <c r="T63" s="21" t="e">
        <f t="shared" si="7"/>
        <v>#N/A</v>
      </c>
      <c r="U63" s="10">
        <f t="shared" si="8"/>
        <v>4.4624225545733891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45657</v>
      </c>
      <c r="D64" s="10">
        <f t="shared" ref="D64" si="16">+YEAR(C64)</f>
        <v>2024</v>
      </c>
      <c r="E64" s="10">
        <f t="shared" ref="E64" si="17">+MONTH(C64)</f>
        <v>12</v>
      </c>
      <c r="F64" s="10" t="str">
        <f t="shared" ref="F64" si="18">+_xlfn.CONCAT(D64,E64)</f>
        <v>202412</v>
      </c>
      <c r="G64" s="10">
        <f>+(A64*'IMAE regresion'!$B$18)+'IMAE regresion'!$B$17</f>
        <v>5.0729033632798055</v>
      </c>
      <c r="I64" s="10">
        <f t="shared" si="13"/>
        <v>0.27029029584199338</v>
      </c>
      <c r="J64" s="10">
        <f t="shared" ref="J64" si="19">+G64+I64</f>
        <v>5.3431936591217992</v>
      </c>
      <c r="K64" s="13">
        <f t="shared" ref="K64" si="20">+B64-J64</f>
        <v>-5.3431936591217992</v>
      </c>
      <c r="L64" s="10">
        <f t="shared" ref="L64" si="21">+ABS(K64-K63)</f>
        <v>4.3886395000327187</v>
      </c>
      <c r="M64" s="21">
        <f t="shared" si="15"/>
        <v>1.0929054611861906</v>
      </c>
      <c r="N64" s="21">
        <f t="shared" si="15"/>
        <v>9.5934818570574087</v>
      </c>
      <c r="O64" s="21">
        <f t="shared" si="15"/>
        <v>2.5096681938313936</v>
      </c>
      <c r="P64" s="21">
        <f t="shared" si="15"/>
        <v>8.1767191244122053</v>
      </c>
      <c r="Q64" s="21">
        <f t="shared" si="15"/>
        <v>3.9264309264765966</v>
      </c>
      <c r="R64" s="21">
        <f t="shared" si="15"/>
        <v>6.7599563917670018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5.3431936591217992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45688</v>
      </c>
      <c r="D65" s="10">
        <f t="shared" ref="D65" si="25">+YEAR(C65)</f>
        <v>2025</v>
      </c>
      <c r="E65" s="10">
        <f t="shared" ref="E65" si="26">+MONTH(C65)</f>
        <v>1</v>
      </c>
      <c r="F65" s="10" t="str">
        <f t="shared" ref="F65" si="27">+_xlfn.CONCAT(D65,E65)</f>
        <v>20251</v>
      </c>
      <c r="G65" s="10">
        <f>+(A65*'IMAE regresion'!$B$18)+'IMAE regresion'!$B$17</f>
        <v>5.1211950219912232</v>
      </c>
      <c r="I65" s="10">
        <f t="shared" si="13"/>
        <v>0.18396321450355729</v>
      </c>
      <c r="J65" s="10">
        <f t="shared" ref="J65" si="28">+G65+I65</f>
        <v>5.3051582364947807</v>
      </c>
      <c r="K65" s="13">
        <f t="shared" ref="K65" si="29">+B65-J65</f>
        <v>-5.3051582364947807</v>
      </c>
      <c r="L65" s="10">
        <f t="shared" ref="L65" si="30">+ABS(K65-K64)</f>
        <v>3.8035422627018534E-2</v>
      </c>
      <c r="M65" s="21">
        <f t="shared" si="15"/>
        <v>1.0548700385591721</v>
      </c>
      <c r="N65" s="21">
        <f t="shared" si="15"/>
        <v>9.5554464344303902</v>
      </c>
      <c r="O65" s="21">
        <f t="shared" si="15"/>
        <v>2.4716327712043751</v>
      </c>
      <c r="P65" s="21">
        <f t="shared" si="15"/>
        <v>8.1386837017851867</v>
      </c>
      <c r="Q65" s="21">
        <f t="shared" si="15"/>
        <v>3.8883955038495781</v>
      </c>
      <c r="R65" s="21">
        <f t="shared" si="15"/>
        <v>6.7219209691399833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5.3051582364947807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45716</v>
      </c>
      <c r="D66" s="10">
        <f t="shared" ref="D66" si="34">+YEAR(C66)</f>
        <v>2025</v>
      </c>
      <c r="E66" s="10">
        <f t="shared" ref="E66" si="35">+MONTH(C66)</f>
        <v>2</v>
      </c>
      <c r="F66" s="10" t="str">
        <f t="shared" ref="F66" si="36">+_xlfn.CONCAT(D66,E66)</f>
        <v>20252</v>
      </c>
      <c r="G66" s="10">
        <f>+(A66*'IMAE regresion'!$B$18)+'IMAE regresion'!$B$17</f>
        <v>5.1694866807026401</v>
      </c>
      <c r="I66" s="10">
        <f t="shared" si="13"/>
        <v>7.3043287676677338E-4</v>
      </c>
      <c r="J66" s="10">
        <f t="shared" ref="J66" si="37">+G66+I66</f>
        <v>5.1702171135794064</v>
      </c>
      <c r="K66" s="13">
        <f t="shared" ref="K66" si="38">+B66-J66</f>
        <v>-5.1702171135794064</v>
      </c>
      <c r="L66" s="10">
        <f t="shared" ref="L66" si="39">+ABS(K66-K65)</f>
        <v>0.1349411229153743</v>
      </c>
      <c r="M66" s="21">
        <f t="shared" si="15"/>
        <v>0.91992891564379775</v>
      </c>
      <c r="N66" s="21">
        <f t="shared" si="15"/>
        <v>9.420505311515015</v>
      </c>
      <c r="O66" s="21">
        <f t="shared" si="15"/>
        <v>2.3366916482890008</v>
      </c>
      <c r="P66" s="21">
        <f t="shared" si="15"/>
        <v>8.0037425788698116</v>
      </c>
      <c r="Q66" s="21">
        <f t="shared" si="15"/>
        <v>3.7534543809342038</v>
      </c>
      <c r="R66" s="21">
        <f t="shared" si="15"/>
        <v>6.586979846224609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5.1702171135794064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45747</v>
      </c>
      <c r="D67" s="10">
        <f t="shared" si="1"/>
        <v>2025</v>
      </c>
      <c r="E67" s="10">
        <f t="shared" si="2"/>
        <v>3</v>
      </c>
      <c r="F67" s="10" t="str">
        <f t="shared" si="3"/>
        <v>20253</v>
      </c>
      <c r="G67" s="10">
        <f>+(A67*'IMAE regresion'!$B$18)+'IMAE regresion'!$B$17</f>
        <v>5.2177783394140587</v>
      </c>
      <c r="I67" s="10">
        <f t="shared" si="13"/>
        <v>-0.10118332211938252</v>
      </c>
      <c r="J67" s="10">
        <f t="shared" si="4"/>
        <v>5.1165950172946761</v>
      </c>
      <c r="K67" s="13">
        <f t="shared" si="5"/>
        <v>-5.1165950172946761</v>
      </c>
      <c r="L67" s="10">
        <f t="shared" si="11"/>
        <v>5.3622096284730247E-2</v>
      </c>
      <c r="M67" s="21">
        <f t="shared" si="15"/>
        <v>0.8663068193590675</v>
      </c>
      <c r="N67" s="21">
        <f t="shared" si="15"/>
        <v>9.3668832152302848</v>
      </c>
      <c r="O67" s="21">
        <f t="shared" si="15"/>
        <v>2.2830695520042705</v>
      </c>
      <c r="P67" s="21">
        <f t="shared" si="15"/>
        <v>7.9501204825850813</v>
      </c>
      <c r="Q67" s="21">
        <f t="shared" si="15"/>
        <v>3.6998322846494736</v>
      </c>
      <c r="R67" s="21">
        <f t="shared" si="15"/>
        <v>6.5333577499398787</v>
      </c>
      <c r="S67" s="13" t="e">
        <f t="shared" si="6"/>
        <v>#N/A</v>
      </c>
      <c r="T67" s="21" t="e">
        <f t="shared" si="7"/>
        <v>#N/A</v>
      </c>
      <c r="U67" s="10">
        <f t="shared" si="8"/>
        <v>5.1165950172946761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45777</v>
      </c>
      <c r="D68" s="10">
        <f t="shared" si="1"/>
        <v>2025</v>
      </c>
      <c r="E68" s="10">
        <f t="shared" si="2"/>
        <v>4</v>
      </c>
      <c r="F68" s="10" t="str">
        <f t="shared" si="3"/>
        <v>20254</v>
      </c>
      <c r="G68" s="10">
        <f>+(A68*'IMAE regresion'!$B$18)+'IMAE regresion'!$B$17</f>
        <v>5.2660699981254755</v>
      </c>
      <c r="I68" s="10">
        <f t="shared" si="13"/>
        <v>0.14593215390988207</v>
      </c>
      <c r="J68" s="10">
        <f t="shared" si="4"/>
        <v>5.4120021520353578</v>
      </c>
      <c r="K68" s="13">
        <f t="shared" si="5"/>
        <v>-5.4120021520353578</v>
      </c>
      <c r="L68" s="10">
        <f t="shared" si="11"/>
        <v>0.2954071347406817</v>
      </c>
      <c r="M68" s="21">
        <f t="shared" si="15"/>
        <v>1.1617139540997492</v>
      </c>
      <c r="N68" s="21">
        <f t="shared" si="15"/>
        <v>9.6622903499709665</v>
      </c>
      <c r="O68" s="21">
        <f t="shared" si="15"/>
        <v>2.5784766867449522</v>
      </c>
      <c r="P68" s="21">
        <f t="shared" si="15"/>
        <v>8.245527617325763</v>
      </c>
      <c r="Q68" s="21">
        <f t="shared" si="15"/>
        <v>3.9952394193901553</v>
      </c>
      <c r="R68" s="21">
        <f t="shared" si="15"/>
        <v>6.8287648846805604</v>
      </c>
      <c r="S68" s="13" t="e">
        <f t="shared" si="6"/>
        <v>#N/A</v>
      </c>
      <c r="T68" s="21" t="e">
        <f t="shared" si="7"/>
        <v>#N/A</v>
      </c>
      <c r="U68" s="10">
        <f t="shared" si="8"/>
        <v>5.4120021520353578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45808</v>
      </c>
      <c r="D69" s="10">
        <f t="shared" ref="D69:D75" si="43">+YEAR(C69)</f>
        <v>2025</v>
      </c>
      <c r="E69" s="10">
        <f t="shared" ref="E69:E75" si="44">+MONTH(C69)</f>
        <v>5</v>
      </c>
      <c r="F69" s="10" t="str">
        <f t="shared" ref="F69:F75" si="45">+_xlfn.CONCAT(D69,E69)</f>
        <v>20255</v>
      </c>
      <c r="G69" s="10">
        <f>+(A69*'IMAE regresion'!$B$18)+'IMAE regresion'!$B$17</f>
        <v>5.3143616568368932</v>
      </c>
      <c r="I69" s="10">
        <f t="shared" si="13"/>
        <v>0.36546086560505542</v>
      </c>
      <c r="J69" s="10">
        <f t="shared" ref="J69:J75" si="46">+G69+I69</f>
        <v>5.679822522441949</v>
      </c>
      <c r="K69" s="13">
        <f t="shared" ref="K69:K75" si="47">+B69-J69</f>
        <v>-5.679822522441949</v>
      </c>
      <c r="L69" s="10">
        <f t="shared" si="11"/>
        <v>0.26782037040659112</v>
      </c>
      <c r="M69" s="21">
        <f t="shared" si="15"/>
        <v>1.4295343245063403</v>
      </c>
      <c r="N69" s="21">
        <f t="shared" si="15"/>
        <v>9.9301107203775576</v>
      </c>
      <c r="O69" s="21">
        <f t="shared" si="15"/>
        <v>2.8462970571515434</v>
      </c>
      <c r="P69" s="21">
        <f t="shared" si="15"/>
        <v>8.5133479877323541</v>
      </c>
      <c r="Q69" s="21">
        <f t="shared" si="15"/>
        <v>4.2630597897967464</v>
      </c>
      <c r="R69" s="21">
        <f t="shared" si="15"/>
        <v>7.0965852550871515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5.679822522441949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45838</v>
      </c>
      <c r="D70" s="10">
        <f t="shared" si="43"/>
        <v>2025</v>
      </c>
      <c r="E70" s="10">
        <f t="shared" si="44"/>
        <v>6</v>
      </c>
      <c r="F70" s="10" t="str">
        <f t="shared" si="45"/>
        <v>20256</v>
      </c>
      <c r="G70" s="10">
        <f>+(A70*'IMAE regresion'!$B$18)+'IMAE regresion'!$B$17</f>
        <v>5.3626533155483109</v>
      </c>
      <c r="I70" s="10">
        <f t="shared" si="13"/>
        <v>0.15571708533947434</v>
      </c>
      <c r="J70" s="10">
        <f t="shared" si="46"/>
        <v>5.5183704008877852</v>
      </c>
      <c r="K70" s="13">
        <f t="shared" si="47"/>
        <v>-5.5183704008877852</v>
      </c>
      <c r="L70" s="10">
        <f t="shared" ref="L70:L75" si="53">+ABS(K70-K69)</f>
        <v>0.16145212155416377</v>
      </c>
      <c r="M70" s="21">
        <f t="shared" si="15"/>
        <v>1.2680822029521766</v>
      </c>
      <c r="N70" s="21">
        <f t="shared" si="15"/>
        <v>9.7686585988233929</v>
      </c>
      <c r="O70" s="21">
        <f t="shared" si="15"/>
        <v>2.6848449355973796</v>
      </c>
      <c r="P70" s="21">
        <f t="shared" si="15"/>
        <v>8.3518958661781912</v>
      </c>
      <c r="Q70" s="21">
        <f t="shared" si="15"/>
        <v>4.1016076682425826</v>
      </c>
      <c r="R70" s="21">
        <f t="shared" si="15"/>
        <v>6.9351331335329878</v>
      </c>
      <c r="S70" s="13" t="e">
        <f t="shared" si="48"/>
        <v>#N/A</v>
      </c>
      <c r="T70" s="21" t="e">
        <f t="shared" si="49"/>
        <v>#N/A</v>
      </c>
      <c r="U70" s="10">
        <f t="shared" si="50"/>
        <v>5.5183704008877852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45869</v>
      </c>
      <c r="D71" s="10">
        <f t="shared" si="43"/>
        <v>2025</v>
      </c>
      <c r="E71" s="10">
        <f t="shared" si="44"/>
        <v>7</v>
      </c>
      <c r="F71" s="10" t="str">
        <f t="shared" si="45"/>
        <v>20257</v>
      </c>
      <c r="G71" s="10">
        <f>+(A71*'IMAE regresion'!$B$18)+'IMAE regresion'!$B$17</f>
        <v>5.4109449742597278</v>
      </c>
      <c r="I71" s="10">
        <f t="shared" si="13"/>
        <v>-1.9570340699511135E-2</v>
      </c>
      <c r="J71" s="10">
        <f t="shared" si="46"/>
        <v>5.3913746335602166</v>
      </c>
      <c r="K71" s="13">
        <f t="shared" si="47"/>
        <v>-5.3913746335602166</v>
      </c>
      <c r="L71" s="10">
        <f t="shared" si="53"/>
        <v>0.12699576732756857</v>
      </c>
      <c r="M71" s="21">
        <f t="shared" si="15"/>
        <v>1.141086435624608</v>
      </c>
      <c r="N71" s="21">
        <f t="shared" si="15"/>
        <v>9.6416628314958253</v>
      </c>
      <c r="O71" s="21">
        <f t="shared" si="15"/>
        <v>2.557849168269811</v>
      </c>
      <c r="P71" s="21">
        <f t="shared" si="15"/>
        <v>8.2249000988506218</v>
      </c>
      <c r="Q71" s="21">
        <f t="shared" si="15"/>
        <v>3.974611900915014</v>
      </c>
      <c r="R71" s="21">
        <f t="shared" si="15"/>
        <v>6.8081373662054192</v>
      </c>
      <c r="S71" s="13" t="e">
        <f t="shared" si="48"/>
        <v>#N/A</v>
      </c>
      <c r="T71" s="21" t="e">
        <f t="shared" si="49"/>
        <v>#N/A</v>
      </c>
      <c r="U71" s="10">
        <f t="shared" si="50"/>
        <v>5.3913746335602166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45900</v>
      </c>
      <c r="D72" s="10">
        <f t="shared" si="43"/>
        <v>2025</v>
      </c>
      <c r="E72" s="10">
        <f t="shared" si="44"/>
        <v>8</v>
      </c>
      <c r="F72" s="10" t="str">
        <f t="shared" si="45"/>
        <v>20258</v>
      </c>
      <c r="G72" s="10">
        <f>+(A72*'IMAE regresion'!$B$18)+'IMAE regresion'!$B$17</f>
        <v>5.4592366329711464</v>
      </c>
      <c r="I72" s="10">
        <f t="shared" si="13"/>
        <v>7.2649265767304433E-2</v>
      </c>
      <c r="J72" s="10">
        <f t="shared" si="46"/>
        <v>5.5318858987384507</v>
      </c>
      <c r="K72" s="13">
        <f t="shared" si="47"/>
        <v>-5.5318858987384507</v>
      </c>
      <c r="L72" s="10">
        <f t="shared" si="53"/>
        <v>0.14051126517823409</v>
      </c>
      <c r="M72" s="21">
        <f t="shared" si="15"/>
        <v>1.2815977008028421</v>
      </c>
      <c r="N72" s="21">
        <f t="shared" si="15"/>
        <v>9.7821740966740585</v>
      </c>
      <c r="O72" s="21">
        <f t="shared" si="15"/>
        <v>2.6983604334480451</v>
      </c>
      <c r="P72" s="21">
        <f t="shared" si="15"/>
        <v>8.3654113640288568</v>
      </c>
      <c r="Q72" s="21">
        <f t="shared" si="15"/>
        <v>4.1151231660932481</v>
      </c>
      <c r="R72" s="21">
        <f t="shared" si="15"/>
        <v>6.9486486313836533</v>
      </c>
      <c r="S72" s="13" t="e">
        <f t="shared" si="48"/>
        <v>#N/A</v>
      </c>
      <c r="T72" s="21" t="e">
        <f t="shared" si="49"/>
        <v>#N/A</v>
      </c>
      <c r="U72" s="10">
        <f t="shared" si="50"/>
        <v>5.5318858987384507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45930</v>
      </c>
      <c r="D73" s="10">
        <f t="shared" si="43"/>
        <v>2025</v>
      </c>
      <c r="E73" s="10">
        <f t="shared" si="44"/>
        <v>9</v>
      </c>
      <c r="F73" s="10" t="str">
        <f t="shared" si="45"/>
        <v>20259</v>
      </c>
      <c r="G73" s="10">
        <f>+(A73*'IMAE regresion'!$B$18)+'IMAE regresion'!$B$17</f>
        <v>5.5075282916825632</v>
      </c>
      <c r="I73" s="10">
        <f t="shared" si="13"/>
        <v>-0.21960316642469069</v>
      </c>
      <c r="J73" s="10">
        <f t="shared" si="46"/>
        <v>5.2879251252578729</v>
      </c>
      <c r="K73" s="13">
        <f t="shared" si="47"/>
        <v>-5.2879251252578729</v>
      </c>
      <c r="L73" s="10">
        <f t="shared" si="53"/>
        <v>0.24396077348057776</v>
      </c>
      <c r="M73" s="21">
        <f t="shared" si="15"/>
        <v>1.0376369273222643</v>
      </c>
      <c r="N73" s="21">
        <f t="shared" si="15"/>
        <v>9.5382133231934816</v>
      </c>
      <c r="O73" s="21">
        <f t="shared" si="15"/>
        <v>2.4543996599674673</v>
      </c>
      <c r="P73" s="21">
        <f t="shared" si="15"/>
        <v>8.1214505905482781</v>
      </c>
      <c r="Q73" s="21">
        <f t="shared" si="15"/>
        <v>3.8711623926126704</v>
      </c>
      <c r="R73" s="21">
        <f t="shared" si="15"/>
        <v>6.7046878579030755</v>
      </c>
      <c r="S73" s="13" t="e">
        <f t="shared" si="48"/>
        <v>#N/A</v>
      </c>
      <c r="T73" s="21" t="e">
        <f t="shared" si="49"/>
        <v>#N/A</v>
      </c>
      <c r="U73" s="10">
        <f t="shared" si="50"/>
        <v>5.2879251252578729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45961</v>
      </c>
      <c r="D74" s="10">
        <f t="shared" si="43"/>
        <v>2025</v>
      </c>
      <c r="E74" s="10">
        <f t="shared" si="44"/>
        <v>10</v>
      </c>
      <c r="F74" s="10" t="str">
        <f t="shared" si="45"/>
        <v>202510</v>
      </c>
      <c r="G74" s="10">
        <f>+(A74*'IMAE regresion'!$B$18)+'IMAE regresion'!$B$17</f>
        <v>5.5558199503939809</v>
      </c>
      <c r="I74" s="10">
        <f t="shared" si="13"/>
        <v>-0.29219733460544733</v>
      </c>
      <c r="J74" s="10">
        <f t="shared" si="46"/>
        <v>5.2636226157885337</v>
      </c>
      <c r="K74" s="13">
        <f t="shared" si="47"/>
        <v>-5.2636226157885337</v>
      </c>
      <c r="L74" s="10">
        <f t="shared" si="53"/>
        <v>2.4302509469339206E-2</v>
      </c>
      <c r="M74" s="21">
        <f t="shared" si="15"/>
        <v>1.0133344178529251</v>
      </c>
      <c r="N74" s="21">
        <f t="shared" si="15"/>
        <v>9.5139108137241415</v>
      </c>
      <c r="O74" s="21">
        <f t="shared" si="15"/>
        <v>2.4300971504981281</v>
      </c>
      <c r="P74" s="21">
        <f t="shared" si="15"/>
        <v>8.0971480810789398</v>
      </c>
      <c r="Q74" s="21">
        <f t="shared" si="15"/>
        <v>3.8468598831433312</v>
      </c>
      <c r="R74" s="21">
        <f t="shared" si="15"/>
        <v>6.6803853484337363</v>
      </c>
      <c r="S74" s="13" t="e">
        <f t="shared" si="48"/>
        <v>#N/A</v>
      </c>
      <c r="T74" s="21" t="e">
        <f t="shared" si="49"/>
        <v>#N/A</v>
      </c>
      <c r="U74" s="10">
        <f t="shared" si="50"/>
        <v>5.2636226157885337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45991</v>
      </c>
      <c r="D75" s="10">
        <f t="shared" si="43"/>
        <v>2025</v>
      </c>
      <c r="E75" s="10">
        <f t="shared" si="44"/>
        <v>11</v>
      </c>
      <c r="F75" s="10" t="str">
        <f t="shared" si="45"/>
        <v>202511</v>
      </c>
      <c r="G75" s="10">
        <f>+(A75*'IMAE regresion'!$B$18)+'IMAE regresion'!$B$17</f>
        <v>5.6041116091053986</v>
      </c>
      <c r="I75" s="10">
        <f t="shared" si="13"/>
        <v>-0.56218914999499836</v>
      </c>
      <c r="J75" s="10">
        <f t="shared" si="46"/>
        <v>5.0419224591103999</v>
      </c>
      <c r="K75" s="13">
        <f t="shared" si="47"/>
        <v>-5.0419224591103999</v>
      </c>
      <c r="L75" s="10">
        <f t="shared" si="53"/>
        <v>0.22170015667813381</v>
      </c>
      <c r="M75" s="21">
        <f t="shared" si="15"/>
        <v>0.7916342611747913</v>
      </c>
      <c r="N75" s="21">
        <f t="shared" si="15"/>
        <v>9.2922106570460095</v>
      </c>
      <c r="O75" s="21">
        <f t="shared" si="15"/>
        <v>2.2083969938199943</v>
      </c>
      <c r="P75" s="21">
        <f t="shared" si="15"/>
        <v>7.875447924400806</v>
      </c>
      <c r="Q75" s="21">
        <f t="shared" si="15"/>
        <v>3.6251597264651974</v>
      </c>
      <c r="R75" s="21">
        <f t="shared" si="15"/>
        <v>6.4586851917556025</v>
      </c>
      <c r="S75" s="13" t="e">
        <f t="shared" si="48"/>
        <v>#N/A</v>
      </c>
      <c r="T75" s="21" t="e">
        <f t="shared" si="49"/>
        <v>#N/A</v>
      </c>
      <c r="U75" s="10">
        <f t="shared" si="50"/>
        <v>5.0419224591103999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46022</v>
      </c>
      <c r="D76" s="10">
        <f>+YEAR(C76)</f>
        <v>2025</v>
      </c>
      <c r="E76" s="10">
        <f>+MONTH(C76)</f>
        <v>12</v>
      </c>
      <c r="F76" s="10" t="str">
        <f>+_xlfn.CONCAT(D76,E76)</f>
        <v>202512</v>
      </c>
      <c r="G76" s="10">
        <f>+(A76*'IMAE regresion'!$B$18)+'IMAE regresion'!$B$17</f>
        <v>5.6524032678168155</v>
      </c>
      <c r="I76" s="10">
        <f t="shared" si="13"/>
        <v>0.27029029584199338</v>
      </c>
      <c r="J76" s="10">
        <f>+G76+I76</f>
        <v>5.9226935636588092</v>
      </c>
      <c r="K76" s="13">
        <f>+B76-J76</f>
        <v>-5.9226935636588092</v>
      </c>
      <c r="L76" s="10">
        <f>+ABS(K76-K75)</f>
        <v>0.88077110454840923</v>
      </c>
      <c r="M76" s="21">
        <f t="shared" si="15"/>
        <v>1.6724053657232005</v>
      </c>
      <c r="N76" s="21">
        <f t="shared" si="15"/>
        <v>10.172981761594418</v>
      </c>
      <c r="O76" s="21">
        <f t="shared" si="15"/>
        <v>3.0891680983684036</v>
      </c>
      <c r="P76" s="21">
        <f t="shared" si="15"/>
        <v>8.7562190289492143</v>
      </c>
      <c r="Q76" s="21">
        <f t="shared" si="15"/>
        <v>4.5059308310136066</v>
      </c>
      <c r="R76" s="21">
        <f t="shared" si="15"/>
        <v>7.3394562963040118</v>
      </c>
      <c r="S76" s="13" t="e">
        <f t="shared" si="48"/>
        <v>#N/A</v>
      </c>
      <c r="T76" s="21" t="e">
        <f t="shared" si="49"/>
        <v>#N/A</v>
      </c>
      <c r="U76" s="10">
        <f t="shared" si="50"/>
        <v>5.9226935636588092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46053</v>
      </c>
      <c r="D77" s="10">
        <f>+YEAR(C77)</f>
        <v>2026</v>
      </c>
      <c r="E77" s="10">
        <f>+MONTH(C77)</f>
        <v>1</v>
      </c>
      <c r="F77" s="10" t="str">
        <f>+_xlfn.CONCAT(D77,E77)</f>
        <v>20261</v>
      </c>
      <c r="G77" s="10">
        <f>+(A77*'IMAE regresion'!$B$18)+'IMAE regresion'!$B$17</f>
        <v>5.7006949265282332</v>
      </c>
      <c r="I77" s="10">
        <f t="shared" si="13"/>
        <v>0.18396321450355729</v>
      </c>
      <c r="J77" s="10">
        <f>+G77+I77</f>
        <v>5.8846581410317906</v>
      </c>
      <c r="K77" s="13">
        <f>+B77-J77</f>
        <v>-5.8846581410317906</v>
      </c>
      <c r="L77" s="10">
        <f>+ABS(K77-K76)</f>
        <v>3.8035422627018534E-2</v>
      </c>
      <c r="M77" s="21">
        <f t="shared" si="15"/>
        <v>1.634369943096182</v>
      </c>
      <c r="N77" s="21">
        <f t="shared" si="15"/>
        <v>10.134946338967399</v>
      </c>
      <c r="O77" s="21">
        <f t="shared" si="15"/>
        <v>3.051132675741385</v>
      </c>
      <c r="P77" s="21">
        <f t="shared" si="15"/>
        <v>8.7181836063221958</v>
      </c>
      <c r="Q77" s="21">
        <f t="shared" si="15"/>
        <v>4.4678954083865881</v>
      </c>
      <c r="R77" s="21">
        <f t="shared" si="15"/>
        <v>7.3014208736769932</v>
      </c>
      <c r="S77" s="13" t="e">
        <f t="shared" si="48"/>
        <v>#N/A</v>
      </c>
      <c r="T77" s="21" t="e">
        <f t="shared" si="49"/>
        <v>#N/A</v>
      </c>
      <c r="U77" s="10">
        <f t="shared" si="50"/>
        <v>5.8846581410317906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46081</v>
      </c>
      <c r="D78" s="10">
        <f>+YEAR(C78)</f>
        <v>2026</v>
      </c>
      <c r="E78" s="10">
        <f>+MONTH(C78)</f>
        <v>2</v>
      </c>
      <c r="F78" s="10" t="str">
        <f>+_xlfn.CONCAT(D78,E78)</f>
        <v>20262</v>
      </c>
      <c r="G78" s="10">
        <f>+(A78*'IMAE regresion'!$B$18)+'IMAE regresion'!$B$17</f>
        <v>5.7489865852396509</v>
      </c>
      <c r="I78" s="10">
        <f t="shared" si="13"/>
        <v>7.3043287676677338E-4</v>
      </c>
      <c r="J78" s="10">
        <f>+G78+I78</f>
        <v>5.7497170181164172</v>
      </c>
      <c r="K78" s="13">
        <f>+B78-J78</f>
        <v>-5.7497170181164172</v>
      </c>
      <c r="L78" s="10">
        <f>+ABS(K78-K77)</f>
        <v>0.13494112291537341</v>
      </c>
      <c r="M78" s="21">
        <f t="shared" si="15"/>
        <v>1.4994288201808086</v>
      </c>
      <c r="N78" s="21">
        <f t="shared" si="15"/>
        <v>10.000005216052026</v>
      </c>
      <c r="O78" s="21">
        <f t="shared" si="15"/>
        <v>2.9161915528260116</v>
      </c>
      <c r="P78" s="21">
        <f t="shared" si="15"/>
        <v>8.5832424834068224</v>
      </c>
      <c r="Q78" s="21">
        <f t="shared" si="15"/>
        <v>4.3329542854712146</v>
      </c>
      <c r="R78" s="21">
        <f t="shared" si="15"/>
        <v>7.1664797507616198</v>
      </c>
      <c r="S78" s="13" t="e">
        <f t="shared" si="48"/>
        <v>#N/A</v>
      </c>
      <c r="T78" s="21" t="e">
        <f t="shared" si="49"/>
        <v>#N/A</v>
      </c>
      <c r="U78" s="10">
        <f t="shared" si="50"/>
        <v>5.7497170181164172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46112</v>
      </c>
      <c r="D79" s="10">
        <f t="shared" ref="D79:D84" si="54">+YEAR(C79)</f>
        <v>2026</v>
      </c>
      <c r="E79" s="10">
        <f t="shared" ref="E79:E84" si="55">+MONTH(C79)</f>
        <v>3</v>
      </c>
      <c r="F79" s="10" t="str">
        <f t="shared" ref="F79:F84" si="56">+_xlfn.CONCAT(D79,E79)</f>
        <v>20263</v>
      </c>
      <c r="G79" s="10">
        <f>+(A79*'IMAE regresion'!$B$18)+'IMAE regresion'!$B$17</f>
        <v>5.7972782439510677</v>
      </c>
      <c r="I79" s="10">
        <f t="shared" si="13"/>
        <v>-0.10118332211938252</v>
      </c>
      <c r="J79" s="10">
        <f t="shared" ref="J79:J84" si="57">+G79+I79</f>
        <v>5.6960949218316852</v>
      </c>
      <c r="K79" s="13">
        <f t="shared" ref="K79:K84" si="58">+B79-J79</f>
        <v>-5.6960949218316852</v>
      </c>
      <c r="L79" s="10">
        <f t="shared" ref="L79:L84" si="59">+ABS(K79-K78)</f>
        <v>5.3622096284732024E-2</v>
      </c>
      <c r="M79" s="21">
        <f t="shared" si="15"/>
        <v>1.4458067238960766</v>
      </c>
      <c r="N79" s="21">
        <f t="shared" si="15"/>
        <v>9.9463831197672938</v>
      </c>
      <c r="O79" s="21">
        <f t="shared" si="15"/>
        <v>2.8625694565412796</v>
      </c>
      <c r="P79" s="21">
        <f t="shared" si="15"/>
        <v>8.5296203871220904</v>
      </c>
      <c r="Q79" s="21">
        <f t="shared" si="15"/>
        <v>4.2793321891864826</v>
      </c>
      <c r="R79" s="21">
        <f t="shared" si="15"/>
        <v>7.1128576544768878</v>
      </c>
      <c r="S79" s="13" t="e">
        <f t="shared" si="48"/>
        <v>#N/A</v>
      </c>
      <c r="T79" s="21" t="e">
        <f t="shared" si="49"/>
        <v>#N/A</v>
      </c>
      <c r="U79" s="10">
        <f t="shared" si="50"/>
        <v>5.6960949218316852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46142</v>
      </c>
      <c r="D80" s="10">
        <f t="shared" si="54"/>
        <v>2026</v>
      </c>
      <c r="E80" s="10">
        <f t="shared" si="55"/>
        <v>4</v>
      </c>
      <c r="F80" s="10" t="str">
        <f t="shared" si="56"/>
        <v>20264</v>
      </c>
      <c r="G80" s="10">
        <f>+(A80*'IMAE regresion'!$B$18)+'IMAE regresion'!$B$17</f>
        <v>5.8455699026624863</v>
      </c>
      <c r="I80" s="10">
        <f t="shared" si="13"/>
        <v>0.14593215390988207</v>
      </c>
      <c r="J80" s="10">
        <f t="shared" si="57"/>
        <v>5.9915020565723687</v>
      </c>
      <c r="K80" s="13">
        <f t="shared" si="58"/>
        <v>-5.9915020565723687</v>
      </c>
      <c r="L80" s="10">
        <f t="shared" si="59"/>
        <v>0.29540713474068347</v>
      </c>
      <c r="M80" s="21">
        <f t="shared" ref="M80:R84" si="60">($J80)+(M$1*$M$2)</f>
        <v>1.74121385863676</v>
      </c>
      <c r="N80" s="21">
        <f t="shared" si="60"/>
        <v>10.241790254507977</v>
      </c>
      <c r="O80" s="21">
        <f t="shared" si="60"/>
        <v>3.1579765912819631</v>
      </c>
      <c r="P80" s="21">
        <f t="shared" si="60"/>
        <v>8.8250275218627738</v>
      </c>
      <c r="Q80" s="21">
        <f t="shared" si="60"/>
        <v>4.5747393239271661</v>
      </c>
      <c r="R80" s="21">
        <f t="shared" si="60"/>
        <v>7.4082647892175713</v>
      </c>
      <c r="S80" s="13" t="e">
        <f t="shared" si="48"/>
        <v>#N/A</v>
      </c>
      <c r="T80" s="21" t="e">
        <f t="shared" si="49"/>
        <v>#N/A</v>
      </c>
      <c r="U80" s="10">
        <f t="shared" si="50"/>
        <v>5.9915020565723687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46173</v>
      </c>
      <c r="D81" s="10">
        <f t="shared" si="54"/>
        <v>2026</v>
      </c>
      <c r="E81" s="10">
        <f t="shared" si="55"/>
        <v>5</v>
      </c>
      <c r="F81" s="10" t="str">
        <f t="shared" si="56"/>
        <v>20265</v>
      </c>
      <c r="G81" s="10">
        <f>+(A81*'IMAE regresion'!$B$18)+'IMAE regresion'!$B$17</f>
        <v>5.8938615613739032</v>
      </c>
      <c r="I81" s="10">
        <f t="shared" ref="I81:I84" si="61">+I69</f>
        <v>0.36546086560505542</v>
      </c>
      <c r="J81" s="10">
        <f t="shared" si="57"/>
        <v>6.2593224269789589</v>
      </c>
      <c r="K81" s="13">
        <f t="shared" si="58"/>
        <v>-6.2593224269789589</v>
      </c>
      <c r="L81" s="10">
        <f t="shared" si="59"/>
        <v>0.26782037040659024</v>
      </c>
      <c r="M81" s="21">
        <f t="shared" si="60"/>
        <v>2.0090342290433503</v>
      </c>
      <c r="N81" s="21">
        <f t="shared" si="60"/>
        <v>10.509610624914568</v>
      </c>
      <c r="O81" s="21">
        <f t="shared" si="60"/>
        <v>3.4257969616885533</v>
      </c>
      <c r="P81" s="21">
        <f t="shared" si="60"/>
        <v>9.092847892269365</v>
      </c>
      <c r="Q81" s="21">
        <f t="shared" si="60"/>
        <v>4.8425596943337563</v>
      </c>
      <c r="R81" s="21">
        <f t="shared" si="60"/>
        <v>7.6760851596241615</v>
      </c>
      <c r="S81" s="13" t="e">
        <f t="shared" si="48"/>
        <v>#N/A</v>
      </c>
      <c r="T81" s="21" t="e">
        <f t="shared" si="49"/>
        <v>#N/A</v>
      </c>
      <c r="U81" s="10">
        <f t="shared" si="50"/>
        <v>6.2593224269789589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46203</v>
      </c>
      <c r="D82" s="10">
        <f t="shared" si="54"/>
        <v>2026</v>
      </c>
      <c r="E82" s="10">
        <f t="shared" si="55"/>
        <v>6</v>
      </c>
      <c r="F82" s="10" t="str">
        <f t="shared" si="56"/>
        <v>20266</v>
      </c>
      <c r="G82" s="10">
        <f>+(A82*'IMAE regresion'!$B$18)+'IMAE regresion'!$B$17</f>
        <v>5.9421532200853209</v>
      </c>
      <c r="I82" s="10">
        <f t="shared" si="61"/>
        <v>0.15571708533947434</v>
      </c>
      <c r="J82" s="10">
        <f t="shared" si="57"/>
        <v>6.0978703054247951</v>
      </c>
      <c r="K82" s="13">
        <f t="shared" si="58"/>
        <v>-6.0978703054247951</v>
      </c>
      <c r="L82" s="10">
        <f t="shared" si="59"/>
        <v>0.16145212155416377</v>
      </c>
      <c r="M82" s="21">
        <f t="shared" si="60"/>
        <v>1.8475821074891865</v>
      </c>
      <c r="N82" s="21">
        <f t="shared" si="60"/>
        <v>10.348158503360404</v>
      </c>
      <c r="O82" s="21">
        <f t="shared" si="60"/>
        <v>3.2643448401343895</v>
      </c>
      <c r="P82" s="21">
        <f t="shared" si="60"/>
        <v>8.9313957707152003</v>
      </c>
      <c r="Q82" s="21">
        <f t="shared" si="60"/>
        <v>4.6811075727795926</v>
      </c>
      <c r="R82" s="21">
        <f t="shared" si="60"/>
        <v>7.5146330380699977</v>
      </c>
      <c r="S82" s="13" t="e">
        <f t="shared" si="48"/>
        <v>#N/A</v>
      </c>
      <c r="T82" s="21" t="e">
        <f t="shared" si="49"/>
        <v>#N/A</v>
      </c>
      <c r="U82" s="10">
        <f t="shared" si="50"/>
        <v>6.0978703054247951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46234</v>
      </c>
      <c r="D83" s="10">
        <f t="shared" si="54"/>
        <v>2026</v>
      </c>
      <c r="E83" s="10">
        <f t="shared" si="55"/>
        <v>7</v>
      </c>
      <c r="F83" s="10" t="str">
        <f t="shared" si="56"/>
        <v>20267</v>
      </c>
      <c r="G83" s="10">
        <f>+(A83*'IMAE regresion'!$B$18)+'IMAE regresion'!$B$17</f>
        <v>5.9904448787967386</v>
      </c>
      <c r="I83" s="10">
        <f t="shared" si="61"/>
        <v>-1.9570340699511135E-2</v>
      </c>
      <c r="J83" s="10">
        <f t="shared" si="57"/>
        <v>5.9708745380972275</v>
      </c>
      <c r="K83" s="13">
        <f t="shared" si="58"/>
        <v>-5.9708745380972275</v>
      </c>
      <c r="L83" s="10">
        <f t="shared" si="59"/>
        <v>0.12699576732756768</v>
      </c>
      <c r="M83" s="21">
        <f t="shared" si="60"/>
        <v>1.7205863401616188</v>
      </c>
      <c r="N83" s="21">
        <f t="shared" si="60"/>
        <v>10.221162736032836</v>
      </c>
      <c r="O83" s="21">
        <f t="shared" si="60"/>
        <v>3.1373490728068218</v>
      </c>
      <c r="P83" s="21">
        <f t="shared" si="60"/>
        <v>8.8044000033876326</v>
      </c>
      <c r="Q83" s="21">
        <f t="shared" si="60"/>
        <v>4.5541118054520249</v>
      </c>
      <c r="R83" s="21">
        <f t="shared" si="60"/>
        <v>7.38763727074243</v>
      </c>
      <c r="S83" s="13" t="e">
        <f t="shared" si="48"/>
        <v>#N/A</v>
      </c>
      <c r="T83" s="21" t="e">
        <f t="shared" si="49"/>
        <v>#N/A</v>
      </c>
      <c r="U83" s="10">
        <f t="shared" si="50"/>
        <v>5.9708745380972275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46265</v>
      </c>
      <c r="D84" s="10">
        <f t="shared" si="54"/>
        <v>2026</v>
      </c>
      <c r="E84" s="10">
        <f t="shared" si="55"/>
        <v>8</v>
      </c>
      <c r="F84" s="10" t="str">
        <f t="shared" si="56"/>
        <v>20268</v>
      </c>
      <c r="G84" s="10">
        <f>+(A84*'IMAE regresion'!$B$18)+'IMAE regresion'!$B$17</f>
        <v>6.0387365375081554</v>
      </c>
      <c r="I84" s="10">
        <f t="shared" si="61"/>
        <v>7.2649265767304433E-2</v>
      </c>
      <c r="J84" s="10">
        <f t="shared" si="57"/>
        <v>6.1113858032754598</v>
      </c>
      <c r="K84" s="13">
        <f t="shared" si="58"/>
        <v>-6.1113858032754598</v>
      </c>
      <c r="L84" s="10">
        <f t="shared" si="59"/>
        <v>0.14051126517823231</v>
      </c>
      <c r="M84" s="21">
        <f t="shared" si="60"/>
        <v>1.8610976053398511</v>
      </c>
      <c r="N84" s="21">
        <f t="shared" si="60"/>
        <v>10.361674001211068</v>
      </c>
      <c r="O84" s="21">
        <f t="shared" si="60"/>
        <v>3.2778603379850542</v>
      </c>
      <c r="P84" s="21">
        <f t="shared" si="60"/>
        <v>8.9449112685658658</v>
      </c>
      <c r="Q84" s="21">
        <f t="shared" si="60"/>
        <v>4.6946230706302572</v>
      </c>
      <c r="R84" s="21">
        <f t="shared" si="60"/>
        <v>7.5281485359206624</v>
      </c>
      <c r="S84" s="13" t="e">
        <f t="shared" si="48"/>
        <v>#N/A</v>
      </c>
      <c r="T84" s="21" t="e">
        <f t="shared" si="49"/>
        <v>#N/A</v>
      </c>
      <c r="U84" s="10">
        <f t="shared" si="50"/>
        <v>6.1113858032754598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2025-01-13T16:51:52Z</dcterms:modified>
</cp:coreProperties>
</file>