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a\badania operacyjne\"/>
    </mc:Choice>
  </mc:AlternateContent>
  <xr:revisionPtr revIDLastSave="0" documentId="13_ncr:1_{E61AEE8A-A70B-42C6-B6E2-2B62FFA02180}" xr6:coauthVersionLast="46" xr6:coauthVersionMax="46" xr10:uidLastSave="{00000000-0000-0000-0000-000000000000}"/>
  <bookViews>
    <workbookView xWindow="-108" yWindow="-108" windowWidth="23256" windowHeight="12576" xr2:uid="{816A0400-05BE-476D-9125-E5B8A9A6F93F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" i="1" l="1"/>
  <c r="X16" i="1" s="1"/>
  <c r="X15" i="1"/>
  <c r="AH13" i="1"/>
  <c r="AA14" i="1"/>
  <c r="AG13" i="1"/>
  <c r="BG15" i="1"/>
  <c r="BF15" i="1"/>
  <c r="BE15" i="1"/>
  <c r="BD15" i="1"/>
  <c r="AY12" i="1"/>
  <c r="AX12" i="1"/>
  <c r="AX13" i="1"/>
  <c r="AW12" i="1"/>
  <c r="AW13" i="1"/>
  <c r="AW14" i="1"/>
  <c r="AV12" i="1"/>
  <c r="AV13" i="1"/>
  <c r="AV14" i="1"/>
  <c r="AV15" i="1"/>
  <c r="AG12" i="1"/>
  <c r="AP12" i="1"/>
  <c r="AO12" i="1"/>
  <c r="AO13" i="1"/>
  <c r="AN12" i="1"/>
  <c r="AN13" i="1"/>
  <c r="AN14" i="1"/>
  <c r="AK12" i="1"/>
  <c r="AJ12" i="1"/>
  <c r="AJ13" i="1"/>
  <c r="AI12" i="1"/>
  <c r="AI13" i="1"/>
  <c r="AI14" i="1"/>
  <c r="AH12" i="1"/>
  <c r="AH14" i="1"/>
  <c r="AH15" i="1"/>
  <c r="AG14" i="1"/>
  <c r="AG15" i="1"/>
  <c r="AG16" i="1"/>
  <c r="AF12" i="1"/>
  <c r="AF13" i="1"/>
  <c r="AF14" i="1"/>
  <c r="AF15" i="1"/>
  <c r="AF16" i="1"/>
  <c r="AF17" i="1"/>
  <c r="AC12" i="1"/>
  <c r="AB13" i="1"/>
  <c r="AB14" i="1"/>
  <c r="AA15" i="1"/>
  <c r="AA16" i="1"/>
  <c r="Z12" i="1"/>
  <c r="Z16" i="1"/>
  <c r="Z17" i="1"/>
  <c r="Y12" i="1"/>
  <c r="Y13" i="1"/>
  <c r="X12" i="1"/>
  <c r="X13" i="1"/>
  <c r="X14" i="1"/>
  <c r="U12" i="1"/>
  <c r="U13" i="1"/>
  <c r="U14" i="1"/>
  <c r="U15" i="1"/>
  <c r="U16" i="1"/>
  <c r="U17" i="1"/>
  <c r="T12" i="1"/>
  <c r="T13" i="1"/>
  <c r="T14" i="1"/>
  <c r="T15" i="1"/>
  <c r="T16" i="1"/>
  <c r="T17" i="1"/>
  <c r="S12" i="1"/>
  <c r="S13" i="1"/>
  <c r="S14" i="1"/>
  <c r="S15" i="1"/>
  <c r="S16" i="1"/>
  <c r="S17" i="1"/>
  <c r="R12" i="1"/>
  <c r="O12" i="1" s="1"/>
  <c r="N12" i="1" s="1"/>
  <c r="R13" i="1"/>
  <c r="N13" i="1" s="1"/>
  <c r="R14" i="1"/>
  <c r="R15" i="1"/>
  <c r="R16" i="1"/>
  <c r="R17" i="1"/>
  <c r="Q12" i="1"/>
  <c r="Q13" i="1"/>
  <c r="Q14" i="1"/>
  <c r="Q15" i="1"/>
  <c r="Q16" i="1"/>
  <c r="Q17" i="1"/>
  <c r="O17" i="1" s="1"/>
  <c r="N17" i="1" s="1"/>
  <c r="P12" i="1"/>
  <c r="P13" i="1"/>
  <c r="P14" i="1"/>
  <c r="O14" i="1" s="1"/>
  <c r="N14" i="1" s="1"/>
  <c r="P15" i="1"/>
  <c r="O15" i="1" s="1"/>
  <c r="N15" i="1" s="1"/>
  <c r="P16" i="1"/>
  <c r="O16" i="1" s="1"/>
  <c r="N16" i="1" s="1"/>
  <c r="P17" i="1"/>
  <c r="W13" i="1" l="1"/>
  <c r="AB12" i="1"/>
  <c r="Y17" i="1"/>
  <c r="Z15" i="1"/>
  <c r="AA13" i="1"/>
  <c r="AC17" i="1"/>
  <c r="Y16" i="1"/>
  <c r="W16" i="1" s="1"/>
  <c r="Z14" i="1"/>
  <c r="AA12" i="1"/>
  <c r="W12" i="1" s="1"/>
  <c r="AC16" i="1"/>
  <c r="X17" i="1"/>
  <c r="Y15" i="1"/>
  <c r="Z13" i="1"/>
  <c r="AB17" i="1"/>
  <c r="AC15" i="1"/>
  <c r="Y14" i="1"/>
  <c r="AB16" i="1"/>
  <c r="AC14" i="1"/>
  <c r="AA17" i="1"/>
  <c r="AB15" i="1"/>
  <c r="AC13" i="1"/>
  <c r="AG17" i="1" l="1"/>
  <c r="AK13" i="1"/>
  <c r="AE13" i="1" s="1"/>
  <c r="AH16" i="1"/>
  <c r="AI15" i="1"/>
  <c r="AJ14" i="1"/>
  <c r="V16" i="1"/>
  <c r="AK17" i="1"/>
  <c r="W15" i="1"/>
  <c r="W17" i="1"/>
  <c r="V17" i="1" s="1"/>
  <c r="W14" i="1"/>
  <c r="AI17" i="1" s="1"/>
  <c r="AR13" i="1" l="1"/>
  <c r="AP15" i="1"/>
  <c r="AS12" i="1"/>
  <c r="AM12" i="1" s="1"/>
  <c r="AO16" i="1"/>
  <c r="AN17" i="1"/>
  <c r="AQ14" i="1"/>
  <c r="V15" i="1"/>
  <c r="AJ17" i="1"/>
  <c r="AE17" i="1" s="1"/>
  <c r="AD17" i="1" s="1"/>
  <c r="AK16" i="1"/>
  <c r="AJ16" i="1"/>
  <c r="AK15" i="1"/>
  <c r="V13" i="1"/>
  <c r="AK14" i="1"/>
  <c r="AE14" i="1" s="1"/>
  <c r="AH17" i="1"/>
  <c r="AJ15" i="1"/>
  <c r="AE15" i="1" s="1"/>
  <c r="AI16" i="1"/>
  <c r="AE16" i="1" s="1"/>
  <c r="AM13" i="1" l="1"/>
  <c r="AO17" i="1"/>
  <c r="AR14" i="1"/>
  <c r="AP16" i="1"/>
  <c r="AQ15" i="1"/>
  <c r="AS13" i="1"/>
  <c r="AS17" i="1"/>
  <c r="AS16" i="1"/>
  <c r="AR17" i="1"/>
  <c r="AD16" i="1"/>
  <c r="AQ17" i="1"/>
  <c r="AS15" i="1"/>
  <c r="AR16" i="1"/>
  <c r="AM16" i="1" s="1"/>
  <c r="AQ16" i="1"/>
  <c r="AR15" i="1"/>
  <c r="AP17" i="1"/>
  <c r="AS14" i="1"/>
  <c r="AW15" i="1"/>
  <c r="AX14" i="1"/>
  <c r="AY13" i="1"/>
  <c r="AZ12" i="1"/>
  <c r="AV16" i="1"/>
  <c r="AM14" i="1" l="1"/>
  <c r="AW17" i="1" s="1"/>
  <c r="AM15" i="1"/>
  <c r="AL15" i="1" s="1"/>
  <c r="AM17" i="1"/>
  <c r="AL17" i="1" s="1"/>
  <c r="BA14" i="1"/>
  <c r="AZ15" i="1"/>
  <c r="AX17" i="1"/>
  <c r="AY16" i="1"/>
  <c r="AL16" i="1"/>
  <c r="BA15" i="1"/>
  <c r="AY17" i="1"/>
  <c r="AZ16" i="1"/>
  <c r="AV17" i="1"/>
  <c r="AW16" i="1"/>
  <c r="AX15" i="1"/>
  <c r="AY14" i="1"/>
  <c r="AZ13" i="1"/>
  <c r="BA12" i="1"/>
  <c r="AY15" i="1" l="1"/>
  <c r="AU15" i="1" s="1"/>
  <c r="AT15" i="1" s="1"/>
  <c r="AX16" i="1"/>
  <c r="AZ14" i="1"/>
  <c r="BA13" i="1"/>
  <c r="AU14" i="1"/>
  <c r="AT14" i="1" s="1"/>
  <c r="AU13" i="1"/>
  <c r="BI15" i="1" s="1"/>
  <c r="AU12" i="1"/>
  <c r="BH15" i="1" s="1"/>
  <c r="BA17" i="1"/>
  <c r="AZ17" i="1"/>
  <c r="BA16" i="1"/>
  <c r="AU16" i="1" s="1"/>
  <c r="AT16" i="1" s="1"/>
  <c r="AU17" i="1" l="1"/>
  <c r="AT17" i="1" s="1"/>
  <c r="BC15" i="1"/>
</calcChain>
</file>

<file path=xl/sharedStrings.xml><?xml version="1.0" encoding="utf-8"?>
<sst xmlns="http://schemas.openxmlformats.org/spreadsheetml/2006/main" count="39" uniqueCount="33">
  <si>
    <t>xi</t>
  </si>
  <si>
    <t>g(xi)</t>
  </si>
  <si>
    <t>yn</t>
  </si>
  <si>
    <t>x4</t>
  </si>
  <si>
    <t>x3</t>
  </si>
  <si>
    <t>x2</t>
  </si>
  <si>
    <t>-</t>
  </si>
  <si>
    <t>yi</t>
  </si>
  <si>
    <t>h(yi)</t>
  </si>
  <si>
    <t>i</t>
  </si>
  <si>
    <t>qi</t>
  </si>
  <si>
    <t>koszt produkcji</t>
  </si>
  <si>
    <t>n - liczba miesiecy</t>
  </si>
  <si>
    <t>ymin - minimalna pojemność magazynu</t>
  </si>
  <si>
    <t>y0 - początkowy stan magazynu</t>
  </si>
  <si>
    <t>y6 - końcowy stan magazynu</t>
  </si>
  <si>
    <t>zapotrzebowanie</t>
  </si>
  <si>
    <t>z - zdolnosc produkcyjna</t>
  </si>
  <si>
    <t>koszt magazynowania</t>
  </si>
  <si>
    <t>ymax - max pojemność magazynu</t>
  </si>
  <si>
    <t>n - miesiąc -&gt;</t>
  </si>
  <si>
    <t>q - zaporzebowanie -&gt;</t>
  </si>
  <si>
    <t>x6</t>
  </si>
  <si>
    <t>f1(y5)</t>
  </si>
  <si>
    <t>x5</t>
  </si>
  <si>
    <t>f2(y4)</t>
  </si>
  <si>
    <t>f3(y3)</t>
  </si>
  <si>
    <t>x1</t>
  </si>
  <si>
    <t>f4(y2)</t>
  </si>
  <si>
    <t>f5(y1)</t>
  </si>
  <si>
    <t>f6(y0)</t>
  </si>
  <si>
    <t>h - koszt magazynowania</t>
  </si>
  <si>
    <t xml:space="preserve">x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</si>
</sst>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2" tint="-0.499984740745262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E7A6E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3" xfId="0" applyFill="1" applyBorder="1" applyAlignment="1"/>
    <xf numFmtId="0" fontId="0" fillId="2" borderId="4" xfId="0" applyFill="1" applyBorder="1" applyAlignment="1"/>
    <xf numFmtId="0" fontId="0" fillId="2" borderId="3" xfId="0" applyFill="1" applyBorder="1"/>
    <xf numFmtId="0" fontId="0" fillId="2" borderId="6" xfId="0" applyFill="1" applyBorder="1" applyAlignment="1"/>
    <xf numFmtId="0" fontId="0" fillId="2" borderId="7" xfId="0" applyFill="1" applyBorder="1"/>
    <xf numFmtId="0" fontId="0" fillId="2" borderId="8" xfId="0" applyFill="1" applyBorder="1" applyAlignment="1"/>
    <xf numFmtId="0" fontId="0" fillId="2" borderId="15" xfId="0" applyFill="1" applyBorder="1"/>
    <xf numFmtId="0" fontId="0" fillId="0" borderId="11" xfId="0" applyBorder="1"/>
    <xf numFmtId="0" fontId="0" fillId="0" borderId="16" xfId="0" applyBorder="1"/>
    <xf numFmtId="0" fontId="0" fillId="0" borderId="5" xfId="0" applyBorder="1"/>
    <xf numFmtId="1" fontId="0" fillId="2" borderId="7" xfId="0" applyNumberFormat="1" applyFill="1" applyBorder="1"/>
    <xf numFmtId="1" fontId="0" fillId="2" borderId="1" xfId="0" applyNumberFormat="1" applyFill="1" applyBorder="1"/>
    <xf numFmtId="1" fontId="0" fillId="2" borderId="15" xfId="0" applyNumberFormat="1" applyFill="1" applyBorder="1"/>
    <xf numFmtId="0" fontId="0" fillId="3" borderId="1" xfId="0" applyFill="1" applyBorder="1"/>
    <xf numFmtId="0" fontId="0" fillId="3" borderId="3" xfId="0" applyFill="1" applyBorder="1"/>
    <xf numFmtId="0" fontId="0" fillId="3" borderId="7" xfId="0" applyFill="1" applyBorder="1"/>
    <xf numFmtId="1" fontId="0" fillId="3" borderId="3" xfId="0" applyNumberFormat="1" applyFill="1" applyBorder="1"/>
    <xf numFmtId="1" fontId="1" fillId="0" borderId="6" xfId="0" applyNumberFormat="1" applyFont="1" applyBorder="1"/>
    <xf numFmtId="1" fontId="1" fillId="0" borderId="1" xfId="0" applyNumberFormat="1" applyFont="1" applyBorder="1"/>
    <xf numFmtId="1" fontId="1" fillId="0" borderId="4" xfId="0" applyNumberFormat="1" applyFont="1" applyBorder="1"/>
    <xf numFmtId="1" fontId="1" fillId="0" borderId="8" xfId="0" applyNumberFormat="1" applyFont="1" applyBorder="1"/>
    <xf numFmtId="0" fontId="1" fillId="0" borderId="6" xfId="0" applyFont="1" applyBorder="1"/>
    <xf numFmtId="0" fontId="1" fillId="0" borderId="1" xfId="0" applyFont="1" applyBorder="1"/>
    <xf numFmtId="0" fontId="1" fillId="0" borderId="4" xfId="0" applyFont="1" applyBorder="1"/>
    <xf numFmtId="0" fontId="0" fillId="2" borderId="1" xfId="0" applyFill="1" applyBorder="1" applyAlignment="1">
      <alignment wrapText="1"/>
    </xf>
    <xf numFmtId="0" fontId="0" fillId="0" borderId="2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4" borderId="7" xfId="0" applyFill="1" applyBorder="1"/>
    <xf numFmtId="0" fontId="0" fillId="4" borderId="1" xfId="0" applyFill="1" applyBorder="1"/>
    <xf numFmtId="0" fontId="0" fillId="5" borderId="1" xfId="0" applyFill="1" applyBorder="1"/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EE7A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63867-AF97-4C65-B9B2-16F13743446D}">
  <dimension ref="A8:BI22"/>
  <sheetViews>
    <sheetView tabSelected="1" zoomScaleNormal="100" workbookViewId="0">
      <selection activeCell="AN12" sqref="AN12"/>
    </sheetView>
  </sheetViews>
  <sheetFormatPr defaultRowHeight="14.4" x14ac:dyDescent="0.3"/>
  <cols>
    <col min="1" max="1" width="32.77734375" customWidth="1"/>
    <col min="2" max="2" width="5.44140625" customWidth="1"/>
    <col min="7" max="7" width="9.33203125" customWidth="1"/>
    <col min="8" max="8" width="9.109375" customWidth="1"/>
    <col min="12" max="12" width="6.44140625" customWidth="1"/>
    <col min="13" max="13" width="15" customWidth="1"/>
    <col min="14" max="15" width="4.77734375" customWidth="1"/>
    <col min="16" max="21" width="2.77734375" customWidth="1"/>
    <col min="22" max="23" width="4.77734375" customWidth="1"/>
    <col min="24" max="29" width="3.77734375" customWidth="1"/>
    <col min="30" max="31" width="4.77734375" customWidth="1"/>
    <col min="32" max="37" width="3.77734375" customWidth="1"/>
    <col min="38" max="39" width="4.77734375" customWidth="1"/>
    <col min="40" max="45" width="3.77734375" customWidth="1"/>
    <col min="46" max="47" width="4.77734375" customWidth="1"/>
    <col min="48" max="53" width="3.77734375" customWidth="1"/>
    <col min="54" max="55" width="4.77734375" customWidth="1"/>
    <col min="56" max="61" width="3.77734375" customWidth="1"/>
  </cols>
  <sheetData>
    <row r="8" spans="1:61" ht="30" customHeight="1" x14ac:dyDescent="0.3">
      <c r="M8" s="27" t="s">
        <v>31</v>
      </c>
      <c r="N8" s="3">
        <v>1</v>
      </c>
      <c r="O8" s="8"/>
      <c r="P8" s="29" t="s">
        <v>32</v>
      </c>
      <c r="Q8" s="30"/>
      <c r="R8" s="30"/>
      <c r="S8" s="30"/>
      <c r="T8" s="30"/>
      <c r="U8" s="31"/>
      <c r="V8" s="6">
        <v>1</v>
      </c>
      <c r="W8" s="8"/>
      <c r="X8" s="29" t="s">
        <v>32</v>
      </c>
      <c r="Y8" s="30"/>
      <c r="Z8" s="30"/>
      <c r="AA8" s="30"/>
      <c r="AB8" s="30"/>
      <c r="AC8" s="31"/>
      <c r="AD8" s="6">
        <v>1</v>
      </c>
      <c r="AE8" s="8"/>
      <c r="AF8" s="29" t="s">
        <v>32</v>
      </c>
      <c r="AG8" s="30"/>
      <c r="AH8" s="30"/>
      <c r="AI8" s="30"/>
      <c r="AJ8" s="30"/>
      <c r="AK8" s="31"/>
      <c r="AL8" s="6">
        <v>2</v>
      </c>
      <c r="AM8" s="8"/>
      <c r="AN8" s="29" t="s">
        <v>32</v>
      </c>
      <c r="AO8" s="30"/>
      <c r="AP8" s="30"/>
      <c r="AQ8" s="30"/>
      <c r="AR8" s="30"/>
      <c r="AS8" s="31"/>
      <c r="AT8" s="6">
        <v>3</v>
      </c>
      <c r="AU8" s="4"/>
      <c r="AV8" s="29" t="s">
        <v>32</v>
      </c>
      <c r="AW8" s="30"/>
      <c r="AX8" s="30"/>
      <c r="AY8" s="30"/>
      <c r="AZ8" s="30"/>
      <c r="BA8" s="31"/>
      <c r="BB8" s="3">
        <v>5</v>
      </c>
      <c r="BC8" s="4"/>
      <c r="BD8" s="29" t="s">
        <v>32</v>
      </c>
      <c r="BE8" s="30"/>
      <c r="BF8" s="30"/>
      <c r="BG8" s="30"/>
      <c r="BH8" s="30"/>
      <c r="BI8" s="31"/>
    </row>
    <row r="9" spans="1:61" ht="30" customHeight="1" x14ac:dyDescent="0.3">
      <c r="M9" s="27" t="s">
        <v>20</v>
      </c>
      <c r="N9" s="3">
        <v>1</v>
      </c>
      <c r="O9" s="8"/>
      <c r="P9" s="32"/>
      <c r="Q9" s="33"/>
      <c r="R9" s="33"/>
      <c r="S9" s="33"/>
      <c r="T9" s="33"/>
      <c r="U9" s="34"/>
      <c r="V9" s="6">
        <v>2</v>
      </c>
      <c r="W9" s="8"/>
      <c r="X9" s="32"/>
      <c r="Y9" s="33"/>
      <c r="Z9" s="33"/>
      <c r="AA9" s="33"/>
      <c r="AB9" s="33"/>
      <c r="AC9" s="34"/>
      <c r="AD9" s="6">
        <v>3</v>
      </c>
      <c r="AE9" s="8"/>
      <c r="AF9" s="32"/>
      <c r="AG9" s="33"/>
      <c r="AH9" s="33"/>
      <c r="AI9" s="33"/>
      <c r="AJ9" s="33"/>
      <c r="AK9" s="34"/>
      <c r="AL9" s="6">
        <v>4</v>
      </c>
      <c r="AM9" s="8"/>
      <c r="AN9" s="32"/>
      <c r="AO9" s="33"/>
      <c r="AP9" s="33"/>
      <c r="AQ9" s="33"/>
      <c r="AR9" s="33"/>
      <c r="AS9" s="34"/>
      <c r="AT9" s="6">
        <v>5</v>
      </c>
      <c r="AU9" s="4"/>
      <c r="AV9" s="32"/>
      <c r="AW9" s="33"/>
      <c r="AX9" s="33"/>
      <c r="AY9" s="33"/>
      <c r="AZ9" s="33"/>
      <c r="BA9" s="34"/>
      <c r="BB9" s="3">
        <v>6</v>
      </c>
      <c r="BC9" s="4"/>
      <c r="BD9" s="32"/>
      <c r="BE9" s="33"/>
      <c r="BF9" s="33"/>
      <c r="BG9" s="33"/>
      <c r="BH9" s="33"/>
      <c r="BI9" s="34"/>
    </row>
    <row r="10" spans="1:61" ht="30" customHeight="1" x14ac:dyDescent="0.3">
      <c r="D10" s="28" t="s">
        <v>11</v>
      </c>
      <c r="E10" s="28"/>
      <c r="G10" s="28" t="s">
        <v>18</v>
      </c>
      <c r="H10" s="28"/>
      <c r="J10" s="28" t="s">
        <v>16</v>
      </c>
      <c r="K10" s="28"/>
      <c r="M10" s="27" t="s">
        <v>21</v>
      </c>
      <c r="N10" s="3">
        <v>3</v>
      </c>
      <c r="O10" s="8"/>
      <c r="P10" s="35"/>
      <c r="Q10" s="36"/>
      <c r="R10" s="36"/>
      <c r="S10" s="36"/>
      <c r="T10" s="36"/>
      <c r="U10" s="37"/>
      <c r="V10" s="6">
        <v>3</v>
      </c>
      <c r="W10" s="8"/>
      <c r="X10" s="35"/>
      <c r="Y10" s="36"/>
      <c r="Z10" s="36"/>
      <c r="AA10" s="36"/>
      <c r="AB10" s="36"/>
      <c r="AC10" s="37"/>
      <c r="AD10" s="6">
        <v>6</v>
      </c>
      <c r="AE10" s="8"/>
      <c r="AF10" s="35"/>
      <c r="AG10" s="36"/>
      <c r="AH10" s="36"/>
      <c r="AI10" s="36"/>
      <c r="AJ10" s="36"/>
      <c r="AK10" s="37"/>
      <c r="AL10" s="6">
        <v>4</v>
      </c>
      <c r="AM10" s="8"/>
      <c r="AN10" s="35"/>
      <c r="AO10" s="36"/>
      <c r="AP10" s="36"/>
      <c r="AQ10" s="36"/>
      <c r="AR10" s="36"/>
      <c r="AS10" s="37"/>
      <c r="AT10" s="6">
        <v>4</v>
      </c>
      <c r="AU10" s="4"/>
      <c r="AV10" s="35"/>
      <c r="AW10" s="36"/>
      <c r="AX10" s="36"/>
      <c r="AY10" s="36"/>
      <c r="AZ10" s="36"/>
      <c r="BA10" s="37"/>
      <c r="BB10" s="3">
        <v>7</v>
      </c>
      <c r="BC10" s="4"/>
      <c r="BD10" s="35"/>
      <c r="BE10" s="36"/>
      <c r="BF10" s="36"/>
      <c r="BG10" s="36"/>
      <c r="BH10" s="36"/>
      <c r="BI10" s="37"/>
    </row>
    <row r="11" spans="1:61" ht="14.4" customHeight="1" x14ac:dyDescent="0.3">
      <c r="D11" s="2" t="s">
        <v>0</v>
      </c>
      <c r="E11" s="2" t="s">
        <v>1</v>
      </c>
      <c r="G11" s="2" t="s">
        <v>7</v>
      </c>
      <c r="H11" s="2" t="s">
        <v>8</v>
      </c>
      <c r="J11" s="2" t="s">
        <v>9</v>
      </c>
      <c r="K11" s="2" t="s">
        <v>10</v>
      </c>
      <c r="M11" s="2" t="s">
        <v>2</v>
      </c>
      <c r="N11" s="2" t="s">
        <v>22</v>
      </c>
      <c r="O11" s="5" t="s">
        <v>23</v>
      </c>
      <c r="P11" s="7">
        <v>0</v>
      </c>
      <c r="Q11" s="2">
        <v>1</v>
      </c>
      <c r="R11" s="2">
        <v>2</v>
      </c>
      <c r="S11" s="2">
        <v>3</v>
      </c>
      <c r="T11" s="2">
        <v>4</v>
      </c>
      <c r="U11" s="9">
        <v>5</v>
      </c>
      <c r="V11" s="7" t="s">
        <v>24</v>
      </c>
      <c r="W11" s="5" t="s">
        <v>25</v>
      </c>
      <c r="X11" s="13">
        <v>0</v>
      </c>
      <c r="Y11" s="14">
        <v>1</v>
      </c>
      <c r="Z11" s="14">
        <v>2</v>
      </c>
      <c r="AA11" s="14">
        <v>3</v>
      </c>
      <c r="AB11" s="14">
        <v>4</v>
      </c>
      <c r="AC11" s="15">
        <v>5</v>
      </c>
      <c r="AD11" s="7" t="s">
        <v>3</v>
      </c>
      <c r="AE11" s="5" t="s">
        <v>26</v>
      </c>
      <c r="AF11" s="7">
        <v>0</v>
      </c>
      <c r="AG11" s="2">
        <v>1</v>
      </c>
      <c r="AH11" s="2">
        <v>2</v>
      </c>
      <c r="AI11" s="2">
        <v>3</v>
      </c>
      <c r="AJ11" s="2">
        <v>4</v>
      </c>
      <c r="AK11" s="9">
        <v>5</v>
      </c>
      <c r="AL11" s="7" t="s">
        <v>4</v>
      </c>
      <c r="AM11" s="5" t="s">
        <v>28</v>
      </c>
      <c r="AN11" s="7">
        <v>0</v>
      </c>
      <c r="AO11" s="2">
        <v>1</v>
      </c>
      <c r="AP11" s="2">
        <v>2</v>
      </c>
      <c r="AQ11" s="2">
        <v>3</v>
      </c>
      <c r="AR11" s="2">
        <v>4</v>
      </c>
      <c r="AS11" s="9">
        <v>5</v>
      </c>
      <c r="AT11" s="7" t="s">
        <v>5</v>
      </c>
      <c r="AU11" s="2" t="s">
        <v>29</v>
      </c>
      <c r="AV11" s="7">
        <v>0</v>
      </c>
      <c r="AW11" s="2">
        <v>1</v>
      </c>
      <c r="AX11" s="2">
        <v>2</v>
      </c>
      <c r="AY11" s="2">
        <v>3</v>
      </c>
      <c r="AZ11" s="2">
        <v>4</v>
      </c>
      <c r="BA11" s="9">
        <v>5</v>
      </c>
      <c r="BB11" s="2" t="s">
        <v>27</v>
      </c>
      <c r="BC11" s="2" t="s">
        <v>30</v>
      </c>
      <c r="BD11" s="7">
        <v>0</v>
      </c>
      <c r="BE11" s="2">
        <v>1</v>
      </c>
      <c r="BF11" s="2">
        <v>2</v>
      </c>
      <c r="BG11" s="2">
        <v>3</v>
      </c>
      <c r="BH11" s="2">
        <v>4</v>
      </c>
      <c r="BI11" s="9">
        <v>5</v>
      </c>
    </row>
    <row r="12" spans="1:61" x14ac:dyDescent="0.3">
      <c r="A12" t="s">
        <v>12</v>
      </c>
      <c r="B12">
        <v>6</v>
      </c>
      <c r="D12" s="1">
        <v>0</v>
      </c>
      <c r="E12" s="1">
        <v>0</v>
      </c>
      <c r="G12" s="1">
        <v>0</v>
      </c>
      <c r="H12" s="1"/>
      <c r="J12" s="1">
        <v>1</v>
      </c>
      <c r="K12" s="1">
        <v>5</v>
      </c>
      <c r="M12" s="1">
        <v>1</v>
      </c>
      <c r="N12" s="39">
        <f t="shared" ref="N12:N17" si="0">LOOKUP(O12,P12:U12, P$11:U$11)</f>
        <v>2</v>
      </c>
      <c r="O12" s="17">
        <f>_xlfn.MINIFS(P12:U12, P$11:U$11, "&gt;=2", P$11:U$11, "&lt;=8")</f>
        <v>7</v>
      </c>
      <c r="P12" s="24">
        <f t="shared" ref="P12:P17" si="1">$E$12 + $N$8*$B$16</f>
        <v>1</v>
      </c>
      <c r="Q12" s="25">
        <f t="shared" ref="Q12:Q17" si="2">$E$13 + $N$8*$B$16</f>
        <v>6</v>
      </c>
      <c r="R12" s="25">
        <f t="shared" ref="R12:R17" si="3">$E$14 + $N$8*$B$16</f>
        <v>7</v>
      </c>
      <c r="S12" s="25">
        <f t="shared" ref="S12:S17" si="4">$E$15 + $N$8*$B$16</f>
        <v>9</v>
      </c>
      <c r="T12" s="25">
        <f t="shared" ref="T12:T17" si="5">$E$16 + $N$8*$B$16</f>
        <v>12</v>
      </c>
      <c r="U12" s="26">
        <f t="shared" ref="U12:U17" si="6">$E$17 + $N$8*$B$16</f>
        <v>16</v>
      </c>
      <c r="V12" s="38">
        <v>3</v>
      </c>
      <c r="W12" s="19">
        <f>_xlfn.MINIFS(X12:AC12, X$11:AC$11, "&gt;=2", X$11:AC$11, "&lt;=8")</f>
        <v>16</v>
      </c>
      <c r="X12" s="20">
        <f t="shared" ref="X12:X17" si="7">_xlfn.IFNA($E$12 + $V$8*($M12 + X$11 - $V$10) + LOOKUP(($M12 + X$11 - $V$10), $M$12:$M$17, $O$12:$O$17), 999)</f>
        <v>999</v>
      </c>
      <c r="Y12" s="21">
        <f t="shared" ref="Y12:Y17" si="8">_xlfn.IFNA($E$13 + $V$8*($M12 + Y$11 - $V$10) + LOOKUP(($M12 + Y$11 - $V$10), $M$12:$M$17, $O$12:$O$17), 999)</f>
        <v>999</v>
      </c>
      <c r="Z12" s="21">
        <f t="shared" ref="Z12:Z17" si="9">_xlfn.IFNA($E$14 + $V$8*($M12 + Z$11 - $V$10) + LOOKUP(($M12 + Z$11 - $V$10), $M$12:$M$17, $O$12:$O$17), 999)</f>
        <v>999</v>
      </c>
      <c r="AA12" s="21">
        <f t="shared" ref="AA12:AA17" si="10">_xlfn.IFNA($E$15 + $V$8*($M12 + AA$11 - $V$10) + LOOKUP(($M12 + AA$11 - $V$10), $M$12:$M$17, $O$12:$O$17), 999)</f>
        <v>16</v>
      </c>
      <c r="AB12" s="21">
        <f t="shared" ref="AB12:AB17" si="11">_xlfn.IFNA($E$16 + $V$8*($M12 + AB$11 - $V$10) + LOOKUP(($M12 + AB$11 - $V$10), $M$12:$M$17, $O$12:$O$17), 999)</f>
        <v>19</v>
      </c>
      <c r="AC12" s="22">
        <f t="shared" ref="AC12:AC17" si="12">_xlfn.IFNA($E$17 + $V$8*($M12 + AC$11 - $V$10) + LOOKUP(($M12 + AC$11 - $V$10), $M$12:$M$17, $O$12:$O$17), 999)</f>
        <v>19</v>
      </c>
      <c r="AD12" s="18" t="s">
        <v>6</v>
      </c>
      <c r="AE12" s="17" t="s">
        <v>6</v>
      </c>
      <c r="AF12" s="24">
        <f t="shared" ref="AF12:AF17" si="13">_xlfn.IFNA($E$12 + $AD$8*($M12 + AF$11 - $AD$10) + LOOKUP(($M12 + AF$11 - $AD$10), $M$12:$M$17, $W$12:$W$17), 999)</f>
        <v>999</v>
      </c>
      <c r="AG12" s="25">
        <f t="shared" ref="AG12:AG17" si="14">_xlfn.IFNA($E$13 + $AD$8*($M12 + AG$11 - $AD$10) + LOOKUP(($M12 + AG$11 - $AD$10), $M$12:$M$17, $W$12:$W$17), 999)</f>
        <v>999</v>
      </c>
      <c r="AH12" s="25">
        <f t="shared" ref="AH12:AH17" si="15">_xlfn.IFNA($E$14 + $AD$8*($M12 + AH$11 - $AD$10) + LOOKUP(($M12 + AH$11 - $AD$10), $M$12:$M$17, $W$12:$W$17), 999)</f>
        <v>999</v>
      </c>
      <c r="AI12" s="25">
        <f t="shared" ref="AI12:AI17" si="16">_xlfn.IFNA($E$15 + $AD$8*($M12 + AI$11 - $AD$10) + LOOKUP(($M12 + AI$11 - $AD$10), $M$12:$M$17, $W$12:$W$17), 999)</f>
        <v>999</v>
      </c>
      <c r="AJ12" s="25">
        <f t="shared" ref="AJ12:AJ17" si="17">_xlfn.IFNA($E$16 + $AD$8*($M12 + AJ$11 - $AD$10) + LOOKUP(($M12 + AJ$11 - $AD$10), $M$12:$M$17, $W$12:$W$17), 999)</f>
        <v>999</v>
      </c>
      <c r="AK12" s="26">
        <f t="shared" ref="AK12:AK17" si="18">_xlfn.IFNA($E$17 + $AD$8*($M12 + AK$11 - $AD$10) + LOOKUP(($M12 + AK$11 - $AD$10), $M$12:$M$17, $W$12:$W$17), 999)</f>
        <v>999</v>
      </c>
      <c r="AL12" s="38">
        <v>5</v>
      </c>
      <c r="AM12" s="19">
        <f>_xlfn.MINIFS(AN12:AS12, AN$11:AS$11, "&gt;=4", AN$11:AS$11, "&lt;=10")</f>
        <v>51</v>
      </c>
      <c r="AN12" s="24">
        <f>_xlfn.IFNA($E$12 + $AL$8*($M12 + AN$11 - $AL$10) + LOOKUP(($M12 + AN$11 - $AL$10), $M$12:$M$17, $AE$12:$AE$17), 999)</f>
        <v>999</v>
      </c>
      <c r="AO12" s="25">
        <f>_xlfn.IFNA($E$13 + $AL$8*($M12 + AO$11 - $AL$10) + LOOKUP(($M12 + AO$11 - $AL$10), $M$12:$M$17, $AE$12:$AE$17), 999)</f>
        <v>999</v>
      </c>
      <c r="AP12" s="25">
        <f>_xlfn.IFNA($E$14 + $AL$8*($M12 + AP$11 - $AL$10) + LOOKUP(($M12 + AP$11 - $AL$10), $M$12:$M$17, $AE$12:$AE$17), 999)</f>
        <v>999</v>
      </c>
      <c r="AQ12" s="25">
        <v>999</v>
      </c>
      <c r="AR12" s="25">
        <v>999</v>
      </c>
      <c r="AS12" s="26">
        <f t="shared" ref="AS12:AS17" si="19">_xlfn.IFNA($E$17 + $AL$8*($M12 + AS$11 - $AL$10) + LOOKUP(($M12 + AS$11 - $AL$10), $M$12:$M$17, $AE$12:$AE$17), 999)</f>
        <v>51</v>
      </c>
      <c r="AT12" s="38">
        <v>4</v>
      </c>
      <c r="AU12" s="16">
        <f>_xlfn.MINIFS(AV12:BA12, AV$11:BA$11, "&gt;=4", AV$11:BA$11, "&lt;=10")</f>
        <v>65</v>
      </c>
      <c r="AV12" s="20">
        <f t="shared" ref="AV12:AV17" si="20">_xlfn.IFNA($E$12 + $AT$8*($M12 + AV$11 - $AT$10) + LOOKUP(($M12 + AV$11 - $AT$10), $M$12:$M$17, $AM$12:$AM$17), 999)</f>
        <v>999</v>
      </c>
      <c r="AW12" s="21">
        <f t="shared" ref="AW12:AW17" si="21">_xlfn.IFNA($E$13 + $AT$8*($M12 + AW$11 - $AT$10) + LOOKUP(($M12 + AW$11 - $AT$10), $M$12:$M$17, $AM$12:$AM$17), 999)</f>
        <v>999</v>
      </c>
      <c r="AX12" s="21">
        <f t="shared" ref="AX12:AX17" si="22">_xlfn.IFNA($E$14 + $AT$8*($M12 + AX$11 - $AT$10) + LOOKUP(($M12 + AX$11 - $AT$10), $M$12:$M$17, $AM$12:$AM$17), 999)</f>
        <v>999</v>
      </c>
      <c r="AY12" s="21">
        <f t="shared" ref="AY12:AY17" si="23">_xlfn.IFNA($E$15 + $AT$8*($M12 + AY$11 - $AT$10) + LOOKUP(($M12 + AY$11 - $AT$10), $M$12:$M$17, $AM$12:$AM$17), 999)</f>
        <v>999</v>
      </c>
      <c r="AZ12" s="21">
        <f t="shared" ref="AZ12:AZ17" si="24">_xlfn.IFNA($E$16 + $AT$8*($M12 + AZ$11 - $AT$10) + LOOKUP(($M12 + AZ$11 - $AT$10), $M$12:$M$17, $AM$12:$AM$17), 999)</f>
        <v>65</v>
      </c>
      <c r="BA12" s="23">
        <f t="shared" ref="BA12:BA17" si="25">_xlfn.IFNA($E$17 + $AT$8*($M12 + BA$11 - $AT$10) + LOOKUP(($M12 + BA$11 - $AT$10), $M$12:$M$17, $AM$12:$AM$17), 999)</f>
        <v>68</v>
      </c>
      <c r="BB12" s="18"/>
      <c r="BC12" s="16"/>
      <c r="BD12" s="20"/>
      <c r="BE12" s="21"/>
      <c r="BF12" s="21"/>
      <c r="BG12" s="21"/>
      <c r="BH12" s="21"/>
      <c r="BI12" s="22"/>
    </row>
    <row r="13" spans="1:61" x14ac:dyDescent="0.3">
      <c r="A13" t="s">
        <v>19</v>
      </c>
      <c r="B13">
        <v>6</v>
      </c>
      <c r="D13" s="1">
        <v>1</v>
      </c>
      <c r="E13" s="1">
        <v>5</v>
      </c>
      <c r="G13" s="1">
        <v>1</v>
      </c>
      <c r="H13" s="1"/>
      <c r="J13" s="1">
        <v>2</v>
      </c>
      <c r="K13" s="1">
        <v>5</v>
      </c>
      <c r="M13" s="1">
        <v>2</v>
      </c>
      <c r="N13" s="16">
        <f t="shared" si="0"/>
        <v>1</v>
      </c>
      <c r="O13" s="17">
        <f>_xlfn.MINIFS(P13:U13, P$11:U$11, "&gt;=1", P$11:U$11, "&lt;=7")</f>
        <v>6</v>
      </c>
      <c r="P13" s="24">
        <f t="shared" si="1"/>
        <v>1</v>
      </c>
      <c r="Q13" s="25">
        <f t="shared" si="2"/>
        <v>6</v>
      </c>
      <c r="R13" s="25">
        <f t="shared" si="3"/>
        <v>7</v>
      </c>
      <c r="S13" s="25">
        <f t="shared" si="4"/>
        <v>9</v>
      </c>
      <c r="T13" s="25">
        <f t="shared" si="5"/>
        <v>12</v>
      </c>
      <c r="U13" s="26">
        <f t="shared" si="6"/>
        <v>16</v>
      </c>
      <c r="V13" s="18">
        <f>LOOKUP(W13,  X13:AC13,  X$11:AC$11)</f>
        <v>2</v>
      </c>
      <c r="W13" s="19">
        <f>_xlfn.MINIFS(X13:AC13, X$11:AC$11, "&gt;=1", X$11:AC$11, "&lt;=7")</f>
        <v>14</v>
      </c>
      <c r="X13" s="20">
        <f t="shared" si="7"/>
        <v>999</v>
      </c>
      <c r="Y13" s="21">
        <f t="shared" si="8"/>
        <v>999</v>
      </c>
      <c r="Z13" s="21">
        <f t="shared" si="9"/>
        <v>14</v>
      </c>
      <c r="AA13" s="21">
        <f t="shared" si="10"/>
        <v>16</v>
      </c>
      <c r="AB13" s="21">
        <f t="shared" si="11"/>
        <v>15</v>
      </c>
      <c r="AC13" s="22">
        <f t="shared" si="12"/>
        <v>20</v>
      </c>
      <c r="AD13" s="38">
        <v>5</v>
      </c>
      <c r="AE13" s="17">
        <f>_xlfn.MINIFS(AF13:AK13, AF$11:AK$11, "&gt;=4", AF$11:AK$11, "&lt;=10")</f>
        <v>32</v>
      </c>
      <c r="AF13" s="24">
        <f t="shared" si="13"/>
        <v>999</v>
      </c>
      <c r="AG13" s="25">
        <f t="shared" si="14"/>
        <v>999</v>
      </c>
      <c r="AH13" s="25">
        <f t="shared" si="15"/>
        <v>999</v>
      </c>
      <c r="AI13" s="25">
        <f t="shared" si="16"/>
        <v>999</v>
      </c>
      <c r="AJ13" s="25">
        <f t="shared" si="17"/>
        <v>999</v>
      </c>
      <c r="AK13" s="26">
        <f t="shared" si="18"/>
        <v>32</v>
      </c>
      <c r="AL13" s="18">
        <v>4</v>
      </c>
      <c r="AM13" s="19">
        <f>_xlfn.MINIFS(AN13:AS13, AN$11:AS$11, "&gt;=3", AN$11:AS$11, "&lt;=9")</f>
        <v>47</v>
      </c>
      <c r="AN13" s="24">
        <f>_xlfn.IFNA($E$12 + $AL$8*($M13 + AN$11 - $AL$10) + LOOKUP(($M13 + AN$11 - $AL$10), $M$12:$M$17, $AE$12:$AE$17), 999)</f>
        <v>999</v>
      </c>
      <c r="AO13" s="25">
        <f>_xlfn.IFNA($E$13 + $AL$8*($M13 + AO$11 - $AL$10) + LOOKUP(($M13 + AO$11 - $AL$10), $M$12:$M$17, $AE$12:$AE$17), 999)</f>
        <v>999</v>
      </c>
      <c r="AP13" s="25">
        <v>999</v>
      </c>
      <c r="AQ13" s="25">
        <v>999</v>
      </c>
      <c r="AR13" s="25">
        <f>_xlfn.IFNA($E$16 + $AL$8*($M13 + AR$11 - $AL$10) + LOOKUP(($M13 + AR$11 - $AL$10), $M$12:$M$17, $AE$12:$AE$17), 999)</f>
        <v>47</v>
      </c>
      <c r="AS13" s="26">
        <f t="shared" si="19"/>
        <v>49</v>
      </c>
      <c r="AT13" s="18">
        <v>3</v>
      </c>
      <c r="AU13" s="16">
        <f>_xlfn.MINIFS(AV13:BA13, AV$11:BA$11, "&gt;=3", AV$11:BA$11, "&lt;=9")</f>
        <v>62</v>
      </c>
      <c r="AV13" s="20">
        <f t="shared" si="20"/>
        <v>999</v>
      </c>
      <c r="AW13" s="21">
        <f t="shared" si="21"/>
        <v>999</v>
      </c>
      <c r="AX13" s="21">
        <f t="shared" si="22"/>
        <v>999</v>
      </c>
      <c r="AY13" s="21">
        <f t="shared" si="23"/>
        <v>62</v>
      </c>
      <c r="AZ13" s="21">
        <f t="shared" si="24"/>
        <v>64</v>
      </c>
      <c r="BA13" s="23">
        <f t="shared" si="25"/>
        <v>68</v>
      </c>
      <c r="BB13" s="18"/>
      <c r="BC13" s="16"/>
      <c r="BD13" s="20"/>
      <c r="BE13" s="21"/>
      <c r="BF13" s="21"/>
      <c r="BG13" s="21"/>
      <c r="BH13" s="21"/>
      <c r="BI13" s="22"/>
    </row>
    <row r="14" spans="1:61" x14ac:dyDescent="0.3">
      <c r="A14" t="s">
        <v>13</v>
      </c>
      <c r="B14">
        <v>1</v>
      </c>
      <c r="D14" s="1">
        <v>2</v>
      </c>
      <c r="E14" s="1">
        <v>6</v>
      </c>
      <c r="G14" s="1">
        <v>2</v>
      </c>
      <c r="H14" s="1">
        <v>1</v>
      </c>
      <c r="J14" s="1">
        <v>3</v>
      </c>
      <c r="K14" s="1">
        <v>6</v>
      </c>
      <c r="M14" s="1">
        <v>3</v>
      </c>
      <c r="N14" s="16">
        <f t="shared" si="0"/>
        <v>0</v>
      </c>
      <c r="O14" s="17">
        <f>_xlfn.MINIFS(P14:U14, P$11:U$11, "&gt;=0", P$11:U$11, "&lt;=6")</f>
        <v>1</v>
      </c>
      <c r="P14" s="24">
        <f t="shared" si="1"/>
        <v>1</v>
      </c>
      <c r="Q14" s="25">
        <f t="shared" si="2"/>
        <v>6</v>
      </c>
      <c r="R14" s="25">
        <f t="shared" si="3"/>
        <v>7</v>
      </c>
      <c r="S14" s="25">
        <f t="shared" si="4"/>
        <v>9</v>
      </c>
      <c r="T14" s="25">
        <f t="shared" si="5"/>
        <v>12</v>
      </c>
      <c r="U14" s="26">
        <f t="shared" si="6"/>
        <v>16</v>
      </c>
      <c r="V14" s="18">
        <v>3</v>
      </c>
      <c r="W14" s="19">
        <f>_xlfn.MINIFS(X14:AC14, X$11:AC$11, "&gt;=0", X$11:AC$11, "&lt;=6")</f>
        <v>12</v>
      </c>
      <c r="X14" s="20">
        <f t="shared" si="7"/>
        <v>999</v>
      </c>
      <c r="Y14" s="21">
        <f t="shared" si="8"/>
        <v>13</v>
      </c>
      <c r="Z14" s="21">
        <f t="shared" si="9"/>
        <v>14</v>
      </c>
      <c r="AA14" s="21">
        <f t="shared" si="10"/>
        <v>12</v>
      </c>
      <c r="AB14" s="21">
        <f t="shared" si="11"/>
        <v>16</v>
      </c>
      <c r="AC14" s="22">
        <f t="shared" si="12"/>
        <v>21</v>
      </c>
      <c r="AD14" s="18">
        <v>4</v>
      </c>
      <c r="AE14" s="17">
        <f>_xlfn.MINIFS(AF14:AK14, AF$11:AK$11, "&gt;=3", AF$11:AK$11, "&lt;=9")</f>
        <v>28</v>
      </c>
      <c r="AF14" s="24">
        <f t="shared" si="13"/>
        <v>999</v>
      </c>
      <c r="AG14" s="25">
        <f t="shared" si="14"/>
        <v>999</v>
      </c>
      <c r="AH14" s="25">
        <f t="shared" si="15"/>
        <v>999</v>
      </c>
      <c r="AI14" s="25">
        <f t="shared" si="16"/>
        <v>999</v>
      </c>
      <c r="AJ14" s="25">
        <f t="shared" si="17"/>
        <v>28</v>
      </c>
      <c r="AK14" s="26">
        <f t="shared" si="18"/>
        <v>31</v>
      </c>
      <c r="AL14" s="18">
        <v>3</v>
      </c>
      <c r="AM14" s="19">
        <f>_xlfn.MINIFS(AN14:AS14, AN$11:AS$11, "&gt;=2", AN$11:AS$11, "&lt;=8")</f>
        <v>44</v>
      </c>
      <c r="AN14" s="24">
        <f>_xlfn.IFNA($E$12 + $AL$8*($M14 + AN$11 - $AL$10) + LOOKUP(($M14 + AN$11 - $AL$10), $M$12:$M$17, $AE$12:$AE$17), 999)</f>
        <v>999</v>
      </c>
      <c r="AO14" s="25">
        <v>999</v>
      </c>
      <c r="AP14" s="25">
        <v>999</v>
      </c>
      <c r="AQ14" s="25">
        <f>_xlfn.IFNA($E$15 + $AL$8*($M14 + AQ$11 - $AL$10) + LOOKUP(($M14 + AQ$11 - $AL$10), $M$12:$M$17, $AE$12:$AE$17), 999)</f>
        <v>44</v>
      </c>
      <c r="AR14" s="25">
        <f>_xlfn.IFNA($E$16 + $AL$8*($M14 + AR$11 - $AL$10) + LOOKUP(($M14 + AR$11 - $AL$10), $M$12:$M$17, $AE$12:$AE$17), 999)</f>
        <v>45</v>
      </c>
      <c r="AS14" s="26">
        <f t="shared" si="19"/>
        <v>48</v>
      </c>
      <c r="AT14" s="18">
        <f>LOOKUP(AU14,  AV14:BA14,  AV$11:BA$11)</f>
        <v>2</v>
      </c>
      <c r="AU14" s="16">
        <f>_xlfn.MINIFS(AV14:BA14, AV$11:BA$11, "&gt;=2", AV$11:BA$11, "&lt;=8")</f>
        <v>60</v>
      </c>
      <c r="AV14" s="20">
        <f t="shared" si="20"/>
        <v>999</v>
      </c>
      <c r="AW14" s="21">
        <f t="shared" si="21"/>
        <v>999</v>
      </c>
      <c r="AX14" s="21">
        <f t="shared" si="22"/>
        <v>60</v>
      </c>
      <c r="AY14" s="21">
        <f t="shared" si="23"/>
        <v>61</v>
      </c>
      <c r="AZ14" s="21">
        <f t="shared" si="24"/>
        <v>64</v>
      </c>
      <c r="BA14" s="23">
        <f t="shared" si="25"/>
        <v>69</v>
      </c>
      <c r="BB14" s="18"/>
      <c r="BC14" s="16"/>
      <c r="BD14" s="20"/>
      <c r="BE14" s="21"/>
      <c r="BF14" s="21"/>
      <c r="BG14" s="21"/>
      <c r="BH14" s="21"/>
      <c r="BI14" s="22"/>
    </row>
    <row r="15" spans="1:61" x14ac:dyDescent="0.3">
      <c r="A15" t="s">
        <v>14</v>
      </c>
      <c r="B15">
        <v>4</v>
      </c>
      <c r="D15" s="1">
        <v>3</v>
      </c>
      <c r="E15" s="1">
        <v>8</v>
      </c>
      <c r="G15" s="1">
        <v>3</v>
      </c>
      <c r="H15" s="1">
        <v>1</v>
      </c>
      <c r="J15" s="1">
        <v>4</v>
      </c>
      <c r="K15" s="1">
        <v>4</v>
      </c>
      <c r="M15" s="1">
        <v>4</v>
      </c>
      <c r="N15" s="16">
        <f t="shared" si="0"/>
        <v>0</v>
      </c>
      <c r="O15" s="17">
        <f>_xlfn.MINIFS(P15:U15, P$11:U$11, "&gt;=0", P$11:U$11, "&lt;=5")</f>
        <v>1</v>
      </c>
      <c r="P15" s="24">
        <f t="shared" si="1"/>
        <v>1</v>
      </c>
      <c r="Q15" s="25">
        <f t="shared" si="2"/>
        <v>6</v>
      </c>
      <c r="R15" s="25">
        <f t="shared" si="3"/>
        <v>7</v>
      </c>
      <c r="S15" s="25">
        <f t="shared" si="4"/>
        <v>9</v>
      </c>
      <c r="T15" s="25">
        <f t="shared" si="5"/>
        <v>12</v>
      </c>
      <c r="U15" s="26">
        <f t="shared" si="6"/>
        <v>16</v>
      </c>
      <c r="V15" s="18">
        <f>LOOKUP(W15,  X15:AC15,  X$11:AC$11)</f>
        <v>0</v>
      </c>
      <c r="W15" s="19">
        <f>_xlfn.MINIFS(X15:AC15, X$11:AC$11, "&gt;=0", X$11:AC$11, "&lt;=5")</f>
        <v>8</v>
      </c>
      <c r="X15" s="20">
        <f t="shared" si="7"/>
        <v>8</v>
      </c>
      <c r="Y15" s="21">
        <f t="shared" si="8"/>
        <v>13</v>
      </c>
      <c r="Z15" s="21">
        <f t="shared" si="9"/>
        <v>10</v>
      </c>
      <c r="AA15" s="21">
        <f t="shared" si="10"/>
        <v>13</v>
      </c>
      <c r="AB15" s="21">
        <f t="shared" si="11"/>
        <v>17</v>
      </c>
      <c r="AC15" s="22">
        <f t="shared" si="12"/>
        <v>22</v>
      </c>
      <c r="AD15" s="18">
        <v>3</v>
      </c>
      <c r="AE15" s="17">
        <f>_xlfn.MINIFS(AF15:AK15, AF$11:AK$11, "&gt;=2", AF$11:AK$11, "&lt;=8")</f>
        <v>25</v>
      </c>
      <c r="AF15" s="24">
        <f t="shared" si="13"/>
        <v>999</v>
      </c>
      <c r="AG15" s="25">
        <f t="shared" si="14"/>
        <v>999</v>
      </c>
      <c r="AH15" s="25">
        <f t="shared" si="15"/>
        <v>999</v>
      </c>
      <c r="AI15" s="25">
        <f t="shared" si="16"/>
        <v>25</v>
      </c>
      <c r="AJ15" s="25">
        <f t="shared" si="17"/>
        <v>27</v>
      </c>
      <c r="AK15" s="26">
        <f t="shared" si="18"/>
        <v>30</v>
      </c>
      <c r="AL15" s="18">
        <f>LOOKUP(AM15,  AN15:AS15,  AN$11:AS$11)</f>
        <v>3</v>
      </c>
      <c r="AM15" s="19">
        <f>_xlfn.MINIFS(AN15:AS15, AN$11:AS$11, "&gt;=1", AN$11:AS$11, "&lt;=7")</f>
        <v>42</v>
      </c>
      <c r="AN15" s="24">
        <v>999</v>
      </c>
      <c r="AO15" s="25">
        <v>999</v>
      </c>
      <c r="AP15" s="25">
        <f>_xlfn.IFNA($E$14 + $AL$8*($M15 + AP$11 - $AL$10) + LOOKUP(($M15 + AP$11 - $AL$10), $M$12:$M$17, $AE$12:$AE$17), 999)</f>
        <v>42</v>
      </c>
      <c r="AQ15" s="25">
        <f>_xlfn.IFNA($E$15 + $AL$8*($M15 + AQ$11 - $AL$10) + LOOKUP(($M15 + AQ$11 - $AL$10), $M$12:$M$17, $AE$12:$AE$17), 999)</f>
        <v>42</v>
      </c>
      <c r="AR15" s="25">
        <f>_xlfn.IFNA($E$16 + $AL$8*($M15 + AR$11 - $AL$10) + LOOKUP(($M15 + AR$11 - $AL$10), $M$12:$M$17, $AE$12:$AE$17), 999)</f>
        <v>44</v>
      </c>
      <c r="AS15" s="26">
        <f t="shared" si="19"/>
        <v>48</v>
      </c>
      <c r="AT15" s="18">
        <f>LOOKUP(AU15,  AV15:BA15,  AV$11:BA$11)</f>
        <v>2</v>
      </c>
      <c r="AU15" s="16">
        <f>_xlfn.MINIFS(AV15:BA15, AV$11:BA$11, "&gt;=1", AV$11:BA$11, "&lt;=7")</f>
        <v>59</v>
      </c>
      <c r="AV15" s="20">
        <f t="shared" si="20"/>
        <v>999</v>
      </c>
      <c r="AW15" s="21">
        <f t="shared" si="21"/>
        <v>59</v>
      </c>
      <c r="AX15" s="21">
        <f t="shared" si="22"/>
        <v>59</v>
      </c>
      <c r="AY15" s="21">
        <f t="shared" si="23"/>
        <v>61</v>
      </c>
      <c r="AZ15" s="21">
        <f t="shared" si="24"/>
        <v>65</v>
      </c>
      <c r="BA15" s="23">
        <f t="shared" si="25"/>
        <v>70</v>
      </c>
      <c r="BB15" s="38">
        <v>4</v>
      </c>
      <c r="BC15" s="40">
        <f>_xlfn.MINIFS(BD15:BI15, BD$11:BI$11, "&gt;=3", BD$11:BI$11, "&lt;=9")</f>
        <v>81</v>
      </c>
      <c r="BD15" s="20">
        <f>_xlfn.IFNA($E$12 + $BB$8*($B$15 + BD$11 - $BB$10) + LOOKUP(($B$15 + BD$11 - $BB$10), $M$12:$M$17, $AU$12:$AU$17), 999)</f>
        <v>999</v>
      </c>
      <c r="BE15" s="21">
        <f>_xlfn.IFNA($E$13 + $BB$8*($B$15 + BE$11 - $BB$10) + LOOKUP(($B$15 + BE$11 - $BB$10), $M$12:$M$17, $AU$12:$AU$17), 999)</f>
        <v>999</v>
      </c>
      <c r="BF15" s="21">
        <f>_xlfn.IFNA($E$14 + $BB$8*($B$15 + BF$11 - $BB$10) + LOOKUP(($B$15 + BF$11 - $BB$10), $M$12:$M$17, $AU$12:$AU$17), 999)</f>
        <v>999</v>
      </c>
      <c r="BG15" s="21">
        <f>_xlfn.IFNA($E$15 + $BB$8*($B$15 + BG$11 - $BB$10) + LOOKUP(($B$15 + BG$11 - $BB$10), $M$12:$M$17, $AU$12:$AU$17), 999)</f>
        <v>999</v>
      </c>
      <c r="BH15" s="21">
        <f>_xlfn.IFNA($E$16 + $BB$8*($B$15 + BH$11 - $BB$10) + LOOKUP(($B$15 + BH$11 - $BB$10), $M$12:$M$17, $AU$12:$AU$17), 999)</f>
        <v>81</v>
      </c>
      <c r="BI15" s="22">
        <f>_xlfn.IFNA($E$17 + $BB$8*($B$15 + BI$11 - $BB$10) + LOOKUP(($B$15 + BI$11 - $BB$10), $M$12:$M$17, $AU$12:$AU$17), 999)</f>
        <v>87</v>
      </c>
    </row>
    <row r="16" spans="1:61" x14ac:dyDescent="0.3">
      <c r="A16" t="s">
        <v>15</v>
      </c>
      <c r="B16">
        <v>1</v>
      </c>
      <c r="D16" s="1">
        <v>4</v>
      </c>
      <c r="E16" s="1">
        <v>11</v>
      </c>
      <c r="G16" s="1">
        <v>4</v>
      </c>
      <c r="H16" s="1">
        <v>2</v>
      </c>
      <c r="J16" s="1">
        <v>5</v>
      </c>
      <c r="K16" s="1">
        <v>4</v>
      </c>
      <c r="M16" s="1">
        <v>5</v>
      </c>
      <c r="N16" s="16">
        <f t="shared" si="0"/>
        <v>0</v>
      </c>
      <c r="O16" s="17">
        <f>_xlfn.MINIFS(P16:U16, P$11:U$11, "&gt;=0", P$11:U$11, "&lt;=4")</f>
        <v>1</v>
      </c>
      <c r="P16" s="24">
        <f t="shared" si="1"/>
        <v>1</v>
      </c>
      <c r="Q16" s="25">
        <f t="shared" si="2"/>
        <v>6</v>
      </c>
      <c r="R16" s="25">
        <f t="shared" si="3"/>
        <v>7</v>
      </c>
      <c r="S16" s="25">
        <f t="shared" si="4"/>
        <v>9</v>
      </c>
      <c r="T16" s="25">
        <f t="shared" si="5"/>
        <v>12</v>
      </c>
      <c r="U16" s="26">
        <f t="shared" si="6"/>
        <v>16</v>
      </c>
      <c r="V16" s="18">
        <f>LOOKUP(W16,  X16:AC16,  X$11:AC$11)</f>
        <v>0</v>
      </c>
      <c r="W16" s="19">
        <f>_xlfn.MINIFS(X16:AC16, X$11:AC$11, "&gt;=0", X$11:AC$11, "&lt;=4")</f>
        <v>8</v>
      </c>
      <c r="X16" s="20">
        <f t="shared" si="7"/>
        <v>8</v>
      </c>
      <c r="Y16" s="21">
        <f t="shared" si="8"/>
        <v>9</v>
      </c>
      <c r="Z16" s="21">
        <f t="shared" si="9"/>
        <v>11</v>
      </c>
      <c r="AA16" s="21">
        <f t="shared" si="10"/>
        <v>14</v>
      </c>
      <c r="AB16" s="21">
        <f t="shared" si="11"/>
        <v>18</v>
      </c>
      <c r="AC16" s="22">
        <f t="shared" si="12"/>
        <v>23</v>
      </c>
      <c r="AD16" s="18">
        <f>LOOKUP(AE16,  AF16:AK16,  AF$11:AK$11)</f>
        <v>2</v>
      </c>
      <c r="AE16" s="17">
        <f>_xlfn.MINIFS(AF16:AK16, AF$11:AK$11, "&gt;=1", AF$11:AK$11, "&lt;=7")</f>
        <v>23</v>
      </c>
      <c r="AF16" s="24">
        <f t="shared" si="13"/>
        <v>999</v>
      </c>
      <c r="AG16" s="25">
        <f t="shared" si="14"/>
        <v>999</v>
      </c>
      <c r="AH16" s="25">
        <f t="shared" si="15"/>
        <v>23</v>
      </c>
      <c r="AI16" s="25">
        <f t="shared" si="16"/>
        <v>24</v>
      </c>
      <c r="AJ16" s="25">
        <f t="shared" si="17"/>
        <v>26</v>
      </c>
      <c r="AK16" s="26">
        <f t="shared" si="18"/>
        <v>27</v>
      </c>
      <c r="AL16" s="18">
        <f>LOOKUP(AM16,  AN16:AS16,  AN$11:AS$11)</f>
        <v>2</v>
      </c>
      <c r="AM16" s="19">
        <f>_xlfn.MINIFS(AN16:AS16, AN$11:AS$11, "&gt;=0", AN$11:AS$11, "&lt;=6")</f>
        <v>40</v>
      </c>
      <c r="AN16" s="24">
        <v>999</v>
      </c>
      <c r="AO16" s="25">
        <f>_xlfn.IFNA($E$13 + $AL$8*($M16 + AO$11 - $AL$10) + LOOKUP(($M16 + AO$11 - $AL$10), $M$12:$M$17, $AE$12:$AE$17), 999)</f>
        <v>41</v>
      </c>
      <c r="AP16" s="25">
        <f>_xlfn.IFNA($E$14 + $AL$8*($M16 + AP$11 - $AL$10) + LOOKUP(($M16 + AP$11 - $AL$10), $M$12:$M$17, $AE$12:$AE$17), 999)</f>
        <v>40</v>
      </c>
      <c r="AQ16" s="25">
        <f>_xlfn.IFNA($E$15 + $AL$8*($M16 + AQ$11 - $AL$10) + LOOKUP(($M16 + AQ$11 - $AL$10), $M$12:$M$17, $AE$12:$AE$17), 999)</f>
        <v>41</v>
      </c>
      <c r="AR16" s="25">
        <f>_xlfn.IFNA($E$16 + $AL$8*($M16 + AR$11 - $AL$10) + LOOKUP(($M16 + AR$11 - $AL$10), $M$12:$M$17, $AE$12:$AE$17), 999)</f>
        <v>44</v>
      </c>
      <c r="AS16" s="26">
        <f t="shared" si="19"/>
        <v>49</v>
      </c>
      <c r="AT16" s="18">
        <f>LOOKUP(AU16,  AV16:BA16,  AV$11:BA$11)</f>
        <v>0</v>
      </c>
      <c r="AU16" s="16">
        <f>_xlfn.MINIFS(AV16:BA16, AV$11:BA$11, "&gt;=0", AV$11:BA$11, "&lt;=6")</f>
        <v>54</v>
      </c>
      <c r="AV16" s="20">
        <f t="shared" si="20"/>
        <v>54</v>
      </c>
      <c r="AW16" s="21">
        <f t="shared" si="21"/>
        <v>58</v>
      </c>
      <c r="AX16" s="21">
        <f t="shared" si="22"/>
        <v>59</v>
      </c>
      <c r="AY16" s="21">
        <f t="shared" si="23"/>
        <v>62</v>
      </c>
      <c r="AZ16" s="21">
        <f t="shared" si="24"/>
        <v>66</v>
      </c>
      <c r="BA16" s="23">
        <f t="shared" si="25"/>
        <v>69</v>
      </c>
      <c r="BB16" s="18"/>
      <c r="BC16" s="16"/>
      <c r="BD16" s="20"/>
      <c r="BE16" s="21"/>
      <c r="BF16" s="21"/>
      <c r="BG16" s="21"/>
      <c r="BH16" s="21"/>
      <c r="BI16" s="22"/>
    </row>
    <row r="17" spans="1:61" x14ac:dyDescent="0.3">
      <c r="A17" t="s">
        <v>17</v>
      </c>
      <c r="B17">
        <v>5</v>
      </c>
      <c r="D17" s="1">
        <v>5</v>
      </c>
      <c r="E17" s="1">
        <v>15</v>
      </c>
      <c r="G17" s="1">
        <v>5</v>
      </c>
      <c r="H17" s="1">
        <v>3</v>
      </c>
      <c r="J17" s="1">
        <v>6</v>
      </c>
      <c r="K17" s="1">
        <v>7</v>
      </c>
      <c r="M17" s="1">
        <v>6</v>
      </c>
      <c r="N17" s="16">
        <f t="shared" si="0"/>
        <v>0</v>
      </c>
      <c r="O17" s="17">
        <f>_xlfn.MINIFS(P17:U17, P$11:U$11, "&gt;=0", P$11:U$11, "&lt;=3")</f>
        <v>1</v>
      </c>
      <c r="P17" s="24">
        <f t="shared" si="1"/>
        <v>1</v>
      </c>
      <c r="Q17" s="25">
        <f t="shared" si="2"/>
        <v>6</v>
      </c>
      <c r="R17" s="25">
        <f t="shared" si="3"/>
        <v>7</v>
      </c>
      <c r="S17" s="25">
        <f t="shared" si="4"/>
        <v>9</v>
      </c>
      <c r="T17" s="25">
        <f t="shared" si="5"/>
        <v>12</v>
      </c>
      <c r="U17" s="26">
        <f t="shared" si="6"/>
        <v>16</v>
      </c>
      <c r="V17" s="18">
        <f>LOOKUP(W17,  X17:AC17,  X$11:AC$11)</f>
        <v>0</v>
      </c>
      <c r="W17" s="19">
        <f>_xlfn.MINIFS(X17:AC17, X$11:AC$11, "&gt;=0", X$11:AC$11, "&lt;=3")</f>
        <v>4</v>
      </c>
      <c r="X17" s="20">
        <f t="shared" si="7"/>
        <v>4</v>
      </c>
      <c r="Y17" s="21">
        <f t="shared" si="8"/>
        <v>10</v>
      </c>
      <c r="Z17" s="21">
        <f t="shared" si="9"/>
        <v>12</v>
      </c>
      <c r="AA17" s="21">
        <f t="shared" si="10"/>
        <v>15</v>
      </c>
      <c r="AB17" s="21">
        <f t="shared" si="11"/>
        <v>19</v>
      </c>
      <c r="AC17" s="22">
        <f t="shared" si="12"/>
        <v>24</v>
      </c>
      <c r="AD17" s="18">
        <f>LOOKUP(AE17,  AF17:AK17,  AF$11:AK$11)</f>
        <v>2</v>
      </c>
      <c r="AE17" s="17">
        <f>_xlfn.MINIFS(AF17:AK17, AF$11:AK$11, "&gt;=0", AF$11:AK$11, "&lt;=6")</f>
        <v>22</v>
      </c>
      <c r="AF17" s="24">
        <f t="shared" si="13"/>
        <v>999</v>
      </c>
      <c r="AG17" s="25">
        <f t="shared" si="14"/>
        <v>22</v>
      </c>
      <c r="AH17" s="25">
        <f t="shared" si="15"/>
        <v>22</v>
      </c>
      <c r="AI17" s="25">
        <f t="shared" si="16"/>
        <v>23</v>
      </c>
      <c r="AJ17" s="25">
        <f t="shared" si="17"/>
        <v>23</v>
      </c>
      <c r="AK17" s="26">
        <f t="shared" si="18"/>
        <v>28</v>
      </c>
      <c r="AL17" s="18">
        <f>LOOKUP(AM17,  AN17:AS17,  AN$11:AS$11)</f>
        <v>0</v>
      </c>
      <c r="AM17" s="19">
        <f>_xlfn.MINIFS(AN17:AS17, AN$11:AS$11, "&gt;=0", AN$11:AS$11, "&lt;=5")</f>
        <v>36</v>
      </c>
      <c r="AN17" s="24">
        <f>_xlfn.IFNA($E$12 + $AL$8*($M17 + AN$11 - $AL$10) + LOOKUP(($M17 + AN$11 - $AL$10), $M$12:$M$17, $AE$12:$AE$17), 999)</f>
        <v>36</v>
      </c>
      <c r="AO17" s="25">
        <f>_xlfn.IFNA($E$13 + $AL$8*($M17 + AO$11 - $AL$10) + LOOKUP(($M17 + AO$11 - $AL$10), $M$12:$M$17, $AE$12:$AE$17), 999)</f>
        <v>39</v>
      </c>
      <c r="AP17" s="25">
        <f>_xlfn.IFNA($E$14 + $AL$8*($M17 + AP$11 - $AL$10) + LOOKUP(($M17 + AP$11 - $AL$10), $M$12:$M$17, $AE$12:$AE$17), 999)</f>
        <v>39</v>
      </c>
      <c r="AQ17" s="25">
        <f>_xlfn.IFNA($E$15 + $AL$8*($M17 + AQ$11 - $AL$10) + LOOKUP(($M17 + AQ$11 - $AL$10), $M$12:$M$17, $AE$12:$AE$17), 999)</f>
        <v>41</v>
      </c>
      <c r="AR17" s="25">
        <f>_xlfn.IFNA($E$16 + $AL$8*($M17 + AR$11 - $AL$10) + LOOKUP(($M17 + AR$11 - $AL$10), $M$12:$M$17, $AE$12:$AE$17), 999)</f>
        <v>45</v>
      </c>
      <c r="AS17" s="26">
        <f t="shared" si="19"/>
        <v>51</v>
      </c>
      <c r="AT17" s="18">
        <f>LOOKUP(AU17,  AV17:BA17,  AV$11:BA$11)</f>
        <v>0</v>
      </c>
      <c r="AU17" s="16">
        <f>_xlfn.MINIFS(AV17:BA17, AV$11:BA$11, "&gt;=0", AV$11:BA$11, "&lt;=5")</f>
        <v>53</v>
      </c>
      <c r="AV17" s="20">
        <f t="shared" si="20"/>
        <v>53</v>
      </c>
      <c r="AW17" s="21">
        <f t="shared" si="21"/>
        <v>58</v>
      </c>
      <c r="AX17" s="21">
        <f t="shared" si="22"/>
        <v>60</v>
      </c>
      <c r="AY17" s="21">
        <f t="shared" si="23"/>
        <v>63</v>
      </c>
      <c r="AZ17" s="21">
        <f t="shared" si="24"/>
        <v>65</v>
      </c>
      <c r="BA17" s="23">
        <f t="shared" si="25"/>
        <v>72</v>
      </c>
      <c r="BB17" s="18"/>
      <c r="BC17" s="16"/>
      <c r="BD17" s="20"/>
      <c r="BE17" s="21"/>
      <c r="BF17" s="21"/>
      <c r="BG17" s="21"/>
      <c r="BH17" s="21"/>
      <c r="BI17" s="22"/>
    </row>
    <row r="18" spans="1:61" x14ac:dyDescent="0.3">
      <c r="D18" s="11"/>
      <c r="E18" s="11"/>
      <c r="G18" s="1">
        <v>6</v>
      </c>
      <c r="H18" s="1">
        <v>3</v>
      </c>
    </row>
    <row r="19" spans="1:61" x14ac:dyDescent="0.3">
      <c r="D19" s="12"/>
      <c r="E19" s="12"/>
      <c r="G19" s="1">
        <v>7</v>
      </c>
      <c r="H19" s="1">
        <v>5</v>
      </c>
    </row>
    <row r="22" spans="1:61" x14ac:dyDescent="0.3">
      <c r="AR22" s="10"/>
    </row>
  </sheetData>
  <mergeCells count="9">
    <mergeCell ref="D10:E10"/>
    <mergeCell ref="J10:K10"/>
    <mergeCell ref="G10:H10"/>
    <mergeCell ref="BD8:BI10"/>
    <mergeCell ref="AF8:AK10"/>
    <mergeCell ref="AN8:AS10"/>
    <mergeCell ref="AV8:BA10"/>
    <mergeCell ref="P8:U10"/>
    <mergeCell ref="X8:AC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Agata Semerjak</dc:creator>
  <cp:lastModifiedBy>Agata Semerjak</cp:lastModifiedBy>
  <dcterms:created xsi:type="dcterms:W3CDTF">2021-05-19T14:05:59Z</dcterms:created>
  <dcterms:modified xsi:type="dcterms:W3CDTF">2021-05-26T16:26:01Z</dcterms:modified>
</cp:coreProperties>
</file>