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35" windowWidth="15255" windowHeight="7170"/>
  </bookViews>
  <sheets>
    <sheet name="all" sheetId="1" r:id="rId1"/>
    <sheet name="card" sheetId="2" r:id="rId2"/>
    <sheet name="pil" sheetId="3" r:id="rId3"/>
    <sheet name="grf" sheetId="4" r:id="rId4"/>
  </sheets>
  <calcPr calcId="124519"/>
</workbook>
</file>

<file path=xl/calcChain.xml><?xml version="1.0" encoding="utf-8"?>
<calcChain xmlns="http://schemas.openxmlformats.org/spreadsheetml/2006/main">
  <c r="E8" i="4"/>
  <c r="E9"/>
  <c r="E10"/>
  <c r="E11"/>
  <c r="E12"/>
  <c r="E13"/>
  <c r="E14"/>
  <c r="E15"/>
  <c r="E16"/>
  <c r="E7"/>
  <c r="E17"/>
  <c r="H17"/>
  <c r="F7"/>
  <c r="E7" i="2"/>
  <c r="C17"/>
  <c r="E7" i="3"/>
  <c r="F7"/>
  <c r="D17" i="2"/>
  <c r="E7" i="1"/>
  <c r="C17"/>
  <c r="I7" i="3"/>
  <c r="H17" i="1"/>
  <c r="I7" i="2"/>
  <c r="I10" i="1"/>
  <c r="I14"/>
  <c r="G17"/>
  <c r="G17" i="2"/>
  <c r="E8" i="3"/>
  <c r="F8"/>
  <c r="E14"/>
  <c r="F14"/>
  <c r="E14" i="1"/>
  <c r="F14"/>
  <c r="E16"/>
  <c r="F16"/>
  <c r="B17"/>
  <c r="E10"/>
  <c r="F10"/>
  <c r="E11" i="3"/>
  <c r="F11"/>
  <c r="E13"/>
  <c r="F13"/>
  <c r="E15"/>
  <c r="F15"/>
  <c r="E9"/>
  <c r="F9"/>
  <c r="I9" i="1"/>
  <c r="I13"/>
  <c r="I15"/>
  <c r="B17" i="4"/>
  <c r="I16"/>
  <c r="F16"/>
  <c r="I15"/>
  <c r="F15"/>
  <c r="I14"/>
  <c r="F14"/>
  <c r="I13"/>
  <c r="F13"/>
  <c r="I12"/>
  <c r="F12"/>
  <c r="I11"/>
  <c r="F11"/>
  <c r="I10"/>
  <c r="F10"/>
  <c r="I9"/>
  <c r="F9"/>
  <c r="I8"/>
  <c r="F8"/>
  <c r="B17" i="3"/>
  <c r="I16"/>
  <c r="E16"/>
  <c r="F16"/>
  <c r="I15"/>
  <c r="I14"/>
  <c r="I13"/>
  <c r="I12"/>
  <c r="E12"/>
  <c r="F12"/>
  <c r="I11"/>
  <c r="I10"/>
  <c r="E10"/>
  <c r="F10"/>
  <c r="I9"/>
  <c r="I8"/>
  <c r="B17" i="2"/>
  <c r="I16"/>
  <c r="E16"/>
  <c r="F16"/>
  <c r="I15"/>
  <c r="E15"/>
  <c r="F15"/>
  <c r="I14"/>
  <c r="E14"/>
  <c r="F14"/>
  <c r="I13"/>
  <c r="E13"/>
  <c r="F13"/>
  <c r="I12"/>
  <c r="E12"/>
  <c r="F12"/>
  <c r="I11"/>
  <c r="E11"/>
  <c r="F11"/>
  <c r="I10"/>
  <c r="E10"/>
  <c r="F10"/>
  <c r="I9"/>
  <c r="E9"/>
  <c r="F9"/>
  <c r="I8"/>
  <c r="I17"/>
  <c r="E8"/>
  <c r="F8"/>
  <c r="I16" i="1"/>
  <c r="I12"/>
  <c r="I11"/>
  <c r="I8"/>
  <c r="E13"/>
  <c r="F13"/>
  <c r="E8"/>
  <c r="F8"/>
  <c r="E15"/>
  <c r="F15"/>
  <c r="E9"/>
  <c r="F9"/>
  <c r="E12"/>
  <c r="F12"/>
  <c r="E11"/>
  <c r="F11"/>
  <c r="G17" i="4"/>
  <c r="I7" i="1"/>
  <c r="I17"/>
  <c r="H17" i="2"/>
  <c r="H17" i="3"/>
  <c r="D17" i="4"/>
  <c r="C17"/>
  <c r="C17" i="3"/>
  <c r="D17" i="1"/>
  <c r="D17" i="3"/>
  <c r="I7" i="4"/>
  <c r="I17"/>
  <c r="F7" i="2"/>
  <c r="I17" i="3"/>
  <c r="E17"/>
  <c r="F7" i="1"/>
  <c r="E17" i="2"/>
  <c r="E17" i="1"/>
  <c r="F17" i="4"/>
  <c r="F17" i="2"/>
  <c r="F17" i="3"/>
  <c r="F17" i="1"/>
</calcChain>
</file>

<file path=xl/comments1.xml><?xml version="1.0" encoding="utf-8"?>
<comments xmlns="http://schemas.openxmlformats.org/spreadsheetml/2006/main">
  <authors>
    <author>budie</author>
  </authors>
  <commentList>
    <comment ref="C6" authorId="0">
      <text>
        <r>
          <rPr>
            <b/>
            <sz val="9"/>
            <color indexed="81"/>
            <rFont val="Tahoma"/>
            <family val="2"/>
          </rPr>
          <t>budie:</t>
        </r>
        <r>
          <rPr>
            <sz val="9"/>
            <color indexed="81"/>
            <rFont val="Tahoma"/>
            <family val="2"/>
          </rPr>
          <t xml:space="preserve">
performance tgl 10,
tarik ptp tgl 11-30(akhir bulan).
</t>
        </r>
      </text>
    </comment>
  </commentList>
</comments>
</file>

<file path=xl/sharedStrings.xml><?xml version="1.0" encoding="utf-8"?>
<sst xmlns="http://schemas.openxmlformats.org/spreadsheetml/2006/main" count="125" uniqueCount="35">
  <si>
    <t>Target</t>
  </si>
  <si>
    <t>Performance</t>
  </si>
  <si>
    <t>TL</t>
  </si>
  <si>
    <t>PTP sd Akhir Bulan</t>
  </si>
  <si>
    <t>Confidence</t>
  </si>
  <si>
    <t>Report Confidence per Team</t>
  </si>
  <si>
    <t>Confidence report with previous month</t>
  </si>
  <si>
    <t>Previous month Conf</t>
  </si>
  <si>
    <t>prev month ptp</t>
  </si>
  <si>
    <t>Prev perf</t>
  </si>
  <si>
    <t>Date</t>
  </si>
  <si>
    <t>Day</t>
  </si>
  <si>
    <t>Short to Target</t>
  </si>
  <si>
    <t>Total</t>
  </si>
  <si>
    <t>Month</t>
  </si>
  <si>
    <t xml:space="preserve">Month </t>
  </si>
  <si>
    <t>IRAWATI</t>
  </si>
  <si>
    <t>FAHMI</t>
  </si>
  <si>
    <t>BUDHY</t>
  </si>
  <si>
    <t>HABI</t>
  </si>
  <si>
    <t>DEWI</t>
  </si>
  <si>
    <t>ULFA</t>
  </si>
  <si>
    <t>ROHANI</t>
  </si>
  <si>
    <t>MAY</t>
  </si>
  <si>
    <t>AGUNG</t>
  </si>
  <si>
    <t>CHRISTOPER</t>
  </si>
  <si>
    <t>NINGRUM</t>
  </si>
  <si>
    <t>JUNE</t>
  </si>
  <si>
    <t>10/6</t>
  </si>
  <si>
    <t>9/5</t>
  </si>
  <si>
    <t>PRIORITY PENGERJAAN</t>
  </si>
  <si>
    <t>1. SID</t>
  </si>
  <si>
    <t>2.CallMOn</t>
  </si>
  <si>
    <t>3. CPA FOLDER</t>
  </si>
  <si>
    <t>4. CONFIDENCE</t>
  </si>
</sst>
</file>

<file path=xl/styles.xml><?xml version="1.0" encoding="utf-8"?>
<styleSheet xmlns="http://schemas.openxmlformats.org/spreadsheetml/2006/main">
  <numFmts count="4">
    <numFmt numFmtId="43" formatCode="_(* #,##0.00_);_(* \(#,##0.00\);_(* &quot;-&quot;??_);_(@_)"/>
    <numFmt numFmtId="164" formatCode="_(* #,##0_);_(* \(#,##0\);_(* \-??_);_(@_)"/>
    <numFmt numFmtId="165" formatCode="_(* #,##0_);_(* \(#,##0\);_(* &quot;-&quot;??_);_(@_)"/>
    <numFmt numFmtId="168" formatCode="_(* #,##0.0_);_(* \(#,##0.0\);_(* &quot;-&quot;??_);_(@_)"/>
  </numFmts>
  <fonts count="9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MS Sans Serif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43" fontId="3" fillId="0" borderId="0" applyFont="0" applyFill="0" applyBorder="0" applyAlignment="0" applyProtection="0"/>
    <xf numFmtId="168" fontId="1" fillId="0" borderId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/>
    <xf numFmtId="0" fontId="3" fillId="0" borderId="0"/>
    <xf numFmtId="9" fontId="3" fillId="0" borderId="0" applyFont="0" applyFill="0" applyBorder="0" applyAlignment="0" applyProtection="0"/>
  </cellStyleXfs>
  <cellXfs count="38">
    <xf numFmtId="0" fontId="0" fillId="0" borderId="0" xfId="0"/>
    <xf numFmtId="0" fontId="4" fillId="2" borderId="0" xfId="0" applyFont="1" applyFill="1"/>
    <xf numFmtId="165" fontId="5" fillId="2" borderId="1" xfId="1" applyNumberFormat="1" applyFont="1" applyFill="1" applyBorder="1"/>
    <xf numFmtId="164" fontId="5" fillId="2" borderId="0" xfId="1" applyNumberFormat="1" applyFont="1" applyFill="1" applyBorder="1"/>
    <xf numFmtId="165" fontId="4" fillId="2" borderId="0" xfId="1" applyNumberFormat="1" applyFont="1" applyFill="1" applyBorder="1"/>
    <xf numFmtId="165" fontId="4" fillId="2" borderId="0" xfId="0" applyNumberFormat="1" applyFont="1" applyFill="1" applyBorder="1"/>
    <xf numFmtId="165" fontId="4" fillId="2" borderId="2" xfId="0" applyNumberFormat="1" applyFont="1" applyFill="1" applyBorder="1"/>
    <xf numFmtId="165" fontId="4" fillId="2" borderId="1" xfId="1" applyNumberFormat="1" applyFont="1" applyFill="1" applyBorder="1"/>
    <xf numFmtId="165" fontId="4" fillId="2" borderId="3" xfId="0" applyNumberFormat="1" applyFont="1" applyFill="1" applyBorder="1"/>
    <xf numFmtId="0" fontId="6" fillId="3" borderId="4" xfId="0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6" fillId="3" borderId="6" xfId="0" applyFont="1" applyFill="1" applyBorder="1" applyAlignment="1">
      <alignment horizontal="center"/>
    </xf>
    <xf numFmtId="0" fontId="6" fillId="3" borderId="7" xfId="0" applyFont="1" applyFill="1" applyBorder="1" applyAlignment="1">
      <alignment horizontal="center"/>
    </xf>
    <xf numFmtId="0" fontId="6" fillId="3" borderId="8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6" fillId="3" borderId="9" xfId="0" applyFont="1" applyFill="1" applyBorder="1" applyAlignment="1">
      <alignment horizontal="center"/>
    </xf>
    <xf numFmtId="0" fontId="6" fillId="3" borderId="10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4" fillId="2" borderId="10" xfId="0" applyFont="1" applyFill="1" applyBorder="1" applyAlignment="1">
      <alignment horizontal="center"/>
    </xf>
    <xf numFmtId="165" fontId="4" fillId="2" borderId="12" xfId="0" applyNumberFormat="1" applyFont="1" applyFill="1" applyBorder="1"/>
    <xf numFmtId="165" fontId="4" fillId="2" borderId="13" xfId="0" applyNumberFormat="1" applyFont="1" applyFill="1" applyBorder="1"/>
    <xf numFmtId="0" fontId="6" fillId="2" borderId="14" xfId="0" applyFont="1" applyFill="1" applyBorder="1"/>
    <xf numFmtId="0" fontId="6" fillId="2" borderId="12" xfId="0" applyFont="1" applyFill="1" applyBorder="1"/>
    <xf numFmtId="0" fontId="4" fillId="2" borderId="12" xfId="0" applyFont="1" applyFill="1" applyBorder="1"/>
    <xf numFmtId="0" fontId="4" fillId="2" borderId="13" xfId="0" applyFont="1" applyFill="1" applyBorder="1"/>
    <xf numFmtId="165" fontId="6" fillId="2" borderId="15" xfId="0" applyNumberFormat="1" applyFont="1" applyFill="1" applyBorder="1"/>
    <xf numFmtId="0" fontId="6" fillId="2" borderId="14" xfId="0" applyFont="1" applyFill="1" applyBorder="1" applyAlignment="1">
      <alignment horizontal="center"/>
    </xf>
    <xf numFmtId="165" fontId="4" fillId="2" borderId="15" xfId="0" applyNumberFormat="1" applyFont="1" applyFill="1" applyBorder="1"/>
    <xf numFmtId="165" fontId="4" fillId="2" borderId="16" xfId="0" applyNumberFormat="1" applyFont="1" applyFill="1" applyBorder="1"/>
    <xf numFmtId="49" fontId="6" fillId="3" borderId="8" xfId="0" applyNumberFormat="1" applyFont="1" applyFill="1" applyBorder="1" applyAlignment="1">
      <alignment horizontal="center"/>
    </xf>
    <xf numFmtId="49" fontId="6" fillId="3" borderId="7" xfId="0" applyNumberFormat="1" applyFont="1" applyFill="1" applyBorder="1" applyAlignment="1">
      <alignment horizontal="center"/>
    </xf>
    <xf numFmtId="165" fontId="4" fillId="2" borderId="0" xfId="0" applyNumberFormat="1" applyFont="1" applyFill="1"/>
    <xf numFmtId="0" fontId="0" fillId="0" borderId="0" xfId="0" applyBorder="1"/>
    <xf numFmtId="165" fontId="0" fillId="0" borderId="0" xfId="0" applyNumberFormat="1"/>
    <xf numFmtId="165" fontId="0" fillId="0" borderId="0" xfId="0" applyNumberFormat="1" applyBorder="1"/>
    <xf numFmtId="0" fontId="6" fillId="2" borderId="16" xfId="0" applyFont="1" applyFill="1" applyBorder="1" applyAlignment="1">
      <alignment horizontal="center"/>
    </xf>
    <xf numFmtId="9" fontId="3" fillId="0" borderId="0" xfId="7" applyFont="1"/>
  </cellXfs>
  <cellStyles count="8">
    <cellStyle name="Comma" xfId="1" builtinId="3"/>
    <cellStyle name="Comma 2" xfId="2"/>
    <cellStyle name="DataPilot Result" xfId="3"/>
    <cellStyle name="Normal" xfId="0" builtinId="0"/>
    <cellStyle name="Normal 2" xfId="4"/>
    <cellStyle name="Normal 3" xfId="5"/>
    <cellStyle name="Normal 4" xfId="6"/>
    <cellStyle name="Percent" xfId="7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6"/>
  <sheetViews>
    <sheetView tabSelected="1" workbookViewId="0">
      <selection activeCell="A7" sqref="A7"/>
    </sheetView>
  </sheetViews>
  <sheetFormatPr defaultRowHeight="12.75"/>
  <cols>
    <col min="1" max="1" width="17" style="1" bestFit="1" customWidth="1"/>
    <col min="2" max="2" width="14.140625" style="1" bestFit="1" customWidth="1"/>
    <col min="3" max="3" width="16.7109375" style="1" customWidth="1"/>
    <col min="4" max="4" width="17.5703125" style="1" bestFit="1" customWidth="1"/>
    <col min="5" max="5" width="14.28515625" style="1" bestFit="1" customWidth="1"/>
    <col min="6" max="6" width="14.140625" style="1" bestFit="1" customWidth="1"/>
    <col min="7" max="7" width="13.5703125" style="1" bestFit="1" customWidth="1"/>
    <col min="8" max="8" width="15.7109375" style="1" customWidth="1"/>
    <col min="9" max="9" width="19.85546875" style="1" bestFit="1" customWidth="1"/>
    <col min="10" max="16384" width="9.140625" style="1"/>
  </cols>
  <sheetData>
    <row r="1" spans="1:9">
      <c r="A1" s="1" t="s">
        <v>5</v>
      </c>
      <c r="E1" s="1" t="s">
        <v>6</v>
      </c>
    </row>
    <row r="2" spans="1:9">
      <c r="A2" s="1" t="s">
        <v>11</v>
      </c>
      <c r="B2" s="1">
        <v>20</v>
      </c>
    </row>
    <row r="4" spans="1:9">
      <c r="A4" s="22" t="s">
        <v>14</v>
      </c>
      <c r="B4" s="23" t="s">
        <v>27</v>
      </c>
      <c r="C4" s="24"/>
      <c r="D4" s="24"/>
      <c r="E4" s="24"/>
      <c r="F4" s="25"/>
      <c r="G4" s="22" t="s">
        <v>15</v>
      </c>
      <c r="H4" s="23" t="s">
        <v>23</v>
      </c>
      <c r="I4" s="25"/>
    </row>
    <row r="5" spans="1:9">
      <c r="A5" s="15" t="s">
        <v>2</v>
      </c>
      <c r="B5" s="9" t="s">
        <v>0</v>
      </c>
      <c r="C5" s="10" t="s">
        <v>1</v>
      </c>
      <c r="D5" s="10" t="s">
        <v>3</v>
      </c>
      <c r="E5" s="10" t="s">
        <v>4</v>
      </c>
      <c r="F5" s="11" t="s">
        <v>12</v>
      </c>
      <c r="G5" s="9" t="s">
        <v>9</v>
      </c>
      <c r="H5" s="10" t="s">
        <v>8</v>
      </c>
      <c r="I5" s="11" t="s">
        <v>7</v>
      </c>
    </row>
    <row r="6" spans="1:9">
      <c r="A6" s="16" t="s">
        <v>10</v>
      </c>
      <c r="B6" s="12"/>
      <c r="C6" s="30" t="s">
        <v>28</v>
      </c>
      <c r="D6" s="13"/>
      <c r="E6" s="13"/>
      <c r="F6" s="14"/>
      <c r="G6" s="31" t="s">
        <v>29</v>
      </c>
      <c r="H6" s="13"/>
      <c r="I6" s="14"/>
    </row>
    <row r="7" spans="1:9">
      <c r="A7" s="17" t="s">
        <v>24</v>
      </c>
      <c r="B7" s="2">
        <v>438463409.13772386</v>
      </c>
      <c r="C7" s="3">
        <v>62706400</v>
      </c>
      <c r="D7" s="4">
        <v>207107616</v>
      </c>
      <c r="E7" s="5">
        <f>D7+C7</f>
        <v>269814016</v>
      </c>
      <c r="F7" s="6">
        <f>E7-B7</f>
        <v>-168649393.13772386</v>
      </c>
      <c r="G7" s="7">
        <v>41370300</v>
      </c>
      <c r="H7" s="4">
        <v>256842190</v>
      </c>
      <c r="I7" s="6">
        <f>H7+G7</f>
        <v>298212490</v>
      </c>
    </row>
    <row r="8" spans="1:9">
      <c r="A8" s="18" t="s">
        <v>18</v>
      </c>
      <c r="B8" s="2">
        <v>387845221.52403122</v>
      </c>
      <c r="C8" s="3">
        <v>66821100</v>
      </c>
      <c r="D8" s="4">
        <v>163812333</v>
      </c>
      <c r="E8" s="5">
        <f t="shared" ref="E8:E16" si="0">D8+C8</f>
        <v>230633433</v>
      </c>
      <c r="F8" s="6">
        <f t="shared" ref="F8:F16" si="1">E8-B8</f>
        <v>-157211788.52403122</v>
      </c>
      <c r="G8" s="7">
        <v>69872100</v>
      </c>
      <c r="H8" s="4">
        <v>177708700</v>
      </c>
      <c r="I8" s="6">
        <f t="shared" ref="I8:I16" si="2">H8+G8</f>
        <v>247580800</v>
      </c>
    </row>
    <row r="9" spans="1:9">
      <c r="A9" s="18" t="s">
        <v>25</v>
      </c>
      <c r="B9" s="2">
        <v>423233049.91101485</v>
      </c>
      <c r="C9" s="3">
        <v>56601500</v>
      </c>
      <c r="D9" s="4">
        <v>194934729</v>
      </c>
      <c r="E9" s="5">
        <f t="shared" si="0"/>
        <v>251536229</v>
      </c>
      <c r="F9" s="6">
        <f t="shared" si="1"/>
        <v>-171696820.91101485</v>
      </c>
      <c r="G9" s="7">
        <v>37334618</v>
      </c>
      <c r="H9" s="4">
        <v>232368445</v>
      </c>
      <c r="I9" s="6">
        <f t="shared" si="2"/>
        <v>269703063</v>
      </c>
    </row>
    <row r="10" spans="1:9">
      <c r="A10" s="18" t="s">
        <v>20</v>
      </c>
      <c r="B10" s="2">
        <v>427254481.31344807</v>
      </c>
      <c r="C10" s="3">
        <v>86118800</v>
      </c>
      <c r="D10" s="4">
        <v>218654052</v>
      </c>
      <c r="E10" s="5">
        <f t="shared" si="0"/>
        <v>304772852</v>
      </c>
      <c r="F10" s="6">
        <f t="shared" si="1"/>
        <v>-122481629.31344807</v>
      </c>
      <c r="G10" s="7">
        <v>75467745</v>
      </c>
      <c r="H10" s="4">
        <v>260701899</v>
      </c>
      <c r="I10" s="6">
        <f t="shared" si="2"/>
        <v>336169644</v>
      </c>
    </row>
    <row r="11" spans="1:9">
      <c r="A11" s="18" t="s">
        <v>17</v>
      </c>
      <c r="B11" s="2">
        <v>424230849.23073947</v>
      </c>
      <c r="C11" s="3">
        <v>43447500</v>
      </c>
      <c r="D11" s="4">
        <v>222261056</v>
      </c>
      <c r="E11" s="5">
        <f t="shared" si="0"/>
        <v>265708556</v>
      </c>
      <c r="F11" s="6">
        <f t="shared" si="1"/>
        <v>-158522293.23073947</v>
      </c>
      <c r="G11" s="7">
        <v>64023000</v>
      </c>
      <c r="H11" s="4">
        <v>226807969</v>
      </c>
      <c r="I11" s="6">
        <f t="shared" si="2"/>
        <v>290830969</v>
      </c>
    </row>
    <row r="12" spans="1:9">
      <c r="A12" s="18" t="s">
        <v>19</v>
      </c>
      <c r="B12" s="2">
        <v>470532067.11787713</v>
      </c>
      <c r="C12" s="3">
        <v>85226734</v>
      </c>
      <c r="D12" s="4">
        <v>182869618</v>
      </c>
      <c r="E12" s="5">
        <f t="shared" si="0"/>
        <v>268096352</v>
      </c>
      <c r="F12" s="6">
        <f t="shared" si="1"/>
        <v>-202435715.11787713</v>
      </c>
      <c r="G12" s="7">
        <v>47523301</v>
      </c>
      <c r="H12" s="4">
        <v>248211826</v>
      </c>
      <c r="I12" s="6">
        <f t="shared" si="2"/>
        <v>295735127</v>
      </c>
    </row>
    <row r="13" spans="1:9">
      <c r="A13" s="18" t="s">
        <v>16</v>
      </c>
      <c r="B13" s="2">
        <v>459366666.91788578</v>
      </c>
      <c r="C13" s="3">
        <v>72442000</v>
      </c>
      <c r="D13" s="4">
        <v>231717211</v>
      </c>
      <c r="E13" s="5">
        <f t="shared" si="0"/>
        <v>304159211</v>
      </c>
      <c r="F13" s="6">
        <f t="shared" si="1"/>
        <v>-155207455.91788578</v>
      </c>
      <c r="G13" s="7">
        <v>47725000</v>
      </c>
      <c r="H13" s="4">
        <v>241313100</v>
      </c>
      <c r="I13" s="6">
        <f t="shared" si="2"/>
        <v>289038100</v>
      </c>
    </row>
    <row r="14" spans="1:9">
      <c r="A14" s="18" t="s">
        <v>26</v>
      </c>
      <c r="B14" s="2">
        <v>402197651.18070853</v>
      </c>
      <c r="C14" s="3">
        <v>79174500</v>
      </c>
      <c r="D14" s="4">
        <v>141999397</v>
      </c>
      <c r="E14" s="5">
        <f t="shared" si="0"/>
        <v>221173897</v>
      </c>
      <c r="F14" s="6">
        <f t="shared" si="1"/>
        <v>-181023754.18070853</v>
      </c>
      <c r="G14" s="7">
        <v>35192500</v>
      </c>
      <c r="H14" s="4">
        <v>175393360</v>
      </c>
      <c r="I14" s="6">
        <f t="shared" si="2"/>
        <v>210585860</v>
      </c>
    </row>
    <row r="15" spans="1:9">
      <c r="A15" s="18" t="s">
        <v>22</v>
      </c>
      <c r="B15" s="2">
        <v>417250654.79048759</v>
      </c>
      <c r="C15" s="3">
        <v>59993960</v>
      </c>
      <c r="D15" s="4">
        <v>175429107</v>
      </c>
      <c r="E15" s="5">
        <f t="shared" si="0"/>
        <v>235423067</v>
      </c>
      <c r="F15" s="6">
        <f t="shared" si="1"/>
        <v>-181827587.79048759</v>
      </c>
      <c r="G15" s="7">
        <v>56724500</v>
      </c>
      <c r="H15" s="4">
        <v>212056608</v>
      </c>
      <c r="I15" s="6">
        <f t="shared" si="2"/>
        <v>268781108</v>
      </c>
    </row>
    <row r="16" spans="1:9" ht="13.5" thickBot="1">
      <c r="A16" s="19" t="s">
        <v>21</v>
      </c>
      <c r="B16" s="2">
        <v>449625948.87608337</v>
      </c>
      <c r="C16" s="3">
        <v>54300041</v>
      </c>
      <c r="D16" s="4">
        <v>200657181</v>
      </c>
      <c r="E16" s="5">
        <f t="shared" si="0"/>
        <v>254957222</v>
      </c>
      <c r="F16" s="8">
        <f t="shared" si="1"/>
        <v>-194668726.87608337</v>
      </c>
      <c r="G16" s="7">
        <v>51259025</v>
      </c>
      <c r="H16" s="4">
        <v>230140704</v>
      </c>
      <c r="I16" s="6">
        <f t="shared" si="2"/>
        <v>281399729</v>
      </c>
    </row>
    <row r="17" spans="1:9" ht="13.5" thickBot="1">
      <c r="A17" s="36" t="s">
        <v>13</v>
      </c>
      <c r="B17" s="20">
        <f t="shared" ref="B17:H17" si="3">SUM(B7:B16)</f>
        <v>4300000000</v>
      </c>
      <c r="C17" s="20">
        <f t="shared" si="3"/>
        <v>666832535</v>
      </c>
      <c r="D17" s="20">
        <f t="shared" si="3"/>
        <v>1939442300</v>
      </c>
      <c r="E17" s="28">
        <f>SUM(E7:E16)</f>
        <v>2606274835</v>
      </c>
      <c r="F17" s="21">
        <f t="shared" si="3"/>
        <v>-1693725164.9999998</v>
      </c>
      <c r="G17" s="20">
        <f t="shared" si="3"/>
        <v>526492089</v>
      </c>
      <c r="H17" s="20">
        <f t="shared" si="3"/>
        <v>2261544801</v>
      </c>
      <c r="I17" s="26">
        <f>SUM(I7:I16)</f>
        <v>2788036890</v>
      </c>
    </row>
    <row r="18" spans="1:9">
      <c r="E18" s="32"/>
    </row>
    <row r="20" spans="1:9">
      <c r="E20" s="32"/>
    </row>
    <row r="22" spans="1:9">
      <c r="A22" s="1" t="s">
        <v>30</v>
      </c>
      <c r="G22" s="32"/>
    </row>
    <row r="23" spans="1:9">
      <c r="A23" s="1" t="s">
        <v>31</v>
      </c>
    </row>
    <row r="24" spans="1:9">
      <c r="A24" s="1" t="s">
        <v>32</v>
      </c>
    </row>
    <row r="25" spans="1:9">
      <c r="A25" s="1" t="s">
        <v>33</v>
      </c>
    </row>
    <row r="26" spans="1:9">
      <c r="A26" s="1" t="s">
        <v>34</v>
      </c>
    </row>
  </sheetData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I20"/>
  <sheetViews>
    <sheetView workbookViewId="0">
      <selection activeCell="H7" sqref="H7:H16"/>
    </sheetView>
  </sheetViews>
  <sheetFormatPr defaultRowHeight="15"/>
  <cols>
    <col min="1" max="1" width="23.28515625" style="33" bestFit="1" customWidth="1"/>
    <col min="2" max="3" width="13.5703125" style="33" bestFit="1" customWidth="1"/>
    <col min="4" max="4" width="15.42578125" style="33" bestFit="1" customWidth="1"/>
    <col min="5" max="5" width="13.85546875" style="33" customWidth="1"/>
    <col min="6" max="6" width="14.140625" style="33" bestFit="1" customWidth="1"/>
    <col min="7" max="8" width="13.5703125" style="33" bestFit="1" customWidth="1"/>
    <col min="9" max="9" width="17.7109375" style="33" bestFit="1" customWidth="1"/>
    <col min="10" max="16384" width="9.140625" style="33"/>
  </cols>
  <sheetData>
    <row r="1" spans="1:9" s="1" customFormat="1" ht="12.75">
      <c r="A1" s="1" t="s">
        <v>5</v>
      </c>
      <c r="E1" s="1" t="s">
        <v>6</v>
      </c>
    </row>
    <row r="2" spans="1:9" s="1" customFormat="1" ht="12.75">
      <c r="A2" s="1" t="s">
        <v>11</v>
      </c>
      <c r="B2" s="1">
        <v>20</v>
      </c>
    </row>
    <row r="3" spans="1:9" s="1" customFormat="1" ht="12.75"/>
    <row r="4" spans="1:9" s="1" customFormat="1" ht="12.75">
      <c r="A4" s="22" t="s">
        <v>14</v>
      </c>
      <c r="B4" s="23" t="s">
        <v>27</v>
      </c>
      <c r="C4" s="24"/>
      <c r="D4" s="24"/>
      <c r="E4" s="24"/>
      <c r="F4" s="25"/>
      <c r="G4" s="22" t="s">
        <v>15</v>
      </c>
      <c r="H4" s="23" t="s">
        <v>23</v>
      </c>
      <c r="I4" s="25"/>
    </row>
    <row r="5" spans="1:9" s="1" customFormat="1" ht="12.75">
      <c r="A5" s="15" t="s">
        <v>2</v>
      </c>
      <c r="B5" s="9" t="s">
        <v>0</v>
      </c>
      <c r="C5" s="10" t="s">
        <v>1</v>
      </c>
      <c r="D5" s="10" t="s">
        <v>3</v>
      </c>
      <c r="E5" s="10" t="s">
        <v>4</v>
      </c>
      <c r="F5" s="11" t="s">
        <v>12</v>
      </c>
      <c r="G5" s="9" t="s">
        <v>9</v>
      </c>
      <c r="H5" s="10" t="s">
        <v>8</v>
      </c>
      <c r="I5" s="11" t="s">
        <v>7</v>
      </c>
    </row>
    <row r="6" spans="1:9" s="1" customFormat="1" ht="12.75">
      <c r="A6" s="16" t="s">
        <v>10</v>
      </c>
      <c r="B6" s="12"/>
      <c r="C6" s="30" t="s">
        <v>28</v>
      </c>
      <c r="D6" s="13"/>
      <c r="E6" s="13"/>
      <c r="F6" s="14"/>
      <c r="G6" s="31" t="s">
        <v>29</v>
      </c>
      <c r="H6" s="13"/>
      <c r="I6" s="14"/>
    </row>
    <row r="7" spans="1:9" s="1" customFormat="1" ht="12.75">
      <c r="A7" s="17" t="s">
        <v>24</v>
      </c>
      <c r="B7" s="2">
        <v>339815723.28283352</v>
      </c>
      <c r="C7" s="3">
        <v>51558400</v>
      </c>
      <c r="D7" s="3">
        <v>163063107</v>
      </c>
      <c r="E7" s="5">
        <f>D7+C7</f>
        <v>214621507</v>
      </c>
      <c r="F7" s="6">
        <f>E7-B7</f>
        <v>-125194216.28283352</v>
      </c>
      <c r="G7" s="7">
        <v>33410300</v>
      </c>
      <c r="H7" s="3">
        <v>213257587</v>
      </c>
      <c r="I7" s="6">
        <f>H7+G7</f>
        <v>246667887</v>
      </c>
    </row>
    <row r="8" spans="1:9" s="1" customFormat="1" ht="12.75">
      <c r="A8" s="18" t="s">
        <v>18</v>
      </c>
      <c r="B8" s="2">
        <v>279752369.16141564</v>
      </c>
      <c r="C8" s="3">
        <v>56558000</v>
      </c>
      <c r="D8" s="3">
        <v>116688333</v>
      </c>
      <c r="E8" s="5">
        <f t="shared" ref="E8:E16" si="0">D8+C8</f>
        <v>173246333</v>
      </c>
      <c r="F8" s="6">
        <f t="shared" ref="F8:F16" si="1">E8-B8</f>
        <v>-106506036.16141564</v>
      </c>
      <c r="G8" s="7">
        <v>53371000</v>
      </c>
      <c r="H8" s="3">
        <v>123112700</v>
      </c>
      <c r="I8" s="6">
        <f t="shared" ref="I8:I16" si="2">H8+G8</f>
        <v>176483700</v>
      </c>
    </row>
    <row r="9" spans="1:9" s="1" customFormat="1" ht="12.75">
      <c r="A9" s="18" t="s">
        <v>25</v>
      </c>
      <c r="B9" s="2">
        <v>319073771.23457956</v>
      </c>
      <c r="C9" s="3">
        <v>43746500</v>
      </c>
      <c r="D9" s="3">
        <v>136244490</v>
      </c>
      <c r="E9" s="5">
        <f t="shared" si="0"/>
        <v>179990990</v>
      </c>
      <c r="F9" s="6">
        <f t="shared" si="1"/>
        <v>-139082781.23457956</v>
      </c>
      <c r="G9" s="7">
        <v>27455618</v>
      </c>
      <c r="H9" s="3">
        <v>183920145</v>
      </c>
      <c r="I9" s="6">
        <f t="shared" si="2"/>
        <v>211375763</v>
      </c>
    </row>
    <row r="10" spans="1:9" s="1" customFormat="1" ht="12.75">
      <c r="A10" s="18" t="s">
        <v>20</v>
      </c>
      <c r="B10" s="2">
        <v>329450211.64364904</v>
      </c>
      <c r="C10" s="3">
        <v>67487300</v>
      </c>
      <c r="D10" s="3">
        <v>176412552</v>
      </c>
      <c r="E10" s="5">
        <f t="shared" si="0"/>
        <v>243899852</v>
      </c>
      <c r="F10" s="6">
        <f t="shared" si="1"/>
        <v>-85550359.643649042</v>
      </c>
      <c r="G10" s="7">
        <v>62988745</v>
      </c>
      <c r="H10" s="3">
        <v>229686399</v>
      </c>
      <c r="I10" s="6">
        <f t="shared" si="2"/>
        <v>292675144</v>
      </c>
    </row>
    <row r="11" spans="1:9" s="1" customFormat="1" ht="12.75">
      <c r="A11" s="18" t="s">
        <v>17</v>
      </c>
      <c r="B11" s="2">
        <v>325183386.04387224</v>
      </c>
      <c r="C11" s="3">
        <v>37251500</v>
      </c>
      <c r="D11" s="3">
        <v>180930056</v>
      </c>
      <c r="E11" s="5">
        <f t="shared" si="0"/>
        <v>218181556</v>
      </c>
      <c r="F11" s="6">
        <f t="shared" si="1"/>
        <v>-107001830.04387224</v>
      </c>
      <c r="G11" s="7">
        <v>54369500</v>
      </c>
      <c r="H11" s="3">
        <v>195706969</v>
      </c>
      <c r="I11" s="6">
        <f t="shared" si="2"/>
        <v>250076469</v>
      </c>
    </row>
    <row r="12" spans="1:9" s="1" customFormat="1" ht="12.75">
      <c r="A12" s="18" t="s">
        <v>19</v>
      </c>
      <c r="B12" s="2">
        <v>356345885.66159999</v>
      </c>
      <c r="C12" s="3">
        <v>62439500</v>
      </c>
      <c r="D12" s="3">
        <v>135314118</v>
      </c>
      <c r="E12" s="5">
        <f t="shared" si="0"/>
        <v>197753618</v>
      </c>
      <c r="F12" s="6">
        <f t="shared" si="1"/>
        <v>-158592267.66159999</v>
      </c>
      <c r="G12" s="7">
        <v>38116067</v>
      </c>
      <c r="H12" s="3">
        <v>193508659</v>
      </c>
      <c r="I12" s="6">
        <f t="shared" si="2"/>
        <v>231624726</v>
      </c>
    </row>
    <row r="13" spans="1:9" s="1" customFormat="1" ht="12.75">
      <c r="A13" s="18" t="s">
        <v>16</v>
      </c>
      <c r="B13" s="2">
        <v>341123734.40710503</v>
      </c>
      <c r="C13" s="3">
        <v>37862000</v>
      </c>
      <c r="D13" s="3">
        <v>176384506</v>
      </c>
      <c r="E13" s="5">
        <f t="shared" si="0"/>
        <v>214246506</v>
      </c>
      <c r="F13" s="6">
        <f t="shared" si="1"/>
        <v>-126877228.40710503</v>
      </c>
      <c r="G13" s="7">
        <v>40894000</v>
      </c>
      <c r="H13" s="3">
        <v>173132073</v>
      </c>
      <c r="I13" s="6">
        <f t="shared" si="2"/>
        <v>214026073</v>
      </c>
    </row>
    <row r="14" spans="1:9" s="1" customFormat="1" ht="12.75">
      <c r="A14" s="18" t="s">
        <v>26</v>
      </c>
      <c r="B14" s="2">
        <v>281815178.06428289</v>
      </c>
      <c r="C14" s="3">
        <v>66919500</v>
      </c>
      <c r="D14" s="3">
        <v>107829397</v>
      </c>
      <c r="E14" s="5">
        <f t="shared" si="0"/>
        <v>174748897</v>
      </c>
      <c r="F14" s="6">
        <f t="shared" si="1"/>
        <v>-107066281.06428289</v>
      </c>
      <c r="G14" s="7">
        <v>23246500</v>
      </c>
      <c r="H14" s="3">
        <v>125934360</v>
      </c>
      <c r="I14" s="6">
        <f t="shared" si="2"/>
        <v>149180860</v>
      </c>
    </row>
    <row r="15" spans="1:9" s="1" customFormat="1" ht="12.75">
      <c r="A15" s="18" t="s">
        <v>22</v>
      </c>
      <c r="B15" s="2">
        <v>320196913.66539013</v>
      </c>
      <c r="C15" s="3">
        <v>46754500</v>
      </c>
      <c r="D15" s="3">
        <v>135403273</v>
      </c>
      <c r="E15" s="5">
        <f t="shared" si="0"/>
        <v>182157773</v>
      </c>
      <c r="F15" s="6">
        <f t="shared" si="1"/>
        <v>-138039140.66539013</v>
      </c>
      <c r="G15" s="7">
        <v>49401500</v>
      </c>
      <c r="H15" s="3">
        <v>166287389</v>
      </c>
      <c r="I15" s="6">
        <f t="shared" si="2"/>
        <v>215688889</v>
      </c>
    </row>
    <row r="16" spans="1:9" s="1" customFormat="1" ht="13.5" thickBot="1">
      <c r="A16" s="19" t="s">
        <v>21</v>
      </c>
      <c r="B16" s="2">
        <v>332242826.83527178</v>
      </c>
      <c r="C16" s="3">
        <v>45475541</v>
      </c>
      <c r="D16" s="3">
        <v>151053098</v>
      </c>
      <c r="E16" s="5">
        <f t="shared" si="0"/>
        <v>196528639</v>
      </c>
      <c r="F16" s="8">
        <f t="shared" si="1"/>
        <v>-135714187.83527178</v>
      </c>
      <c r="G16" s="7">
        <v>43335500</v>
      </c>
      <c r="H16" s="3">
        <v>174074561</v>
      </c>
      <c r="I16" s="6">
        <f t="shared" si="2"/>
        <v>217410061</v>
      </c>
    </row>
    <row r="17" spans="1:9" s="1" customFormat="1" ht="13.5" thickBot="1">
      <c r="A17" s="27" t="s">
        <v>13</v>
      </c>
      <c r="B17" s="29">
        <f t="shared" ref="B17:I17" si="3">SUM(B7:B16)</f>
        <v>3225000000</v>
      </c>
      <c r="C17" s="20">
        <f t="shared" si="3"/>
        <v>516052741</v>
      </c>
      <c r="D17" s="20">
        <f t="shared" si="3"/>
        <v>1479322930</v>
      </c>
      <c r="E17" s="28">
        <f t="shared" si="3"/>
        <v>1995375671</v>
      </c>
      <c r="F17" s="21">
        <f t="shared" si="3"/>
        <v>-1229624329</v>
      </c>
      <c r="G17" s="20">
        <f t="shared" si="3"/>
        <v>426588730</v>
      </c>
      <c r="H17" s="20">
        <f t="shared" si="3"/>
        <v>1778620842</v>
      </c>
      <c r="I17" s="26">
        <f t="shared" si="3"/>
        <v>2205209572</v>
      </c>
    </row>
    <row r="18" spans="1:9" s="1" customFormat="1" ht="12.75">
      <c r="E18" s="32"/>
    </row>
    <row r="19" spans="1:9" customFormat="1">
      <c r="E19" s="34"/>
    </row>
    <row r="20" spans="1:9">
      <c r="E20" s="3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I19"/>
  <sheetViews>
    <sheetView workbookViewId="0">
      <selection activeCell="H7" sqref="H7:H16"/>
    </sheetView>
  </sheetViews>
  <sheetFormatPr defaultRowHeight="15"/>
  <cols>
    <col min="1" max="1" width="23.28515625" bestFit="1" customWidth="1"/>
    <col min="2" max="3" width="13.5703125" bestFit="1" customWidth="1"/>
    <col min="4" max="4" width="15.42578125" bestFit="1" customWidth="1"/>
    <col min="5" max="5" width="14.7109375" customWidth="1"/>
    <col min="6" max="6" width="14.140625" bestFit="1" customWidth="1"/>
    <col min="7" max="8" width="13.5703125" bestFit="1" customWidth="1"/>
    <col min="9" max="9" width="17.7109375" bestFit="1" customWidth="1"/>
  </cols>
  <sheetData>
    <row r="1" spans="1:9" s="1" customFormat="1" ht="12.75">
      <c r="A1" s="1" t="s">
        <v>5</v>
      </c>
      <c r="E1" s="1" t="s">
        <v>6</v>
      </c>
    </row>
    <row r="2" spans="1:9" s="1" customFormat="1" ht="12.75">
      <c r="A2" s="1" t="s">
        <v>11</v>
      </c>
      <c r="B2" s="1">
        <v>20</v>
      </c>
    </row>
    <row r="3" spans="1:9" s="1" customFormat="1" ht="12.75"/>
    <row r="4" spans="1:9" s="1" customFormat="1" ht="12.75">
      <c r="A4" s="22" t="s">
        <v>14</v>
      </c>
      <c r="B4" s="23" t="s">
        <v>27</v>
      </c>
      <c r="C4" s="24"/>
      <c r="D4" s="24"/>
      <c r="E4" s="24"/>
      <c r="F4" s="25"/>
      <c r="G4" s="22" t="s">
        <v>15</v>
      </c>
      <c r="H4" s="23" t="s">
        <v>23</v>
      </c>
      <c r="I4" s="25"/>
    </row>
    <row r="5" spans="1:9" s="1" customFormat="1" ht="12.75">
      <c r="A5" s="15" t="s">
        <v>2</v>
      </c>
      <c r="B5" s="9" t="s">
        <v>0</v>
      </c>
      <c r="C5" s="10" t="s">
        <v>1</v>
      </c>
      <c r="D5" s="10" t="s">
        <v>3</v>
      </c>
      <c r="E5" s="10" t="s">
        <v>4</v>
      </c>
      <c r="F5" s="11" t="s">
        <v>12</v>
      </c>
      <c r="G5" s="9" t="s">
        <v>9</v>
      </c>
      <c r="H5" s="10" t="s">
        <v>8</v>
      </c>
      <c r="I5" s="11" t="s">
        <v>7</v>
      </c>
    </row>
    <row r="6" spans="1:9" s="1" customFormat="1" ht="12.75">
      <c r="A6" s="16" t="s">
        <v>10</v>
      </c>
      <c r="B6" s="12"/>
      <c r="C6" s="30" t="s">
        <v>28</v>
      </c>
      <c r="D6" s="13"/>
      <c r="E6" s="13"/>
      <c r="F6" s="14"/>
      <c r="G6" s="31" t="s">
        <v>29</v>
      </c>
      <c r="H6" s="13"/>
      <c r="I6" s="14"/>
    </row>
    <row r="7" spans="1:9" s="1" customFormat="1" ht="12.75">
      <c r="A7" s="17" t="s">
        <v>24</v>
      </c>
      <c r="B7" s="2">
        <v>65478631.947803736</v>
      </c>
      <c r="C7" s="3">
        <v>9098000</v>
      </c>
      <c r="D7" s="4">
        <v>24847509</v>
      </c>
      <c r="E7" s="5">
        <f>D7+C7</f>
        <v>33945509</v>
      </c>
      <c r="F7" s="6">
        <f>E7-B7</f>
        <v>-31533122.947803736</v>
      </c>
      <c r="G7" s="7">
        <v>5041000</v>
      </c>
      <c r="H7" s="4">
        <v>24947500</v>
      </c>
      <c r="I7" s="6">
        <f>H7+G7</f>
        <v>29988500</v>
      </c>
    </row>
    <row r="8" spans="1:9" s="1" customFormat="1" ht="12.75">
      <c r="A8" s="18" t="s">
        <v>18</v>
      </c>
      <c r="B8" s="2">
        <v>70860971.250655472</v>
      </c>
      <c r="C8" s="3">
        <v>7752100</v>
      </c>
      <c r="D8" s="4">
        <v>27588000</v>
      </c>
      <c r="E8" s="5">
        <f t="shared" ref="E8:E16" si="0">D8+C8</f>
        <v>35340100</v>
      </c>
      <c r="F8" s="6">
        <f t="shared" ref="F8:F16" si="1">E8-B8</f>
        <v>-35520871.250655472</v>
      </c>
      <c r="G8" s="7">
        <v>12051100</v>
      </c>
      <c r="H8" s="4">
        <v>28129000</v>
      </c>
      <c r="I8" s="6">
        <f t="shared" ref="I8:I16" si="2">H8+G8</f>
        <v>40180100</v>
      </c>
    </row>
    <row r="9" spans="1:9" s="1" customFormat="1" ht="12.75">
      <c r="A9" s="18" t="s">
        <v>25</v>
      </c>
      <c r="B9" s="2">
        <v>86918183.764760315</v>
      </c>
      <c r="C9" s="3">
        <v>9600000</v>
      </c>
      <c r="D9" s="4">
        <v>46371739</v>
      </c>
      <c r="E9" s="5">
        <f t="shared" si="0"/>
        <v>55971739</v>
      </c>
      <c r="F9" s="6">
        <f t="shared" si="1"/>
        <v>-30946444.764760315</v>
      </c>
      <c r="G9" s="7">
        <v>6566000</v>
      </c>
      <c r="H9" s="4">
        <v>33880800</v>
      </c>
      <c r="I9" s="6">
        <f t="shared" si="2"/>
        <v>40446800</v>
      </c>
    </row>
    <row r="10" spans="1:9" s="1" customFormat="1" ht="12.75">
      <c r="A10" s="18" t="s">
        <v>20</v>
      </c>
      <c r="B10" s="2">
        <v>66764400.81341812</v>
      </c>
      <c r="C10" s="3">
        <v>12715000</v>
      </c>
      <c r="D10" s="4">
        <v>31692500</v>
      </c>
      <c r="E10" s="5">
        <f t="shared" si="0"/>
        <v>44407500</v>
      </c>
      <c r="F10" s="6">
        <f t="shared" si="1"/>
        <v>-22356900.81341812</v>
      </c>
      <c r="G10" s="7">
        <v>10412500</v>
      </c>
      <c r="H10" s="4">
        <v>19258500</v>
      </c>
      <c r="I10" s="6">
        <f t="shared" si="2"/>
        <v>29671000</v>
      </c>
    </row>
    <row r="11" spans="1:9" s="1" customFormat="1" ht="12.75">
      <c r="A11" s="18" t="s">
        <v>17</v>
      </c>
      <c r="B11" s="2">
        <v>76048201.704786077</v>
      </c>
      <c r="C11" s="3">
        <v>4275000</v>
      </c>
      <c r="D11" s="4">
        <v>28255000</v>
      </c>
      <c r="E11" s="5">
        <f t="shared" si="0"/>
        <v>32530000</v>
      </c>
      <c r="F11" s="6">
        <f t="shared" si="1"/>
        <v>-43518201.704786077</v>
      </c>
      <c r="G11" s="7">
        <v>5832500</v>
      </c>
      <c r="H11" s="4">
        <v>20975000</v>
      </c>
      <c r="I11" s="6">
        <f t="shared" si="2"/>
        <v>26807500</v>
      </c>
    </row>
    <row r="12" spans="1:9" s="1" customFormat="1" ht="12.75">
      <c r="A12" s="18" t="s">
        <v>19</v>
      </c>
      <c r="B12" s="2">
        <v>84243840.944508433</v>
      </c>
      <c r="C12" s="3">
        <v>16490234</v>
      </c>
      <c r="D12" s="4">
        <v>35050000</v>
      </c>
      <c r="E12" s="5">
        <f t="shared" si="0"/>
        <v>51540234</v>
      </c>
      <c r="F12" s="6">
        <f t="shared" si="1"/>
        <v>-32703606.944508433</v>
      </c>
      <c r="G12" s="7">
        <v>5782234</v>
      </c>
      <c r="H12" s="4">
        <v>38892667</v>
      </c>
      <c r="I12" s="6">
        <f t="shared" si="2"/>
        <v>44674901</v>
      </c>
    </row>
    <row r="13" spans="1:9" s="1" customFormat="1" ht="12.75">
      <c r="A13" s="18" t="s">
        <v>16</v>
      </c>
      <c r="B13" s="2">
        <v>74225506.264614865</v>
      </c>
      <c r="C13" s="3">
        <v>25300000</v>
      </c>
      <c r="D13" s="4">
        <v>26503705</v>
      </c>
      <c r="E13" s="5">
        <f t="shared" si="0"/>
        <v>51803705</v>
      </c>
      <c r="F13" s="6">
        <f t="shared" si="1"/>
        <v>-22421801.264614865</v>
      </c>
      <c r="G13" s="7">
        <v>1500000</v>
      </c>
      <c r="H13" s="4">
        <v>23650500</v>
      </c>
      <c r="I13" s="6">
        <f t="shared" si="2"/>
        <v>25150500</v>
      </c>
    </row>
    <row r="14" spans="1:9" s="1" customFormat="1" ht="12.75">
      <c r="A14" s="18" t="s">
        <v>26</v>
      </c>
      <c r="B14" s="2">
        <v>78904729.704737127</v>
      </c>
      <c r="C14" s="3">
        <v>6025000</v>
      </c>
      <c r="D14" s="4">
        <v>16425000</v>
      </c>
      <c r="E14" s="5">
        <f t="shared" si="0"/>
        <v>22450000</v>
      </c>
      <c r="F14" s="6">
        <f t="shared" si="1"/>
        <v>-56454729.704737127</v>
      </c>
      <c r="G14" s="7">
        <v>7596000</v>
      </c>
      <c r="H14" s="4">
        <v>26560000</v>
      </c>
      <c r="I14" s="6">
        <f t="shared" si="2"/>
        <v>34156000</v>
      </c>
    </row>
    <row r="15" spans="1:9" s="1" customFormat="1" ht="12.75">
      <c r="A15" s="18" t="s">
        <v>22</v>
      </c>
      <c r="B15" s="2">
        <v>64203385.873326369</v>
      </c>
      <c r="C15" s="3">
        <v>10033000</v>
      </c>
      <c r="D15" s="4">
        <v>24382834</v>
      </c>
      <c r="E15" s="5">
        <f t="shared" si="0"/>
        <v>34415834</v>
      </c>
      <c r="F15" s="6">
        <f t="shared" si="1"/>
        <v>-29787551.873326369</v>
      </c>
      <c r="G15" s="7">
        <v>5123000</v>
      </c>
      <c r="H15" s="4">
        <v>25176834</v>
      </c>
      <c r="I15" s="6">
        <f t="shared" si="2"/>
        <v>30299834</v>
      </c>
    </row>
    <row r="16" spans="1:9" s="1" customFormat="1" ht="13.5" thickBot="1">
      <c r="A16" s="19" t="s">
        <v>21</v>
      </c>
      <c r="B16" s="2">
        <v>80552147.731389314</v>
      </c>
      <c r="C16" s="3">
        <v>5165000</v>
      </c>
      <c r="D16" s="4">
        <v>25984940</v>
      </c>
      <c r="E16" s="5">
        <f t="shared" si="0"/>
        <v>31149940</v>
      </c>
      <c r="F16" s="8">
        <f t="shared" si="1"/>
        <v>-49402207.731389314</v>
      </c>
      <c r="G16" s="7">
        <v>3350000</v>
      </c>
      <c r="H16" s="4">
        <v>34303000</v>
      </c>
      <c r="I16" s="6">
        <f t="shared" si="2"/>
        <v>37653000</v>
      </c>
    </row>
    <row r="17" spans="1:9" s="1" customFormat="1" ht="13.5" thickBot="1">
      <c r="A17" s="27" t="s">
        <v>13</v>
      </c>
      <c r="B17" s="29">
        <f t="shared" ref="B17:I17" si="3">SUM(B7:B16)</f>
        <v>748199999.99999988</v>
      </c>
      <c r="C17" s="20">
        <f t="shared" si="3"/>
        <v>106453334</v>
      </c>
      <c r="D17" s="20">
        <f t="shared" si="3"/>
        <v>287101227</v>
      </c>
      <c r="E17" s="28">
        <f t="shared" si="3"/>
        <v>393554561</v>
      </c>
      <c r="F17" s="21">
        <f t="shared" si="3"/>
        <v>-354645438.99999988</v>
      </c>
      <c r="G17" s="20">
        <v>76959334</v>
      </c>
      <c r="H17" s="20">
        <f t="shared" si="3"/>
        <v>275773801</v>
      </c>
      <c r="I17" s="26">
        <f t="shared" si="3"/>
        <v>339028135</v>
      </c>
    </row>
    <row r="18" spans="1:9" s="1" customFormat="1" ht="12.75"/>
    <row r="19" spans="1:9">
      <c r="E19" s="3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I21"/>
  <sheetViews>
    <sheetView workbookViewId="0">
      <selection activeCell="F19" sqref="F19"/>
    </sheetView>
  </sheetViews>
  <sheetFormatPr defaultRowHeight="15"/>
  <cols>
    <col min="1" max="1" width="23.28515625" bestFit="1" customWidth="1"/>
    <col min="2" max="3" width="13.5703125" bestFit="1" customWidth="1"/>
    <col min="4" max="4" width="15.42578125" bestFit="1" customWidth="1"/>
    <col min="5" max="5" width="15" customWidth="1"/>
    <col min="6" max="6" width="14.140625" bestFit="1" customWidth="1"/>
    <col min="7" max="8" width="13.5703125" bestFit="1" customWidth="1"/>
    <col min="9" max="9" width="17.7109375" bestFit="1" customWidth="1"/>
  </cols>
  <sheetData>
    <row r="1" spans="1:9" s="1" customFormat="1" ht="12.75">
      <c r="A1" s="1" t="s">
        <v>5</v>
      </c>
      <c r="E1" s="1" t="s">
        <v>6</v>
      </c>
    </row>
    <row r="2" spans="1:9" s="1" customFormat="1" ht="12.75">
      <c r="A2" s="1" t="s">
        <v>11</v>
      </c>
      <c r="B2" s="1">
        <v>20</v>
      </c>
    </row>
    <row r="3" spans="1:9" s="1" customFormat="1" ht="12.75"/>
    <row r="4" spans="1:9" s="1" customFormat="1" ht="12.75">
      <c r="A4" s="22" t="s">
        <v>14</v>
      </c>
      <c r="B4" s="23" t="s">
        <v>27</v>
      </c>
      <c r="C4" s="24"/>
      <c r="D4" s="24"/>
      <c r="E4" s="24"/>
      <c r="F4" s="25"/>
      <c r="G4" s="22" t="s">
        <v>15</v>
      </c>
      <c r="H4" s="23" t="s">
        <v>23</v>
      </c>
      <c r="I4" s="25"/>
    </row>
    <row r="5" spans="1:9" s="1" customFormat="1" ht="12.75">
      <c r="A5" s="15" t="s">
        <v>2</v>
      </c>
      <c r="B5" s="9" t="s">
        <v>0</v>
      </c>
      <c r="C5" s="10" t="s">
        <v>1</v>
      </c>
      <c r="D5" s="10" t="s">
        <v>3</v>
      </c>
      <c r="E5" s="10" t="s">
        <v>4</v>
      </c>
      <c r="F5" s="11" t="s">
        <v>12</v>
      </c>
      <c r="G5" s="9" t="s">
        <v>9</v>
      </c>
      <c r="H5" s="10" t="s">
        <v>8</v>
      </c>
      <c r="I5" s="11" t="s">
        <v>7</v>
      </c>
    </row>
    <row r="6" spans="1:9" s="1" customFormat="1" ht="12.75">
      <c r="A6" s="16" t="s">
        <v>10</v>
      </c>
      <c r="B6" s="12"/>
      <c r="C6" s="30" t="s">
        <v>28</v>
      </c>
      <c r="D6" s="13"/>
      <c r="E6" s="13"/>
      <c r="F6" s="14"/>
      <c r="G6" s="31" t="s">
        <v>29</v>
      </c>
      <c r="H6" s="13"/>
      <c r="I6" s="14"/>
    </row>
    <row r="7" spans="1:9" s="1" customFormat="1" ht="12.75">
      <c r="A7" s="17" t="s">
        <v>24</v>
      </c>
      <c r="B7" s="2">
        <v>29727780.470966958</v>
      </c>
      <c r="C7" s="3">
        <v>2050000</v>
      </c>
      <c r="D7" s="4">
        <v>19197000</v>
      </c>
      <c r="E7" s="5">
        <f>C7+D7</f>
        <v>21247000</v>
      </c>
      <c r="F7" s="6">
        <f>E7-B7</f>
        <v>-8480780.4709669575</v>
      </c>
      <c r="G7" s="7">
        <v>2919000</v>
      </c>
      <c r="H7" s="4">
        <v>18637103</v>
      </c>
      <c r="I7" s="6">
        <f>H7+G7</f>
        <v>21556103</v>
      </c>
    </row>
    <row r="8" spans="1:9" s="1" customFormat="1" ht="12.75">
      <c r="A8" s="18" t="s">
        <v>18</v>
      </c>
      <c r="B8" s="2">
        <v>26199720.769507773</v>
      </c>
      <c r="C8" s="3">
        <v>2511000</v>
      </c>
      <c r="D8" s="4">
        <v>19536000</v>
      </c>
      <c r="E8" s="5">
        <f t="shared" ref="E8:E16" si="0">C8+D8</f>
        <v>22047000</v>
      </c>
      <c r="F8" s="6">
        <f t="shared" ref="F8:F16" si="1">E8-B8</f>
        <v>-4152720.7695077732</v>
      </c>
      <c r="G8" s="7">
        <v>4450000</v>
      </c>
      <c r="H8" s="4">
        <v>26467000</v>
      </c>
      <c r="I8" s="6">
        <f t="shared" ref="I8:I16" si="2">H8+G8</f>
        <v>30917000</v>
      </c>
    </row>
    <row r="9" spans="1:9" s="1" customFormat="1" ht="12.75">
      <c r="A9" s="18" t="s">
        <v>25</v>
      </c>
      <c r="B9" s="2">
        <v>27827747.508331787</v>
      </c>
      <c r="C9" s="3">
        <v>3255000</v>
      </c>
      <c r="D9" s="4">
        <v>12318500</v>
      </c>
      <c r="E9" s="5">
        <f t="shared" si="0"/>
        <v>15573500</v>
      </c>
      <c r="F9" s="6">
        <f t="shared" si="1"/>
        <v>-12254247.508331787</v>
      </c>
      <c r="G9" s="7">
        <v>3313000</v>
      </c>
      <c r="H9" s="4">
        <v>14567500</v>
      </c>
      <c r="I9" s="6">
        <f t="shared" si="2"/>
        <v>17880500</v>
      </c>
    </row>
    <row r="10" spans="1:9" s="1" customFormat="1" ht="12.75">
      <c r="A10" s="18" t="s">
        <v>20</v>
      </c>
      <c r="B10" s="2">
        <v>23487923.942771997</v>
      </c>
      <c r="C10" s="3">
        <v>5916500</v>
      </c>
      <c r="D10" s="4">
        <v>10549000</v>
      </c>
      <c r="E10" s="5">
        <f t="shared" si="0"/>
        <v>16465500</v>
      </c>
      <c r="F10" s="6">
        <f t="shared" si="1"/>
        <v>-7022423.9427719973</v>
      </c>
      <c r="G10" s="7">
        <v>2066500</v>
      </c>
      <c r="H10" s="4">
        <v>11757000</v>
      </c>
      <c r="I10" s="6">
        <f t="shared" si="2"/>
        <v>13823500</v>
      </c>
    </row>
    <row r="11" spans="1:9" s="1" customFormat="1" ht="12.75">
      <c r="A11" s="18" t="s">
        <v>17</v>
      </c>
      <c r="B11" s="2">
        <v>17070845.28243269</v>
      </c>
      <c r="C11" s="3">
        <v>1921000</v>
      </c>
      <c r="D11" s="4">
        <v>13076000</v>
      </c>
      <c r="E11" s="5">
        <f t="shared" si="0"/>
        <v>14997000</v>
      </c>
      <c r="F11" s="6">
        <f t="shared" si="1"/>
        <v>-2073845.2824326903</v>
      </c>
      <c r="G11" s="7">
        <v>3821000</v>
      </c>
      <c r="H11" s="4">
        <v>10126000</v>
      </c>
      <c r="I11" s="6">
        <f t="shared" si="2"/>
        <v>13947000</v>
      </c>
    </row>
    <row r="12" spans="1:9" s="1" customFormat="1" ht="12.75">
      <c r="A12" s="18" t="s">
        <v>19</v>
      </c>
      <c r="B12" s="2">
        <v>22197742.869300079</v>
      </c>
      <c r="C12" s="3">
        <v>6297000</v>
      </c>
      <c r="D12" s="4">
        <v>12505500</v>
      </c>
      <c r="E12" s="5">
        <f t="shared" si="0"/>
        <v>18802500</v>
      </c>
      <c r="F12" s="6">
        <f t="shared" si="1"/>
        <v>-3395242.8693000786</v>
      </c>
      <c r="G12" s="7">
        <v>3625000</v>
      </c>
      <c r="H12" s="4">
        <v>15810500</v>
      </c>
      <c r="I12" s="6">
        <f t="shared" si="2"/>
        <v>19435500</v>
      </c>
    </row>
    <row r="13" spans="1:9" s="1" customFormat="1" ht="12.75">
      <c r="A13" s="18" t="s">
        <v>16</v>
      </c>
      <c r="B13" s="2">
        <v>50145155.47519698</v>
      </c>
      <c r="C13" s="3">
        <v>9280000</v>
      </c>
      <c r="D13" s="4">
        <v>28829000</v>
      </c>
      <c r="E13" s="5">
        <f t="shared" si="0"/>
        <v>38109000</v>
      </c>
      <c r="F13" s="6">
        <f t="shared" si="1"/>
        <v>-12036155.47519698</v>
      </c>
      <c r="G13" s="7">
        <v>5331000</v>
      </c>
      <c r="H13" s="4">
        <v>44530527</v>
      </c>
      <c r="I13" s="6">
        <f t="shared" si="2"/>
        <v>49861527</v>
      </c>
    </row>
    <row r="14" spans="1:9" s="1" customFormat="1" ht="12.75">
      <c r="A14" s="18" t="s">
        <v>26</v>
      </c>
      <c r="B14" s="2">
        <v>51264115.273684181</v>
      </c>
      <c r="C14" s="3">
        <v>6230000</v>
      </c>
      <c r="D14" s="4">
        <v>17745000</v>
      </c>
      <c r="E14" s="5">
        <f t="shared" si="0"/>
        <v>23975000</v>
      </c>
      <c r="F14" s="6">
        <f t="shared" si="1"/>
        <v>-27289115.273684181</v>
      </c>
      <c r="G14" s="7">
        <v>4350000</v>
      </c>
      <c r="H14" s="4">
        <v>22899000</v>
      </c>
      <c r="I14" s="6">
        <f t="shared" si="2"/>
        <v>27249000</v>
      </c>
    </row>
    <row r="15" spans="1:9" s="1" customFormat="1" ht="12.75">
      <c r="A15" s="18" t="s">
        <v>22</v>
      </c>
      <c r="B15" s="2">
        <v>29673866.682271469</v>
      </c>
      <c r="C15" s="3">
        <v>3206460</v>
      </c>
      <c r="D15" s="4">
        <v>15643000</v>
      </c>
      <c r="E15" s="5">
        <f t="shared" si="0"/>
        <v>18849460</v>
      </c>
      <c r="F15" s="6">
        <f t="shared" si="1"/>
        <v>-10824406.682271469</v>
      </c>
      <c r="G15" s="7">
        <v>2200000</v>
      </c>
      <c r="H15" s="4">
        <v>20592385</v>
      </c>
      <c r="I15" s="6">
        <f t="shared" si="2"/>
        <v>22792385</v>
      </c>
    </row>
    <row r="16" spans="1:9" s="1" customFormat="1" ht="13.5" thickBot="1">
      <c r="A16" s="19" t="s">
        <v>21</v>
      </c>
      <c r="B16" s="2">
        <v>38507658.465536125</v>
      </c>
      <c r="C16" s="3">
        <v>3659500</v>
      </c>
      <c r="D16" s="4">
        <v>23619143</v>
      </c>
      <c r="E16" s="5">
        <f t="shared" si="0"/>
        <v>27278643</v>
      </c>
      <c r="F16" s="8">
        <f t="shared" si="1"/>
        <v>-11229015.465536125</v>
      </c>
      <c r="G16" s="7">
        <v>4573525</v>
      </c>
      <c r="H16" s="4">
        <v>21763143</v>
      </c>
      <c r="I16" s="6">
        <f t="shared" si="2"/>
        <v>26336668</v>
      </c>
    </row>
    <row r="17" spans="1:9" s="1" customFormat="1" ht="13.5" thickBot="1">
      <c r="A17" s="27" t="s">
        <v>13</v>
      </c>
      <c r="B17" s="29">
        <f t="shared" ref="B17:I17" si="3">SUM(B7:B16)</f>
        <v>316102556.74000001</v>
      </c>
      <c r="C17" s="20">
        <f t="shared" si="3"/>
        <v>44326460</v>
      </c>
      <c r="D17" s="20">
        <f t="shared" si="3"/>
        <v>173018143</v>
      </c>
      <c r="E17" s="28">
        <f>SUM(E7:E16)</f>
        <v>217344603</v>
      </c>
      <c r="F17" s="21">
        <f t="shared" si="3"/>
        <v>-98757953.740000039</v>
      </c>
      <c r="G17" s="20">
        <f t="shared" si="3"/>
        <v>36649025</v>
      </c>
      <c r="H17" s="20">
        <f>SUM(H7:H16)</f>
        <v>207150158</v>
      </c>
      <c r="I17" s="26">
        <f t="shared" si="3"/>
        <v>243799183</v>
      </c>
    </row>
    <row r="18" spans="1:9" s="1" customFormat="1" ht="12.75"/>
    <row r="19" spans="1:9">
      <c r="E19" s="34"/>
    </row>
    <row r="21" spans="1:9">
      <c r="H21" s="3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</vt:lpstr>
      <vt:lpstr>card</vt:lpstr>
      <vt:lpstr>pil</vt:lpstr>
      <vt:lpstr>grf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wulan</dc:creator>
  <cp:lastModifiedBy>budie</cp:lastModifiedBy>
  <dcterms:created xsi:type="dcterms:W3CDTF">2012-10-23T02:48:55Z</dcterms:created>
  <dcterms:modified xsi:type="dcterms:W3CDTF">2014-06-13T04:31:05Z</dcterms:modified>
</cp:coreProperties>
</file>