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Proyectos\asesoriasexcel\src\documents\"/>
    </mc:Choice>
  </mc:AlternateContent>
  <xr:revisionPtr revIDLastSave="0" documentId="13_ncr:1_{355A9B5D-7C89-40FE-8B4E-103B5020FF47}" xr6:coauthVersionLast="47" xr6:coauthVersionMax="47" xr10:uidLastSave="{00000000-0000-0000-0000-000000000000}"/>
  <bookViews>
    <workbookView xWindow="20370" yWindow="-120" windowWidth="29040" windowHeight="1572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calculos" sheetId="7" r:id="rId5"/>
    <sheet name="data" sheetId="8" r:id="rId6"/>
  </sheets>
  <definedNames>
    <definedName name="_xlnm._FilterDatabase" localSheetId="2" hidden="1">ARTICULOS!$B$2:$Q$1000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02" i="3" l="1"/>
  <c r="AI701" i="3"/>
  <c r="AI700" i="3"/>
  <c r="AI699" i="3"/>
  <c r="AI698" i="3"/>
  <c r="AI697" i="3"/>
  <c r="AI696" i="3"/>
  <c r="AI695" i="3"/>
  <c r="AI694" i="3"/>
  <c r="AI693" i="3"/>
  <c r="AI692" i="3"/>
  <c r="AI691" i="3"/>
  <c r="AI690" i="3"/>
  <c r="AI689" i="3"/>
  <c r="AI688" i="3"/>
  <c r="AI687" i="3"/>
  <c r="AI686" i="3"/>
  <c r="AI685" i="3"/>
  <c r="AI684" i="3"/>
  <c r="AI683" i="3"/>
  <c r="AI682" i="3"/>
  <c r="AI681" i="3"/>
  <c r="AI680" i="3"/>
  <c r="AI679" i="3"/>
  <c r="AI678" i="3"/>
  <c r="AI677" i="3"/>
  <c r="AI676" i="3"/>
  <c r="AI675" i="3"/>
  <c r="AI674" i="3"/>
  <c r="AI673" i="3"/>
  <c r="AI672" i="3"/>
  <c r="AI671" i="3"/>
  <c r="AI670" i="3"/>
  <c r="AI669" i="3"/>
  <c r="AI668" i="3"/>
  <c r="AI667" i="3"/>
  <c r="AI666" i="3"/>
  <c r="AI665" i="3"/>
  <c r="AI664" i="3"/>
  <c r="AI663" i="3"/>
  <c r="AI662" i="3"/>
  <c r="AI661" i="3"/>
  <c r="AI660" i="3"/>
  <c r="AI659" i="3"/>
  <c r="AI658" i="3"/>
  <c r="AI657" i="3"/>
  <c r="AI656" i="3"/>
  <c r="AI655" i="3"/>
  <c r="AI654" i="3"/>
  <c r="AI653" i="3"/>
  <c r="AI652" i="3"/>
  <c r="AI651" i="3"/>
  <c r="AI650" i="3"/>
  <c r="AI649" i="3"/>
  <c r="AI648" i="3"/>
  <c r="AI647" i="3"/>
  <c r="AI646" i="3"/>
  <c r="AI645" i="3"/>
  <c r="AI644" i="3"/>
  <c r="AI643" i="3"/>
  <c r="AI642" i="3"/>
  <c r="AI641" i="3"/>
  <c r="AI640" i="3"/>
  <c r="AI639" i="3"/>
  <c r="AI638" i="3"/>
  <c r="AI637" i="3"/>
  <c r="AI636" i="3"/>
  <c r="AI635" i="3"/>
  <c r="AI634" i="3"/>
  <c r="AI633" i="3"/>
  <c r="AI632" i="3"/>
  <c r="AI631" i="3"/>
  <c r="AI630" i="3"/>
  <c r="AI629" i="3"/>
  <c r="AI628" i="3"/>
  <c r="AI627" i="3"/>
  <c r="AI626" i="3"/>
  <c r="AI625" i="3"/>
  <c r="AI624" i="3"/>
  <c r="AI623" i="3"/>
  <c r="AI622" i="3"/>
  <c r="AI621" i="3"/>
  <c r="AI620" i="3"/>
  <c r="AI619" i="3"/>
  <c r="AI618" i="3"/>
  <c r="AI617" i="3"/>
  <c r="AI616" i="3"/>
  <c r="AI615" i="3"/>
  <c r="AI614" i="3"/>
  <c r="AI613" i="3"/>
  <c r="AI612" i="3"/>
  <c r="AI611" i="3"/>
  <c r="AI610" i="3"/>
  <c r="AI609" i="3"/>
  <c r="AI608" i="3"/>
  <c r="AI607" i="3"/>
  <c r="AI606" i="3"/>
  <c r="AI605" i="3"/>
  <c r="AI604" i="3"/>
  <c r="AI603" i="3"/>
  <c r="AI602" i="3"/>
  <c r="AI601" i="3"/>
  <c r="AI600" i="3"/>
  <c r="AI599" i="3"/>
  <c r="AI598" i="3"/>
  <c r="AI597" i="3"/>
  <c r="AI596" i="3"/>
  <c r="AI595" i="3"/>
  <c r="AI594" i="3"/>
  <c r="AI593" i="3"/>
  <c r="AI592" i="3"/>
  <c r="AI591" i="3"/>
  <c r="AI590" i="3"/>
  <c r="AI589" i="3"/>
  <c r="AI588" i="3"/>
  <c r="AI587" i="3"/>
  <c r="AI586" i="3"/>
  <c r="AI585" i="3"/>
  <c r="AI584" i="3"/>
  <c r="AI583" i="3"/>
  <c r="AI582" i="3"/>
  <c r="AI581" i="3"/>
  <c r="AI580" i="3"/>
  <c r="AI579" i="3"/>
  <c r="AI578" i="3"/>
  <c r="AI577" i="3"/>
  <c r="AI576" i="3"/>
  <c r="AI575" i="3"/>
  <c r="AI574" i="3"/>
  <c r="AI573" i="3"/>
  <c r="AI572" i="3"/>
  <c r="AI571" i="3"/>
  <c r="AI570" i="3"/>
  <c r="AI569" i="3"/>
  <c r="AI568" i="3"/>
  <c r="AI567" i="3"/>
  <c r="AI566" i="3"/>
  <c r="AI565" i="3"/>
  <c r="AI564" i="3"/>
  <c r="AI563" i="3"/>
  <c r="AI562" i="3"/>
  <c r="AI561" i="3"/>
  <c r="AI560" i="3"/>
  <c r="AI559" i="3"/>
  <c r="AI558" i="3"/>
  <c r="AI557" i="3"/>
  <c r="AI556" i="3"/>
  <c r="AI555" i="3"/>
  <c r="AI554" i="3"/>
  <c r="AI553" i="3"/>
  <c r="AI552" i="3"/>
  <c r="AI551" i="3"/>
  <c r="AI550" i="3"/>
  <c r="AI549" i="3"/>
  <c r="AI548" i="3"/>
  <c r="AI547" i="3"/>
  <c r="AI546" i="3"/>
  <c r="AI545" i="3"/>
  <c r="AI544" i="3"/>
  <c r="AI543" i="3"/>
  <c r="AI542" i="3"/>
  <c r="AI541" i="3"/>
  <c r="AI540" i="3"/>
  <c r="AI539" i="3"/>
  <c r="AI538" i="3"/>
  <c r="AI537" i="3"/>
  <c r="AI536" i="3"/>
  <c r="AI535" i="3"/>
  <c r="AI534" i="3"/>
  <c r="AI533" i="3"/>
  <c r="AI532" i="3"/>
  <c r="AI531" i="3"/>
  <c r="AI530" i="3"/>
  <c r="AI529" i="3"/>
  <c r="AI528" i="3"/>
  <c r="AI527" i="3"/>
  <c r="AI526" i="3"/>
  <c r="AI525" i="3"/>
  <c r="AI524" i="3"/>
  <c r="AI523" i="3"/>
  <c r="AI522" i="3"/>
  <c r="AI521" i="3"/>
  <c r="AI520" i="3"/>
  <c r="AI519" i="3"/>
  <c r="AI518" i="3"/>
  <c r="AI517" i="3"/>
  <c r="AI516" i="3"/>
  <c r="AI515" i="3"/>
  <c r="AI514" i="3"/>
  <c r="AI513" i="3"/>
  <c r="AI512" i="3"/>
  <c r="AI511" i="3"/>
  <c r="AI510" i="3"/>
  <c r="AI509" i="3"/>
  <c r="AI508" i="3"/>
  <c r="AI507" i="3"/>
  <c r="AI506" i="3"/>
  <c r="AI505" i="3"/>
  <c r="AI504" i="3"/>
  <c r="AI503" i="3"/>
  <c r="AI502" i="3"/>
  <c r="AI501" i="3"/>
  <c r="AI50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AI480" i="3"/>
  <c r="AI479" i="3"/>
  <c r="AI478" i="3"/>
  <c r="AI477" i="3"/>
  <c r="AI476" i="3"/>
  <c r="AI475" i="3"/>
  <c r="AI474" i="3"/>
  <c r="AI473" i="3"/>
  <c r="AI472" i="3"/>
  <c r="AI471" i="3"/>
  <c r="AI470" i="3"/>
  <c r="AI469" i="3"/>
  <c r="AI468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7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AI429" i="3"/>
  <c r="AI428" i="3"/>
  <c r="AI427" i="3"/>
  <c r="AI426" i="3"/>
  <c r="AI425" i="3"/>
  <c r="AI424" i="3"/>
  <c r="AI423" i="3"/>
  <c r="AI422" i="3"/>
  <c r="AI421" i="3"/>
  <c r="AI420" i="3"/>
  <c r="AI419" i="3"/>
  <c r="AI418" i="3"/>
  <c r="AI417" i="3"/>
  <c r="AI416" i="3"/>
  <c r="AI415" i="3"/>
  <c r="AI414" i="3"/>
  <c r="AI413" i="3"/>
  <c r="AI412" i="3"/>
  <c r="AI411" i="3"/>
  <c r="AI410" i="3"/>
  <c r="AI409" i="3"/>
  <c r="AI408" i="3"/>
  <c r="AI407" i="3"/>
  <c r="AI406" i="3"/>
  <c r="AI405" i="3"/>
  <c r="AI404" i="3"/>
  <c r="AI403" i="3"/>
  <c r="AI402" i="3"/>
  <c r="AI401" i="3"/>
  <c r="AI400" i="3"/>
  <c r="AI399" i="3"/>
  <c r="AI398" i="3"/>
  <c r="AI397" i="3"/>
  <c r="AI396" i="3"/>
  <c r="AI395" i="3"/>
  <c r="AI394" i="3"/>
  <c r="AI393" i="3"/>
  <c r="AI392" i="3"/>
  <c r="AI391" i="3"/>
  <c r="AI390" i="3"/>
  <c r="AI389" i="3"/>
  <c r="AI388" i="3"/>
  <c r="AI387" i="3"/>
  <c r="AI386" i="3"/>
  <c r="AI385" i="3"/>
  <c r="AI384" i="3"/>
  <c r="AI383" i="3"/>
  <c r="AI382" i="3"/>
  <c r="AI381" i="3"/>
  <c r="AI380" i="3"/>
  <c r="AI379" i="3"/>
  <c r="AI378" i="3"/>
  <c r="AI377" i="3"/>
  <c r="AI376" i="3"/>
  <c r="AI375" i="3"/>
  <c r="AI374" i="3"/>
  <c r="AI373" i="3"/>
  <c r="AI372" i="3"/>
  <c r="AI371" i="3"/>
  <c r="AI370" i="3"/>
  <c r="AI369" i="3"/>
  <c r="AI368" i="3"/>
  <c r="AI367" i="3"/>
  <c r="AI366" i="3"/>
  <c r="AI365" i="3"/>
  <c r="AI364" i="3"/>
  <c r="AI363" i="3"/>
  <c r="AI362" i="3"/>
  <c r="AI361" i="3"/>
  <c r="AI360" i="3"/>
  <c r="AI359" i="3"/>
  <c r="AI358" i="3"/>
  <c r="AI357" i="3"/>
  <c r="AI356" i="3"/>
  <c r="AI355" i="3"/>
  <c r="AI354" i="3"/>
  <c r="AI353" i="3"/>
  <c r="AI352" i="3"/>
  <c r="AI351" i="3"/>
  <c r="AI350" i="3"/>
  <c r="AI349" i="3"/>
  <c r="AI348" i="3"/>
  <c r="AI347" i="3"/>
  <c r="AI346" i="3"/>
  <c r="AI345" i="3"/>
  <c r="AI344" i="3"/>
  <c r="AI343" i="3"/>
  <c r="AI342" i="3"/>
  <c r="AI341" i="3"/>
  <c r="AI340" i="3"/>
  <c r="AI339" i="3"/>
  <c r="AI338" i="3"/>
  <c r="AI337" i="3"/>
  <c r="AI336" i="3"/>
  <c r="AI335" i="3"/>
  <c r="AI334" i="3"/>
  <c r="AI333" i="3"/>
  <c r="AI332" i="3"/>
  <c r="AI331" i="3"/>
  <c r="AI330" i="3"/>
  <c r="AI329" i="3"/>
  <c r="AI328" i="3"/>
  <c r="AI327" i="3"/>
  <c r="AI326" i="3"/>
  <c r="AI325" i="3"/>
  <c r="AI324" i="3"/>
  <c r="AI323" i="3"/>
  <c r="AI322" i="3"/>
  <c r="AI321" i="3"/>
  <c r="AI320" i="3"/>
  <c r="AI319" i="3"/>
  <c r="AI318" i="3"/>
  <c r="AI317" i="3"/>
  <c r="AI316" i="3"/>
  <c r="AI315" i="3"/>
  <c r="AI314" i="3"/>
  <c r="AI313" i="3"/>
  <c r="AI312" i="3"/>
  <c r="AI311" i="3"/>
  <c r="AI310" i="3"/>
  <c r="AI309" i="3"/>
  <c r="AI308" i="3"/>
  <c r="AI307" i="3"/>
  <c r="AI306" i="3"/>
  <c r="AI305" i="3"/>
  <c r="AI304" i="3"/>
  <c r="AI303" i="3"/>
  <c r="AI302" i="3"/>
  <c r="AI301" i="3"/>
  <c r="AI300" i="3"/>
  <c r="AI299" i="3"/>
  <c r="AI298" i="3"/>
  <c r="AI297" i="3"/>
  <c r="AI296" i="3"/>
  <c r="AI295" i="3"/>
  <c r="AI294" i="3"/>
  <c r="AI293" i="3"/>
  <c r="AI292" i="3"/>
  <c r="AI291" i="3"/>
  <c r="AI290" i="3"/>
  <c r="AI289" i="3"/>
  <c r="AI288" i="3"/>
  <c r="AI287" i="3"/>
  <c r="AI286" i="3"/>
  <c r="AI285" i="3"/>
  <c r="AI284" i="3"/>
  <c r="AI283" i="3"/>
  <c r="AI282" i="3"/>
  <c r="AI281" i="3"/>
  <c r="AI280" i="3"/>
  <c r="AI279" i="3"/>
  <c r="AI278" i="3"/>
  <c r="AI277" i="3"/>
  <c r="AI276" i="3"/>
  <c r="AI275" i="3"/>
  <c r="AI274" i="3"/>
  <c r="AI273" i="3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260" i="3"/>
  <c r="AH261" i="3"/>
  <c r="AH262" i="3"/>
  <c r="AH263" i="3"/>
  <c r="AH264" i="3"/>
  <c r="AH265" i="3"/>
  <c r="AH266" i="3"/>
  <c r="AH267" i="3"/>
  <c r="AH268" i="3"/>
  <c r="AH269" i="3"/>
  <c r="AH270" i="3"/>
  <c r="AH271" i="3"/>
  <c r="AH272" i="3"/>
  <c r="AH273" i="3"/>
  <c r="AH274" i="3"/>
  <c r="AH275" i="3"/>
  <c r="AH276" i="3"/>
  <c r="AH277" i="3"/>
  <c r="AH278" i="3"/>
  <c r="AH279" i="3"/>
  <c r="AH280" i="3"/>
  <c r="AH281" i="3"/>
  <c r="AH282" i="3"/>
  <c r="AH283" i="3"/>
  <c r="AH284" i="3"/>
  <c r="AH285" i="3"/>
  <c r="AH286" i="3"/>
  <c r="AH287" i="3"/>
  <c r="AH288" i="3"/>
  <c r="AH289" i="3"/>
  <c r="AH290" i="3"/>
  <c r="AH291" i="3"/>
  <c r="AH292" i="3"/>
  <c r="AH293" i="3"/>
  <c r="AH294" i="3"/>
  <c r="AH295" i="3"/>
  <c r="AH296" i="3"/>
  <c r="AH297" i="3"/>
  <c r="AH298" i="3"/>
  <c r="AH299" i="3"/>
  <c r="AH300" i="3"/>
  <c r="AH301" i="3"/>
  <c r="AH302" i="3"/>
  <c r="AH303" i="3"/>
  <c r="AH304" i="3"/>
  <c r="AH305" i="3"/>
  <c r="AH306" i="3"/>
  <c r="AH307" i="3"/>
  <c r="AH308" i="3"/>
  <c r="AH309" i="3"/>
  <c r="AH310" i="3"/>
  <c r="AH311" i="3"/>
  <c r="AH312" i="3"/>
  <c r="AH313" i="3"/>
  <c r="AH314" i="3"/>
  <c r="AH315" i="3"/>
  <c r="AH316" i="3"/>
  <c r="AH317" i="3"/>
  <c r="AH318" i="3"/>
  <c r="AH319" i="3"/>
  <c r="AH320" i="3"/>
  <c r="AH321" i="3"/>
  <c r="AH322" i="3"/>
  <c r="AH323" i="3"/>
  <c r="AH324" i="3"/>
  <c r="AH325" i="3"/>
  <c r="AH326" i="3"/>
  <c r="AH327" i="3"/>
  <c r="AH328" i="3"/>
  <c r="AH329" i="3"/>
  <c r="AH330" i="3"/>
  <c r="AH331" i="3"/>
  <c r="AH332" i="3"/>
  <c r="AH333" i="3"/>
  <c r="AH334" i="3"/>
  <c r="AH335" i="3"/>
  <c r="AH336" i="3"/>
  <c r="AH337" i="3"/>
  <c r="AH338" i="3"/>
  <c r="AH339" i="3"/>
  <c r="AH340" i="3"/>
  <c r="AH341" i="3"/>
  <c r="AH342" i="3"/>
  <c r="AH343" i="3"/>
  <c r="AH344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7" i="3"/>
  <c r="AH358" i="3"/>
  <c r="AH359" i="3"/>
  <c r="AH360" i="3"/>
  <c r="AH361" i="3"/>
  <c r="AH362" i="3"/>
  <c r="AH363" i="3"/>
  <c r="AH364" i="3"/>
  <c r="AH365" i="3"/>
  <c r="AH366" i="3"/>
  <c r="AH367" i="3"/>
  <c r="AH368" i="3"/>
  <c r="AH369" i="3"/>
  <c r="AH370" i="3"/>
  <c r="AH371" i="3"/>
  <c r="AH372" i="3"/>
  <c r="AH373" i="3"/>
  <c r="AH374" i="3"/>
  <c r="AH375" i="3"/>
  <c r="AH376" i="3"/>
  <c r="AH377" i="3"/>
  <c r="AH378" i="3"/>
  <c r="AH379" i="3"/>
  <c r="AH380" i="3"/>
  <c r="AH381" i="3"/>
  <c r="AH382" i="3"/>
  <c r="AH383" i="3"/>
  <c r="AH384" i="3"/>
  <c r="AH385" i="3"/>
  <c r="AH386" i="3"/>
  <c r="AH387" i="3"/>
  <c r="AH388" i="3"/>
  <c r="AH389" i="3"/>
  <c r="AH390" i="3"/>
  <c r="AH391" i="3"/>
  <c r="AH392" i="3"/>
  <c r="AH393" i="3"/>
  <c r="AH394" i="3"/>
  <c r="AH395" i="3"/>
  <c r="AH396" i="3"/>
  <c r="AH397" i="3"/>
  <c r="AH398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2" i="3"/>
  <c r="AH413" i="3"/>
  <c r="AH414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6" i="3"/>
  <c r="AH437" i="3"/>
  <c r="AH438" i="3"/>
  <c r="AH439" i="3"/>
  <c r="AH440" i="3"/>
  <c r="AH441" i="3"/>
  <c r="AH442" i="3"/>
  <c r="AH443" i="3"/>
  <c r="AH444" i="3"/>
  <c r="AH445" i="3"/>
  <c r="AH446" i="3"/>
  <c r="AH447" i="3"/>
  <c r="AH448" i="3"/>
  <c r="AH449" i="3"/>
  <c r="AH450" i="3"/>
  <c r="AH451" i="3"/>
  <c r="AH452" i="3"/>
  <c r="AH453" i="3"/>
  <c r="AH454" i="3"/>
  <c r="AH455" i="3"/>
  <c r="AH456" i="3"/>
  <c r="AH457" i="3"/>
  <c r="AH458" i="3"/>
  <c r="AH459" i="3"/>
  <c r="AH460" i="3"/>
  <c r="AH461" i="3"/>
  <c r="AH462" i="3"/>
  <c r="AH463" i="3"/>
  <c r="AH464" i="3"/>
  <c r="AH465" i="3"/>
  <c r="AH466" i="3"/>
  <c r="AH467" i="3"/>
  <c r="AH468" i="3"/>
  <c r="AH469" i="3"/>
  <c r="AH470" i="3"/>
  <c r="AH471" i="3"/>
  <c r="AH472" i="3"/>
  <c r="AH473" i="3"/>
  <c r="AH474" i="3"/>
  <c r="AH475" i="3"/>
  <c r="AH476" i="3"/>
  <c r="AH477" i="3"/>
  <c r="AH478" i="3"/>
  <c r="AH479" i="3"/>
  <c r="AH480" i="3"/>
  <c r="AH481" i="3"/>
  <c r="AH482" i="3"/>
  <c r="AH483" i="3"/>
  <c r="AH484" i="3"/>
  <c r="AH485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5" i="3"/>
  <c r="AH506" i="3"/>
  <c r="AH507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1" i="3"/>
  <c r="AH522" i="3"/>
  <c r="AH523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7" i="3"/>
  <c r="AH538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3" i="3"/>
  <c r="AH554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5" i="3"/>
  <c r="AH586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1" i="3"/>
  <c r="AH602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7" i="3"/>
  <c r="AH618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4" i="3"/>
  <c r="AH655" i="3"/>
  <c r="AH656" i="3"/>
  <c r="AH657" i="3"/>
  <c r="AH658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4" i="3"/>
  <c r="AI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3" i="3"/>
  <c r="A4" i="3"/>
  <c r="C4" i="3" s="1"/>
  <c r="A5" i="3"/>
  <c r="A6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C5" i="3" l="1"/>
  <c r="C6" i="3" s="1"/>
  <c r="C7" i="3" s="1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P53" i="3"/>
  <c r="P52" i="3"/>
  <c r="P51" i="3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D17" i="4"/>
  <c r="D18" i="4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D4" i="4"/>
  <c r="E4" i="4" s="1"/>
  <c r="D5" i="4"/>
  <c r="D6" i="4"/>
  <c r="E6" i="4" s="1"/>
  <c r="D12" i="4"/>
  <c r="D13" i="4"/>
  <c r="D14" i="4"/>
  <c r="D15" i="4"/>
  <c r="D16" i="4"/>
  <c r="D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A3" i="4" s="1"/>
  <c r="A2" i="5"/>
  <c r="P32" i="3"/>
  <c r="P31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" i="3"/>
  <c r="AU1001" i="3"/>
  <c r="B174" i="3"/>
  <c r="B175" i="3"/>
  <c r="B176" i="3"/>
  <c r="B177" i="3"/>
  <c r="AU177" i="3" s="1"/>
  <c r="B178" i="3"/>
  <c r="AU178" i="3" s="1"/>
  <c r="B179" i="3"/>
  <c r="AT179" i="3" s="1"/>
  <c r="B180" i="3"/>
  <c r="B181" i="3"/>
  <c r="B182" i="3"/>
  <c r="B183" i="3"/>
  <c r="B184" i="3"/>
  <c r="AU184" i="3" s="1"/>
  <c r="B185" i="3"/>
  <c r="B186" i="3"/>
  <c r="B187" i="3"/>
  <c r="AU187" i="3" s="1"/>
  <c r="B188" i="3"/>
  <c r="AU188" i="3" s="1"/>
  <c r="B189" i="3"/>
  <c r="AU189" i="3" s="1"/>
  <c r="B190" i="3"/>
  <c r="AU190" i="3" s="1"/>
  <c r="B191" i="3"/>
  <c r="AU191" i="3" s="1"/>
  <c r="B192" i="3"/>
  <c r="B193" i="3"/>
  <c r="B194" i="3"/>
  <c r="B195" i="3"/>
  <c r="B196" i="3"/>
  <c r="B197" i="3"/>
  <c r="B198" i="3"/>
  <c r="B199" i="3"/>
  <c r="B200" i="3"/>
  <c r="B201" i="3"/>
  <c r="AU201" i="3" s="1"/>
  <c r="B202" i="3"/>
  <c r="AU202" i="3" s="1"/>
  <c r="B203" i="3"/>
  <c r="AU203" i="3" s="1"/>
  <c r="B204" i="3"/>
  <c r="B205" i="3"/>
  <c r="B206" i="3"/>
  <c r="B207" i="3"/>
  <c r="B208" i="3"/>
  <c r="AU208" i="3" s="1"/>
  <c r="B209" i="3"/>
  <c r="B210" i="3"/>
  <c r="B211" i="3"/>
  <c r="AU211" i="3" s="1"/>
  <c r="B212" i="3"/>
  <c r="AT212" i="3" s="1"/>
  <c r="B213" i="3"/>
  <c r="AU213" i="3" s="1"/>
  <c r="B214" i="3"/>
  <c r="AU214" i="3" s="1"/>
  <c r="B215" i="3"/>
  <c r="AU215" i="3" s="1"/>
  <c r="B216" i="3"/>
  <c r="B217" i="3"/>
  <c r="B218" i="3"/>
  <c r="B219" i="3"/>
  <c r="B220" i="3"/>
  <c r="B221" i="3"/>
  <c r="B222" i="3"/>
  <c r="B223" i="3"/>
  <c r="B224" i="3"/>
  <c r="B225" i="3"/>
  <c r="AU225" i="3" s="1"/>
  <c r="B226" i="3"/>
  <c r="AU226" i="3" s="1"/>
  <c r="B227" i="3"/>
  <c r="AU227" i="3" s="1"/>
  <c r="B228" i="3"/>
  <c r="B229" i="3"/>
  <c r="B230" i="3"/>
  <c r="B231" i="3"/>
  <c r="B232" i="3"/>
  <c r="AU232" i="3" s="1"/>
  <c r="B233" i="3"/>
  <c r="B234" i="3"/>
  <c r="B235" i="3"/>
  <c r="AU235" i="3" s="1"/>
  <c r="B236" i="3"/>
  <c r="AU236" i="3" s="1"/>
  <c r="B237" i="3"/>
  <c r="AU237" i="3" s="1"/>
  <c r="B238" i="3"/>
  <c r="AU238" i="3" s="1"/>
  <c r="B239" i="3"/>
  <c r="AU239" i="3" s="1"/>
  <c r="B240" i="3"/>
  <c r="B241" i="3"/>
  <c r="B242" i="3"/>
  <c r="B243" i="3"/>
  <c r="B244" i="3"/>
  <c r="B245" i="3"/>
  <c r="B246" i="3"/>
  <c r="B247" i="3"/>
  <c r="B248" i="3"/>
  <c r="B249" i="3"/>
  <c r="AU249" i="3" s="1"/>
  <c r="B250" i="3"/>
  <c r="AU250" i="3" s="1"/>
  <c r="B251" i="3"/>
  <c r="AT251" i="3" s="1"/>
  <c r="B252" i="3"/>
  <c r="B253" i="3"/>
  <c r="B254" i="3"/>
  <c r="B255" i="3"/>
  <c r="B256" i="3"/>
  <c r="AU256" i="3" s="1"/>
  <c r="B257" i="3"/>
  <c r="B258" i="3"/>
  <c r="B259" i="3"/>
  <c r="AU259" i="3" s="1"/>
  <c r="B260" i="3"/>
  <c r="AU260" i="3" s="1"/>
  <c r="B261" i="3"/>
  <c r="AU261" i="3" s="1"/>
  <c r="B262" i="3"/>
  <c r="AU262" i="3" s="1"/>
  <c r="B263" i="3"/>
  <c r="AU263" i="3" s="1"/>
  <c r="B264" i="3"/>
  <c r="B265" i="3"/>
  <c r="B266" i="3"/>
  <c r="B267" i="3"/>
  <c r="B268" i="3"/>
  <c r="B269" i="3"/>
  <c r="B270" i="3"/>
  <c r="B271" i="3"/>
  <c r="B272" i="3"/>
  <c r="B273" i="3"/>
  <c r="AU273" i="3" s="1"/>
  <c r="B274" i="3"/>
  <c r="AU274" i="3" s="1"/>
  <c r="B275" i="3"/>
  <c r="AU275" i="3" s="1"/>
  <c r="B276" i="3"/>
  <c r="B277" i="3"/>
  <c r="B278" i="3"/>
  <c r="B279" i="3"/>
  <c r="B280" i="3"/>
  <c r="AU280" i="3" s="1"/>
  <c r="B281" i="3"/>
  <c r="B282" i="3"/>
  <c r="B283" i="3"/>
  <c r="AU283" i="3" s="1"/>
  <c r="B284" i="3"/>
  <c r="AU284" i="3" s="1"/>
  <c r="B285" i="3"/>
  <c r="AU285" i="3" s="1"/>
  <c r="B286" i="3"/>
  <c r="AU286" i="3" s="1"/>
  <c r="B287" i="3"/>
  <c r="AU287" i="3" s="1"/>
  <c r="B288" i="3"/>
  <c r="B289" i="3"/>
  <c r="B290" i="3"/>
  <c r="B291" i="3"/>
  <c r="B292" i="3"/>
  <c r="B293" i="3"/>
  <c r="B294" i="3"/>
  <c r="B295" i="3"/>
  <c r="B296" i="3"/>
  <c r="B297" i="3"/>
  <c r="AU297" i="3" s="1"/>
  <c r="B298" i="3"/>
  <c r="AU298" i="3" s="1"/>
  <c r="B299" i="3"/>
  <c r="AU299" i="3" s="1"/>
  <c r="B300" i="3"/>
  <c r="B301" i="3"/>
  <c r="B302" i="3"/>
  <c r="B303" i="3"/>
  <c r="B304" i="3"/>
  <c r="AU304" i="3" s="1"/>
  <c r="B305" i="3"/>
  <c r="B306" i="3"/>
  <c r="B307" i="3"/>
  <c r="AU307" i="3" s="1"/>
  <c r="B308" i="3"/>
  <c r="AU308" i="3" s="1"/>
  <c r="B309" i="3"/>
  <c r="AU309" i="3" s="1"/>
  <c r="B310" i="3"/>
  <c r="AU310" i="3" s="1"/>
  <c r="B311" i="3"/>
  <c r="AU311" i="3" s="1"/>
  <c r="B312" i="3"/>
  <c r="B313" i="3"/>
  <c r="B314" i="3"/>
  <c r="B315" i="3"/>
  <c r="B316" i="3"/>
  <c r="B317" i="3"/>
  <c r="B318" i="3"/>
  <c r="B319" i="3"/>
  <c r="B320" i="3"/>
  <c r="B321" i="3"/>
  <c r="AU321" i="3" s="1"/>
  <c r="B322" i="3"/>
  <c r="AU322" i="3" s="1"/>
  <c r="B323" i="3"/>
  <c r="AU323" i="3" s="1"/>
  <c r="B324" i="3"/>
  <c r="B325" i="3"/>
  <c r="B326" i="3"/>
  <c r="B327" i="3"/>
  <c r="B328" i="3"/>
  <c r="AU328" i="3" s="1"/>
  <c r="B329" i="3"/>
  <c r="B330" i="3"/>
  <c r="B331" i="3"/>
  <c r="AU331" i="3" s="1"/>
  <c r="B332" i="3"/>
  <c r="AU332" i="3" s="1"/>
  <c r="B333" i="3"/>
  <c r="AU333" i="3" s="1"/>
  <c r="B334" i="3"/>
  <c r="AU334" i="3" s="1"/>
  <c r="B335" i="3"/>
  <c r="AU335" i="3" s="1"/>
  <c r="B336" i="3"/>
  <c r="B337" i="3"/>
  <c r="B338" i="3"/>
  <c r="B339" i="3"/>
  <c r="B340" i="3"/>
  <c r="B341" i="3"/>
  <c r="B342" i="3"/>
  <c r="B343" i="3"/>
  <c r="B344" i="3"/>
  <c r="B345" i="3"/>
  <c r="AU345" i="3" s="1"/>
  <c r="B346" i="3"/>
  <c r="AU346" i="3" s="1"/>
  <c r="B347" i="3"/>
  <c r="AU347" i="3" s="1"/>
  <c r="B348" i="3"/>
  <c r="B349" i="3"/>
  <c r="B350" i="3"/>
  <c r="B351" i="3"/>
  <c r="B352" i="3"/>
  <c r="AU352" i="3" s="1"/>
  <c r="B353" i="3"/>
  <c r="B354" i="3"/>
  <c r="B355" i="3"/>
  <c r="AU355" i="3" s="1"/>
  <c r="B356" i="3"/>
  <c r="AU356" i="3" s="1"/>
  <c r="B357" i="3"/>
  <c r="AU357" i="3" s="1"/>
  <c r="B358" i="3"/>
  <c r="AU358" i="3" s="1"/>
  <c r="B359" i="3"/>
  <c r="AU359" i="3" s="1"/>
  <c r="B360" i="3"/>
  <c r="B361" i="3"/>
  <c r="B362" i="3"/>
  <c r="B363" i="3"/>
  <c r="B364" i="3"/>
  <c r="B365" i="3"/>
  <c r="B366" i="3"/>
  <c r="B367" i="3"/>
  <c r="B368" i="3"/>
  <c r="B369" i="3"/>
  <c r="AU369" i="3" s="1"/>
  <c r="B370" i="3"/>
  <c r="AU370" i="3" s="1"/>
  <c r="B371" i="3"/>
  <c r="AU371" i="3" s="1"/>
  <c r="B372" i="3"/>
  <c r="B373" i="3"/>
  <c r="B374" i="3"/>
  <c r="B375" i="3"/>
  <c r="B376" i="3"/>
  <c r="AU376" i="3" s="1"/>
  <c r="B377" i="3"/>
  <c r="B378" i="3"/>
  <c r="B379" i="3"/>
  <c r="AU379" i="3" s="1"/>
  <c r="B380" i="3"/>
  <c r="AU380" i="3" s="1"/>
  <c r="B381" i="3"/>
  <c r="AU381" i="3" s="1"/>
  <c r="B382" i="3"/>
  <c r="AU382" i="3" s="1"/>
  <c r="B383" i="3"/>
  <c r="AU383" i="3" s="1"/>
  <c r="B384" i="3"/>
  <c r="B385" i="3"/>
  <c r="B386" i="3"/>
  <c r="B387" i="3"/>
  <c r="B388" i="3"/>
  <c r="B389" i="3"/>
  <c r="B390" i="3"/>
  <c r="B391" i="3"/>
  <c r="B392" i="3"/>
  <c r="B393" i="3"/>
  <c r="AU393" i="3" s="1"/>
  <c r="B394" i="3"/>
  <c r="AU394" i="3" s="1"/>
  <c r="B395" i="3"/>
  <c r="AU395" i="3" s="1"/>
  <c r="B396" i="3"/>
  <c r="B397" i="3"/>
  <c r="B398" i="3"/>
  <c r="B399" i="3"/>
  <c r="B400" i="3"/>
  <c r="AU400" i="3" s="1"/>
  <c r="B401" i="3"/>
  <c r="B402" i="3"/>
  <c r="B403" i="3"/>
  <c r="AU403" i="3" s="1"/>
  <c r="B404" i="3"/>
  <c r="AU404" i="3" s="1"/>
  <c r="B405" i="3"/>
  <c r="AU405" i="3" s="1"/>
  <c r="B406" i="3"/>
  <c r="AU406" i="3" s="1"/>
  <c r="B407" i="3"/>
  <c r="AU407" i="3" s="1"/>
  <c r="B408" i="3"/>
  <c r="B409" i="3"/>
  <c r="B410" i="3"/>
  <c r="B411" i="3"/>
  <c r="B412" i="3"/>
  <c r="B413" i="3"/>
  <c r="B414" i="3"/>
  <c r="B415" i="3"/>
  <c r="B416" i="3"/>
  <c r="B417" i="3"/>
  <c r="AU417" i="3" s="1"/>
  <c r="B418" i="3"/>
  <c r="AU418" i="3" s="1"/>
  <c r="B419" i="3"/>
  <c r="AU419" i="3" s="1"/>
  <c r="B420" i="3"/>
  <c r="B421" i="3"/>
  <c r="B422" i="3"/>
  <c r="B423" i="3"/>
  <c r="B424" i="3"/>
  <c r="AU424" i="3" s="1"/>
  <c r="B425" i="3"/>
  <c r="B426" i="3"/>
  <c r="B427" i="3"/>
  <c r="AU427" i="3" s="1"/>
  <c r="B428" i="3"/>
  <c r="AU428" i="3" s="1"/>
  <c r="B429" i="3"/>
  <c r="AU429" i="3" s="1"/>
  <c r="B430" i="3"/>
  <c r="AU430" i="3" s="1"/>
  <c r="B431" i="3"/>
  <c r="AU431" i="3" s="1"/>
  <c r="B432" i="3"/>
  <c r="B433" i="3"/>
  <c r="B434" i="3"/>
  <c r="B435" i="3"/>
  <c r="B436" i="3"/>
  <c r="B437" i="3"/>
  <c r="B438" i="3"/>
  <c r="B439" i="3"/>
  <c r="B440" i="3"/>
  <c r="B441" i="3"/>
  <c r="AU441" i="3" s="1"/>
  <c r="B442" i="3"/>
  <c r="AU442" i="3" s="1"/>
  <c r="B443" i="3"/>
  <c r="AU443" i="3" s="1"/>
  <c r="B444" i="3"/>
  <c r="B445" i="3"/>
  <c r="B446" i="3"/>
  <c r="B447" i="3"/>
  <c r="B448" i="3"/>
  <c r="AU448" i="3" s="1"/>
  <c r="B449" i="3"/>
  <c r="B450" i="3"/>
  <c r="B451" i="3"/>
  <c r="AU451" i="3" s="1"/>
  <c r="B452" i="3"/>
  <c r="AU452" i="3" s="1"/>
  <c r="B453" i="3"/>
  <c r="AU453" i="3" s="1"/>
  <c r="B454" i="3"/>
  <c r="AU454" i="3" s="1"/>
  <c r="B455" i="3"/>
  <c r="AU455" i="3" s="1"/>
  <c r="B456" i="3"/>
  <c r="B457" i="3"/>
  <c r="B458" i="3"/>
  <c r="B459" i="3"/>
  <c r="B460" i="3"/>
  <c r="B461" i="3"/>
  <c r="B462" i="3"/>
  <c r="B463" i="3"/>
  <c r="B464" i="3"/>
  <c r="B465" i="3"/>
  <c r="AU465" i="3" s="1"/>
  <c r="B466" i="3"/>
  <c r="AU466" i="3" s="1"/>
  <c r="B467" i="3"/>
  <c r="AU467" i="3" s="1"/>
  <c r="B468" i="3"/>
  <c r="B469" i="3"/>
  <c r="B470" i="3"/>
  <c r="B471" i="3"/>
  <c r="B472" i="3"/>
  <c r="AU472" i="3" s="1"/>
  <c r="B473" i="3"/>
  <c r="B474" i="3"/>
  <c r="B475" i="3"/>
  <c r="AU475" i="3" s="1"/>
  <c r="B476" i="3"/>
  <c r="AU476" i="3" s="1"/>
  <c r="B477" i="3"/>
  <c r="AU477" i="3" s="1"/>
  <c r="B478" i="3"/>
  <c r="AU478" i="3" s="1"/>
  <c r="B479" i="3"/>
  <c r="AU479" i="3" s="1"/>
  <c r="B480" i="3"/>
  <c r="B481" i="3"/>
  <c r="B482" i="3"/>
  <c r="B483" i="3"/>
  <c r="B484" i="3"/>
  <c r="B485" i="3"/>
  <c r="B486" i="3"/>
  <c r="B487" i="3"/>
  <c r="B488" i="3"/>
  <c r="B489" i="3"/>
  <c r="AU489" i="3" s="1"/>
  <c r="B490" i="3"/>
  <c r="AU490" i="3" s="1"/>
  <c r="B491" i="3"/>
  <c r="AU491" i="3" s="1"/>
  <c r="B492" i="3"/>
  <c r="B493" i="3"/>
  <c r="B494" i="3"/>
  <c r="B495" i="3"/>
  <c r="B496" i="3"/>
  <c r="AU496" i="3" s="1"/>
  <c r="B497" i="3"/>
  <c r="B498" i="3"/>
  <c r="B499" i="3"/>
  <c r="AU499" i="3" s="1"/>
  <c r="B500" i="3"/>
  <c r="AU500" i="3" s="1"/>
  <c r="B501" i="3"/>
  <c r="AU501" i="3" s="1"/>
  <c r="B502" i="3"/>
  <c r="AU502" i="3" s="1"/>
  <c r="B503" i="3"/>
  <c r="AU503" i="3" s="1"/>
  <c r="B504" i="3"/>
  <c r="B505" i="3"/>
  <c r="B506" i="3"/>
  <c r="B507" i="3"/>
  <c r="B508" i="3"/>
  <c r="B509" i="3"/>
  <c r="B510" i="3"/>
  <c r="B511" i="3"/>
  <c r="B512" i="3"/>
  <c r="B513" i="3"/>
  <c r="AU513" i="3" s="1"/>
  <c r="B514" i="3"/>
  <c r="AU514" i="3" s="1"/>
  <c r="B515" i="3"/>
  <c r="AU515" i="3" s="1"/>
  <c r="B516" i="3"/>
  <c r="B517" i="3"/>
  <c r="B518" i="3"/>
  <c r="B519" i="3"/>
  <c r="B520" i="3"/>
  <c r="AU520" i="3" s="1"/>
  <c r="B521" i="3"/>
  <c r="B522" i="3"/>
  <c r="B523" i="3"/>
  <c r="AU523" i="3" s="1"/>
  <c r="B524" i="3"/>
  <c r="AU524" i="3" s="1"/>
  <c r="B525" i="3"/>
  <c r="AU525" i="3" s="1"/>
  <c r="B526" i="3"/>
  <c r="AU526" i="3" s="1"/>
  <c r="B527" i="3"/>
  <c r="AU527" i="3" s="1"/>
  <c r="B528" i="3"/>
  <c r="B529" i="3"/>
  <c r="B530" i="3"/>
  <c r="B531" i="3"/>
  <c r="B532" i="3"/>
  <c r="B533" i="3"/>
  <c r="B534" i="3"/>
  <c r="B535" i="3"/>
  <c r="B536" i="3"/>
  <c r="B537" i="3"/>
  <c r="AU537" i="3" s="1"/>
  <c r="B538" i="3"/>
  <c r="AU538" i="3" s="1"/>
  <c r="B539" i="3"/>
  <c r="AU539" i="3" s="1"/>
  <c r="B540" i="3"/>
  <c r="B541" i="3"/>
  <c r="B542" i="3"/>
  <c r="B543" i="3"/>
  <c r="B544" i="3"/>
  <c r="AU544" i="3" s="1"/>
  <c r="B545" i="3"/>
  <c r="B546" i="3"/>
  <c r="B547" i="3"/>
  <c r="AU547" i="3" s="1"/>
  <c r="B548" i="3"/>
  <c r="AU548" i="3" s="1"/>
  <c r="B549" i="3"/>
  <c r="AU549" i="3" s="1"/>
  <c r="B550" i="3"/>
  <c r="AU550" i="3" s="1"/>
  <c r="B551" i="3"/>
  <c r="AU551" i="3" s="1"/>
  <c r="B552" i="3"/>
  <c r="B553" i="3"/>
  <c r="B554" i="3"/>
  <c r="B555" i="3"/>
  <c r="B556" i="3"/>
  <c r="B557" i="3"/>
  <c r="B558" i="3"/>
  <c r="B559" i="3"/>
  <c r="B560" i="3"/>
  <c r="B561" i="3"/>
  <c r="AU561" i="3" s="1"/>
  <c r="B562" i="3"/>
  <c r="AU562" i="3" s="1"/>
  <c r="B563" i="3"/>
  <c r="AU563" i="3" s="1"/>
  <c r="B564" i="3"/>
  <c r="B565" i="3"/>
  <c r="B566" i="3"/>
  <c r="B567" i="3"/>
  <c r="B568" i="3"/>
  <c r="AU568" i="3" s="1"/>
  <c r="B569" i="3"/>
  <c r="B570" i="3"/>
  <c r="B571" i="3"/>
  <c r="AU571" i="3" s="1"/>
  <c r="B572" i="3"/>
  <c r="AU572" i="3" s="1"/>
  <c r="B573" i="3"/>
  <c r="AU573" i="3" s="1"/>
  <c r="B574" i="3"/>
  <c r="AU574" i="3" s="1"/>
  <c r="B575" i="3"/>
  <c r="AU575" i="3" s="1"/>
  <c r="B576" i="3"/>
  <c r="B577" i="3"/>
  <c r="B578" i="3"/>
  <c r="B579" i="3"/>
  <c r="B580" i="3"/>
  <c r="B581" i="3"/>
  <c r="B582" i="3"/>
  <c r="B583" i="3"/>
  <c r="B584" i="3"/>
  <c r="B585" i="3"/>
  <c r="AU585" i="3" s="1"/>
  <c r="B586" i="3"/>
  <c r="AU586" i="3" s="1"/>
  <c r="B587" i="3"/>
  <c r="AU587" i="3" s="1"/>
  <c r="B588" i="3"/>
  <c r="B589" i="3"/>
  <c r="B590" i="3"/>
  <c r="B591" i="3"/>
  <c r="B592" i="3"/>
  <c r="AU592" i="3" s="1"/>
  <c r="B593" i="3"/>
  <c r="B594" i="3"/>
  <c r="B595" i="3"/>
  <c r="AU595" i="3" s="1"/>
  <c r="B596" i="3"/>
  <c r="AU596" i="3" s="1"/>
  <c r="B597" i="3"/>
  <c r="AU597" i="3" s="1"/>
  <c r="B598" i="3"/>
  <c r="AU598" i="3" s="1"/>
  <c r="B599" i="3"/>
  <c r="AU599" i="3" s="1"/>
  <c r="B600" i="3"/>
  <c r="B601" i="3"/>
  <c r="B602" i="3"/>
  <c r="B603" i="3"/>
  <c r="B604" i="3"/>
  <c r="B605" i="3"/>
  <c r="B606" i="3"/>
  <c r="B607" i="3"/>
  <c r="B608" i="3"/>
  <c r="B609" i="3"/>
  <c r="AU609" i="3" s="1"/>
  <c r="B610" i="3"/>
  <c r="AU610" i="3" s="1"/>
  <c r="B611" i="3"/>
  <c r="AU611" i="3" s="1"/>
  <c r="B612" i="3"/>
  <c r="B613" i="3"/>
  <c r="B614" i="3"/>
  <c r="B615" i="3"/>
  <c r="B616" i="3"/>
  <c r="AU616" i="3" s="1"/>
  <c r="B617" i="3"/>
  <c r="B618" i="3"/>
  <c r="B619" i="3"/>
  <c r="AU619" i="3" s="1"/>
  <c r="B620" i="3"/>
  <c r="AU620" i="3" s="1"/>
  <c r="B621" i="3"/>
  <c r="AU621" i="3" s="1"/>
  <c r="B622" i="3"/>
  <c r="AU622" i="3" s="1"/>
  <c r="B623" i="3"/>
  <c r="AU623" i="3" s="1"/>
  <c r="B624" i="3"/>
  <c r="B625" i="3"/>
  <c r="B626" i="3"/>
  <c r="B627" i="3"/>
  <c r="B628" i="3"/>
  <c r="B629" i="3"/>
  <c r="B630" i="3"/>
  <c r="B631" i="3"/>
  <c r="B632" i="3"/>
  <c r="B633" i="3"/>
  <c r="AU633" i="3" s="1"/>
  <c r="B634" i="3"/>
  <c r="AU634" i="3" s="1"/>
  <c r="B635" i="3"/>
  <c r="AU635" i="3" s="1"/>
  <c r="B636" i="3"/>
  <c r="B637" i="3"/>
  <c r="B638" i="3"/>
  <c r="B639" i="3"/>
  <c r="B640" i="3"/>
  <c r="AU640" i="3" s="1"/>
  <c r="B641" i="3"/>
  <c r="B642" i="3"/>
  <c r="B643" i="3"/>
  <c r="AU643" i="3" s="1"/>
  <c r="B644" i="3"/>
  <c r="AU644" i="3" s="1"/>
  <c r="B645" i="3"/>
  <c r="AU645" i="3" s="1"/>
  <c r="B646" i="3"/>
  <c r="AU646" i="3" s="1"/>
  <c r="B647" i="3"/>
  <c r="AU647" i="3" s="1"/>
  <c r="B648" i="3"/>
  <c r="B649" i="3"/>
  <c r="B650" i="3"/>
  <c r="B651" i="3"/>
  <c r="B652" i="3"/>
  <c r="B653" i="3"/>
  <c r="B654" i="3"/>
  <c r="B655" i="3"/>
  <c r="B656" i="3"/>
  <c r="B657" i="3"/>
  <c r="AU657" i="3" s="1"/>
  <c r="B658" i="3"/>
  <c r="AU658" i="3" s="1"/>
  <c r="B659" i="3"/>
  <c r="AU659" i="3" s="1"/>
  <c r="B660" i="3"/>
  <c r="B661" i="3"/>
  <c r="B662" i="3"/>
  <c r="B663" i="3"/>
  <c r="B664" i="3"/>
  <c r="AU664" i="3" s="1"/>
  <c r="B665" i="3"/>
  <c r="B666" i="3"/>
  <c r="B667" i="3"/>
  <c r="AU667" i="3" s="1"/>
  <c r="B668" i="3"/>
  <c r="AU668" i="3" s="1"/>
  <c r="B669" i="3"/>
  <c r="AU669" i="3" s="1"/>
  <c r="B670" i="3"/>
  <c r="AU670" i="3" s="1"/>
  <c r="B671" i="3"/>
  <c r="AU671" i="3" s="1"/>
  <c r="B672" i="3"/>
  <c r="B673" i="3"/>
  <c r="B674" i="3"/>
  <c r="B675" i="3"/>
  <c r="B676" i="3"/>
  <c r="B677" i="3"/>
  <c r="B678" i="3"/>
  <c r="B679" i="3"/>
  <c r="B680" i="3"/>
  <c r="B681" i="3"/>
  <c r="AU681" i="3" s="1"/>
  <c r="B682" i="3"/>
  <c r="AU682" i="3" s="1"/>
  <c r="B683" i="3"/>
  <c r="AU683" i="3" s="1"/>
  <c r="B684" i="3"/>
  <c r="B685" i="3"/>
  <c r="B686" i="3"/>
  <c r="B687" i="3"/>
  <c r="B688" i="3"/>
  <c r="AU688" i="3" s="1"/>
  <c r="B689" i="3"/>
  <c r="B690" i="3"/>
  <c r="B691" i="3"/>
  <c r="AU691" i="3" s="1"/>
  <c r="B692" i="3"/>
  <c r="AU692" i="3" s="1"/>
  <c r="B693" i="3"/>
  <c r="AU693" i="3" s="1"/>
  <c r="B694" i="3"/>
  <c r="AU694" i="3" s="1"/>
  <c r="B695" i="3"/>
  <c r="AU695" i="3" s="1"/>
  <c r="B696" i="3"/>
  <c r="B697" i="3"/>
  <c r="B698" i="3"/>
  <c r="B699" i="3"/>
  <c r="B700" i="3"/>
  <c r="B701" i="3"/>
  <c r="B702" i="3"/>
  <c r="B703" i="3"/>
  <c r="B704" i="3"/>
  <c r="B705" i="3"/>
  <c r="AU705" i="3" s="1"/>
  <c r="B706" i="3"/>
  <c r="AU706" i="3" s="1"/>
  <c r="B707" i="3"/>
  <c r="AU707" i="3" s="1"/>
  <c r="B708" i="3"/>
  <c r="B709" i="3"/>
  <c r="B710" i="3"/>
  <c r="B711" i="3"/>
  <c r="B712" i="3"/>
  <c r="AU712" i="3" s="1"/>
  <c r="B713" i="3"/>
  <c r="B714" i="3"/>
  <c r="B715" i="3"/>
  <c r="AU715" i="3" s="1"/>
  <c r="B716" i="3"/>
  <c r="AU716" i="3" s="1"/>
  <c r="B717" i="3"/>
  <c r="AU717" i="3" s="1"/>
  <c r="B718" i="3"/>
  <c r="AU718" i="3" s="1"/>
  <c r="B719" i="3"/>
  <c r="AU719" i="3" s="1"/>
  <c r="B720" i="3"/>
  <c r="B721" i="3"/>
  <c r="B722" i="3"/>
  <c r="B723" i="3"/>
  <c r="B724" i="3"/>
  <c r="B725" i="3"/>
  <c r="B726" i="3"/>
  <c r="B727" i="3"/>
  <c r="B728" i="3"/>
  <c r="B729" i="3"/>
  <c r="AU729" i="3" s="1"/>
  <c r="B730" i="3"/>
  <c r="AU730" i="3" s="1"/>
  <c r="B731" i="3"/>
  <c r="AU731" i="3" s="1"/>
  <c r="B732" i="3"/>
  <c r="B733" i="3"/>
  <c r="B734" i="3"/>
  <c r="B735" i="3"/>
  <c r="B736" i="3"/>
  <c r="AU736" i="3" s="1"/>
  <c r="B737" i="3"/>
  <c r="B738" i="3"/>
  <c r="B739" i="3"/>
  <c r="AU739" i="3" s="1"/>
  <c r="B740" i="3"/>
  <c r="AU740" i="3" s="1"/>
  <c r="B741" i="3"/>
  <c r="AU741" i="3" s="1"/>
  <c r="B742" i="3"/>
  <c r="AU742" i="3" s="1"/>
  <c r="B743" i="3"/>
  <c r="AU743" i="3" s="1"/>
  <c r="B744" i="3"/>
  <c r="B745" i="3"/>
  <c r="B746" i="3"/>
  <c r="B747" i="3"/>
  <c r="B748" i="3"/>
  <c r="B749" i="3"/>
  <c r="B750" i="3"/>
  <c r="B751" i="3"/>
  <c r="B752" i="3"/>
  <c r="B753" i="3"/>
  <c r="AU753" i="3" s="1"/>
  <c r="B754" i="3"/>
  <c r="AU754" i="3" s="1"/>
  <c r="B755" i="3"/>
  <c r="AU755" i="3" s="1"/>
  <c r="B756" i="3"/>
  <c r="B757" i="3"/>
  <c r="B758" i="3"/>
  <c r="B759" i="3"/>
  <c r="B760" i="3"/>
  <c r="AU760" i="3" s="1"/>
  <c r="B761" i="3"/>
  <c r="B762" i="3"/>
  <c r="B763" i="3"/>
  <c r="AU763" i="3" s="1"/>
  <c r="B764" i="3"/>
  <c r="AU764" i="3" s="1"/>
  <c r="B765" i="3"/>
  <c r="AU765" i="3" s="1"/>
  <c r="B766" i="3"/>
  <c r="AU766" i="3" s="1"/>
  <c r="B767" i="3"/>
  <c r="AU767" i="3" s="1"/>
  <c r="B768" i="3"/>
  <c r="B769" i="3"/>
  <c r="B770" i="3"/>
  <c r="B771" i="3"/>
  <c r="B772" i="3"/>
  <c r="B773" i="3"/>
  <c r="B774" i="3"/>
  <c r="B775" i="3"/>
  <c r="B776" i="3"/>
  <c r="B777" i="3"/>
  <c r="AU777" i="3" s="1"/>
  <c r="B778" i="3"/>
  <c r="AU778" i="3" s="1"/>
  <c r="B779" i="3"/>
  <c r="AU779" i="3" s="1"/>
  <c r="B780" i="3"/>
  <c r="B781" i="3"/>
  <c r="B782" i="3"/>
  <c r="B783" i="3"/>
  <c r="B784" i="3"/>
  <c r="AU784" i="3" s="1"/>
  <c r="B785" i="3"/>
  <c r="B786" i="3"/>
  <c r="B787" i="3"/>
  <c r="AU787" i="3" s="1"/>
  <c r="B788" i="3"/>
  <c r="AU788" i="3" s="1"/>
  <c r="B789" i="3"/>
  <c r="AU789" i="3" s="1"/>
  <c r="B790" i="3"/>
  <c r="AU790" i="3" s="1"/>
  <c r="B791" i="3"/>
  <c r="AU791" i="3" s="1"/>
  <c r="B792" i="3"/>
  <c r="B793" i="3"/>
  <c r="B794" i="3"/>
  <c r="B795" i="3"/>
  <c r="B796" i="3"/>
  <c r="B797" i="3"/>
  <c r="B798" i="3"/>
  <c r="B799" i="3"/>
  <c r="B800" i="3"/>
  <c r="B801" i="3"/>
  <c r="AU801" i="3" s="1"/>
  <c r="B802" i="3"/>
  <c r="AU802" i="3" s="1"/>
  <c r="B803" i="3"/>
  <c r="AU803" i="3" s="1"/>
  <c r="B804" i="3"/>
  <c r="B805" i="3"/>
  <c r="B806" i="3"/>
  <c r="B807" i="3"/>
  <c r="B808" i="3"/>
  <c r="AU808" i="3" s="1"/>
  <c r="B809" i="3"/>
  <c r="B810" i="3"/>
  <c r="B811" i="3"/>
  <c r="AU811" i="3" s="1"/>
  <c r="B812" i="3"/>
  <c r="AU812" i="3" s="1"/>
  <c r="B813" i="3"/>
  <c r="AU813" i="3" s="1"/>
  <c r="B814" i="3"/>
  <c r="AU814" i="3" s="1"/>
  <c r="B815" i="3"/>
  <c r="AU815" i="3" s="1"/>
  <c r="B816" i="3"/>
  <c r="B817" i="3"/>
  <c r="B818" i="3"/>
  <c r="B819" i="3"/>
  <c r="B820" i="3"/>
  <c r="B821" i="3"/>
  <c r="B822" i="3"/>
  <c r="B823" i="3"/>
  <c r="B824" i="3"/>
  <c r="B825" i="3"/>
  <c r="AU825" i="3" s="1"/>
  <c r="B826" i="3"/>
  <c r="AU826" i="3" s="1"/>
  <c r="B827" i="3"/>
  <c r="AU827" i="3" s="1"/>
  <c r="B828" i="3"/>
  <c r="B829" i="3"/>
  <c r="B830" i="3"/>
  <c r="B831" i="3"/>
  <c r="B832" i="3"/>
  <c r="AU832" i="3" s="1"/>
  <c r="B833" i="3"/>
  <c r="B834" i="3"/>
  <c r="B835" i="3"/>
  <c r="AU835" i="3" s="1"/>
  <c r="B836" i="3"/>
  <c r="AU836" i="3" s="1"/>
  <c r="B837" i="3"/>
  <c r="AU837" i="3" s="1"/>
  <c r="B838" i="3"/>
  <c r="AU838" i="3" s="1"/>
  <c r="B839" i="3"/>
  <c r="AU839" i="3" s="1"/>
  <c r="B840" i="3"/>
  <c r="B841" i="3"/>
  <c r="B842" i="3"/>
  <c r="B843" i="3"/>
  <c r="B844" i="3"/>
  <c r="B845" i="3"/>
  <c r="B846" i="3"/>
  <c r="B847" i="3"/>
  <c r="B848" i="3"/>
  <c r="B849" i="3"/>
  <c r="AU849" i="3" s="1"/>
  <c r="B850" i="3"/>
  <c r="AU850" i="3" s="1"/>
  <c r="B851" i="3"/>
  <c r="AU851" i="3" s="1"/>
  <c r="B852" i="3"/>
  <c r="B853" i="3"/>
  <c r="B854" i="3"/>
  <c r="B855" i="3"/>
  <c r="B856" i="3"/>
  <c r="AU856" i="3" s="1"/>
  <c r="B857" i="3"/>
  <c r="B858" i="3"/>
  <c r="B859" i="3"/>
  <c r="AU859" i="3" s="1"/>
  <c r="B860" i="3"/>
  <c r="AU860" i="3" s="1"/>
  <c r="B861" i="3"/>
  <c r="AU861" i="3" s="1"/>
  <c r="B862" i="3"/>
  <c r="AU862" i="3" s="1"/>
  <c r="B863" i="3"/>
  <c r="AU863" i="3" s="1"/>
  <c r="B864" i="3"/>
  <c r="B865" i="3"/>
  <c r="B866" i="3"/>
  <c r="B867" i="3"/>
  <c r="B868" i="3"/>
  <c r="B869" i="3"/>
  <c r="B870" i="3"/>
  <c r="B871" i="3"/>
  <c r="B872" i="3"/>
  <c r="B873" i="3"/>
  <c r="AU873" i="3" s="1"/>
  <c r="B874" i="3"/>
  <c r="AU874" i="3" s="1"/>
  <c r="B875" i="3"/>
  <c r="AU875" i="3" s="1"/>
  <c r="B876" i="3"/>
  <c r="B877" i="3"/>
  <c r="B878" i="3"/>
  <c r="B879" i="3"/>
  <c r="B880" i="3"/>
  <c r="AU880" i="3" s="1"/>
  <c r="B881" i="3"/>
  <c r="B882" i="3"/>
  <c r="B883" i="3"/>
  <c r="AU883" i="3" s="1"/>
  <c r="B884" i="3"/>
  <c r="AU884" i="3" s="1"/>
  <c r="B885" i="3"/>
  <c r="AU885" i="3" s="1"/>
  <c r="B886" i="3"/>
  <c r="AU886" i="3" s="1"/>
  <c r="B887" i="3"/>
  <c r="AU887" i="3" s="1"/>
  <c r="B888" i="3"/>
  <c r="B889" i="3"/>
  <c r="B890" i="3"/>
  <c r="B891" i="3"/>
  <c r="B892" i="3"/>
  <c r="B893" i="3"/>
  <c r="B894" i="3"/>
  <c r="B895" i="3"/>
  <c r="B896" i="3"/>
  <c r="B897" i="3"/>
  <c r="AU897" i="3" s="1"/>
  <c r="B898" i="3"/>
  <c r="AU898" i="3" s="1"/>
  <c r="B899" i="3"/>
  <c r="AU899" i="3" s="1"/>
  <c r="B900" i="3"/>
  <c r="B901" i="3"/>
  <c r="B902" i="3"/>
  <c r="B903" i="3"/>
  <c r="B904" i="3"/>
  <c r="AU904" i="3" s="1"/>
  <c r="B905" i="3"/>
  <c r="B906" i="3"/>
  <c r="B907" i="3"/>
  <c r="AU907" i="3" s="1"/>
  <c r="B908" i="3"/>
  <c r="AU908" i="3" s="1"/>
  <c r="B909" i="3"/>
  <c r="AU909" i="3" s="1"/>
  <c r="B910" i="3"/>
  <c r="AU910" i="3" s="1"/>
  <c r="B911" i="3"/>
  <c r="AU911" i="3" s="1"/>
  <c r="B912" i="3"/>
  <c r="B913" i="3"/>
  <c r="B914" i="3"/>
  <c r="B915" i="3"/>
  <c r="B916" i="3"/>
  <c r="B917" i="3"/>
  <c r="B918" i="3"/>
  <c r="B919" i="3"/>
  <c r="B920" i="3"/>
  <c r="B921" i="3"/>
  <c r="AU921" i="3" s="1"/>
  <c r="B922" i="3"/>
  <c r="AU922" i="3" s="1"/>
  <c r="B923" i="3"/>
  <c r="AU923" i="3" s="1"/>
  <c r="B924" i="3"/>
  <c r="B925" i="3"/>
  <c r="B926" i="3"/>
  <c r="B927" i="3"/>
  <c r="B928" i="3"/>
  <c r="AU928" i="3" s="1"/>
  <c r="B929" i="3"/>
  <c r="B930" i="3"/>
  <c r="B931" i="3"/>
  <c r="AU931" i="3" s="1"/>
  <c r="B932" i="3"/>
  <c r="AU932" i="3" s="1"/>
  <c r="B933" i="3"/>
  <c r="AU933" i="3" s="1"/>
  <c r="B934" i="3"/>
  <c r="AU934" i="3" s="1"/>
  <c r="B935" i="3"/>
  <c r="AU935" i="3" s="1"/>
  <c r="B936" i="3"/>
  <c r="B937" i="3"/>
  <c r="B938" i="3"/>
  <c r="B939" i="3"/>
  <c r="B940" i="3"/>
  <c r="B941" i="3"/>
  <c r="B942" i="3"/>
  <c r="B943" i="3"/>
  <c r="B944" i="3"/>
  <c r="B945" i="3"/>
  <c r="AU945" i="3" s="1"/>
  <c r="B946" i="3"/>
  <c r="AU946" i="3" s="1"/>
  <c r="B947" i="3"/>
  <c r="AU947" i="3" s="1"/>
  <c r="B948" i="3"/>
  <c r="B949" i="3"/>
  <c r="B950" i="3"/>
  <c r="B951" i="3"/>
  <c r="B952" i="3"/>
  <c r="AU952" i="3" s="1"/>
  <c r="B953" i="3"/>
  <c r="B954" i="3"/>
  <c r="B955" i="3"/>
  <c r="AU955" i="3" s="1"/>
  <c r="B956" i="3"/>
  <c r="AU956" i="3" s="1"/>
  <c r="B957" i="3"/>
  <c r="AU957" i="3" s="1"/>
  <c r="B958" i="3"/>
  <c r="AU958" i="3" s="1"/>
  <c r="B959" i="3"/>
  <c r="AU959" i="3" s="1"/>
  <c r="B960" i="3"/>
  <c r="B961" i="3"/>
  <c r="B962" i="3"/>
  <c r="B963" i="3"/>
  <c r="B964" i="3"/>
  <c r="B965" i="3"/>
  <c r="B966" i="3"/>
  <c r="B967" i="3"/>
  <c r="B968" i="3"/>
  <c r="B969" i="3"/>
  <c r="AU969" i="3" s="1"/>
  <c r="B970" i="3"/>
  <c r="AU970" i="3" s="1"/>
  <c r="B971" i="3"/>
  <c r="AU971" i="3" s="1"/>
  <c r="B972" i="3"/>
  <c r="B973" i="3"/>
  <c r="B974" i="3"/>
  <c r="B975" i="3"/>
  <c r="B976" i="3"/>
  <c r="AU976" i="3" s="1"/>
  <c r="B977" i="3"/>
  <c r="B978" i="3"/>
  <c r="B979" i="3"/>
  <c r="AU979" i="3" s="1"/>
  <c r="B980" i="3"/>
  <c r="AU980" i="3" s="1"/>
  <c r="B981" i="3"/>
  <c r="AU981" i="3" s="1"/>
  <c r="B982" i="3"/>
  <c r="AU982" i="3" s="1"/>
  <c r="B983" i="3"/>
  <c r="AU983" i="3" s="1"/>
  <c r="B984" i="3"/>
  <c r="B985" i="3"/>
  <c r="B986" i="3"/>
  <c r="B987" i="3"/>
  <c r="B988" i="3"/>
  <c r="B989" i="3"/>
  <c r="B990" i="3"/>
  <c r="B991" i="3"/>
  <c r="B992" i="3"/>
  <c r="B993" i="3"/>
  <c r="AU993" i="3" s="1"/>
  <c r="B994" i="3"/>
  <c r="AU994" i="3" s="1"/>
  <c r="B995" i="3"/>
  <c r="AU995" i="3" s="1"/>
  <c r="B996" i="3"/>
  <c r="B997" i="3"/>
  <c r="B998" i="3"/>
  <c r="B999" i="3"/>
  <c r="B1000" i="3"/>
  <c r="AU1000" i="3" s="1"/>
  <c r="B3" i="3"/>
  <c r="AP1001" i="3"/>
  <c r="AT1001" i="3"/>
  <c r="AN4" i="3"/>
  <c r="AR4" i="3" s="1"/>
  <c r="AO4" i="3"/>
  <c r="AS4" i="3" s="1"/>
  <c r="AN5" i="3"/>
  <c r="AR5" i="3" s="1"/>
  <c r="AO5" i="3"/>
  <c r="AS5" i="3" s="1"/>
  <c r="AN6" i="3"/>
  <c r="AR6" i="3" s="1"/>
  <c r="AO6" i="3"/>
  <c r="AS6" i="3" s="1"/>
  <c r="AN7" i="3"/>
  <c r="AR7" i="3" s="1"/>
  <c r="AO7" i="3"/>
  <c r="AS7" i="3" s="1"/>
  <c r="AN8" i="3"/>
  <c r="AR8" i="3" s="1"/>
  <c r="AO8" i="3"/>
  <c r="AS8" i="3" s="1"/>
  <c r="AN9" i="3"/>
  <c r="AR9" i="3" s="1"/>
  <c r="AO9" i="3"/>
  <c r="AS9" i="3" s="1"/>
  <c r="AN10" i="3"/>
  <c r="AR10" i="3" s="1"/>
  <c r="AO10" i="3"/>
  <c r="AS10" i="3" s="1"/>
  <c r="AN11" i="3"/>
  <c r="AR11" i="3" s="1"/>
  <c r="AN12" i="3"/>
  <c r="AR12" i="3" s="1"/>
  <c r="AN13" i="3"/>
  <c r="AR13" i="3" s="1"/>
  <c r="AN14" i="3"/>
  <c r="AR14" i="3" s="1"/>
  <c r="AN15" i="3"/>
  <c r="AR15" i="3" s="1"/>
  <c r="AN16" i="3"/>
  <c r="AR16" i="3" s="1"/>
  <c r="AN17" i="3"/>
  <c r="AR17" i="3" s="1"/>
  <c r="AN18" i="3"/>
  <c r="AR18" i="3" s="1"/>
  <c r="AN28" i="3"/>
  <c r="AR28" i="3" s="1"/>
  <c r="AN32" i="3"/>
  <c r="AR32" i="3" s="1"/>
  <c r="AO32" i="3"/>
  <c r="AS32" i="3" s="1"/>
  <c r="AN37" i="3"/>
  <c r="AR37" i="3" s="1"/>
  <c r="AN38" i="3"/>
  <c r="AR38" i="3" s="1"/>
  <c r="AN39" i="3"/>
  <c r="AR39" i="3" s="1"/>
  <c r="AN40" i="3"/>
  <c r="AR40" i="3" s="1"/>
  <c r="AN41" i="3"/>
  <c r="AR41" i="3" s="1"/>
  <c r="AN42" i="3"/>
  <c r="AR42" i="3" s="1"/>
  <c r="AN43" i="3"/>
  <c r="AR43" i="3" s="1"/>
  <c r="AN44" i="3"/>
  <c r="AR44" i="3" s="1"/>
  <c r="AN45" i="3"/>
  <c r="AR45" i="3" s="1"/>
  <c r="AN46" i="3"/>
  <c r="AR46" i="3" s="1"/>
  <c r="AN47" i="3"/>
  <c r="AR47" i="3" s="1"/>
  <c r="AN48" i="3"/>
  <c r="AR48" i="3" s="1"/>
  <c r="AN54" i="3"/>
  <c r="AR54" i="3" s="1"/>
  <c r="AN56" i="3"/>
  <c r="AR56" i="3" s="1"/>
  <c r="AO56" i="3"/>
  <c r="AS56" i="3" s="1"/>
  <c r="AN57" i="3"/>
  <c r="AR57" i="3" s="1"/>
  <c r="AO57" i="3"/>
  <c r="AS57" i="3" s="1"/>
  <c r="AN58" i="3"/>
  <c r="AR58" i="3" s="1"/>
  <c r="AO58" i="3"/>
  <c r="AS58" i="3" s="1"/>
  <c r="AN59" i="3"/>
  <c r="AR59" i="3" s="1"/>
  <c r="AO59" i="3"/>
  <c r="AS59" i="3" s="1"/>
  <c r="AN60" i="3"/>
  <c r="AR60" i="3" s="1"/>
  <c r="AN61" i="3"/>
  <c r="AR61" i="3" s="1"/>
  <c r="AO61" i="3"/>
  <c r="AS61" i="3" s="1"/>
  <c r="AN62" i="3"/>
  <c r="AR62" i="3" s="1"/>
  <c r="AO62" i="3"/>
  <c r="AS62" i="3" s="1"/>
  <c r="AN63" i="3"/>
  <c r="AR63" i="3" s="1"/>
  <c r="AO63" i="3"/>
  <c r="AS63" i="3" s="1"/>
  <c r="AN64" i="3"/>
  <c r="AR64" i="3" s="1"/>
  <c r="AO64" i="3"/>
  <c r="AS64" i="3" s="1"/>
  <c r="AN65" i="3"/>
  <c r="AR65" i="3" s="1"/>
  <c r="AO65" i="3"/>
  <c r="AS65" i="3" s="1"/>
  <c r="AN66" i="3"/>
  <c r="AR66" i="3" s="1"/>
  <c r="AO66" i="3"/>
  <c r="AS66" i="3" s="1"/>
  <c r="AN67" i="3"/>
  <c r="AR67" i="3" s="1"/>
  <c r="AO67" i="3"/>
  <c r="AS67" i="3" s="1"/>
  <c r="AN68" i="3"/>
  <c r="AR68" i="3" s="1"/>
  <c r="AO68" i="3"/>
  <c r="AS68" i="3" s="1"/>
  <c r="AN69" i="3"/>
  <c r="AR69" i="3" s="1"/>
  <c r="AO69" i="3"/>
  <c r="AS69" i="3" s="1"/>
  <c r="AN70" i="3"/>
  <c r="AR70" i="3" s="1"/>
  <c r="AO70" i="3"/>
  <c r="AS70" i="3" s="1"/>
  <c r="AN71" i="3"/>
  <c r="AR71" i="3" s="1"/>
  <c r="AO71" i="3"/>
  <c r="AS71" i="3" s="1"/>
  <c r="AN72" i="3"/>
  <c r="AR72" i="3" s="1"/>
  <c r="AO72" i="3"/>
  <c r="AS72" i="3" s="1"/>
  <c r="AN73" i="3"/>
  <c r="AR73" i="3" s="1"/>
  <c r="AO73" i="3"/>
  <c r="AS73" i="3" s="1"/>
  <c r="AN74" i="3"/>
  <c r="AR74" i="3" s="1"/>
  <c r="AO74" i="3"/>
  <c r="AS74" i="3" s="1"/>
  <c r="AN75" i="3"/>
  <c r="AR75" i="3" s="1"/>
  <c r="AO75" i="3"/>
  <c r="AS75" i="3" s="1"/>
  <c r="AN76" i="3"/>
  <c r="AR76" i="3" s="1"/>
  <c r="AO76" i="3"/>
  <c r="AS76" i="3" s="1"/>
  <c r="AN77" i="3"/>
  <c r="AR77" i="3" s="1"/>
  <c r="AO77" i="3"/>
  <c r="AS77" i="3" s="1"/>
  <c r="AN78" i="3"/>
  <c r="AR78" i="3" s="1"/>
  <c r="AO78" i="3"/>
  <c r="AS78" i="3" s="1"/>
  <c r="AN79" i="3"/>
  <c r="AR79" i="3" s="1"/>
  <c r="AO79" i="3"/>
  <c r="AS79" i="3" s="1"/>
  <c r="AN80" i="3"/>
  <c r="AR80" i="3" s="1"/>
  <c r="AO80" i="3"/>
  <c r="AS80" i="3" s="1"/>
  <c r="AN81" i="3"/>
  <c r="AR81" i="3" s="1"/>
  <c r="AO81" i="3"/>
  <c r="AS81" i="3" s="1"/>
  <c r="AN82" i="3"/>
  <c r="AR82" i="3" s="1"/>
  <c r="AO82" i="3"/>
  <c r="AS82" i="3" s="1"/>
  <c r="AN85" i="3"/>
  <c r="AR85" i="3" s="1"/>
  <c r="AO85" i="3"/>
  <c r="AS85" i="3" s="1"/>
  <c r="AN86" i="3"/>
  <c r="AR86" i="3" s="1"/>
  <c r="AO86" i="3"/>
  <c r="AS86" i="3" s="1"/>
  <c r="AN93" i="3"/>
  <c r="AR93" i="3" s="1"/>
  <c r="AN98" i="3"/>
  <c r="AR98" i="3" s="1"/>
  <c r="AN99" i="3"/>
  <c r="AR99" i="3" s="1"/>
  <c r="AN100" i="3"/>
  <c r="AR100" i="3" s="1"/>
  <c r="AN101" i="3"/>
  <c r="AR101" i="3" s="1"/>
  <c r="AN102" i="3"/>
  <c r="AR102" i="3" s="1"/>
  <c r="AN103" i="3"/>
  <c r="AR103" i="3" s="1"/>
  <c r="AN104" i="3"/>
  <c r="AR104" i="3" s="1"/>
  <c r="AN105" i="3"/>
  <c r="AR105" i="3" s="1"/>
  <c r="AN107" i="3"/>
  <c r="AR107" i="3" s="1"/>
  <c r="AN108" i="3"/>
  <c r="AR108" i="3" s="1"/>
  <c r="AN109" i="3"/>
  <c r="AR109" i="3" s="1"/>
  <c r="AN110" i="3"/>
  <c r="AR110" i="3" s="1"/>
  <c r="AN111" i="3"/>
  <c r="AR111" i="3" s="1"/>
  <c r="AN112" i="3"/>
  <c r="AR112" i="3" s="1"/>
  <c r="AN113" i="3"/>
  <c r="AR113" i="3" s="1"/>
  <c r="AN114" i="3"/>
  <c r="AR114" i="3" s="1"/>
  <c r="AN115" i="3"/>
  <c r="AR115" i="3" s="1"/>
  <c r="AN116" i="3"/>
  <c r="AR116" i="3" s="1"/>
  <c r="AN117" i="3"/>
  <c r="AR117" i="3" s="1"/>
  <c r="AN118" i="3"/>
  <c r="AR118" i="3" s="1"/>
  <c r="AN119" i="3"/>
  <c r="AR119" i="3" s="1"/>
  <c r="AN120" i="3"/>
  <c r="AR120" i="3" s="1"/>
  <c r="AN121" i="3"/>
  <c r="AR121" i="3" s="1"/>
  <c r="AO132" i="3"/>
  <c r="AS132" i="3" s="1"/>
  <c r="AO133" i="3"/>
  <c r="AS133" i="3" s="1"/>
  <c r="AO135" i="3"/>
  <c r="AS135" i="3" s="1"/>
  <c r="AO139" i="3"/>
  <c r="AS139" i="3" s="1"/>
  <c r="AO140" i="3"/>
  <c r="AS140" i="3" s="1"/>
  <c r="AN141" i="3"/>
  <c r="AR141" i="3" s="1"/>
  <c r="AO141" i="3"/>
  <c r="AS141" i="3" s="1"/>
  <c r="AN142" i="3"/>
  <c r="AR142" i="3" s="1"/>
  <c r="AO142" i="3"/>
  <c r="AS142" i="3" s="1"/>
  <c r="AN143" i="3"/>
  <c r="AR143" i="3" s="1"/>
  <c r="AO143" i="3"/>
  <c r="AS143" i="3" s="1"/>
  <c r="AN144" i="3"/>
  <c r="AR144" i="3" s="1"/>
  <c r="AO144" i="3"/>
  <c r="AS144" i="3" s="1"/>
  <c r="AN145" i="3"/>
  <c r="AR145" i="3" s="1"/>
  <c r="AO145" i="3"/>
  <c r="AS145" i="3" s="1"/>
  <c r="AN146" i="3"/>
  <c r="AR146" i="3" s="1"/>
  <c r="AO146" i="3"/>
  <c r="AS146" i="3" s="1"/>
  <c r="AN147" i="3"/>
  <c r="AR147" i="3" s="1"/>
  <c r="AO147" i="3"/>
  <c r="AS147" i="3" s="1"/>
  <c r="AN148" i="3"/>
  <c r="AR148" i="3" s="1"/>
  <c r="AO148" i="3"/>
  <c r="AS148" i="3" s="1"/>
  <c r="AN149" i="3"/>
  <c r="AR149" i="3" s="1"/>
  <c r="AO149" i="3"/>
  <c r="AS149" i="3" s="1"/>
  <c r="AN150" i="3"/>
  <c r="AR150" i="3" s="1"/>
  <c r="AO150" i="3"/>
  <c r="AS150" i="3" s="1"/>
  <c r="AN151" i="3"/>
  <c r="AR151" i="3" s="1"/>
  <c r="AO151" i="3"/>
  <c r="AS151" i="3" s="1"/>
  <c r="AN152" i="3"/>
  <c r="AR152" i="3" s="1"/>
  <c r="AO152" i="3"/>
  <c r="AS152" i="3" s="1"/>
  <c r="AN153" i="3"/>
  <c r="AR153" i="3" s="1"/>
  <c r="AO153" i="3"/>
  <c r="AS153" i="3" s="1"/>
  <c r="AN154" i="3"/>
  <c r="AR154" i="3" s="1"/>
  <c r="AO154" i="3"/>
  <c r="AS154" i="3" s="1"/>
  <c r="AN155" i="3"/>
  <c r="AR155" i="3" s="1"/>
  <c r="AO155" i="3"/>
  <c r="AS155" i="3" s="1"/>
  <c r="AN156" i="3"/>
  <c r="AR156" i="3" s="1"/>
  <c r="AO156" i="3"/>
  <c r="AS156" i="3" s="1"/>
  <c r="AN157" i="3"/>
  <c r="AR157" i="3" s="1"/>
  <c r="AO157" i="3"/>
  <c r="AS157" i="3" s="1"/>
  <c r="AN158" i="3"/>
  <c r="AR158" i="3" s="1"/>
  <c r="AO158" i="3"/>
  <c r="AS158" i="3" s="1"/>
  <c r="AN159" i="3"/>
  <c r="AR159" i="3" s="1"/>
  <c r="AO159" i="3"/>
  <c r="AS159" i="3" s="1"/>
  <c r="AN160" i="3"/>
  <c r="AR160" i="3" s="1"/>
  <c r="AO160" i="3"/>
  <c r="AS160" i="3" s="1"/>
  <c r="AN161" i="3"/>
  <c r="AR161" i="3" s="1"/>
  <c r="AO161" i="3"/>
  <c r="AS161" i="3" s="1"/>
  <c r="AN162" i="3"/>
  <c r="AR162" i="3" s="1"/>
  <c r="AO162" i="3"/>
  <c r="AS162" i="3" s="1"/>
  <c r="AN163" i="3"/>
  <c r="AR163" i="3" s="1"/>
  <c r="AO163" i="3"/>
  <c r="AS163" i="3" s="1"/>
  <c r="AN164" i="3"/>
  <c r="AR164" i="3" s="1"/>
  <c r="AO164" i="3"/>
  <c r="AS164" i="3" s="1"/>
  <c r="AN165" i="3"/>
  <c r="AR165" i="3" s="1"/>
  <c r="AO165" i="3"/>
  <c r="AS165" i="3" s="1"/>
  <c r="AN166" i="3"/>
  <c r="AR166" i="3" s="1"/>
  <c r="AO166" i="3"/>
  <c r="AS166" i="3" s="1"/>
  <c r="AN167" i="3"/>
  <c r="AR167" i="3" s="1"/>
  <c r="AO167" i="3"/>
  <c r="AS167" i="3" s="1"/>
  <c r="AN168" i="3"/>
  <c r="AR168" i="3" s="1"/>
  <c r="AO168" i="3"/>
  <c r="AS168" i="3" s="1"/>
  <c r="AN169" i="3"/>
  <c r="AR169" i="3" s="1"/>
  <c r="AO169" i="3"/>
  <c r="AS169" i="3" s="1"/>
  <c r="AN170" i="3"/>
  <c r="AR170" i="3" s="1"/>
  <c r="AO170" i="3"/>
  <c r="AS170" i="3" s="1"/>
  <c r="AN171" i="3"/>
  <c r="AR171" i="3" s="1"/>
  <c r="AO171" i="3"/>
  <c r="AS171" i="3" s="1"/>
  <c r="AN172" i="3"/>
  <c r="AR172" i="3" s="1"/>
  <c r="AO172" i="3"/>
  <c r="AS172" i="3" s="1"/>
  <c r="AN173" i="3"/>
  <c r="AR173" i="3" s="1"/>
  <c r="AO173" i="3"/>
  <c r="AS173" i="3" s="1"/>
  <c r="AN174" i="3"/>
  <c r="AR174" i="3" s="1"/>
  <c r="AO174" i="3"/>
  <c r="AS174" i="3" s="1"/>
  <c r="AN175" i="3"/>
  <c r="AR175" i="3" s="1"/>
  <c r="AO175" i="3"/>
  <c r="AS175" i="3" s="1"/>
  <c r="AN176" i="3"/>
  <c r="AR176" i="3" s="1"/>
  <c r="AO176" i="3"/>
  <c r="AS176" i="3" s="1"/>
  <c r="AN177" i="3"/>
  <c r="AR177" i="3" s="1"/>
  <c r="AO177" i="3"/>
  <c r="AS177" i="3" s="1"/>
  <c r="AN178" i="3"/>
  <c r="AR178" i="3" s="1"/>
  <c r="AO178" i="3"/>
  <c r="AS178" i="3" s="1"/>
  <c r="AN179" i="3"/>
  <c r="AR179" i="3" s="1"/>
  <c r="AO179" i="3"/>
  <c r="AS179" i="3" s="1"/>
  <c r="AN180" i="3"/>
  <c r="AR180" i="3" s="1"/>
  <c r="AO180" i="3"/>
  <c r="AS180" i="3" s="1"/>
  <c r="AN181" i="3"/>
  <c r="AR181" i="3" s="1"/>
  <c r="AO181" i="3"/>
  <c r="AS181" i="3" s="1"/>
  <c r="AN182" i="3"/>
  <c r="AR182" i="3" s="1"/>
  <c r="AO182" i="3"/>
  <c r="AS182" i="3" s="1"/>
  <c r="AN183" i="3"/>
  <c r="AR183" i="3" s="1"/>
  <c r="AO183" i="3"/>
  <c r="AS183" i="3" s="1"/>
  <c r="AN184" i="3"/>
  <c r="AR184" i="3" s="1"/>
  <c r="AO184" i="3"/>
  <c r="AS184" i="3" s="1"/>
  <c r="AN185" i="3"/>
  <c r="AR185" i="3" s="1"/>
  <c r="AO185" i="3"/>
  <c r="AS185" i="3" s="1"/>
  <c r="AN186" i="3"/>
  <c r="AR186" i="3" s="1"/>
  <c r="AO186" i="3"/>
  <c r="AS186" i="3" s="1"/>
  <c r="AN187" i="3"/>
  <c r="AR187" i="3" s="1"/>
  <c r="AO187" i="3"/>
  <c r="AS187" i="3" s="1"/>
  <c r="AN188" i="3"/>
  <c r="AR188" i="3" s="1"/>
  <c r="AO188" i="3"/>
  <c r="AS188" i="3" s="1"/>
  <c r="AN189" i="3"/>
  <c r="AR189" i="3" s="1"/>
  <c r="AO189" i="3"/>
  <c r="AS189" i="3" s="1"/>
  <c r="AN190" i="3"/>
  <c r="AR190" i="3" s="1"/>
  <c r="AO190" i="3"/>
  <c r="AS190" i="3" s="1"/>
  <c r="AN191" i="3"/>
  <c r="AR191" i="3" s="1"/>
  <c r="AO191" i="3"/>
  <c r="AS191" i="3" s="1"/>
  <c r="AN192" i="3"/>
  <c r="AR192" i="3" s="1"/>
  <c r="AO192" i="3"/>
  <c r="AS192" i="3" s="1"/>
  <c r="AN193" i="3"/>
  <c r="AR193" i="3" s="1"/>
  <c r="AO193" i="3"/>
  <c r="AS193" i="3" s="1"/>
  <c r="AN194" i="3"/>
  <c r="AR194" i="3" s="1"/>
  <c r="AO194" i="3"/>
  <c r="AS194" i="3" s="1"/>
  <c r="AN195" i="3"/>
  <c r="AR195" i="3" s="1"/>
  <c r="AO195" i="3"/>
  <c r="AS195" i="3" s="1"/>
  <c r="AN196" i="3"/>
  <c r="AR196" i="3" s="1"/>
  <c r="AO196" i="3"/>
  <c r="AS196" i="3" s="1"/>
  <c r="AN197" i="3"/>
  <c r="AR197" i="3" s="1"/>
  <c r="AO197" i="3"/>
  <c r="AS197" i="3" s="1"/>
  <c r="AN198" i="3"/>
  <c r="AR198" i="3" s="1"/>
  <c r="AO198" i="3"/>
  <c r="AS198" i="3" s="1"/>
  <c r="AN199" i="3"/>
  <c r="AR199" i="3" s="1"/>
  <c r="AO199" i="3"/>
  <c r="AS199" i="3" s="1"/>
  <c r="AN200" i="3"/>
  <c r="AR200" i="3" s="1"/>
  <c r="AO200" i="3"/>
  <c r="AS200" i="3" s="1"/>
  <c r="AN201" i="3"/>
  <c r="AR201" i="3" s="1"/>
  <c r="AO201" i="3"/>
  <c r="AS201" i="3" s="1"/>
  <c r="AN202" i="3"/>
  <c r="AR202" i="3" s="1"/>
  <c r="AO202" i="3"/>
  <c r="AS202" i="3" s="1"/>
  <c r="AN203" i="3"/>
  <c r="AR203" i="3" s="1"/>
  <c r="AO203" i="3"/>
  <c r="AS203" i="3" s="1"/>
  <c r="AN204" i="3"/>
  <c r="AR204" i="3" s="1"/>
  <c r="AO204" i="3"/>
  <c r="AS204" i="3" s="1"/>
  <c r="AN205" i="3"/>
  <c r="AR205" i="3" s="1"/>
  <c r="AO205" i="3"/>
  <c r="AS205" i="3" s="1"/>
  <c r="AN206" i="3"/>
  <c r="AR206" i="3" s="1"/>
  <c r="AO206" i="3"/>
  <c r="AS206" i="3" s="1"/>
  <c r="AN207" i="3"/>
  <c r="AR207" i="3" s="1"/>
  <c r="AO207" i="3"/>
  <c r="AS207" i="3" s="1"/>
  <c r="AN208" i="3"/>
  <c r="AR208" i="3" s="1"/>
  <c r="AO208" i="3"/>
  <c r="AS208" i="3" s="1"/>
  <c r="AN209" i="3"/>
  <c r="AR209" i="3" s="1"/>
  <c r="AO209" i="3"/>
  <c r="AS209" i="3" s="1"/>
  <c r="AN210" i="3"/>
  <c r="AR210" i="3" s="1"/>
  <c r="AO210" i="3"/>
  <c r="AS210" i="3" s="1"/>
  <c r="AN211" i="3"/>
  <c r="AR211" i="3" s="1"/>
  <c r="AO211" i="3"/>
  <c r="AS211" i="3" s="1"/>
  <c r="AN212" i="3"/>
  <c r="AR212" i="3" s="1"/>
  <c r="AO212" i="3"/>
  <c r="AS212" i="3" s="1"/>
  <c r="AN213" i="3"/>
  <c r="AR213" i="3" s="1"/>
  <c r="AO213" i="3"/>
  <c r="AS213" i="3" s="1"/>
  <c r="AN214" i="3"/>
  <c r="AR214" i="3" s="1"/>
  <c r="AO214" i="3"/>
  <c r="AS214" i="3" s="1"/>
  <c r="AN215" i="3"/>
  <c r="AR215" i="3" s="1"/>
  <c r="AO215" i="3"/>
  <c r="AS215" i="3" s="1"/>
  <c r="AN216" i="3"/>
  <c r="AR216" i="3" s="1"/>
  <c r="AO216" i="3"/>
  <c r="AS216" i="3" s="1"/>
  <c r="AN217" i="3"/>
  <c r="AR217" i="3" s="1"/>
  <c r="AO217" i="3"/>
  <c r="AS217" i="3" s="1"/>
  <c r="AN218" i="3"/>
  <c r="AR218" i="3" s="1"/>
  <c r="AO218" i="3"/>
  <c r="AS218" i="3" s="1"/>
  <c r="AN219" i="3"/>
  <c r="AR219" i="3" s="1"/>
  <c r="AO219" i="3"/>
  <c r="AS219" i="3" s="1"/>
  <c r="AN220" i="3"/>
  <c r="AR220" i="3" s="1"/>
  <c r="AO220" i="3"/>
  <c r="AS220" i="3" s="1"/>
  <c r="AN221" i="3"/>
  <c r="AR221" i="3" s="1"/>
  <c r="AO221" i="3"/>
  <c r="AS221" i="3" s="1"/>
  <c r="AN222" i="3"/>
  <c r="AR222" i="3" s="1"/>
  <c r="AO222" i="3"/>
  <c r="AS222" i="3" s="1"/>
  <c r="AN223" i="3"/>
  <c r="AR223" i="3" s="1"/>
  <c r="AO223" i="3"/>
  <c r="AS223" i="3" s="1"/>
  <c r="AN224" i="3"/>
  <c r="AR224" i="3" s="1"/>
  <c r="AO224" i="3"/>
  <c r="AS224" i="3" s="1"/>
  <c r="AN225" i="3"/>
  <c r="AR225" i="3" s="1"/>
  <c r="AO225" i="3"/>
  <c r="AS225" i="3" s="1"/>
  <c r="AN226" i="3"/>
  <c r="AR226" i="3" s="1"/>
  <c r="AO226" i="3"/>
  <c r="AS226" i="3" s="1"/>
  <c r="AN227" i="3"/>
  <c r="AR227" i="3" s="1"/>
  <c r="AO227" i="3"/>
  <c r="AS227" i="3" s="1"/>
  <c r="AN228" i="3"/>
  <c r="AR228" i="3" s="1"/>
  <c r="AO228" i="3"/>
  <c r="AS228" i="3" s="1"/>
  <c r="AN229" i="3"/>
  <c r="AR229" i="3" s="1"/>
  <c r="AO229" i="3"/>
  <c r="AS229" i="3" s="1"/>
  <c r="AN230" i="3"/>
  <c r="AR230" i="3" s="1"/>
  <c r="AO230" i="3"/>
  <c r="AS230" i="3" s="1"/>
  <c r="AN231" i="3"/>
  <c r="AR231" i="3" s="1"/>
  <c r="AO231" i="3"/>
  <c r="AS231" i="3" s="1"/>
  <c r="AN232" i="3"/>
  <c r="AR232" i="3" s="1"/>
  <c r="AO232" i="3"/>
  <c r="AS232" i="3" s="1"/>
  <c r="AN233" i="3"/>
  <c r="AR233" i="3" s="1"/>
  <c r="AO233" i="3"/>
  <c r="AS233" i="3" s="1"/>
  <c r="AN234" i="3"/>
  <c r="AR234" i="3" s="1"/>
  <c r="AO234" i="3"/>
  <c r="AS234" i="3" s="1"/>
  <c r="AN235" i="3"/>
  <c r="AR235" i="3" s="1"/>
  <c r="AO235" i="3"/>
  <c r="AS235" i="3" s="1"/>
  <c r="AN236" i="3"/>
  <c r="AR236" i="3" s="1"/>
  <c r="AO236" i="3"/>
  <c r="AS236" i="3" s="1"/>
  <c r="AN237" i="3"/>
  <c r="AR237" i="3" s="1"/>
  <c r="AO237" i="3"/>
  <c r="AS237" i="3" s="1"/>
  <c r="AN238" i="3"/>
  <c r="AR238" i="3" s="1"/>
  <c r="AO238" i="3"/>
  <c r="AS238" i="3" s="1"/>
  <c r="AN239" i="3"/>
  <c r="AR239" i="3" s="1"/>
  <c r="AO239" i="3"/>
  <c r="AS239" i="3" s="1"/>
  <c r="AN240" i="3"/>
  <c r="AR240" i="3" s="1"/>
  <c r="AO240" i="3"/>
  <c r="AS240" i="3" s="1"/>
  <c r="AN241" i="3"/>
  <c r="AR241" i="3" s="1"/>
  <c r="AO241" i="3"/>
  <c r="AS241" i="3" s="1"/>
  <c r="AN242" i="3"/>
  <c r="AR242" i="3" s="1"/>
  <c r="AO242" i="3"/>
  <c r="AS242" i="3" s="1"/>
  <c r="AN243" i="3"/>
  <c r="AR243" i="3" s="1"/>
  <c r="AO243" i="3"/>
  <c r="AS243" i="3" s="1"/>
  <c r="AN244" i="3"/>
  <c r="AR244" i="3" s="1"/>
  <c r="AO244" i="3"/>
  <c r="AS244" i="3" s="1"/>
  <c r="AN245" i="3"/>
  <c r="AR245" i="3" s="1"/>
  <c r="AO245" i="3"/>
  <c r="AS245" i="3" s="1"/>
  <c r="AN246" i="3"/>
  <c r="AR246" i="3" s="1"/>
  <c r="AO246" i="3"/>
  <c r="AS246" i="3" s="1"/>
  <c r="AN247" i="3"/>
  <c r="AR247" i="3" s="1"/>
  <c r="AO247" i="3"/>
  <c r="AS247" i="3" s="1"/>
  <c r="AN248" i="3"/>
  <c r="AR248" i="3" s="1"/>
  <c r="AO248" i="3"/>
  <c r="AS248" i="3" s="1"/>
  <c r="AN249" i="3"/>
  <c r="AR249" i="3" s="1"/>
  <c r="AO249" i="3"/>
  <c r="AS249" i="3" s="1"/>
  <c r="AN250" i="3"/>
  <c r="AR250" i="3" s="1"/>
  <c r="AO250" i="3"/>
  <c r="AS250" i="3" s="1"/>
  <c r="AN251" i="3"/>
  <c r="AR251" i="3" s="1"/>
  <c r="AO251" i="3"/>
  <c r="AS251" i="3" s="1"/>
  <c r="AN252" i="3"/>
  <c r="AR252" i="3" s="1"/>
  <c r="AO252" i="3"/>
  <c r="AS252" i="3" s="1"/>
  <c r="AN253" i="3"/>
  <c r="AR253" i="3" s="1"/>
  <c r="AO253" i="3"/>
  <c r="AS253" i="3" s="1"/>
  <c r="AN254" i="3"/>
  <c r="AR254" i="3" s="1"/>
  <c r="AO254" i="3"/>
  <c r="AS254" i="3" s="1"/>
  <c r="AN255" i="3"/>
  <c r="AR255" i="3" s="1"/>
  <c r="AO255" i="3"/>
  <c r="AS255" i="3" s="1"/>
  <c r="AN256" i="3"/>
  <c r="AR256" i="3" s="1"/>
  <c r="AO256" i="3"/>
  <c r="AS256" i="3" s="1"/>
  <c r="AN257" i="3"/>
  <c r="AR257" i="3" s="1"/>
  <c r="AO257" i="3"/>
  <c r="AS257" i="3" s="1"/>
  <c r="AN258" i="3"/>
  <c r="AR258" i="3" s="1"/>
  <c r="AO258" i="3"/>
  <c r="AS258" i="3" s="1"/>
  <c r="AN259" i="3"/>
  <c r="AR259" i="3" s="1"/>
  <c r="AO259" i="3"/>
  <c r="AS259" i="3" s="1"/>
  <c r="AN260" i="3"/>
  <c r="AR260" i="3" s="1"/>
  <c r="AO260" i="3"/>
  <c r="AS260" i="3" s="1"/>
  <c r="AN261" i="3"/>
  <c r="AR261" i="3" s="1"/>
  <c r="AO261" i="3"/>
  <c r="AS261" i="3" s="1"/>
  <c r="AN262" i="3"/>
  <c r="AR262" i="3" s="1"/>
  <c r="AO262" i="3"/>
  <c r="AS262" i="3" s="1"/>
  <c r="AN263" i="3"/>
  <c r="AR263" i="3" s="1"/>
  <c r="AO263" i="3"/>
  <c r="AS263" i="3" s="1"/>
  <c r="AN264" i="3"/>
  <c r="AR264" i="3" s="1"/>
  <c r="AO264" i="3"/>
  <c r="AS264" i="3" s="1"/>
  <c r="AN265" i="3"/>
  <c r="AR265" i="3" s="1"/>
  <c r="AO265" i="3"/>
  <c r="AS265" i="3" s="1"/>
  <c r="AN266" i="3"/>
  <c r="AR266" i="3" s="1"/>
  <c r="AO266" i="3"/>
  <c r="AS266" i="3" s="1"/>
  <c r="AN267" i="3"/>
  <c r="AR267" i="3" s="1"/>
  <c r="AO267" i="3"/>
  <c r="AS267" i="3" s="1"/>
  <c r="AN268" i="3"/>
  <c r="AR268" i="3" s="1"/>
  <c r="AO268" i="3"/>
  <c r="AS268" i="3" s="1"/>
  <c r="AN269" i="3"/>
  <c r="AR269" i="3" s="1"/>
  <c r="AO269" i="3"/>
  <c r="AS269" i="3" s="1"/>
  <c r="AN270" i="3"/>
  <c r="AR270" i="3" s="1"/>
  <c r="AO270" i="3"/>
  <c r="AS270" i="3" s="1"/>
  <c r="AN271" i="3"/>
  <c r="AR271" i="3" s="1"/>
  <c r="AO271" i="3"/>
  <c r="AS271" i="3" s="1"/>
  <c r="AN272" i="3"/>
  <c r="AR272" i="3" s="1"/>
  <c r="AO272" i="3"/>
  <c r="AS272" i="3" s="1"/>
  <c r="AN273" i="3"/>
  <c r="AR273" i="3" s="1"/>
  <c r="AO273" i="3"/>
  <c r="AS273" i="3" s="1"/>
  <c r="AN274" i="3"/>
  <c r="AR274" i="3" s="1"/>
  <c r="AO274" i="3"/>
  <c r="AS274" i="3" s="1"/>
  <c r="AN275" i="3"/>
  <c r="AR275" i="3" s="1"/>
  <c r="AO275" i="3"/>
  <c r="AS275" i="3" s="1"/>
  <c r="AN276" i="3"/>
  <c r="AR276" i="3" s="1"/>
  <c r="AO276" i="3"/>
  <c r="AS276" i="3" s="1"/>
  <c r="AN277" i="3"/>
  <c r="AR277" i="3" s="1"/>
  <c r="AO277" i="3"/>
  <c r="AS277" i="3" s="1"/>
  <c r="AN278" i="3"/>
  <c r="AR278" i="3" s="1"/>
  <c r="AO278" i="3"/>
  <c r="AS278" i="3" s="1"/>
  <c r="AN279" i="3"/>
  <c r="AR279" i="3" s="1"/>
  <c r="AO279" i="3"/>
  <c r="AS279" i="3" s="1"/>
  <c r="AN280" i="3"/>
  <c r="AR280" i="3" s="1"/>
  <c r="AO280" i="3"/>
  <c r="AS280" i="3" s="1"/>
  <c r="AN281" i="3"/>
  <c r="AR281" i="3" s="1"/>
  <c r="AO281" i="3"/>
  <c r="AS281" i="3" s="1"/>
  <c r="AN282" i="3"/>
  <c r="AR282" i="3" s="1"/>
  <c r="AO282" i="3"/>
  <c r="AS282" i="3" s="1"/>
  <c r="AN283" i="3"/>
  <c r="AR283" i="3" s="1"/>
  <c r="AO283" i="3"/>
  <c r="AS283" i="3" s="1"/>
  <c r="AN284" i="3"/>
  <c r="AR284" i="3" s="1"/>
  <c r="AO284" i="3"/>
  <c r="AS284" i="3" s="1"/>
  <c r="AN285" i="3"/>
  <c r="AR285" i="3" s="1"/>
  <c r="AO285" i="3"/>
  <c r="AS285" i="3" s="1"/>
  <c r="AN286" i="3"/>
  <c r="AR286" i="3" s="1"/>
  <c r="AO286" i="3"/>
  <c r="AS286" i="3" s="1"/>
  <c r="AN287" i="3"/>
  <c r="AR287" i="3" s="1"/>
  <c r="AO287" i="3"/>
  <c r="AS287" i="3" s="1"/>
  <c r="AN288" i="3"/>
  <c r="AR288" i="3" s="1"/>
  <c r="AO288" i="3"/>
  <c r="AS288" i="3" s="1"/>
  <c r="AN289" i="3"/>
  <c r="AR289" i="3" s="1"/>
  <c r="AO289" i="3"/>
  <c r="AS289" i="3" s="1"/>
  <c r="AN290" i="3"/>
  <c r="AR290" i="3" s="1"/>
  <c r="AO290" i="3"/>
  <c r="AS290" i="3" s="1"/>
  <c r="AN291" i="3"/>
  <c r="AR291" i="3" s="1"/>
  <c r="AO291" i="3"/>
  <c r="AS291" i="3" s="1"/>
  <c r="AN292" i="3"/>
  <c r="AR292" i="3" s="1"/>
  <c r="AO292" i="3"/>
  <c r="AS292" i="3" s="1"/>
  <c r="AN293" i="3"/>
  <c r="AR293" i="3" s="1"/>
  <c r="AO293" i="3"/>
  <c r="AS293" i="3" s="1"/>
  <c r="AN294" i="3"/>
  <c r="AR294" i="3" s="1"/>
  <c r="AO294" i="3"/>
  <c r="AS294" i="3" s="1"/>
  <c r="AN295" i="3"/>
  <c r="AR295" i="3" s="1"/>
  <c r="AO295" i="3"/>
  <c r="AS295" i="3" s="1"/>
  <c r="AN296" i="3"/>
  <c r="AR296" i="3" s="1"/>
  <c r="AO296" i="3"/>
  <c r="AS296" i="3" s="1"/>
  <c r="AN297" i="3"/>
  <c r="AR297" i="3" s="1"/>
  <c r="AO297" i="3"/>
  <c r="AS297" i="3" s="1"/>
  <c r="AN298" i="3"/>
  <c r="AR298" i="3" s="1"/>
  <c r="AO298" i="3"/>
  <c r="AS298" i="3" s="1"/>
  <c r="AN299" i="3"/>
  <c r="AR299" i="3" s="1"/>
  <c r="AO299" i="3"/>
  <c r="AS299" i="3" s="1"/>
  <c r="AN300" i="3"/>
  <c r="AR300" i="3" s="1"/>
  <c r="AO300" i="3"/>
  <c r="AS300" i="3" s="1"/>
  <c r="AN301" i="3"/>
  <c r="AR301" i="3" s="1"/>
  <c r="AO301" i="3"/>
  <c r="AS301" i="3" s="1"/>
  <c r="AN302" i="3"/>
  <c r="AR302" i="3" s="1"/>
  <c r="AO302" i="3"/>
  <c r="AS302" i="3" s="1"/>
  <c r="AN303" i="3"/>
  <c r="AR303" i="3" s="1"/>
  <c r="AO303" i="3"/>
  <c r="AS303" i="3" s="1"/>
  <c r="AN304" i="3"/>
  <c r="AR304" i="3" s="1"/>
  <c r="AO304" i="3"/>
  <c r="AS304" i="3" s="1"/>
  <c r="AN305" i="3"/>
  <c r="AR305" i="3" s="1"/>
  <c r="AO305" i="3"/>
  <c r="AS305" i="3" s="1"/>
  <c r="AN306" i="3"/>
  <c r="AR306" i="3" s="1"/>
  <c r="AO306" i="3"/>
  <c r="AS306" i="3" s="1"/>
  <c r="AN307" i="3"/>
  <c r="AR307" i="3" s="1"/>
  <c r="AO307" i="3"/>
  <c r="AS307" i="3" s="1"/>
  <c r="AN308" i="3"/>
  <c r="AR308" i="3" s="1"/>
  <c r="AO308" i="3"/>
  <c r="AS308" i="3" s="1"/>
  <c r="AN309" i="3"/>
  <c r="AR309" i="3" s="1"/>
  <c r="AO309" i="3"/>
  <c r="AS309" i="3" s="1"/>
  <c r="AN310" i="3"/>
  <c r="AR310" i="3" s="1"/>
  <c r="AO310" i="3"/>
  <c r="AS310" i="3" s="1"/>
  <c r="AN311" i="3"/>
  <c r="AR311" i="3" s="1"/>
  <c r="AO311" i="3"/>
  <c r="AS311" i="3" s="1"/>
  <c r="AN312" i="3"/>
  <c r="AR312" i="3" s="1"/>
  <c r="AO312" i="3"/>
  <c r="AS312" i="3" s="1"/>
  <c r="AN313" i="3"/>
  <c r="AR313" i="3" s="1"/>
  <c r="AO313" i="3"/>
  <c r="AS313" i="3" s="1"/>
  <c r="AN314" i="3"/>
  <c r="AR314" i="3" s="1"/>
  <c r="AO314" i="3"/>
  <c r="AS314" i="3" s="1"/>
  <c r="AN315" i="3"/>
  <c r="AR315" i="3" s="1"/>
  <c r="AO315" i="3"/>
  <c r="AS315" i="3" s="1"/>
  <c r="AN316" i="3"/>
  <c r="AR316" i="3" s="1"/>
  <c r="AO316" i="3"/>
  <c r="AS316" i="3" s="1"/>
  <c r="AN317" i="3"/>
  <c r="AR317" i="3" s="1"/>
  <c r="AO317" i="3"/>
  <c r="AS317" i="3" s="1"/>
  <c r="AN318" i="3"/>
  <c r="AR318" i="3" s="1"/>
  <c r="AO318" i="3"/>
  <c r="AS318" i="3" s="1"/>
  <c r="AN319" i="3"/>
  <c r="AR319" i="3" s="1"/>
  <c r="AO319" i="3"/>
  <c r="AS319" i="3" s="1"/>
  <c r="AN320" i="3"/>
  <c r="AR320" i="3" s="1"/>
  <c r="AO320" i="3"/>
  <c r="AS320" i="3" s="1"/>
  <c r="AN321" i="3"/>
  <c r="AR321" i="3" s="1"/>
  <c r="AO321" i="3"/>
  <c r="AS321" i="3" s="1"/>
  <c r="AN322" i="3"/>
  <c r="AR322" i="3" s="1"/>
  <c r="AO322" i="3"/>
  <c r="AS322" i="3" s="1"/>
  <c r="AN323" i="3"/>
  <c r="AR323" i="3" s="1"/>
  <c r="AO323" i="3"/>
  <c r="AS323" i="3" s="1"/>
  <c r="AN324" i="3"/>
  <c r="AR324" i="3" s="1"/>
  <c r="AO324" i="3"/>
  <c r="AS324" i="3" s="1"/>
  <c r="AN325" i="3"/>
  <c r="AR325" i="3" s="1"/>
  <c r="AO325" i="3"/>
  <c r="AS325" i="3" s="1"/>
  <c r="AN326" i="3"/>
  <c r="AR326" i="3" s="1"/>
  <c r="AO326" i="3"/>
  <c r="AS326" i="3" s="1"/>
  <c r="AN327" i="3"/>
  <c r="AR327" i="3" s="1"/>
  <c r="AO327" i="3"/>
  <c r="AS327" i="3" s="1"/>
  <c r="AN328" i="3"/>
  <c r="AR328" i="3" s="1"/>
  <c r="AO328" i="3"/>
  <c r="AS328" i="3" s="1"/>
  <c r="AN329" i="3"/>
  <c r="AR329" i="3" s="1"/>
  <c r="AO329" i="3"/>
  <c r="AS329" i="3" s="1"/>
  <c r="AN330" i="3"/>
  <c r="AR330" i="3" s="1"/>
  <c r="AO330" i="3"/>
  <c r="AS330" i="3" s="1"/>
  <c r="AN331" i="3"/>
  <c r="AR331" i="3" s="1"/>
  <c r="AO331" i="3"/>
  <c r="AS331" i="3" s="1"/>
  <c r="AN332" i="3"/>
  <c r="AR332" i="3" s="1"/>
  <c r="AO332" i="3"/>
  <c r="AS332" i="3" s="1"/>
  <c r="AN333" i="3"/>
  <c r="AR333" i="3" s="1"/>
  <c r="AO333" i="3"/>
  <c r="AS333" i="3" s="1"/>
  <c r="AN334" i="3"/>
  <c r="AR334" i="3" s="1"/>
  <c r="AO334" i="3"/>
  <c r="AS334" i="3" s="1"/>
  <c r="AN335" i="3"/>
  <c r="AR335" i="3" s="1"/>
  <c r="AO335" i="3"/>
  <c r="AS335" i="3" s="1"/>
  <c r="AN336" i="3"/>
  <c r="AR336" i="3" s="1"/>
  <c r="AO336" i="3"/>
  <c r="AS336" i="3" s="1"/>
  <c r="AN337" i="3"/>
  <c r="AR337" i="3" s="1"/>
  <c r="AO337" i="3"/>
  <c r="AS337" i="3" s="1"/>
  <c r="AN338" i="3"/>
  <c r="AR338" i="3" s="1"/>
  <c r="AO338" i="3"/>
  <c r="AS338" i="3" s="1"/>
  <c r="AN339" i="3"/>
  <c r="AR339" i="3" s="1"/>
  <c r="AO339" i="3"/>
  <c r="AS339" i="3" s="1"/>
  <c r="AN340" i="3"/>
  <c r="AR340" i="3" s="1"/>
  <c r="AO340" i="3"/>
  <c r="AS340" i="3" s="1"/>
  <c r="AN341" i="3"/>
  <c r="AR341" i="3" s="1"/>
  <c r="AO341" i="3"/>
  <c r="AS341" i="3" s="1"/>
  <c r="AN342" i="3"/>
  <c r="AR342" i="3" s="1"/>
  <c r="AO342" i="3"/>
  <c r="AS342" i="3" s="1"/>
  <c r="AN343" i="3"/>
  <c r="AR343" i="3" s="1"/>
  <c r="AO343" i="3"/>
  <c r="AS343" i="3" s="1"/>
  <c r="AN344" i="3"/>
  <c r="AR344" i="3" s="1"/>
  <c r="AO344" i="3"/>
  <c r="AS344" i="3" s="1"/>
  <c r="AN345" i="3"/>
  <c r="AR345" i="3" s="1"/>
  <c r="AO345" i="3"/>
  <c r="AS345" i="3" s="1"/>
  <c r="AN346" i="3"/>
  <c r="AR346" i="3" s="1"/>
  <c r="AO346" i="3"/>
  <c r="AS346" i="3" s="1"/>
  <c r="AN347" i="3"/>
  <c r="AR347" i="3" s="1"/>
  <c r="AO347" i="3"/>
  <c r="AS347" i="3" s="1"/>
  <c r="AN348" i="3"/>
  <c r="AR348" i="3" s="1"/>
  <c r="AO348" i="3"/>
  <c r="AS348" i="3" s="1"/>
  <c r="AN349" i="3"/>
  <c r="AR349" i="3" s="1"/>
  <c r="AO349" i="3"/>
  <c r="AS349" i="3" s="1"/>
  <c r="AN350" i="3"/>
  <c r="AR350" i="3" s="1"/>
  <c r="AO350" i="3"/>
  <c r="AS350" i="3" s="1"/>
  <c r="AN351" i="3"/>
  <c r="AR351" i="3" s="1"/>
  <c r="AO351" i="3"/>
  <c r="AS351" i="3" s="1"/>
  <c r="AN352" i="3"/>
  <c r="AR352" i="3" s="1"/>
  <c r="AO352" i="3"/>
  <c r="AS352" i="3" s="1"/>
  <c r="AN353" i="3"/>
  <c r="AR353" i="3" s="1"/>
  <c r="AO353" i="3"/>
  <c r="AS353" i="3" s="1"/>
  <c r="AN354" i="3"/>
  <c r="AR354" i="3" s="1"/>
  <c r="AO354" i="3"/>
  <c r="AS354" i="3" s="1"/>
  <c r="AN355" i="3"/>
  <c r="AR355" i="3" s="1"/>
  <c r="AO355" i="3"/>
  <c r="AS355" i="3" s="1"/>
  <c r="AN356" i="3"/>
  <c r="AR356" i="3" s="1"/>
  <c r="AO356" i="3"/>
  <c r="AS356" i="3" s="1"/>
  <c r="AN357" i="3"/>
  <c r="AR357" i="3" s="1"/>
  <c r="AO357" i="3"/>
  <c r="AS357" i="3" s="1"/>
  <c r="AN358" i="3"/>
  <c r="AR358" i="3" s="1"/>
  <c r="AO358" i="3"/>
  <c r="AS358" i="3" s="1"/>
  <c r="AN359" i="3"/>
  <c r="AR359" i="3" s="1"/>
  <c r="AO359" i="3"/>
  <c r="AS359" i="3" s="1"/>
  <c r="AN360" i="3"/>
  <c r="AR360" i="3" s="1"/>
  <c r="AO360" i="3"/>
  <c r="AS360" i="3" s="1"/>
  <c r="AN361" i="3"/>
  <c r="AR361" i="3" s="1"/>
  <c r="AO361" i="3"/>
  <c r="AS361" i="3" s="1"/>
  <c r="AN362" i="3"/>
  <c r="AR362" i="3" s="1"/>
  <c r="AO362" i="3"/>
  <c r="AS362" i="3" s="1"/>
  <c r="AN363" i="3"/>
  <c r="AR363" i="3" s="1"/>
  <c r="AO363" i="3"/>
  <c r="AS363" i="3" s="1"/>
  <c r="AN364" i="3"/>
  <c r="AR364" i="3" s="1"/>
  <c r="AO364" i="3"/>
  <c r="AS364" i="3" s="1"/>
  <c r="AN365" i="3"/>
  <c r="AR365" i="3" s="1"/>
  <c r="AO365" i="3"/>
  <c r="AS365" i="3" s="1"/>
  <c r="AN366" i="3"/>
  <c r="AR366" i="3" s="1"/>
  <c r="AO366" i="3"/>
  <c r="AS366" i="3" s="1"/>
  <c r="AN367" i="3"/>
  <c r="AR367" i="3" s="1"/>
  <c r="AO367" i="3"/>
  <c r="AS367" i="3" s="1"/>
  <c r="AN368" i="3"/>
  <c r="AR368" i="3" s="1"/>
  <c r="AO368" i="3"/>
  <c r="AS368" i="3" s="1"/>
  <c r="AN369" i="3"/>
  <c r="AR369" i="3" s="1"/>
  <c r="AO369" i="3"/>
  <c r="AS369" i="3" s="1"/>
  <c r="AN370" i="3"/>
  <c r="AR370" i="3" s="1"/>
  <c r="AO370" i="3"/>
  <c r="AS370" i="3" s="1"/>
  <c r="AN371" i="3"/>
  <c r="AR371" i="3" s="1"/>
  <c r="AO371" i="3"/>
  <c r="AS371" i="3" s="1"/>
  <c r="AN372" i="3"/>
  <c r="AR372" i="3" s="1"/>
  <c r="AO372" i="3"/>
  <c r="AS372" i="3" s="1"/>
  <c r="AN373" i="3"/>
  <c r="AR373" i="3" s="1"/>
  <c r="AO373" i="3"/>
  <c r="AS373" i="3" s="1"/>
  <c r="AN374" i="3"/>
  <c r="AR374" i="3" s="1"/>
  <c r="AO374" i="3"/>
  <c r="AS374" i="3" s="1"/>
  <c r="AN375" i="3"/>
  <c r="AR375" i="3" s="1"/>
  <c r="AO375" i="3"/>
  <c r="AS375" i="3" s="1"/>
  <c r="AN376" i="3"/>
  <c r="AR376" i="3" s="1"/>
  <c r="AO376" i="3"/>
  <c r="AS376" i="3" s="1"/>
  <c r="AN377" i="3"/>
  <c r="AR377" i="3" s="1"/>
  <c r="AO377" i="3"/>
  <c r="AS377" i="3" s="1"/>
  <c r="AN378" i="3"/>
  <c r="AR378" i="3" s="1"/>
  <c r="AO378" i="3"/>
  <c r="AS378" i="3" s="1"/>
  <c r="AN379" i="3"/>
  <c r="AR379" i="3" s="1"/>
  <c r="AO379" i="3"/>
  <c r="AS379" i="3" s="1"/>
  <c r="AN380" i="3"/>
  <c r="AR380" i="3" s="1"/>
  <c r="AO380" i="3"/>
  <c r="AS380" i="3" s="1"/>
  <c r="AN381" i="3"/>
  <c r="AR381" i="3" s="1"/>
  <c r="AO381" i="3"/>
  <c r="AS381" i="3" s="1"/>
  <c r="AN382" i="3"/>
  <c r="AR382" i="3" s="1"/>
  <c r="AO382" i="3"/>
  <c r="AS382" i="3" s="1"/>
  <c r="AN383" i="3"/>
  <c r="AR383" i="3" s="1"/>
  <c r="AO383" i="3"/>
  <c r="AS383" i="3" s="1"/>
  <c r="AN384" i="3"/>
  <c r="AR384" i="3" s="1"/>
  <c r="AO384" i="3"/>
  <c r="AS384" i="3" s="1"/>
  <c r="AN385" i="3"/>
  <c r="AR385" i="3" s="1"/>
  <c r="AO385" i="3"/>
  <c r="AS385" i="3" s="1"/>
  <c r="AN386" i="3"/>
  <c r="AR386" i="3" s="1"/>
  <c r="AO386" i="3"/>
  <c r="AS386" i="3" s="1"/>
  <c r="AN387" i="3"/>
  <c r="AR387" i="3" s="1"/>
  <c r="AO387" i="3"/>
  <c r="AS387" i="3" s="1"/>
  <c r="AN388" i="3"/>
  <c r="AR388" i="3" s="1"/>
  <c r="AO388" i="3"/>
  <c r="AS388" i="3" s="1"/>
  <c r="AN389" i="3"/>
  <c r="AR389" i="3" s="1"/>
  <c r="AO389" i="3"/>
  <c r="AS389" i="3" s="1"/>
  <c r="AN390" i="3"/>
  <c r="AR390" i="3" s="1"/>
  <c r="AO390" i="3"/>
  <c r="AS390" i="3" s="1"/>
  <c r="AN391" i="3"/>
  <c r="AR391" i="3" s="1"/>
  <c r="AO391" i="3"/>
  <c r="AS391" i="3" s="1"/>
  <c r="AN392" i="3"/>
  <c r="AR392" i="3" s="1"/>
  <c r="AO392" i="3"/>
  <c r="AS392" i="3" s="1"/>
  <c r="AN393" i="3"/>
  <c r="AR393" i="3" s="1"/>
  <c r="AO393" i="3"/>
  <c r="AS393" i="3" s="1"/>
  <c r="AN394" i="3"/>
  <c r="AR394" i="3" s="1"/>
  <c r="AO394" i="3"/>
  <c r="AS394" i="3" s="1"/>
  <c r="AN395" i="3"/>
  <c r="AR395" i="3" s="1"/>
  <c r="AO395" i="3"/>
  <c r="AS395" i="3" s="1"/>
  <c r="AN396" i="3"/>
  <c r="AR396" i="3" s="1"/>
  <c r="AO396" i="3"/>
  <c r="AS396" i="3" s="1"/>
  <c r="AN397" i="3"/>
  <c r="AR397" i="3" s="1"/>
  <c r="AO397" i="3"/>
  <c r="AS397" i="3" s="1"/>
  <c r="AN398" i="3"/>
  <c r="AR398" i="3" s="1"/>
  <c r="AO398" i="3"/>
  <c r="AS398" i="3" s="1"/>
  <c r="AN399" i="3"/>
  <c r="AR399" i="3" s="1"/>
  <c r="AO399" i="3"/>
  <c r="AS399" i="3" s="1"/>
  <c r="AN400" i="3"/>
  <c r="AR400" i="3" s="1"/>
  <c r="AO400" i="3"/>
  <c r="AS400" i="3" s="1"/>
  <c r="AN401" i="3"/>
  <c r="AR401" i="3" s="1"/>
  <c r="AO401" i="3"/>
  <c r="AS401" i="3" s="1"/>
  <c r="AN402" i="3"/>
  <c r="AR402" i="3" s="1"/>
  <c r="AO402" i="3"/>
  <c r="AS402" i="3" s="1"/>
  <c r="AN403" i="3"/>
  <c r="AR403" i="3" s="1"/>
  <c r="AO403" i="3"/>
  <c r="AS403" i="3" s="1"/>
  <c r="AN404" i="3"/>
  <c r="AR404" i="3" s="1"/>
  <c r="AO404" i="3"/>
  <c r="AS404" i="3" s="1"/>
  <c r="AN405" i="3"/>
  <c r="AR405" i="3" s="1"/>
  <c r="AO405" i="3"/>
  <c r="AS405" i="3" s="1"/>
  <c r="AN406" i="3"/>
  <c r="AR406" i="3" s="1"/>
  <c r="AO406" i="3"/>
  <c r="AS406" i="3" s="1"/>
  <c r="AN407" i="3"/>
  <c r="AR407" i="3" s="1"/>
  <c r="AO407" i="3"/>
  <c r="AS407" i="3" s="1"/>
  <c r="AN408" i="3"/>
  <c r="AR408" i="3" s="1"/>
  <c r="AO408" i="3"/>
  <c r="AS408" i="3" s="1"/>
  <c r="AN409" i="3"/>
  <c r="AR409" i="3" s="1"/>
  <c r="AO409" i="3"/>
  <c r="AS409" i="3" s="1"/>
  <c r="AN410" i="3"/>
  <c r="AR410" i="3" s="1"/>
  <c r="AO410" i="3"/>
  <c r="AS410" i="3" s="1"/>
  <c r="AN411" i="3"/>
  <c r="AR411" i="3" s="1"/>
  <c r="AO411" i="3"/>
  <c r="AS411" i="3" s="1"/>
  <c r="AN412" i="3"/>
  <c r="AR412" i="3" s="1"/>
  <c r="AO412" i="3"/>
  <c r="AS412" i="3" s="1"/>
  <c r="AN413" i="3"/>
  <c r="AR413" i="3" s="1"/>
  <c r="AO413" i="3"/>
  <c r="AS413" i="3" s="1"/>
  <c r="AN414" i="3"/>
  <c r="AR414" i="3" s="1"/>
  <c r="AO414" i="3"/>
  <c r="AS414" i="3" s="1"/>
  <c r="AN415" i="3"/>
  <c r="AR415" i="3" s="1"/>
  <c r="AO415" i="3"/>
  <c r="AS415" i="3" s="1"/>
  <c r="AN416" i="3"/>
  <c r="AR416" i="3" s="1"/>
  <c r="AO416" i="3"/>
  <c r="AS416" i="3" s="1"/>
  <c r="AN417" i="3"/>
  <c r="AR417" i="3" s="1"/>
  <c r="AO417" i="3"/>
  <c r="AS417" i="3" s="1"/>
  <c r="AN418" i="3"/>
  <c r="AR418" i="3" s="1"/>
  <c r="AO418" i="3"/>
  <c r="AS418" i="3" s="1"/>
  <c r="AN419" i="3"/>
  <c r="AR419" i="3" s="1"/>
  <c r="AO419" i="3"/>
  <c r="AS419" i="3" s="1"/>
  <c r="AN420" i="3"/>
  <c r="AR420" i="3" s="1"/>
  <c r="AO420" i="3"/>
  <c r="AS420" i="3" s="1"/>
  <c r="AN421" i="3"/>
  <c r="AR421" i="3" s="1"/>
  <c r="AO421" i="3"/>
  <c r="AS421" i="3" s="1"/>
  <c r="AN422" i="3"/>
  <c r="AR422" i="3" s="1"/>
  <c r="AO422" i="3"/>
  <c r="AS422" i="3" s="1"/>
  <c r="AN423" i="3"/>
  <c r="AR423" i="3" s="1"/>
  <c r="AO423" i="3"/>
  <c r="AS423" i="3" s="1"/>
  <c r="AN424" i="3"/>
  <c r="AR424" i="3" s="1"/>
  <c r="AO424" i="3"/>
  <c r="AS424" i="3" s="1"/>
  <c r="AN425" i="3"/>
  <c r="AR425" i="3" s="1"/>
  <c r="AO425" i="3"/>
  <c r="AS425" i="3" s="1"/>
  <c r="AN426" i="3"/>
  <c r="AR426" i="3" s="1"/>
  <c r="AO426" i="3"/>
  <c r="AS426" i="3" s="1"/>
  <c r="AN427" i="3"/>
  <c r="AR427" i="3" s="1"/>
  <c r="AO427" i="3"/>
  <c r="AS427" i="3" s="1"/>
  <c r="AN428" i="3"/>
  <c r="AR428" i="3" s="1"/>
  <c r="AO428" i="3"/>
  <c r="AS428" i="3" s="1"/>
  <c r="AN429" i="3"/>
  <c r="AR429" i="3" s="1"/>
  <c r="AO429" i="3"/>
  <c r="AS429" i="3" s="1"/>
  <c r="AN430" i="3"/>
  <c r="AR430" i="3" s="1"/>
  <c r="AO430" i="3"/>
  <c r="AS430" i="3" s="1"/>
  <c r="AN431" i="3"/>
  <c r="AR431" i="3" s="1"/>
  <c r="AO431" i="3"/>
  <c r="AS431" i="3" s="1"/>
  <c r="AN432" i="3"/>
  <c r="AR432" i="3" s="1"/>
  <c r="AO432" i="3"/>
  <c r="AS432" i="3" s="1"/>
  <c r="AN433" i="3"/>
  <c r="AR433" i="3" s="1"/>
  <c r="AO433" i="3"/>
  <c r="AS433" i="3" s="1"/>
  <c r="AN434" i="3"/>
  <c r="AR434" i="3" s="1"/>
  <c r="AO434" i="3"/>
  <c r="AS434" i="3" s="1"/>
  <c r="AN435" i="3"/>
  <c r="AR435" i="3" s="1"/>
  <c r="AO435" i="3"/>
  <c r="AS435" i="3" s="1"/>
  <c r="AN436" i="3"/>
  <c r="AR436" i="3" s="1"/>
  <c r="AO436" i="3"/>
  <c r="AS436" i="3" s="1"/>
  <c r="AN437" i="3"/>
  <c r="AR437" i="3" s="1"/>
  <c r="AO437" i="3"/>
  <c r="AS437" i="3" s="1"/>
  <c r="AN438" i="3"/>
  <c r="AR438" i="3" s="1"/>
  <c r="AO438" i="3"/>
  <c r="AS438" i="3" s="1"/>
  <c r="AN439" i="3"/>
  <c r="AR439" i="3" s="1"/>
  <c r="AO439" i="3"/>
  <c r="AS439" i="3" s="1"/>
  <c r="AN440" i="3"/>
  <c r="AR440" i="3" s="1"/>
  <c r="AO440" i="3"/>
  <c r="AS440" i="3" s="1"/>
  <c r="AN441" i="3"/>
  <c r="AR441" i="3" s="1"/>
  <c r="AO441" i="3"/>
  <c r="AS441" i="3" s="1"/>
  <c r="AN442" i="3"/>
  <c r="AR442" i="3" s="1"/>
  <c r="AO442" i="3"/>
  <c r="AS442" i="3" s="1"/>
  <c r="AN443" i="3"/>
  <c r="AR443" i="3" s="1"/>
  <c r="AO443" i="3"/>
  <c r="AS443" i="3" s="1"/>
  <c r="AN444" i="3"/>
  <c r="AR444" i="3" s="1"/>
  <c r="AO444" i="3"/>
  <c r="AS444" i="3" s="1"/>
  <c r="AN445" i="3"/>
  <c r="AR445" i="3" s="1"/>
  <c r="AO445" i="3"/>
  <c r="AS445" i="3" s="1"/>
  <c r="AN446" i="3"/>
  <c r="AR446" i="3" s="1"/>
  <c r="AO446" i="3"/>
  <c r="AS446" i="3" s="1"/>
  <c r="AN447" i="3"/>
  <c r="AR447" i="3" s="1"/>
  <c r="AO447" i="3"/>
  <c r="AS447" i="3" s="1"/>
  <c r="AN448" i="3"/>
  <c r="AR448" i="3" s="1"/>
  <c r="AO448" i="3"/>
  <c r="AS448" i="3" s="1"/>
  <c r="AN449" i="3"/>
  <c r="AR449" i="3" s="1"/>
  <c r="AO449" i="3"/>
  <c r="AS449" i="3" s="1"/>
  <c r="AN450" i="3"/>
  <c r="AR450" i="3" s="1"/>
  <c r="AO450" i="3"/>
  <c r="AS450" i="3" s="1"/>
  <c r="AN451" i="3"/>
  <c r="AR451" i="3" s="1"/>
  <c r="AO451" i="3"/>
  <c r="AS451" i="3" s="1"/>
  <c r="AN452" i="3"/>
  <c r="AR452" i="3" s="1"/>
  <c r="AO452" i="3"/>
  <c r="AS452" i="3" s="1"/>
  <c r="AN453" i="3"/>
  <c r="AR453" i="3" s="1"/>
  <c r="AO453" i="3"/>
  <c r="AS453" i="3" s="1"/>
  <c r="AN454" i="3"/>
  <c r="AR454" i="3" s="1"/>
  <c r="AO454" i="3"/>
  <c r="AS454" i="3" s="1"/>
  <c r="AN455" i="3"/>
  <c r="AR455" i="3" s="1"/>
  <c r="AO455" i="3"/>
  <c r="AS455" i="3" s="1"/>
  <c r="AN456" i="3"/>
  <c r="AR456" i="3" s="1"/>
  <c r="AO456" i="3"/>
  <c r="AS456" i="3" s="1"/>
  <c r="AN457" i="3"/>
  <c r="AR457" i="3" s="1"/>
  <c r="AO457" i="3"/>
  <c r="AS457" i="3" s="1"/>
  <c r="AN458" i="3"/>
  <c r="AR458" i="3" s="1"/>
  <c r="AO458" i="3"/>
  <c r="AS458" i="3" s="1"/>
  <c r="AN459" i="3"/>
  <c r="AR459" i="3" s="1"/>
  <c r="AO459" i="3"/>
  <c r="AS459" i="3" s="1"/>
  <c r="AN460" i="3"/>
  <c r="AR460" i="3" s="1"/>
  <c r="AO460" i="3"/>
  <c r="AS460" i="3" s="1"/>
  <c r="AN461" i="3"/>
  <c r="AR461" i="3" s="1"/>
  <c r="AO461" i="3"/>
  <c r="AS461" i="3" s="1"/>
  <c r="AN462" i="3"/>
  <c r="AR462" i="3" s="1"/>
  <c r="AO462" i="3"/>
  <c r="AS462" i="3" s="1"/>
  <c r="AN463" i="3"/>
  <c r="AR463" i="3" s="1"/>
  <c r="AO463" i="3"/>
  <c r="AS463" i="3" s="1"/>
  <c r="AN464" i="3"/>
  <c r="AR464" i="3" s="1"/>
  <c r="AO464" i="3"/>
  <c r="AS464" i="3" s="1"/>
  <c r="AN465" i="3"/>
  <c r="AR465" i="3" s="1"/>
  <c r="AO465" i="3"/>
  <c r="AS465" i="3" s="1"/>
  <c r="AN466" i="3"/>
  <c r="AR466" i="3" s="1"/>
  <c r="AO466" i="3"/>
  <c r="AS466" i="3" s="1"/>
  <c r="AN467" i="3"/>
  <c r="AR467" i="3" s="1"/>
  <c r="AO467" i="3"/>
  <c r="AS467" i="3" s="1"/>
  <c r="AN468" i="3"/>
  <c r="AR468" i="3" s="1"/>
  <c r="AO468" i="3"/>
  <c r="AS468" i="3" s="1"/>
  <c r="AN469" i="3"/>
  <c r="AR469" i="3" s="1"/>
  <c r="AO469" i="3"/>
  <c r="AS469" i="3" s="1"/>
  <c r="AN470" i="3"/>
  <c r="AR470" i="3" s="1"/>
  <c r="AO470" i="3"/>
  <c r="AS470" i="3" s="1"/>
  <c r="AN471" i="3"/>
  <c r="AR471" i="3" s="1"/>
  <c r="AO471" i="3"/>
  <c r="AS471" i="3" s="1"/>
  <c r="AN472" i="3"/>
  <c r="AR472" i="3" s="1"/>
  <c r="AO472" i="3"/>
  <c r="AS472" i="3" s="1"/>
  <c r="AN473" i="3"/>
  <c r="AR473" i="3" s="1"/>
  <c r="AO473" i="3"/>
  <c r="AS473" i="3" s="1"/>
  <c r="AN474" i="3"/>
  <c r="AR474" i="3" s="1"/>
  <c r="AO474" i="3"/>
  <c r="AS474" i="3" s="1"/>
  <c r="AN475" i="3"/>
  <c r="AR475" i="3" s="1"/>
  <c r="AO475" i="3"/>
  <c r="AS475" i="3" s="1"/>
  <c r="AN476" i="3"/>
  <c r="AR476" i="3" s="1"/>
  <c r="AO476" i="3"/>
  <c r="AS476" i="3" s="1"/>
  <c r="AN477" i="3"/>
  <c r="AR477" i="3" s="1"/>
  <c r="AO477" i="3"/>
  <c r="AS477" i="3" s="1"/>
  <c r="AN478" i="3"/>
  <c r="AR478" i="3" s="1"/>
  <c r="AO478" i="3"/>
  <c r="AS478" i="3" s="1"/>
  <c r="AN479" i="3"/>
  <c r="AR479" i="3" s="1"/>
  <c r="AO479" i="3"/>
  <c r="AS479" i="3" s="1"/>
  <c r="AN480" i="3"/>
  <c r="AR480" i="3" s="1"/>
  <c r="AO480" i="3"/>
  <c r="AS480" i="3" s="1"/>
  <c r="AN481" i="3"/>
  <c r="AR481" i="3" s="1"/>
  <c r="AO481" i="3"/>
  <c r="AS481" i="3" s="1"/>
  <c r="AN482" i="3"/>
  <c r="AR482" i="3" s="1"/>
  <c r="AO482" i="3"/>
  <c r="AS482" i="3" s="1"/>
  <c r="AN483" i="3"/>
  <c r="AR483" i="3" s="1"/>
  <c r="AO483" i="3"/>
  <c r="AS483" i="3" s="1"/>
  <c r="AN484" i="3"/>
  <c r="AR484" i="3" s="1"/>
  <c r="AO484" i="3"/>
  <c r="AS484" i="3" s="1"/>
  <c r="AN485" i="3"/>
  <c r="AR485" i="3" s="1"/>
  <c r="AO485" i="3"/>
  <c r="AS485" i="3" s="1"/>
  <c r="AN486" i="3"/>
  <c r="AR486" i="3" s="1"/>
  <c r="AO486" i="3"/>
  <c r="AS486" i="3" s="1"/>
  <c r="AN487" i="3"/>
  <c r="AR487" i="3" s="1"/>
  <c r="AO487" i="3"/>
  <c r="AS487" i="3" s="1"/>
  <c r="AN488" i="3"/>
  <c r="AR488" i="3" s="1"/>
  <c r="AO488" i="3"/>
  <c r="AS488" i="3" s="1"/>
  <c r="AN489" i="3"/>
  <c r="AR489" i="3" s="1"/>
  <c r="AO489" i="3"/>
  <c r="AS489" i="3" s="1"/>
  <c r="AN490" i="3"/>
  <c r="AR490" i="3" s="1"/>
  <c r="AO490" i="3"/>
  <c r="AS490" i="3" s="1"/>
  <c r="AN491" i="3"/>
  <c r="AR491" i="3" s="1"/>
  <c r="AO491" i="3"/>
  <c r="AS491" i="3" s="1"/>
  <c r="AN492" i="3"/>
  <c r="AR492" i="3" s="1"/>
  <c r="AO492" i="3"/>
  <c r="AS492" i="3" s="1"/>
  <c r="AN493" i="3"/>
  <c r="AR493" i="3" s="1"/>
  <c r="AO493" i="3"/>
  <c r="AS493" i="3" s="1"/>
  <c r="AN494" i="3"/>
  <c r="AR494" i="3" s="1"/>
  <c r="AO494" i="3"/>
  <c r="AS494" i="3" s="1"/>
  <c r="AN495" i="3"/>
  <c r="AR495" i="3" s="1"/>
  <c r="AO495" i="3"/>
  <c r="AS495" i="3" s="1"/>
  <c r="AN496" i="3"/>
  <c r="AR496" i="3" s="1"/>
  <c r="AO496" i="3"/>
  <c r="AS496" i="3" s="1"/>
  <c r="AN497" i="3"/>
  <c r="AR497" i="3" s="1"/>
  <c r="AO497" i="3"/>
  <c r="AS497" i="3" s="1"/>
  <c r="AN498" i="3"/>
  <c r="AR498" i="3" s="1"/>
  <c r="AO498" i="3"/>
  <c r="AS498" i="3" s="1"/>
  <c r="AN499" i="3"/>
  <c r="AR499" i="3" s="1"/>
  <c r="AO499" i="3"/>
  <c r="AS499" i="3" s="1"/>
  <c r="AN500" i="3"/>
  <c r="AR500" i="3" s="1"/>
  <c r="AO500" i="3"/>
  <c r="AS500" i="3" s="1"/>
  <c r="AN501" i="3"/>
  <c r="AR501" i="3" s="1"/>
  <c r="AO501" i="3"/>
  <c r="AS501" i="3" s="1"/>
  <c r="AN502" i="3"/>
  <c r="AR502" i="3" s="1"/>
  <c r="AO502" i="3"/>
  <c r="AS502" i="3" s="1"/>
  <c r="AN503" i="3"/>
  <c r="AR503" i="3" s="1"/>
  <c r="AO503" i="3"/>
  <c r="AS503" i="3" s="1"/>
  <c r="AN504" i="3"/>
  <c r="AR504" i="3" s="1"/>
  <c r="AO504" i="3"/>
  <c r="AS504" i="3" s="1"/>
  <c r="AN505" i="3"/>
  <c r="AR505" i="3" s="1"/>
  <c r="AO505" i="3"/>
  <c r="AS505" i="3" s="1"/>
  <c r="AN506" i="3"/>
  <c r="AR506" i="3" s="1"/>
  <c r="AO506" i="3"/>
  <c r="AS506" i="3" s="1"/>
  <c r="AN507" i="3"/>
  <c r="AR507" i="3" s="1"/>
  <c r="AO507" i="3"/>
  <c r="AS507" i="3" s="1"/>
  <c r="AN508" i="3"/>
  <c r="AR508" i="3" s="1"/>
  <c r="AO508" i="3"/>
  <c r="AS508" i="3" s="1"/>
  <c r="AN509" i="3"/>
  <c r="AR509" i="3" s="1"/>
  <c r="AO509" i="3"/>
  <c r="AS509" i="3" s="1"/>
  <c r="AN510" i="3"/>
  <c r="AR510" i="3" s="1"/>
  <c r="AO510" i="3"/>
  <c r="AS510" i="3" s="1"/>
  <c r="AN511" i="3"/>
  <c r="AR511" i="3" s="1"/>
  <c r="AO511" i="3"/>
  <c r="AS511" i="3" s="1"/>
  <c r="AN512" i="3"/>
  <c r="AR512" i="3" s="1"/>
  <c r="AO512" i="3"/>
  <c r="AS512" i="3" s="1"/>
  <c r="AN513" i="3"/>
  <c r="AR513" i="3" s="1"/>
  <c r="AO513" i="3"/>
  <c r="AS513" i="3" s="1"/>
  <c r="AN514" i="3"/>
  <c r="AR514" i="3" s="1"/>
  <c r="AO514" i="3"/>
  <c r="AS514" i="3" s="1"/>
  <c r="AN515" i="3"/>
  <c r="AR515" i="3" s="1"/>
  <c r="AO515" i="3"/>
  <c r="AS515" i="3" s="1"/>
  <c r="AN516" i="3"/>
  <c r="AR516" i="3" s="1"/>
  <c r="AO516" i="3"/>
  <c r="AS516" i="3" s="1"/>
  <c r="AN517" i="3"/>
  <c r="AR517" i="3" s="1"/>
  <c r="AO517" i="3"/>
  <c r="AS517" i="3" s="1"/>
  <c r="AN518" i="3"/>
  <c r="AR518" i="3" s="1"/>
  <c r="AO518" i="3"/>
  <c r="AS518" i="3" s="1"/>
  <c r="AN519" i="3"/>
  <c r="AR519" i="3" s="1"/>
  <c r="AO519" i="3"/>
  <c r="AS519" i="3" s="1"/>
  <c r="AN520" i="3"/>
  <c r="AR520" i="3" s="1"/>
  <c r="AO520" i="3"/>
  <c r="AS520" i="3" s="1"/>
  <c r="AN521" i="3"/>
  <c r="AR521" i="3" s="1"/>
  <c r="AO521" i="3"/>
  <c r="AS521" i="3" s="1"/>
  <c r="AN522" i="3"/>
  <c r="AR522" i="3" s="1"/>
  <c r="AO522" i="3"/>
  <c r="AS522" i="3" s="1"/>
  <c r="AN523" i="3"/>
  <c r="AR523" i="3" s="1"/>
  <c r="AO523" i="3"/>
  <c r="AS523" i="3" s="1"/>
  <c r="AN524" i="3"/>
  <c r="AR524" i="3" s="1"/>
  <c r="AO524" i="3"/>
  <c r="AS524" i="3" s="1"/>
  <c r="AN525" i="3"/>
  <c r="AR525" i="3" s="1"/>
  <c r="AO525" i="3"/>
  <c r="AS525" i="3" s="1"/>
  <c r="AN526" i="3"/>
  <c r="AR526" i="3" s="1"/>
  <c r="AO526" i="3"/>
  <c r="AS526" i="3" s="1"/>
  <c r="AN527" i="3"/>
  <c r="AR527" i="3" s="1"/>
  <c r="AO527" i="3"/>
  <c r="AS527" i="3" s="1"/>
  <c r="AN528" i="3"/>
  <c r="AR528" i="3" s="1"/>
  <c r="AO528" i="3"/>
  <c r="AS528" i="3" s="1"/>
  <c r="AN529" i="3"/>
  <c r="AR529" i="3" s="1"/>
  <c r="AO529" i="3"/>
  <c r="AS529" i="3" s="1"/>
  <c r="AN530" i="3"/>
  <c r="AR530" i="3" s="1"/>
  <c r="AO530" i="3"/>
  <c r="AS530" i="3" s="1"/>
  <c r="AN531" i="3"/>
  <c r="AR531" i="3" s="1"/>
  <c r="AO531" i="3"/>
  <c r="AS531" i="3" s="1"/>
  <c r="AN532" i="3"/>
  <c r="AR532" i="3" s="1"/>
  <c r="AO532" i="3"/>
  <c r="AS532" i="3" s="1"/>
  <c r="AN533" i="3"/>
  <c r="AR533" i="3" s="1"/>
  <c r="AO533" i="3"/>
  <c r="AS533" i="3" s="1"/>
  <c r="AN534" i="3"/>
  <c r="AR534" i="3" s="1"/>
  <c r="AO534" i="3"/>
  <c r="AS534" i="3" s="1"/>
  <c r="AN535" i="3"/>
  <c r="AR535" i="3" s="1"/>
  <c r="AO535" i="3"/>
  <c r="AS535" i="3" s="1"/>
  <c r="AN536" i="3"/>
  <c r="AR536" i="3" s="1"/>
  <c r="AO536" i="3"/>
  <c r="AS536" i="3" s="1"/>
  <c r="AN537" i="3"/>
  <c r="AR537" i="3" s="1"/>
  <c r="AO537" i="3"/>
  <c r="AS537" i="3" s="1"/>
  <c r="AN538" i="3"/>
  <c r="AR538" i="3" s="1"/>
  <c r="AO538" i="3"/>
  <c r="AS538" i="3" s="1"/>
  <c r="AN539" i="3"/>
  <c r="AR539" i="3" s="1"/>
  <c r="AO539" i="3"/>
  <c r="AS539" i="3" s="1"/>
  <c r="AN540" i="3"/>
  <c r="AR540" i="3" s="1"/>
  <c r="AO540" i="3"/>
  <c r="AS540" i="3" s="1"/>
  <c r="AN541" i="3"/>
  <c r="AR541" i="3" s="1"/>
  <c r="AO541" i="3"/>
  <c r="AS541" i="3" s="1"/>
  <c r="AN542" i="3"/>
  <c r="AR542" i="3" s="1"/>
  <c r="AO542" i="3"/>
  <c r="AS542" i="3" s="1"/>
  <c r="AN543" i="3"/>
  <c r="AR543" i="3" s="1"/>
  <c r="AO543" i="3"/>
  <c r="AS543" i="3" s="1"/>
  <c r="AN544" i="3"/>
  <c r="AR544" i="3" s="1"/>
  <c r="AO544" i="3"/>
  <c r="AS544" i="3" s="1"/>
  <c r="AN545" i="3"/>
  <c r="AR545" i="3" s="1"/>
  <c r="AO545" i="3"/>
  <c r="AS545" i="3" s="1"/>
  <c r="AN546" i="3"/>
  <c r="AR546" i="3" s="1"/>
  <c r="AO546" i="3"/>
  <c r="AS546" i="3" s="1"/>
  <c r="AN547" i="3"/>
  <c r="AR547" i="3" s="1"/>
  <c r="AO547" i="3"/>
  <c r="AS547" i="3" s="1"/>
  <c r="AN548" i="3"/>
  <c r="AR548" i="3" s="1"/>
  <c r="AO548" i="3"/>
  <c r="AS548" i="3" s="1"/>
  <c r="AN549" i="3"/>
  <c r="AR549" i="3" s="1"/>
  <c r="AO549" i="3"/>
  <c r="AS549" i="3" s="1"/>
  <c r="AN550" i="3"/>
  <c r="AR550" i="3" s="1"/>
  <c r="AO550" i="3"/>
  <c r="AS550" i="3" s="1"/>
  <c r="AN551" i="3"/>
  <c r="AR551" i="3" s="1"/>
  <c r="AO551" i="3"/>
  <c r="AS551" i="3" s="1"/>
  <c r="AN552" i="3"/>
  <c r="AR552" i="3" s="1"/>
  <c r="AO552" i="3"/>
  <c r="AS552" i="3" s="1"/>
  <c r="AN553" i="3"/>
  <c r="AR553" i="3" s="1"/>
  <c r="AO553" i="3"/>
  <c r="AS553" i="3" s="1"/>
  <c r="AN554" i="3"/>
  <c r="AR554" i="3" s="1"/>
  <c r="AO554" i="3"/>
  <c r="AS554" i="3" s="1"/>
  <c r="AN555" i="3"/>
  <c r="AR555" i="3" s="1"/>
  <c r="AO555" i="3"/>
  <c r="AS555" i="3" s="1"/>
  <c r="AN556" i="3"/>
  <c r="AR556" i="3" s="1"/>
  <c r="AO556" i="3"/>
  <c r="AS556" i="3" s="1"/>
  <c r="AN557" i="3"/>
  <c r="AR557" i="3" s="1"/>
  <c r="AO557" i="3"/>
  <c r="AS557" i="3" s="1"/>
  <c r="AN558" i="3"/>
  <c r="AR558" i="3" s="1"/>
  <c r="AO558" i="3"/>
  <c r="AS558" i="3" s="1"/>
  <c r="AN559" i="3"/>
  <c r="AR559" i="3" s="1"/>
  <c r="AO559" i="3"/>
  <c r="AS559" i="3" s="1"/>
  <c r="AN560" i="3"/>
  <c r="AR560" i="3" s="1"/>
  <c r="AO560" i="3"/>
  <c r="AS560" i="3" s="1"/>
  <c r="AN561" i="3"/>
  <c r="AR561" i="3" s="1"/>
  <c r="AO561" i="3"/>
  <c r="AS561" i="3" s="1"/>
  <c r="AN562" i="3"/>
  <c r="AR562" i="3" s="1"/>
  <c r="AO562" i="3"/>
  <c r="AS562" i="3" s="1"/>
  <c r="AN563" i="3"/>
  <c r="AR563" i="3" s="1"/>
  <c r="AO563" i="3"/>
  <c r="AS563" i="3" s="1"/>
  <c r="AN564" i="3"/>
  <c r="AR564" i="3" s="1"/>
  <c r="AO564" i="3"/>
  <c r="AS564" i="3" s="1"/>
  <c r="AN565" i="3"/>
  <c r="AR565" i="3" s="1"/>
  <c r="AO565" i="3"/>
  <c r="AS565" i="3" s="1"/>
  <c r="AN566" i="3"/>
  <c r="AR566" i="3" s="1"/>
  <c r="AO566" i="3"/>
  <c r="AS566" i="3" s="1"/>
  <c r="AN567" i="3"/>
  <c r="AR567" i="3" s="1"/>
  <c r="AO567" i="3"/>
  <c r="AS567" i="3" s="1"/>
  <c r="AN568" i="3"/>
  <c r="AR568" i="3" s="1"/>
  <c r="AO568" i="3"/>
  <c r="AS568" i="3" s="1"/>
  <c r="AN569" i="3"/>
  <c r="AR569" i="3" s="1"/>
  <c r="AO569" i="3"/>
  <c r="AS569" i="3" s="1"/>
  <c r="AN570" i="3"/>
  <c r="AR570" i="3" s="1"/>
  <c r="AO570" i="3"/>
  <c r="AS570" i="3" s="1"/>
  <c r="AN571" i="3"/>
  <c r="AR571" i="3" s="1"/>
  <c r="AO571" i="3"/>
  <c r="AS571" i="3" s="1"/>
  <c r="AN572" i="3"/>
  <c r="AR572" i="3" s="1"/>
  <c r="AO572" i="3"/>
  <c r="AS572" i="3" s="1"/>
  <c r="AN573" i="3"/>
  <c r="AR573" i="3" s="1"/>
  <c r="AO573" i="3"/>
  <c r="AS573" i="3" s="1"/>
  <c r="AN574" i="3"/>
  <c r="AR574" i="3" s="1"/>
  <c r="AO574" i="3"/>
  <c r="AS574" i="3" s="1"/>
  <c r="AN575" i="3"/>
  <c r="AR575" i="3" s="1"/>
  <c r="AO575" i="3"/>
  <c r="AS575" i="3" s="1"/>
  <c r="AN576" i="3"/>
  <c r="AR576" i="3" s="1"/>
  <c r="AO576" i="3"/>
  <c r="AS576" i="3" s="1"/>
  <c r="AN577" i="3"/>
  <c r="AR577" i="3" s="1"/>
  <c r="AO577" i="3"/>
  <c r="AS577" i="3" s="1"/>
  <c r="AN578" i="3"/>
  <c r="AR578" i="3" s="1"/>
  <c r="AO578" i="3"/>
  <c r="AS578" i="3" s="1"/>
  <c r="AN579" i="3"/>
  <c r="AR579" i="3" s="1"/>
  <c r="AO579" i="3"/>
  <c r="AS579" i="3" s="1"/>
  <c r="AN580" i="3"/>
  <c r="AR580" i="3" s="1"/>
  <c r="AO580" i="3"/>
  <c r="AS580" i="3" s="1"/>
  <c r="AN581" i="3"/>
  <c r="AR581" i="3" s="1"/>
  <c r="AO581" i="3"/>
  <c r="AS581" i="3" s="1"/>
  <c r="AN582" i="3"/>
  <c r="AR582" i="3" s="1"/>
  <c r="AO582" i="3"/>
  <c r="AS582" i="3" s="1"/>
  <c r="AN583" i="3"/>
  <c r="AR583" i="3" s="1"/>
  <c r="AO583" i="3"/>
  <c r="AS583" i="3" s="1"/>
  <c r="AN584" i="3"/>
  <c r="AR584" i="3" s="1"/>
  <c r="AO584" i="3"/>
  <c r="AS584" i="3" s="1"/>
  <c r="AN585" i="3"/>
  <c r="AR585" i="3" s="1"/>
  <c r="AO585" i="3"/>
  <c r="AS585" i="3" s="1"/>
  <c r="AN586" i="3"/>
  <c r="AR586" i="3" s="1"/>
  <c r="AO586" i="3"/>
  <c r="AS586" i="3" s="1"/>
  <c r="AN587" i="3"/>
  <c r="AR587" i="3" s="1"/>
  <c r="AO587" i="3"/>
  <c r="AS587" i="3" s="1"/>
  <c r="AN588" i="3"/>
  <c r="AR588" i="3" s="1"/>
  <c r="AO588" i="3"/>
  <c r="AS588" i="3" s="1"/>
  <c r="AN589" i="3"/>
  <c r="AR589" i="3" s="1"/>
  <c r="AO589" i="3"/>
  <c r="AS589" i="3" s="1"/>
  <c r="AN590" i="3"/>
  <c r="AR590" i="3" s="1"/>
  <c r="AO590" i="3"/>
  <c r="AS590" i="3" s="1"/>
  <c r="AN591" i="3"/>
  <c r="AR591" i="3" s="1"/>
  <c r="AO591" i="3"/>
  <c r="AS591" i="3" s="1"/>
  <c r="AN592" i="3"/>
  <c r="AR592" i="3" s="1"/>
  <c r="AO592" i="3"/>
  <c r="AS592" i="3" s="1"/>
  <c r="AN593" i="3"/>
  <c r="AR593" i="3" s="1"/>
  <c r="AO593" i="3"/>
  <c r="AS593" i="3" s="1"/>
  <c r="AN594" i="3"/>
  <c r="AR594" i="3" s="1"/>
  <c r="AO594" i="3"/>
  <c r="AS594" i="3" s="1"/>
  <c r="AN595" i="3"/>
  <c r="AR595" i="3" s="1"/>
  <c r="AO595" i="3"/>
  <c r="AS595" i="3" s="1"/>
  <c r="AN596" i="3"/>
  <c r="AR596" i="3" s="1"/>
  <c r="AO596" i="3"/>
  <c r="AS596" i="3" s="1"/>
  <c r="AN597" i="3"/>
  <c r="AR597" i="3" s="1"/>
  <c r="AO597" i="3"/>
  <c r="AS597" i="3" s="1"/>
  <c r="AN598" i="3"/>
  <c r="AR598" i="3" s="1"/>
  <c r="AO598" i="3"/>
  <c r="AS598" i="3" s="1"/>
  <c r="AN599" i="3"/>
  <c r="AR599" i="3" s="1"/>
  <c r="AO599" i="3"/>
  <c r="AS599" i="3" s="1"/>
  <c r="AN600" i="3"/>
  <c r="AR600" i="3" s="1"/>
  <c r="AO600" i="3"/>
  <c r="AS600" i="3" s="1"/>
  <c r="AN601" i="3"/>
  <c r="AR601" i="3" s="1"/>
  <c r="AO601" i="3"/>
  <c r="AS601" i="3" s="1"/>
  <c r="AN602" i="3"/>
  <c r="AR602" i="3" s="1"/>
  <c r="AO602" i="3"/>
  <c r="AS602" i="3" s="1"/>
  <c r="AN603" i="3"/>
  <c r="AR603" i="3" s="1"/>
  <c r="AO603" i="3"/>
  <c r="AS603" i="3" s="1"/>
  <c r="AN604" i="3"/>
  <c r="AR604" i="3" s="1"/>
  <c r="AO604" i="3"/>
  <c r="AS604" i="3" s="1"/>
  <c r="AN605" i="3"/>
  <c r="AR605" i="3" s="1"/>
  <c r="AO605" i="3"/>
  <c r="AS605" i="3" s="1"/>
  <c r="AN606" i="3"/>
  <c r="AR606" i="3" s="1"/>
  <c r="AO606" i="3"/>
  <c r="AS606" i="3" s="1"/>
  <c r="AN607" i="3"/>
  <c r="AR607" i="3" s="1"/>
  <c r="AO607" i="3"/>
  <c r="AS607" i="3" s="1"/>
  <c r="AN608" i="3"/>
  <c r="AR608" i="3" s="1"/>
  <c r="AO608" i="3"/>
  <c r="AS608" i="3" s="1"/>
  <c r="AN609" i="3"/>
  <c r="AR609" i="3" s="1"/>
  <c r="AO609" i="3"/>
  <c r="AS609" i="3" s="1"/>
  <c r="AN610" i="3"/>
  <c r="AR610" i="3" s="1"/>
  <c r="AO610" i="3"/>
  <c r="AS610" i="3" s="1"/>
  <c r="AN611" i="3"/>
  <c r="AR611" i="3" s="1"/>
  <c r="AO611" i="3"/>
  <c r="AS611" i="3" s="1"/>
  <c r="AN612" i="3"/>
  <c r="AR612" i="3" s="1"/>
  <c r="AO612" i="3"/>
  <c r="AS612" i="3" s="1"/>
  <c r="AN613" i="3"/>
  <c r="AR613" i="3" s="1"/>
  <c r="AO613" i="3"/>
  <c r="AS613" i="3" s="1"/>
  <c r="AN614" i="3"/>
  <c r="AR614" i="3" s="1"/>
  <c r="AO614" i="3"/>
  <c r="AS614" i="3" s="1"/>
  <c r="AN615" i="3"/>
  <c r="AR615" i="3" s="1"/>
  <c r="AO615" i="3"/>
  <c r="AS615" i="3" s="1"/>
  <c r="AN616" i="3"/>
  <c r="AR616" i="3" s="1"/>
  <c r="AO616" i="3"/>
  <c r="AS616" i="3" s="1"/>
  <c r="AN617" i="3"/>
  <c r="AR617" i="3" s="1"/>
  <c r="AO617" i="3"/>
  <c r="AS617" i="3" s="1"/>
  <c r="AN618" i="3"/>
  <c r="AR618" i="3" s="1"/>
  <c r="AO618" i="3"/>
  <c r="AS618" i="3" s="1"/>
  <c r="AN619" i="3"/>
  <c r="AR619" i="3" s="1"/>
  <c r="AO619" i="3"/>
  <c r="AS619" i="3" s="1"/>
  <c r="AN620" i="3"/>
  <c r="AR620" i="3" s="1"/>
  <c r="AO620" i="3"/>
  <c r="AS620" i="3" s="1"/>
  <c r="AN621" i="3"/>
  <c r="AR621" i="3" s="1"/>
  <c r="AO621" i="3"/>
  <c r="AS621" i="3" s="1"/>
  <c r="AN622" i="3"/>
  <c r="AR622" i="3" s="1"/>
  <c r="AO622" i="3"/>
  <c r="AS622" i="3" s="1"/>
  <c r="AN623" i="3"/>
  <c r="AR623" i="3" s="1"/>
  <c r="AO623" i="3"/>
  <c r="AS623" i="3" s="1"/>
  <c r="AN624" i="3"/>
  <c r="AR624" i="3" s="1"/>
  <c r="AO624" i="3"/>
  <c r="AS624" i="3" s="1"/>
  <c r="AN625" i="3"/>
  <c r="AR625" i="3" s="1"/>
  <c r="AO625" i="3"/>
  <c r="AS625" i="3" s="1"/>
  <c r="AN626" i="3"/>
  <c r="AR626" i="3" s="1"/>
  <c r="AO626" i="3"/>
  <c r="AS626" i="3" s="1"/>
  <c r="AN627" i="3"/>
  <c r="AR627" i="3" s="1"/>
  <c r="AO627" i="3"/>
  <c r="AS627" i="3" s="1"/>
  <c r="AN628" i="3"/>
  <c r="AR628" i="3" s="1"/>
  <c r="AO628" i="3"/>
  <c r="AS628" i="3" s="1"/>
  <c r="AN629" i="3"/>
  <c r="AR629" i="3" s="1"/>
  <c r="AO629" i="3"/>
  <c r="AS629" i="3" s="1"/>
  <c r="AN630" i="3"/>
  <c r="AR630" i="3" s="1"/>
  <c r="AO630" i="3"/>
  <c r="AS630" i="3" s="1"/>
  <c r="AN631" i="3"/>
  <c r="AR631" i="3" s="1"/>
  <c r="AO631" i="3"/>
  <c r="AS631" i="3" s="1"/>
  <c r="AN632" i="3"/>
  <c r="AR632" i="3" s="1"/>
  <c r="AO632" i="3"/>
  <c r="AS632" i="3" s="1"/>
  <c r="AN633" i="3"/>
  <c r="AR633" i="3" s="1"/>
  <c r="AO633" i="3"/>
  <c r="AS633" i="3" s="1"/>
  <c r="AN634" i="3"/>
  <c r="AR634" i="3" s="1"/>
  <c r="AO634" i="3"/>
  <c r="AS634" i="3" s="1"/>
  <c r="AN635" i="3"/>
  <c r="AR635" i="3" s="1"/>
  <c r="AO635" i="3"/>
  <c r="AS635" i="3" s="1"/>
  <c r="AN636" i="3"/>
  <c r="AR636" i="3" s="1"/>
  <c r="AO636" i="3"/>
  <c r="AS636" i="3" s="1"/>
  <c r="AN637" i="3"/>
  <c r="AR637" i="3" s="1"/>
  <c r="AO637" i="3"/>
  <c r="AS637" i="3" s="1"/>
  <c r="AN638" i="3"/>
  <c r="AR638" i="3" s="1"/>
  <c r="AO638" i="3"/>
  <c r="AS638" i="3" s="1"/>
  <c r="AN639" i="3"/>
  <c r="AR639" i="3" s="1"/>
  <c r="AO639" i="3"/>
  <c r="AS639" i="3" s="1"/>
  <c r="AN640" i="3"/>
  <c r="AR640" i="3" s="1"/>
  <c r="AO640" i="3"/>
  <c r="AS640" i="3" s="1"/>
  <c r="AN641" i="3"/>
  <c r="AR641" i="3" s="1"/>
  <c r="AO641" i="3"/>
  <c r="AS641" i="3" s="1"/>
  <c r="AN642" i="3"/>
  <c r="AR642" i="3" s="1"/>
  <c r="AO642" i="3"/>
  <c r="AS642" i="3" s="1"/>
  <c r="AN643" i="3"/>
  <c r="AR643" i="3" s="1"/>
  <c r="AO643" i="3"/>
  <c r="AS643" i="3" s="1"/>
  <c r="AN644" i="3"/>
  <c r="AR644" i="3" s="1"/>
  <c r="AO644" i="3"/>
  <c r="AS644" i="3" s="1"/>
  <c r="AN645" i="3"/>
  <c r="AR645" i="3" s="1"/>
  <c r="AO645" i="3"/>
  <c r="AS645" i="3" s="1"/>
  <c r="AN646" i="3"/>
  <c r="AR646" i="3" s="1"/>
  <c r="AO646" i="3"/>
  <c r="AS646" i="3" s="1"/>
  <c r="AN647" i="3"/>
  <c r="AR647" i="3" s="1"/>
  <c r="AO647" i="3"/>
  <c r="AS647" i="3" s="1"/>
  <c r="AN648" i="3"/>
  <c r="AR648" i="3" s="1"/>
  <c r="AO648" i="3"/>
  <c r="AS648" i="3" s="1"/>
  <c r="AN649" i="3"/>
  <c r="AR649" i="3" s="1"/>
  <c r="AO649" i="3"/>
  <c r="AS649" i="3" s="1"/>
  <c r="AN650" i="3"/>
  <c r="AR650" i="3" s="1"/>
  <c r="AO650" i="3"/>
  <c r="AS650" i="3" s="1"/>
  <c r="AN651" i="3"/>
  <c r="AR651" i="3" s="1"/>
  <c r="AO651" i="3"/>
  <c r="AS651" i="3" s="1"/>
  <c r="AN652" i="3"/>
  <c r="AR652" i="3" s="1"/>
  <c r="AO652" i="3"/>
  <c r="AS652" i="3" s="1"/>
  <c r="AN653" i="3"/>
  <c r="AR653" i="3" s="1"/>
  <c r="AO653" i="3"/>
  <c r="AS653" i="3" s="1"/>
  <c r="AN654" i="3"/>
  <c r="AR654" i="3" s="1"/>
  <c r="AO654" i="3"/>
  <c r="AS654" i="3" s="1"/>
  <c r="AN655" i="3"/>
  <c r="AR655" i="3" s="1"/>
  <c r="AO655" i="3"/>
  <c r="AS655" i="3" s="1"/>
  <c r="AN656" i="3"/>
  <c r="AR656" i="3" s="1"/>
  <c r="AO656" i="3"/>
  <c r="AS656" i="3" s="1"/>
  <c r="AN657" i="3"/>
  <c r="AR657" i="3" s="1"/>
  <c r="AO657" i="3"/>
  <c r="AS657" i="3" s="1"/>
  <c r="AN658" i="3"/>
  <c r="AR658" i="3" s="1"/>
  <c r="AO658" i="3"/>
  <c r="AS658" i="3" s="1"/>
  <c r="AN659" i="3"/>
  <c r="AR659" i="3" s="1"/>
  <c r="AO659" i="3"/>
  <c r="AS659" i="3" s="1"/>
  <c r="AN660" i="3"/>
  <c r="AR660" i="3" s="1"/>
  <c r="AO660" i="3"/>
  <c r="AS660" i="3" s="1"/>
  <c r="AN661" i="3"/>
  <c r="AR661" i="3" s="1"/>
  <c r="AO661" i="3"/>
  <c r="AS661" i="3" s="1"/>
  <c r="AN662" i="3"/>
  <c r="AR662" i="3" s="1"/>
  <c r="AO662" i="3"/>
  <c r="AS662" i="3" s="1"/>
  <c r="AN663" i="3"/>
  <c r="AR663" i="3" s="1"/>
  <c r="AO663" i="3"/>
  <c r="AS663" i="3" s="1"/>
  <c r="AN664" i="3"/>
  <c r="AR664" i="3" s="1"/>
  <c r="AO664" i="3"/>
  <c r="AS664" i="3" s="1"/>
  <c r="AN665" i="3"/>
  <c r="AR665" i="3" s="1"/>
  <c r="AO665" i="3"/>
  <c r="AS665" i="3" s="1"/>
  <c r="AN666" i="3"/>
  <c r="AR666" i="3" s="1"/>
  <c r="AO666" i="3"/>
  <c r="AS666" i="3" s="1"/>
  <c r="AN667" i="3"/>
  <c r="AR667" i="3" s="1"/>
  <c r="AO667" i="3"/>
  <c r="AS667" i="3" s="1"/>
  <c r="AN668" i="3"/>
  <c r="AR668" i="3" s="1"/>
  <c r="AO668" i="3"/>
  <c r="AS668" i="3" s="1"/>
  <c r="AN669" i="3"/>
  <c r="AR669" i="3" s="1"/>
  <c r="AO669" i="3"/>
  <c r="AS669" i="3" s="1"/>
  <c r="AN670" i="3"/>
  <c r="AR670" i="3" s="1"/>
  <c r="AO670" i="3"/>
  <c r="AS670" i="3" s="1"/>
  <c r="AN671" i="3"/>
  <c r="AR671" i="3" s="1"/>
  <c r="AO671" i="3"/>
  <c r="AS671" i="3" s="1"/>
  <c r="AN672" i="3"/>
  <c r="AR672" i="3" s="1"/>
  <c r="AO672" i="3"/>
  <c r="AS672" i="3" s="1"/>
  <c r="AN673" i="3"/>
  <c r="AR673" i="3" s="1"/>
  <c r="AO673" i="3"/>
  <c r="AS673" i="3" s="1"/>
  <c r="AN674" i="3"/>
  <c r="AR674" i="3" s="1"/>
  <c r="AO674" i="3"/>
  <c r="AS674" i="3" s="1"/>
  <c r="AN675" i="3"/>
  <c r="AR675" i="3" s="1"/>
  <c r="AO675" i="3"/>
  <c r="AS675" i="3" s="1"/>
  <c r="AN676" i="3"/>
  <c r="AR676" i="3" s="1"/>
  <c r="AO676" i="3"/>
  <c r="AS676" i="3" s="1"/>
  <c r="AN677" i="3"/>
  <c r="AR677" i="3" s="1"/>
  <c r="AO677" i="3"/>
  <c r="AS677" i="3" s="1"/>
  <c r="AN678" i="3"/>
  <c r="AR678" i="3" s="1"/>
  <c r="AO678" i="3"/>
  <c r="AS678" i="3" s="1"/>
  <c r="AN679" i="3"/>
  <c r="AR679" i="3" s="1"/>
  <c r="AO679" i="3"/>
  <c r="AS679" i="3" s="1"/>
  <c r="AN680" i="3"/>
  <c r="AR680" i="3" s="1"/>
  <c r="AO680" i="3"/>
  <c r="AS680" i="3" s="1"/>
  <c r="AN681" i="3"/>
  <c r="AR681" i="3" s="1"/>
  <c r="AO681" i="3"/>
  <c r="AS681" i="3" s="1"/>
  <c r="AN682" i="3"/>
  <c r="AR682" i="3" s="1"/>
  <c r="AO682" i="3"/>
  <c r="AS682" i="3" s="1"/>
  <c r="AN683" i="3"/>
  <c r="AR683" i="3" s="1"/>
  <c r="AO683" i="3"/>
  <c r="AS683" i="3" s="1"/>
  <c r="AN684" i="3"/>
  <c r="AR684" i="3" s="1"/>
  <c r="AO684" i="3"/>
  <c r="AS684" i="3" s="1"/>
  <c r="AN685" i="3"/>
  <c r="AR685" i="3" s="1"/>
  <c r="AO685" i="3"/>
  <c r="AS685" i="3" s="1"/>
  <c r="AN686" i="3"/>
  <c r="AR686" i="3" s="1"/>
  <c r="AO686" i="3"/>
  <c r="AS686" i="3" s="1"/>
  <c r="AN687" i="3"/>
  <c r="AR687" i="3" s="1"/>
  <c r="AO687" i="3"/>
  <c r="AS687" i="3" s="1"/>
  <c r="AN688" i="3"/>
  <c r="AR688" i="3" s="1"/>
  <c r="AO688" i="3"/>
  <c r="AS688" i="3" s="1"/>
  <c r="AN689" i="3"/>
  <c r="AR689" i="3" s="1"/>
  <c r="AO689" i="3"/>
  <c r="AS689" i="3" s="1"/>
  <c r="AN690" i="3"/>
  <c r="AR690" i="3" s="1"/>
  <c r="AO690" i="3"/>
  <c r="AS690" i="3" s="1"/>
  <c r="AN691" i="3"/>
  <c r="AR691" i="3" s="1"/>
  <c r="AO691" i="3"/>
  <c r="AS691" i="3" s="1"/>
  <c r="AN692" i="3"/>
  <c r="AR692" i="3" s="1"/>
  <c r="AO692" i="3"/>
  <c r="AS692" i="3" s="1"/>
  <c r="AN693" i="3"/>
  <c r="AR693" i="3" s="1"/>
  <c r="AO693" i="3"/>
  <c r="AS693" i="3" s="1"/>
  <c r="AN694" i="3"/>
  <c r="AR694" i="3" s="1"/>
  <c r="AO694" i="3"/>
  <c r="AS694" i="3" s="1"/>
  <c r="AN695" i="3"/>
  <c r="AR695" i="3" s="1"/>
  <c r="AO695" i="3"/>
  <c r="AS695" i="3" s="1"/>
  <c r="AN696" i="3"/>
  <c r="AR696" i="3" s="1"/>
  <c r="AO696" i="3"/>
  <c r="AS696" i="3" s="1"/>
  <c r="AN697" i="3"/>
  <c r="AR697" i="3" s="1"/>
  <c r="AO697" i="3"/>
  <c r="AS697" i="3" s="1"/>
  <c r="AN698" i="3"/>
  <c r="AR698" i="3" s="1"/>
  <c r="AO698" i="3"/>
  <c r="AS698" i="3" s="1"/>
  <c r="AN699" i="3"/>
  <c r="AR699" i="3" s="1"/>
  <c r="AO699" i="3"/>
  <c r="AS699" i="3" s="1"/>
  <c r="AN700" i="3"/>
  <c r="AR700" i="3" s="1"/>
  <c r="AO700" i="3"/>
  <c r="AS700" i="3" s="1"/>
  <c r="AN701" i="3"/>
  <c r="AR701" i="3" s="1"/>
  <c r="AO701" i="3"/>
  <c r="AS701" i="3" s="1"/>
  <c r="AN702" i="3"/>
  <c r="AR702" i="3" s="1"/>
  <c r="AO702" i="3"/>
  <c r="AS702" i="3" s="1"/>
  <c r="AN703" i="3"/>
  <c r="AR703" i="3" s="1"/>
  <c r="AO703" i="3"/>
  <c r="AS703" i="3" s="1"/>
  <c r="AN704" i="3"/>
  <c r="AR704" i="3" s="1"/>
  <c r="AO704" i="3"/>
  <c r="AS704" i="3" s="1"/>
  <c r="AN705" i="3"/>
  <c r="AR705" i="3" s="1"/>
  <c r="AO705" i="3"/>
  <c r="AS705" i="3" s="1"/>
  <c r="AN706" i="3"/>
  <c r="AR706" i="3" s="1"/>
  <c r="AO706" i="3"/>
  <c r="AS706" i="3" s="1"/>
  <c r="AN707" i="3"/>
  <c r="AR707" i="3" s="1"/>
  <c r="AO707" i="3"/>
  <c r="AS707" i="3" s="1"/>
  <c r="AN708" i="3"/>
  <c r="AR708" i="3" s="1"/>
  <c r="AO708" i="3"/>
  <c r="AS708" i="3" s="1"/>
  <c r="AN709" i="3"/>
  <c r="AR709" i="3" s="1"/>
  <c r="AO709" i="3"/>
  <c r="AS709" i="3" s="1"/>
  <c r="AN710" i="3"/>
  <c r="AR710" i="3" s="1"/>
  <c r="AO710" i="3"/>
  <c r="AS710" i="3" s="1"/>
  <c r="AN711" i="3"/>
  <c r="AR711" i="3" s="1"/>
  <c r="AO711" i="3"/>
  <c r="AS711" i="3" s="1"/>
  <c r="AN712" i="3"/>
  <c r="AR712" i="3" s="1"/>
  <c r="AO712" i="3"/>
  <c r="AS712" i="3" s="1"/>
  <c r="AN713" i="3"/>
  <c r="AR713" i="3" s="1"/>
  <c r="AO713" i="3"/>
  <c r="AS713" i="3" s="1"/>
  <c r="AN714" i="3"/>
  <c r="AR714" i="3" s="1"/>
  <c r="AO714" i="3"/>
  <c r="AS714" i="3" s="1"/>
  <c r="AN715" i="3"/>
  <c r="AR715" i="3" s="1"/>
  <c r="AO715" i="3"/>
  <c r="AS715" i="3" s="1"/>
  <c r="AN716" i="3"/>
  <c r="AR716" i="3" s="1"/>
  <c r="AO716" i="3"/>
  <c r="AS716" i="3" s="1"/>
  <c r="AN717" i="3"/>
  <c r="AR717" i="3" s="1"/>
  <c r="AO717" i="3"/>
  <c r="AS717" i="3" s="1"/>
  <c r="AN718" i="3"/>
  <c r="AR718" i="3" s="1"/>
  <c r="AO718" i="3"/>
  <c r="AS718" i="3" s="1"/>
  <c r="AN719" i="3"/>
  <c r="AR719" i="3" s="1"/>
  <c r="AO719" i="3"/>
  <c r="AS719" i="3" s="1"/>
  <c r="AN720" i="3"/>
  <c r="AR720" i="3" s="1"/>
  <c r="AO720" i="3"/>
  <c r="AS720" i="3" s="1"/>
  <c r="AN721" i="3"/>
  <c r="AR721" i="3" s="1"/>
  <c r="AO721" i="3"/>
  <c r="AS721" i="3" s="1"/>
  <c r="AN722" i="3"/>
  <c r="AR722" i="3" s="1"/>
  <c r="AO722" i="3"/>
  <c r="AS722" i="3" s="1"/>
  <c r="AN723" i="3"/>
  <c r="AR723" i="3" s="1"/>
  <c r="AO723" i="3"/>
  <c r="AS723" i="3" s="1"/>
  <c r="AN724" i="3"/>
  <c r="AR724" i="3" s="1"/>
  <c r="AO724" i="3"/>
  <c r="AS724" i="3" s="1"/>
  <c r="AN725" i="3"/>
  <c r="AR725" i="3" s="1"/>
  <c r="AO725" i="3"/>
  <c r="AS725" i="3" s="1"/>
  <c r="AN726" i="3"/>
  <c r="AR726" i="3" s="1"/>
  <c r="AO726" i="3"/>
  <c r="AS726" i="3" s="1"/>
  <c r="AN727" i="3"/>
  <c r="AR727" i="3" s="1"/>
  <c r="AO727" i="3"/>
  <c r="AS727" i="3" s="1"/>
  <c r="AN728" i="3"/>
  <c r="AR728" i="3" s="1"/>
  <c r="AO728" i="3"/>
  <c r="AS728" i="3" s="1"/>
  <c r="AN729" i="3"/>
  <c r="AR729" i="3" s="1"/>
  <c r="AO729" i="3"/>
  <c r="AS729" i="3" s="1"/>
  <c r="AN730" i="3"/>
  <c r="AR730" i="3" s="1"/>
  <c r="AO730" i="3"/>
  <c r="AS730" i="3" s="1"/>
  <c r="AN731" i="3"/>
  <c r="AR731" i="3" s="1"/>
  <c r="AO731" i="3"/>
  <c r="AS731" i="3" s="1"/>
  <c r="AN732" i="3"/>
  <c r="AR732" i="3" s="1"/>
  <c r="AO732" i="3"/>
  <c r="AS732" i="3" s="1"/>
  <c r="AN733" i="3"/>
  <c r="AR733" i="3" s="1"/>
  <c r="AO733" i="3"/>
  <c r="AS733" i="3" s="1"/>
  <c r="AN734" i="3"/>
  <c r="AR734" i="3" s="1"/>
  <c r="AO734" i="3"/>
  <c r="AS734" i="3" s="1"/>
  <c r="AN735" i="3"/>
  <c r="AR735" i="3" s="1"/>
  <c r="AO735" i="3"/>
  <c r="AS735" i="3" s="1"/>
  <c r="AN736" i="3"/>
  <c r="AR736" i="3" s="1"/>
  <c r="AO736" i="3"/>
  <c r="AS736" i="3" s="1"/>
  <c r="AN737" i="3"/>
  <c r="AR737" i="3" s="1"/>
  <c r="AO737" i="3"/>
  <c r="AS737" i="3" s="1"/>
  <c r="AN738" i="3"/>
  <c r="AR738" i="3" s="1"/>
  <c r="AO738" i="3"/>
  <c r="AS738" i="3" s="1"/>
  <c r="AN739" i="3"/>
  <c r="AR739" i="3" s="1"/>
  <c r="AO739" i="3"/>
  <c r="AS739" i="3" s="1"/>
  <c r="AN740" i="3"/>
  <c r="AR740" i="3" s="1"/>
  <c r="AO740" i="3"/>
  <c r="AS740" i="3" s="1"/>
  <c r="AN741" i="3"/>
  <c r="AR741" i="3" s="1"/>
  <c r="AO741" i="3"/>
  <c r="AS741" i="3" s="1"/>
  <c r="AN742" i="3"/>
  <c r="AR742" i="3" s="1"/>
  <c r="AO742" i="3"/>
  <c r="AS742" i="3" s="1"/>
  <c r="AN743" i="3"/>
  <c r="AR743" i="3" s="1"/>
  <c r="AO743" i="3"/>
  <c r="AS743" i="3" s="1"/>
  <c r="AN744" i="3"/>
  <c r="AR744" i="3" s="1"/>
  <c r="AO744" i="3"/>
  <c r="AS744" i="3" s="1"/>
  <c r="AN745" i="3"/>
  <c r="AR745" i="3" s="1"/>
  <c r="AO745" i="3"/>
  <c r="AS745" i="3" s="1"/>
  <c r="AN746" i="3"/>
  <c r="AR746" i="3" s="1"/>
  <c r="AO746" i="3"/>
  <c r="AS746" i="3" s="1"/>
  <c r="AN747" i="3"/>
  <c r="AR747" i="3" s="1"/>
  <c r="AO747" i="3"/>
  <c r="AS747" i="3" s="1"/>
  <c r="AN748" i="3"/>
  <c r="AR748" i="3" s="1"/>
  <c r="AO748" i="3"/>
  <c r="AS748" i="3" s="1"/>
  <c r="AN749" i="3"/>
  <c r="AR749" i="3" s="1"/>
  <c r="AO749" i="3"/>
  <c r="AS749" i="3" s="1"/>
  <c r="AN750" i="3"/>
  <c r="AR750" i="3" s="1"/>
  <c r="AO750" i="3"/>
  <c r="AS750" i="3" s="1"/>
  <c r="AN751" i="3"/>
  <c r="AR751" i="3" s="1"/>
  <c r="AO751" i="3"/>
  <c r="AS751" i="3" s="1"/>
  <c r="AN752" i="3"/>
  <c r="AR752" i="3" s="1"/>
  <c r="AO752" i="3"/>
  <c r="AS752" i="3" s="1"/>
  <c r="AN753" i="3"/>
  <c r="AR753" i="3" s="1"/>
  <c r="AO753" i="3"/>
  <c r="AS753" i="3" s="1"/>
  <c r="AN754" i="3"/>
  <c r="AR754" i="3" s="1"/>
  <c r="AO754" i="3"/>
  <c r="AS754" i="3" s="1"/>
  <c r="AN755" i="3"/>
  <c r="AR755" i="3" s="1"/>
  <c r="AO755" i="3"/>
  <c r="AS755" i="3" s="1"/>
  <c r="AN756" i="3"/>
  <c r="AR756" i="3" s="1"/>
  <c r="AO756" i="3"/>
  <c r="AS756" i="3" s="1"/>
  <c r="AN757" i="3"/>
  <c r="AR757" i="3" s="1"/>
  <c r="AO757" i="3"/>
  <c r="AS757" i="3" s="1"/>
  <c r="AN758" i="3"/>
  <c r="AR758" i="3" s="1"/>
  <c r="AO758" i="3"/>
  <c r="AS758" i="3" s="1"/>
  <c r="AN759" i="3"/>
  <c r="AR759" i="3" s="1"/>
  <c r="AO759" i="3"/>
  <c r="AS759" i="3" s="1"/>
  <c r="AN760" i="3"/>
  <c r="AR760" i="3" s="1"/>
  <c r="AO760" i="3"/>
  <c r="AS760" i="3" s="1"/>
  <c r="AN761" i="3"/>
  <c r="AR761" i="3" s="1"/>
  <c r="AO761" i="3"/>
  <c r="AS761" i="3" s="1"/>
  <c r="AN762" i="3"/>
  <c r="AR762" i="3" s="1"/>
  <c r="AO762" i="3"/>
  <c r="AS762" i="3" s="1"/>
  <c r="AN763" i="3"/>
  <c r="AR763" i="3" s="1"/>
  <c r="AO763" i="3"/>
  <c r="AS763" i="3" s="1"/>
  <c r="AN764" i="3"/>
  <c r="AR764" i="3" s="1"/>
  <c r="AO764" i="3"/>
  <c r="AS764" i="3" s="1"/>
  <c r="AN765" i="3"/>
  <c r="AR765" i="3" s="1"/>
  <c r="AO765" i="3"/>
  <c r="AS765" i="3" s="1"/>
  <c r="AN766" i="3"/>
  <c r="AR766" i="3" s="1"/>
  <c r="AO766" i="3"/>
  <c r="AS766" i="3" s="1"/>
  <c r="AN767" i="3"/>
  <c r="AR767" i="3" s="1"/>
  <c r="AO767" i="3"/>
  <c r="AS767" i="3" s="1"/>
  <c r="AN768" i="3"/>
  <c r="AR768" i="3" s="1"/>
  <c r="AO768" i="3"/>
  <c r="AS768" i="3" s="1"/>
  <c r="AN769" i="3"/>
  <c r="AR769" i="3" s="1"/>
  <c r="AO769" i="3"/>
  <c r="AS769" i="3" s="1"/>
  <c r="AN770" i="3"/>
  <c r="AR770" i="3" s="1"/>
  <c r="AO770" i="3"/>
  <c r="AS770" i="3" s="1"/>
  <c r="AN771" i="3"/>
  <c r="AR771" i="3" s="1"/>
  <c r="AO771" i="3"/>
  <c r="AS771" i="3" s="1"/>
  <c r="AN772" i="3"/>
  <c r="AR772" i="3" s="1"/>
  <c r="AO772" i="3"/>
  <c r="AS772" i="3" s="1"/>
  <c r="AN773" i="3"/>
  <c r="AR773" i="3" s="1"/>
  <c r="AO773" i="3"/>
  <c r="AS773" i="3" s="1"/>
  <c r="AN774" i="3"/>
  <c r="AR774" i="3" s="1"/>
  <c r="AO774" i="3"/>
  <c r="AS774" i="3" s="1"/>
  <c r="AN775" i="3"/>
  <c r="AR775" i="3" s="1"/>
  <c r="AO775" i="3"/>
  <c r="AS775" i="3" s="1"/>
  <c r="AN776" i="3"/>
  <c r="AR776" i="3" s="1"/>
  <c r="AO776" i="3"/>
  <c r="AS776" i="3" s="1"/>
  <c r="AN777" i="3"/>
  <c r="AR777" i="3" s="1"/>
  <c r="AO777" i="3"/>
  <c r="AS777" i="3" s="1"/>
  <c r="AN778" i="3"/>
  <c r="AR778" i="3" s="1"/>
  <c r="AO778" i="3"/>
  <c r="AS778" i="3" s="1"/>
  <c r="AN779" i="3"/>
  <c r="AR779" i="3" s="1"/>
  <c r="AO779" i="3"/>
  <c r="AS779" i="3" s="1"/>
  <c r="AN780" i="3"/>
  <c r="AR780" i="3" s="1"/>
  <c r="AO780" i="3"/>
  <c r="AS780" i="3" s="1"/>
  <c r="AN781" i="3"/>
  <c r="AR781" i="3" s="1"/>
  <c r="AO781" i="3"/>
  <c r="AS781" i="3" s="1"/>
  <c r="AN782" i="3"/>
  <c r="AR782" i="3" s="1"/>
  <c r="AO782" i="3"/>
  <c r="AS782" i="3" s="1"/>
  <c r="AN783" i="3"/>
  <c r="AR783" i="3" s="1"/>
  <c r="AO783" i="3"/>
  <c r="AS783" i="3" s="1"/>
  <c r="AN784" i="3"/>
  <c r="AR784" i="3" s="1"/>
  <c r="AO784" i="3"/>
  <c r="AS784" i="3" s="1"/>
  <c r="AN785" i="3"/>
  <c r="AR785" i="3" s="1"/>
  <c r="AO785" i="3"/>
  <c r="AS785" i="3" s="1"/>
  <c r="AN786" i="3"/>
  <c r="AR786" i="3" s="1"/>
  <c r="AO786" i="3"/>
  <c r="AS786" i="3" s="1"/>
  <c r="AN787" i="3"/>
  <c r="AR787" i="3" s="1"/>
  <c r="AO787" i="3"/>
  <c r="AS787" i="3" s="1"/>
  <c r="AN788" i="3"/>
  <c r="AR788" i="3" s="1"/>
  <c r="AO788" i="3"/>
  <c r="AS788" i="3" s="1"/>
  <c r="AN789" i="3"/>
  <c r="AR789" i="3" s="1"/>
  <c r="AO789" i="3"/>
  <c r="AS789" i="3" s="1"/>
  <c r="AN790" i="3"/>
  <c r="AR790" i="3" s="1"/>
  <c r="AO790" i="3"/>
  <c r="AS790" i="3" s="1"/>
  <c r="AN791" i="3"/>
  <c r="AR791" i="3" s="1"/>
  <c r="AO791" i="3"/>
  <c r="AS791" i="3" s="1"/>
  <c r="AN792" i="3"/>
  <c r="AR792" i="3" s="1"/>
  <c r="AO792" i="3"/>
  <c r="AS792" i="3" s="1"/>
  <c r="AN793" i="3"/>
  <c r="AR793" i="3" s="1"/>
  <c r="AO793" i="3"/>
  <c r="AS793" i="3" s="1"/>
  <c r="AN794" i="3"/>
  <c r="AR794" i="3" s="1"/>
  <c r="AO794" i="3"/>
  <c r="AS794" i="3" s="1"/>
  <c r="AN795" i="3"/>
  <c r="AR795" i="3" s="1"/>
  <c r="AO795" i="3"/>
  <c r="AS795" i="3" s="1"/>
  <c r="AN796" i="3"/>
  <c r="AR796" i="3" s="1"/>
  <c r="AO796" i="3"/>
  <c r="AS796" i="3" s="1"/>
  <c r="AN797" i="3"/>
  <c r="AR797" i="3" s="1"/>
  <c r="AO797" i="3"/>
  <c r="AS797" i="3" s="1"/>
  <c r="AN798" i="3"/>
  <c r="AR798" i="3" s="1"/>
  <c r="AO798" i="3"/>
  <c r="AS798" i="3" s="1"/>
  <c r="AN799" i="3"/>
  <c r="AR799" i="3" s="1"/>
  <c r="AO799" i="3"/>
  <c r="AS799" i="3" s="1"/>
  <c r="AN800" i="3"/>
  <c r="AR800" i="3" s="1"/>
  <c r="AO800" i="3"/>
  <c r="AS800" i="3" s="1"/>
  <c r="AN801" i="3"/>
  <c r="AR801" i="3" s="1"/>
  <c r="AO801" i="3"/>
  <c r="AS801" i="3" s="1"/>
  <c r="AN802" i="3"/>
  <c r="AR802" i="3" s="1"/>
  <c r="AO802" i="3"/>
  <c r="AS802" i="3" s="1"/>
  <c r="AN803" i="3"/>
  <c r="AR803" i="3" s="1"/>
  <c r="AO803" i="3"/>
  <c r="AS803" i="3" s="1"/>
  <c r="AN804" i="3"/>
  <c r="AR804" i="3" s="1"/>
  <c r="AO804" i="3"/>
  <c r="AS804" i="3" s="1"/>
  <c r="AN805" i="3"/>
  <c r="AR805" i="3" s="1"/>
  <c r="AO805" i="3"/>
  <c r="AS805" i="3" s="1"/>
  <c r="AN806" i="3"/>
  <c r="AR806" i="3" s="1"/>
  <c r="AO806" i="3"/>
  <c r="AS806" i="3" s="1"/>
  <c r="AN807" i="3"/>
  <c r="AR807" i="3" s="1"/>
  <c r="AO807" i="3"/>
  <c r="AS807" i="3" s="1"/>
  <c r="AN808" i="3"/>
  <c r="AR808" i="3" s="1"/>
  <c r="AO808" i="3"/>
  <c r="AS808" i="3" s="1"/>
  <c r="AN809" i="3"/>
  <c r="AR809" i="3" s="1"/>
  <c r="AO809" i="3"/>
  <c r="AS809" i="3" s="1"/>
  <c r="AN810" i="3"/>
  <c r="AR810" i="3" s="1"/>
  <c r="AO810" i="3"/>
  <c r="AS810" i="3" s="1"/>
  <c r="AN811" i="3"/>
  <c r="AR811" i="3" s="1"/>
  <c r="AO811" i="3"/>
  <c r="AS811" i="3" s="1"/>
  <c r="AN812" i="3"/>
  <c r="AR812" i="3" s="1"/>
  <c r="AO812" i="3"/>
  <c r="AS812" i="3" s="1"/>
  <c r="AN813" i="3"/>
  <c r="AR813" i="3" s="1"/>
  <c r="AO813" i="3"/>
  <c r="AS813" i="3" s="1"/>
  <c r="AN814" i="3"/>
  <c r="AR814" i="3" s="1"/>
  <c r="AO814" i="3"/>
  <c r="AS814" i="3" s="1"/>
  <c r="AN815" i="3"/>
  <c r="AR815" i="3" s="1"/>
  <c r="AO815" i="3"/>
  <c r="AS815" i="3" s="1"/>
  <c r="AN816" i="3"/>
  <c r="AR816" i="3" s="1"/>
  <c r="AO816" i="3"/>
  <c r="AS816" i="3" s="1"/>
  <c r="AN817" i="3"/>
  <c r="AR817" i="3" s="1"/>
  <c r="AO817" i="3"/>
  <c r="AS817" i="3" s="1"/>
  <c r="AN818" i="3"/>
  <c r="AR818" i="3" s="1"/>
  <c r="AO818" i="3"/>
  <c r="AS818" i="3" s="1"/>
  <c r="AN819" i="3"/>
  <c r="AR819" i="3" s="1"/>
  <c r="AO819" i="3"/>
  <c r="AS819" i="3" s="1"/>
  <c r="AN820" i="3"/>
  <c r="AR820" i="3" s="1"/>
  <c r="AO820" i="3"/>
  <c r="AS820" i="3" s="1"/>
  <c r="AN821" i="3"/>
  <c r="AR821" i="3" s="1"/>
  <c r="AO821" i="3"/>
  <c r="AS821" i="3" s="1"/>
  <c r="AN822" i="3"/>
  <c r="AR822" i="3" s="1"/>
  <c r="AO822" i="3"/>
  <c r="AS822" i="3" s="1"/>
  <c r="AN823" i="3"/>
  <c r="AR823" i="3" s="1"/>
  <c r="AO823" i="3"/>
  <c r="AS823" i="3" s="1"/>
  <c r="AN824" i="3"/>
  <c r="AR824" i="3" s="1"/>
  <c r="AO824" i="3"/>
  <c r="AS824" i="3" s="1"/>
  <c r="AN825" i="3"/>
  <c r="AR825" i="3" s="1"/>
  <c r="AO825" i="3"/>
  <c r="AS825" i="3" s="1"/>
  <c r="AN826" i="3"/>
  <c r="AR826" i="3" s="1"/>
  <c r="AO826" i="3"/>
  <c r="AS826" i="3" s="1"/>
  <c r="AN827" i="3"/>
  <c r="AR827" i="3" s="1"/>
  <c r="AO827" i="3"/>
  <c r="AS827" i="3" s="1"/>
  <c r="AN828" i="3"/>
  <c r="AR828" i="3" s="1"/>
  <c r="AO828" i="3"/>
  <c r="AS828" i="3" s="1"/>
  <c r="AN829" i="3"/>
  <c r="AR829" i="3" s="1"/>
  <c r="AO829" i="3"/>
  <c r="AS829" i="3" s="1"/>
  <c r="AN830" i="3"/>
  <c r="AR830" i="3" s="1"/>
  <c r="AO830" i="3"/>
  <c r="AS830" i="3" s="1"/>
  <c r="AN831" i="3"/>
  <c r="AR831" i="3" s="1"/>
  <c r="AO831" i="3"/>
  <c r="AS831" i="3" s="1"/>
  <c r="AN832" i="3"/>
  <c r="AR832" i="3" s="1"/>
  <c r="AO832" i="3"/>
  <c r="AS832" i="3" s="1"/>
  <c r="AN833" i="3"/>
  <c r="AR833" i="3" s="1"/>
  <c r="AO833" i="3"/>
  <c r="AS833" i="3" s="1"/>
  <c r="AN834" i="3"/>
  <c r="AR834" i="3" s="1"/>
  <c r="AO834" i="3"/>
  <c r="AS834" i="3" s="1"/>
  <c r="AN835" i="3"/>
  <c r="AR835" i="3" s="1"/>
  <c r="AO835" i="3"/>
  <c r="AS835" i="3" s="1"/>
  <c r="AN836" i="3"/>
  <c r="AR836" i="3" s="1"/>
  <c r="AO836" i="3"/>
  <c r="AS836" i="3" s="1"/>
  <c r="AN837" i="3"/>
  <c r="AR837" i="3" s="1"/>
  <c r="AO837" i="3"/>
  <c r="AS837" i="3" s="1"/>
  <c r="AN838" i="3"/>
  <c r="AR838" i="3" s="1"/>
  <c r="AO838" i="3"/>
  <c r="AS838" i="3" s="1"/>
  <c r="AN839" i="3"/>
  <c r="AR839" i="3" s="1"/>
  <c r="AO839" i="3"/>
  <c r="AS839" i="3" s="1"/>
  <c r="AN840" i="3"/>
  <c r="AR840" i="3" s="1"/>
  <c r="AO840" i="3"/>
  <c r="AS840" i="3" s="1"/>
  <c r="AN841" i="3"/>
  <c r="AR841" i="3" s="1"/>
  <c r="AO841" i="3"/>
  <c r="AS841" i="3" s="1"/>
  <c r="AN842" i="3"/>
  <c r="AR842" i="3" s="1"/>
  <c r="AO842" i="3"/>
  <c r="AS842" i="3" s="1"/>
  <c r="AN843" i="3"/>
  <c r="AR843" i="3" s="1"/>
  <c r="AO843" i="3"/>
  <c r="AS843" i="3" s="1"/>
  <c r="AN844" i="3"/>
  <c r="AR844" i="3" s="1"/>
  <c r="AO844" i="3"/>
  <c r="AS844" i="3" s="1"/>
  <c r="AN845" i="3"/>
  <c r="AR845" i="3" s="1"/>
  <c r="AO845" i="3"/>
  <c r="AS845" i="3" s="1"/>
  <c r="AN846" i="3"/>
  <c r="AR846" i="3" s="1"/>
  <c r="AO846" i="3"/>
  <c r="AS846" i="3" s="1"/>
  <c r="AN847" i="3"/>
  <c r="AR847" i="3" s="1"/>
  <c r="AO847" i="3"/>
  <c r="AS847" i="3" s="1"/>
  <c r="AN848" i="3"/>
  <c r="AR848" i="3" s="1"/>
  <c r="AO848" i="3"/>
  <c r="AS848" i="3" s="1"/>
  <c r="AN849" i="3"/>
  <c r="AR849" i="3" s="1"/>
  <c r="AO849" i="3"/>
  <c r="AS849" i="3" s="1"/>
  <c r="AN850" i="3"/>
  <c r="AR850" i="3" s="1"/>
  <c r="AO850" i="3"/>
  <c r="AS850" i="3" s="1"/>
  <c r="AN851" i="3"/>
  <c r="AR851" i="3" s="1"/>
  <c r="AO851" i="3"/>
  <c r="AS851" i="3" s="1"/>
  <c r="AN852" i="3"/>
  <c r="AR852" i="3" s="1"/>
  <c r="AO852" i="3"/>
  <c r="AS852" i="3" s="1"/>
  <c r="AN853" i="3"/>
  <c r="AR853" i="3" s="1"/>
  <c r="AO853" i="3"/>
  <c r="AS853" i="3" s="1"/>
  <c r="AN854" i="3"/>
  <c r="AR854" i="3" s="1"/>
  <c r="AO854" i="3"/>
  <c r="AS854" i="3" s="1"/>
  <c r="AN855" i="3"/>
  <c r="AR855" i="3" s="1"/>
  <c r="AO855" i="3"/>
  <c r="AS855" i="3" s="1"/>
  <c r="AN856" i="3"/>
  <c r="AR856" i="3" s="1"/>
  <c r="AO856" i="3"/>
  <c r="AS856" i="3" s="1"/>
  <c r="AN857" i="3"/>
  <c r="AR857" i="3" s="1"/>
  <c r="AO857" i="3"/>
  <c r="AS857" i="3" s="1"/>
  <c r="AN858" i="3"/>
  <c r="AR858" i="3" s="1"/>
  <c r="AO858" i="3"/>
  <c r="AS858" i="3" s="1"/>
  <c r="AN859" i="3"/>
  <c r="AR859" i="3" s="1"/>
  <c r="AO859" i="3"/>
  <c r="AS859" i="3" s="1"/>
  <c r="AN860" i="3"/>
  <c r="AR860" i="3" s="1"/>
  <c r="AO860" i="3"/>
  <c r="AS860" i="3" s="1"/>
  <c r="AN861" i="3"/>
  <c r="AR861" i="3" s="1"/>
  <c r="AO861" i="3"/>
  <c r="AS861" i="3" s="1"/>
  <c r="AN862" i="3"/>
  <c r="AR862" i="3" s="1"/>
  <c r="AO862" i="3"/>
  <c r="AS862" i="3" s="1"/>
  <c r="AN863" i="3"/>
  <c r="AR863" i="3" s="1"/>
  <c r="AO863" i="3"/>
  <c r="AS863" i="3" s="1"/>
  <c r="AN864" i="3"/>
  <c r="AR864" i="3" s="1"/>
  <c r="AO864" i="3"/>
  <c r="AS864" i="3" s="1"/>
  <c r="AN865" i="3"/>
  <c r="AR865" i="3" s="1"/>
  <c r="AO865" i="3"/>
  <c r="AS865" i="3" s="1"/>
  <c r="AN866" i="3"/>
  <c r="AR866" i="3" s="1"/>
  <c r="AO866" i="3"/>
  <c r="AS866" i="3" s="1"/>
  <c r="AN867" i="3"/>
  <c r="AR867" i="3" s="1"/>
  <c r="AO867" i="3"/>
  <c r="AS867" i="3" s="1"/>
  <c r="AN868" i="3"/>
  <c r="AR868" i="3" s="1"/>
  <c r="AO868" i="3"/>
  <c r="AS868" i="3" s="1"/>
  <c r="AN869" i="3"/>
  <c r="AR869" i="3" s="1"/>
  <c r="AO869" i="3"/>
  <c r="AS869" i="3" s="1"/>
  <c r="AN870" i="3"/>
  <c r="AR870" i="3" s="1"/>
  <c r="AO870" i="3"/>
  <c r="AS870" i="3" s="1"/>
  <c r="AN871" i="3"/>
  <c r="AR871" i="3" s="1"/>
  <c r="AO871" i="3"/>
  <c r="AS871" i="3" s="1"/>
  <c r="AN872" i="3"/>
  <c r="AR872" i="3" s="1"/>
  <c r="AO872" i="3"/>
  <c r="AS872" i="3" s="1"/>
  <c r="AN873" i="3"/>
  <c r="AR873" i="3" s="1"/>
  <c r="AO873" i="3"/>
  <c r="AS873" i="3" s="1"/>
  <c r="AN874" i="3"/>
  <c r="AR874" i="3" s="1"/>
  <c r="AO874" i="3"/>
  <c r="AS874" i="3" s="1"/>
  <c r="AN875" i="3"/>
  <c r="AR875" i="3" s="1"/>
  <c r="AO875" i="3"/>
  <c r="AS875" i="3" s="1"/>
  <c r="AN876" i="3"/>
  <c r="AR876" i="3" s="1"/>
  <c r="AO876" i="3"/>
  <c r="AS876" i="3" s="1"/>
  <c r="AN877" i="3"/>
  <c r="AR877" i="3" s="1"/>
  <c r="AO877" i="3"/>
  <c r="AS877" i="3" s="1"/>
  <c r="AN878" i="3"/>
  <c r="AR878" i="3" s="1"/>
  <c r="AO878" i="3"/>
  <c r="AS878" i="3" s="1"/>
  <c r="AN879" i="3"/>
  <c r="AR879" i="3" s="1"/>
  <c r="AO879" i="3"/>
  <c r="AS879" i="3" s="1"/>
  <c r="AN880" i="3"/>
  <c r="AR880" i="3" s="1"/>
  <c r="AO880" i="3"/>
  <c r="AS880" i="3" s="1"/>
  <c r="AN881" i="3"/>
  <c r="AR881" i="3" s="1"/>
  <c r="AO881" i="3"/>
  <c r="AS881" i="3" s="1"/>
  <c r="AN882" i="3"/>
  <c r="AR882" i="3" s="1"/>
  <c r="AO882" i="3"/>
  <c r="AS882" i="3" s="1"/>
  <c r="AN883" i="3"/>
  <c r="AR883" i="3" s="1"/>
  <c r="AO883" i="3"/>
  <c r="AS883" i="3" s="1"/>
  <c r="AN884" i="3"/>
  <c r="AR884" i="3" s="1"/>
  <c r="AO884" i="3"/>
  <c r="AS884" i="3" s="1"/>
  <c r="AN885" i="3"/>
  <c r="AR885" i="3" s="1"/>
  <c r="AO885" i="3"/>
  <c r="AS885" i="3" s="1"/>
  <c r="AN886" i="3"/>
  <c r="AR886" i="3" s="1"/>
  <c r="AO886" i="3"/>
  <c r="AS886" i="3" s="1"/>
  <c r="AN887" i="3"/>
  <c r="AR887" i="3" s="1"/>
  <c r="AO887" i="3"/>
  <c r="AS887" i="3" s="1"/>
  <c r="AN888" i="3"/>
  <c r="AR888" i="3" s="1"/>
  <c r="AO888" i="3"/>
  <c r="AS888" i="3" s="1"/>
  <c r="AN889" i="3"/>
  <c r="AR889" i="3" s="1"/>
  <c r="AO889" i="3"/>
  <c r="AS889" i="3" s="1"/>
  <c r="AN890" i="3"/>
  <c r="AR890" i="3" s="1"/>
  <c r="AO890" i="3"/>
  <c r="AS890" i="3" s="1"/>
  <c r="AN891" i="3"/>
  <c r="AR891" i="3" s="1"/>
  <c r="AO891" i="3"/>
  <c r="AS891" i="3" s="1"/>
  <c r="AN892" i="3"/>
  <c r="AR892" i="3" s="1"/>
  <c r="AO892" i="3"/>
  <c r="AS892" i="3" s="1"/>
  <c r="AN893" i="3"/>
  <c r="AR893" i="3" s="1"/>
  <c r="AO893" i="3"/>
  <c r="AS893" i="3" s="1"/>
  <c r="AN894" i="3"/>
  <c r="AR894" i="3" s="1"/>
  <c r="AO894" i="3"/>
  <c r="AS894" i="3" s="1"/>
  <c r="AN895" i="3"/>
  <c r="AR895" i="3" s="1"/>
  <c r="AO895" i="3"/>
  <c r="AS895" i="3" s="1"/>
  <c r="AN896" i="3"/>
  <c r="AR896" i="3" s="1"/>
  <c r="AO896" i="3"/>
  <c r="AS896" i="3" s="1"/>
  <c r="AN897" i="3"/>
  <c r="AR897" i="3" s="1"/>
  <c r="AO897" i="3"/>
  <c r="AS897" i="3" s="1"/>
  <c r="AN898" i="3"/>
  <c r="AR898" i="3" s="1"/>
  <c r="AO898" i="3"/>
  <c r="AS898" i="3" s="1"/>
  <c r="AN899" i="3"/>
  <c r="AR899" i="3" s="1"/>
  <c r="AO899" i="3"/>
  <c r="AS899" i="3" s="1"/>
  <c r="AN900" i="3"/>
  <c r="AR900" i="3" s="1"/>
  <c r="AO900" i="3"/>
  <c r="AS900" i="3" s="1"/>
  <c r="AN901" i="3"/>
  <c r="AR901" i="3" s="1"/>
  <c r="AO901" i="3"/>
  <c r="AS901" i="3" s="1"/>
  <c r="AN902" i="3"/>
  <c r="AR902" i="3" s="1"/>
  <c r="AO902" i="3"/>
  <c r="AS902" i="3" s="1"/>
  <c r="AN903" i="3"/>
  <c r="AR903" i="3" s="1"/>
  <c r="AO903" i="3"/>
  <c r="AS903" i="3" s="1"/>
  <c r="AN904" i="3"/>
  <c r="AR904" i="3" s="1"/>
  <c r="AO904" i="3"/>
  <c r="AS904" i="3" s="1"/>
  <c r="AN905" i="3"/>
  <c r="AR905" i="3" s="1"/>
  <c r="AO905" i="3"/>
  <c r="AS905" i="3" s="1"/>
  <c r="AN906" i="3"/>
  <c r="AR906" i="3" s="1"/>
  <c r="AO906" i="3"/>
  <c r="AS906" i="3" s="1"/>
  <c r="AN907" i="3"/>
  <c r="AR907" i="3" s="1"/>
  <c r="AO907" i="3"/>
  <c r="AS907" i="3" s="1"/>
  <c r="AN908" i="3"/>
  <c r="AR908" i="3" s="1"/>
  <c r="AO908" i="3"/>
  <c r="AS908" i="3" s="1"/>
  <c r="AN909" i="3"/>
  <c r="AR909" i="3" s="1"/>
  <c r="AO909" i="3"/>
  <c r="AS909" i="3" s="1"/>
  <c r="AN910" i="3"/>
  <c r="AR910" i="3" s="1"/>
  <c r="AO910" i="3"/>
  <c r="AS910" i="3" s="1"/>
  <c r="AN911" i="3"/>
  <c r="AR911" i="3" s="1"/>
  <c r="AO911" i="3"/>
  <c r="AS911" i="3" s="1"/>
  <c r="AN912" i="3"/>
  <c r="AR912" i="3" s="1"/>
  <c r="AO912" i="3"/>
  <c r="AS912" i="3" s="1"/>
  <c r="AN913" i="3"/>
  <c r="AR913" i="3" s="1"/>
  <c r="AO913" i="3"/>
  <c r="AS913" i="3" s="1"/>
  <c r="AN914" i="3"/>
  <c r="AR914" i="3" s="1"/>
  <c r="AO914" i="3"/>
  <c r="AS914" i="3" s="1"/>
  <c r="AN915" i="3"/>
  <c r="AR915" i="3" s="1"/>
  <c r="AO915" i="3"/>
  <c r="AS915" i="3" s="1"/>
  <c r="AN916" i="3"/>
  <c r="AR916" i="3" s="1"/>
  <c r="AO916" i="3"/>
  <c r="AS916" i="3" s="1"/>
  <c r="AN917" i="3"/>
  <c r="AR917" i="3" s="1"/>
  <c r="AO917" i="3"/>
  <c r="AS917" i="3" s="1"/>
  <c r="AN918" i="3"/>
  <c r="AR918" i="3" s="1"/>
  <c r="AO918" i="3"/>
  <c r="AS918" i="3" s="1"/>
  <c r="AN919" i="3"/>
  <c r="AR919" i="3" s="1"/>
  <c r="AO919" i="3"/>
  <c r="AS919" i="3" s="1"/>
  <c r="AN920" i="3"/>
  <c r="AR920" i="3" s="1"/>
  <c r="AO920" i="3"/>
  <c r="AS920" i="3" s="1"/>
  <c r="AN921" i="3"/>
  <c r="AR921" i="3" s="1"/>
  <c r="AO921" i="3"/>
  <c r="AS921" i="3" s="1"/>
  <c r="AN922" i="3"/>
  <c r="AR922" i="3" s="1"/>
  <c r="AO922" i="3"/>
  <c r="AS922" i="3" s="1"/>
  <c r="AN923" i="3"/>
  <c r="AR923" i="3" s="1"/>
  <c r="AO923" i="3"/>
  <c r="AS923" i="3" s="1"/>
  <c r="AN924" i="3"/>
  <c r="AR924" i="3" s="1"/>
  <c r="AO924" i="3"/>
  <c r="AS924" i="3" s="1"/>
  <c r="AN925" i="3"/>
  <c r="AR925" i="3" s="1"/>
  <c r="AO925" i="3"/>
  <c r="AS925" i="3" s="1"/>
  <c r="AN926" i="3"/>
  <c r="AR926" i="3" s="1"/>
  <c r="AO926" i="3"/>
  <c r="AS926" i="3" s="1"/>
  <c r="AN927" i="3"/>
  <c r="AR927" i="3" s="1"/>
  <c r="AO927" i="3"/>
  <c r="AS927" i="3" s="1"/>
  <c r="AN928" i="3"/>
  <c r="AR928" i="3" s="1"/>
  <c r="AO928" i="3"/>
  <c r="AS928" i="3" s="1"/>
  <c r="AN929" i="3"/>
  <c r="AR929" i="3" s="1"/>
  <c r="AO929" i="3"/>
  <c r="AS929" i="3" s="1"/>
  <c r="AN930" i="3"/>
  <c r="AR930" i="3" s="1"/>
  <c r="AO930" i="3"/>
  <c r="AS930" i="3" s="1"/>
  <c r="AN931" i="3"/>
  <c r="AR931" i="3" s="1"/>
  <c r="AO931" i="3"/>
  <c r="AS931" i="3" s="1"/>
  <c r="AN932" i="3"/>
  <c r="AR932" i="3" s="1"/>
  <c r="AO932" i="3"/>
  <c r="AS932" i="3" s="1"/>
  <c r="AN933" i="3"/>
  <c r="AR933" i="3" s="1"/>
  <c r="AO933" i="3"/>
  <c r="AS933" i="3" s="1"/>
  <c r="AN934" i="3"/>
  <c r="AR934" i="3" s="1"/>
  <c r="AO934" i="3"/>
  <c r="AS934" i="3" s="1"/>
  <c r="AN935" i="3"/>
  <c r="AR935" i="3" s="1"/>
  <c r="AO935" i="3"/>
  <c r="AS935" i="3" s="1"/>
  <c r="AN936" i="3"/>
  <c r="AR936" i="3" s="1"/>
  <c r="AO936" i="3"/>
  <c r="AS936" i="3" s="1"/>
  <c r="AN937" i="3"/>
  <c r="AR937" i="3" s="1"/>
  <c r="AO937" i="3"/>
  <c r="AS937" i="3" s="1"/>
  <c r="AN938" i="3"/>
  <c r="AR938" i="3" s="1"/>
  <c r="AO938" i="3"/>
  <c r="AS938" i="3" s="1"/>
  <c r="AN939" i="3"/>
  <c r="AR939" i="3" s="1"/>
  <c r="AO939" i="3"/>
  <c r="AS939" i="3" s="1"/>
  <c r="AN940" i="3"/>
  <c r="AR940" i="3" s="1"/>
  <c r="AO940" i="3"/>
  <c r="AS940" i="3" s="1"/>
  <c r="AN941" i="3"/>
  <c r="AR941" i="3" s="1"/>
  <c r="AO941" i="3"/>
  <c r="AS941" i="3" s="1"/>
  <c r="AN942" i="3"/>
  <c r="AR942" i="3" s="1"/>
  <c r="AO942" i="3"/>
  <c r="AS942" i="3" s="1"/>
  <c r="AN943" i="3"/>
  <c r="AR943" i="3" s="1"/>
  <c r="AO943" i="3"/>
  <c r="AS943" i="3" s="1"/>
  <c r="AN944" i="3"/>
  <c r="AR944" i="3" s="1"/>
  <c r="AO944" i="3"/>
  <c r="AS944" i="3" s="1"/>
  <c r="AN945" i="3"/>
  <c r="AR945" i="3" s="1"/>
  <c r="AO945" i="3"/>
  <c r="AS945" i="3" s="1"/>
  <c r="AN946" i="3"/>
  <c r="AR946" i="3" s="1"/>
  <c r="AO946" i="3"/>
  <c r="AS946" i="3" s="1"/>
  <c r="AN947" i="3"/>
  <c r="AR947" i="3" s="1"/>
  <c r="AO947" i="3"/>
  <c r="AS947" i="3" s="1"/>
  <c r="AN948" i="3"/>
  <c r="AR948" i="3" s="1"/>
  <c r="AO948" i="3"/>
  <c r="AS948" i="3" s="1"/>
  <c r="AN949" i="3"/>
  <c r="AR949" i="3" s="1"/>
  <c r="AO949" i="3"/>
  <c r="AS949" i="3" s="1"/>
  <c r="AN950" i="3"/>
  <c r="AR950" i="3" s="1"/>
  <c r="AO950" i="3"/>
  <c r="AS950" i="3" s="1"/>
  <c r="AN951" i="3"/>
  <c r="AR951" i="3" s="1"/>
  <c r="AO951" i="3"/>
  <c r="AS951" i="3" s="1"/>
  <c r="AN952" i="3"/>
  <c r="AR952" i="3" s="1"/>
  <c r="AO952" i="3"/>
  <c r="AS952" i="3" s="1"/>
  <c r="AN953" i="3"/>
  <c r="AR953" i="3" s="1"/>
  <c r="AO953" i="3"/>
  <c r="AS953" i="3" s="1"/>
  <c r="AN954" i="3"/>
  <c r="AR954" i="3" s="1"/>
  <c r="AO954" i="3"/>
  <c r="AS954" i="3" s="1"/>
  <c r="AN955" i="3"/>
  <c r="AR955" i="3" s="1"/>
  <c r="AO955" i="3"/>
  <c r="AS955" i="3" s="1"/>
  <c r="AN956" i="3"/>
  <c r="AR956" i="3" s="1"/>
  <c r="AO956" i="3"/>
  <c r="AS956" i="3" s="1"/>
  <c r="AN957" i="3"/>
  <c r="AR957" i="3" s="1"/>
  <c r="AO957" i="3"/>
  <c r="AS957" i="3" s="1"/>
  <c r="AN958" i="3"/>
  <c r="AR958" i="3" s="1"/>
  <c r="AO958" i="3"/>
  <c r="AS958" i="3" s="1"/>
  <c r="AN959" i="3"/>
  <c r="AR959" i="3" s="1"/>
  <c r="AO959" i="3"/>
  <c r="AS959" i="3" s="1"/>
  <c r="AN960" i="3"/>
  <c r="AR960" i="3" s="1"/>
  <c r="AO960" i="3"/>
  <c r="AS960" i="3" s="1"/>
  <c r="AN961" i="3"/>
  <c r="AR961" i="3" s="1"/>
  <c r="AO961" i="3"/>
  <c r="AS961" i="3" s="1"/>
  <c r="AN962" i="3"/>
  <c r="AR962" i="3" s="1"/>
  <c r="AO962" i="3"/>
  <c r="AS962" i="3" s="1"/>
  <c r="AN963" i="3"/>
  <c r="AR963" i="3" s="1"/>
  <c r="AO963" i="3"/>
  <c r="AS963" i="3" s="1"/>
  <c r="AN964" i="3"/>
  <c r="AR964" i="3" s="1"/>
  <c r="AO964" i="3"/>
  <c r="AS964" i="3" s="1"/>
  <c r="AN965" i="3"/>
  <c r="AR965" i="3" s="1"/>
  <c r="AO965" i="3"/>
  <c r="AS965" i="3" s="1"/>
  <c r="AN966" i="3"/>
  <c r="AR966" i="3" s="1"/>
  <c r="AO966" i="3"/>
  <c r="AS966" i="3" s="1"/>
  <c r="AN967" i="3"/>
  <c r="AR967" i="3" s="1"/>
  <c r="AO967" i="3"/>
  <c r="AS967" i="3" s="1"/>
  <c r="AN968" i="3"/>
  <c r="AR968" i="3" s="1"/>
  <c r="AO968" i="3"/>
  <c r="AS968" i="3" s="1"/>
  <c r="AN969" i="3"/>
  <c r="AR969" i="3" s="1"/>
  <c r="AO969" i="3"/>
  <c r="AS969" i="3" s="1"/>
  <c r="AN970" i="3"/>
  <c r="AR970" i="3" s="1"/>
  <c r="AO970" i="3"/>
  <c r="AS970" i="3" s="1"/>
  <c r="AN971" i="3"/>
  <c r="AR971" i="3" s="1"/>
  <c r="AO971" i="3"/>
  <c r="AS971" i="3" s="1"/>
  <c r="AN972" i="3"/>
  <c r="AR972" i="3" s="1"/>
  <c r="AO972" i="3"/>
  <c r="AS972" i="3" s="1"/>
  <c r="AN973" i="3"/>
  <c r="AR973" i="3" s="1"/>
  <c r="AO973" i="3"/>
  <c r="AS973" i="3" s="1"/>
  <c r="AN974" i="3"/>
  <c r="AR974" i="3" s="1"/>
  <c r="AO974" i="3"/>
  <c r="AS974" i="3" s="1"/>
  <c r="AN975" i="3"/>
  <c r="AR975" i="3" s="1"/>
  <c r="AO975" i="3"/>
  <c r="AS975" i="3" s="1"/>
  <c r="AN976" i="3"/>
  <c r="AR976" i="3" s="1"/>
  <c r="AO976" i="3"/>
  <c r="AS976" i="3" s="1"/>
  <c r="AN977" i="3"/>
  <c r="AR977" i="3" s="1"/>
  <c r="AO977" i="3"/>
  <c r="AS977" i="3" s="1"/>
  <c r="AN978" i="3"/>
  <c r="AR978" i="3" s="1"/>
  <c r="AO978" i="3"/>
  <c r="AS978" i="3" s="1"/>
  <c r="AN979" i="3"/>
  <c r="AR979" i="3" s="1"/>
  <c r="AO979" i="3"/>
  <c r="AS979" i="3" s="1"/>
  <c r="AN980" i="3"/>
  <c r="AR980" i="3" s="1"/>
  <c r="AO980" i="3"/>
  <c r="AS980" i="3" s="1"/>
  <c r="AN981" i="3"/>
  <c r="AR981" i="3" s="1"/>
  <c r="AO981" i="3"/>
  <c r="AS981" i="3" s="1"/>
  <c r="AN982" i="3"/>
  <c r="AR982" i="3" s="1"/>
  <c r="AO982" i="3"/>
  <c r="AS982" i="3" s="1"/>
  <c r="AN983" i="3"/>
  <c r="AR983" i="3" s="1"/>
  <c r="AO983" i="3"/>
  <c r="AS983" i="3" s="1"/>
  <c r="AN984" i="3"/>
  <c r="AR984" i="3" s="1"/>
  <c r="AO984" i="3"/>
  <c r="AS984" i="3" s="1"/>
  <c r="AN985" i="3"/>
  <c r="AR985" i="3" s="1"/>
  <c r="AO985" i="3"/>
  <c r="AS985" i="3" s="1"/>
  <c r="AN986" i="3"/>
  <c r="AR986" i="3" s="1"/>
  <c r="AO986" i="3"/>
  <c r="AS986" i="3" s="1"/>
  <c r="AN987" i="3"/>
  <c r="AR987" i="3" s="1"/>
  <c r="AO987" i="3"/>
  <c r="AS987" i="3" s="1"/>
  <c r="AN988" i="3"/>
  <c r="AR988" i="3" s="1"/>
  <c r="AO988" i="3"/>
  <c r="AS988" i="3" s="1"/>
  <c r="AN989" i="3"/>
  <c r="AR989" i="3" s="1"/>
  <c r="AO989" i="3"/>
  <c r="AS989" i="3" s="1"/>
  <c r="AN990" i="3"/>
  <c r="AR990" i="3" s="1"/>
  <c r="AO990" i="3"/>
  <c r="AS990" i="3" s="1"/>
  <c r="AN991" i="3"/>
  <c r="AR991" i="3" s="1"/>
  <c r="AO991" i="3"/>
  <c r="AS991" i="3" s="1"/>
  <c r="AN992" i="3"/>
  <c r="AR992" i="3" s="1"/>
  <c r="AO992" i="3"/>
  <c r="AS992" i="3" s="1"/>
  <c r="AN993" i="3"/>
  <c r="AR993" i="3" s="1"/>
  <c r="AO993" i="3"/>
  <c r="AS993" i="3" s="1"/>
  <c r="AN994" i="3"/>
  <c r="AR994" i="3" s="1"/>
  <c r="AO994" i="3"/>
  <c r="AS994" i="3" s="1"/>
  <c r="AN995" i="3"/>
  <c r="AR995" i="3" s="1"/>
  <c r="AO995" i="3"/>
  <c r="AS995" i="3" s="1"/>
  <c r="AN996" i="3"/>
  <c r="AR996" i="3" s="1"/>
  <c r="AO996" i="3"/>
  <c r="AS996" i="3" s="1"/>
  <c r="AN997" i="3"/>
  <c r="AR997" i="3" s="1"/>
  <c r="AO997" i="3"/>
  <c r="AS997" i="3" s="1"/>
  <c r="AN998" i="3"/>
  <c r="AR998" i="3" s="1"/>
  <c r="AO998" i="3"/>
  <c r="AS998" i="3" s="1"/>
  <c r="AN999" i="3"/>
  <c r="AR999" i="3" s="1"/>
  <c r="AO999" i="3"/>
  <c r="AS999" i="3" s="1"/>
  <c r="AN1000" i="3"/>
  <c r="AR1000" i="3" s="1"/>
  <c r="AO1000" i="3"/>
  <c r="AS1000" i="3" s="1"/>
  <c r="AN1001" i="3"/>
  <c r="AR1001" i="3" s="1"/>
  <c r="AO1001" i="3"/>
  <c r="AS1001" i="3" s="1"/>
  <c r="AO3" i="3"/>
  <c r="AS3" i="3" s="1"/>
  <c r="AN3" i="3"/>
  <c r="AR3" i="3" s="1"/>
  <c r="B4" i="5" l="1"/>
  <c r="E3" i="4"/>
  <c r="A4" i="4"/>
  <c r="E2" i="4"/>
  <c r="B2" i="5"/>
  <c r="A3" i="2"/>
  <c r="AO11" i="3"/>
  <c r="AS11" i="3" s="1"/>
  <c r="A3" i="5"/>
  <c r="AT225" i="3"/>
  <c r="AU953" i="3"/>
  <c r="AU893" i="3"/>
  <c r="AU833" i="3"/>
  <c r="AU749" i="3"/>
  <c r="AU557" i="3"/>
  <c r="AU449" i="3"/>
  <c r="AU317" i="3"/>
  <c r="AU281" i="3"/>
  <c r="AU221" i="3"/>
  <c r="AU964" i="3"/>
  <c r="AU940" i="3"/>
  <c r="AU892" i="3"/>
  <c r="AU868" i="3"/>
  <c r="AU820" i="3"/>
  <c r="AU772" i="3"/>
  <c r="AU652" i="3"/>
  <c r="AU604" i="3"/>
  <c r="AU484" i="3"/>
  <c r="AU364" i="3"/>
  <c r="AU987" i="3"/>
  <c r="AU963" i="3"/>
  <c r="AU939" i="3"/>
  <c r="AU915" i="3"/>
  <c r="AU891" i="3"/>
  <c r="AU855" i="3"/>
  <c r="AU831" i="3"/>
  <c r="AU807" i="3"/>
  <c r="AU783" i="3"/>
  <c r="AU759" i="3"/>
  <c r="AU735" i="3"/>
  <c r="AU723" i="3"/>
  <c r="AU699" i="3"/>
  <c r="AU687" i="3"/>
  <c r="AU651" i="3"/>
  <c r="AU627" i="3"/>
  <c r="AU615" i="3"/>
  <c r="AU603" i="3"/>
  <c r="AU579" i="3"/>
  <c r="AU567" i="3"/>
  <c r="AU555" i="3"/>
  <c r="AU543" i="3"/>
  <c r="AU531" i="3"/>
  <c r="AU519" i="3"/>
  <c r="AU507" i="3"/>
  <c r="AU495" i="3"/>
  <c r="AU483" i="3"/>
  <c r="AU471" i="3"/>
  <c r="AU459" i="3"/>
  <c r="AU447" i="3"/>
  <c r="AU435" i="3"/>
  <c r="AU423" i="3"/>
  <c r="AU411" i="3"/>
  <c r="AU399" i="3"/>
  <c r="AU387" i="3"/>
  <c r="AU375" i="3"/>
  <c r="AU363" i="3"/>
  <c r="AU351" i="3"/>
  <c r="AU339" i="3"/>
  <c r="AU327" i="3"/>
  <c r="AU315" i="3"/>
  <c r="AU303" i="3"/>
  <c r="AU291" i="3"/>
  <c r="AU279" i="3"/>
  <c r="AU267" i="3"/>
  <c r="AU255" i="3"/>
  <c r="AU243" i="3"/>
  <c r="AU231" i="3"/>
  <c r="AU195" i="3"/>
  <c r="AU183" i="3"/>
  <c r="AP3" i="3"/>
  <c r="S3" i="3"/>
  <c r="AU929" i="3"/>
  <c r="AU869" i="3"/>
  <c r="AU785" i="3"/>
  <c r="AU701" i="3"/>
  <c r="AU629" i="3"/>
  <c r="AU533" i="3"/>
  <c r="AU461" i="3"/>
  <c r="AU389" i="3"/>
  <c r="AU329" i="3"/>
  <c r="AU257" i="3"/>
  <c r="AU197" i="3"/>
  <c r="AU844" i="3"/>
  <c r="AU700" i="3"/>
  <c r="AU508" i="3"/>
  <c r="AU220" i="3"/>
  <c r="AU975" i="3"/>
  <c r="AU951" i="3"/>
  <c r="AU927" i="3"/>
  <c r="AU903" i="3"/>
  <c r="AU867" i="3"/>
  <c r="AU843" i="3"/>
  <c r="AU819" i="3"/>
  <c r="AU795" i="3"/>
  <c r="AU771" i="3"/>
  <c r="AU747" i="3"/>
  <c r="AU711" i="3"/>
  <c r="AU675" i="3"/>
  <c r="AU663" i="3"/>
  <c r="AU639" i="3"/>
  <c r="AU591" i="3"/>
  <c r="AU207" i="3"/>
  <c r="AU941" i="3"/>
  <c r="AU845" i="3"/>
  <c r="AU761" i="3"/>
  <c r="AU677" i="3"/>
  <c r="AU593" i="3"/>
  <c r="AU521" i="3"/>
  <c r="AU437" i="3"/>
  <c r="AU353" i="3"/>
  <c r="AU245" i="3"/>
  <c r="AU988" i="3"/>
  <c r="AU916" i="3"/>
  <c r="AU796" i="3"/>
  <c r="AU748" i="3"/>
  <c r="AU676" i="3"/>
  <c r="AU556" i="3"/>
  <c r="AU999" i="3"/>
  <c r="AU879" i="3"/>
  <c r="AU219" i="3"/>
  <c r="AU965" i="3"/>
  <c r="AU881" i="3"/>
  <c r="AU821" i="3"/>
  <c r="AU773" i="3"/>
  <c r="AU725" i="3"/>
  <c r="AU689" i="3"/>
  <c r="AU641" i="3"/>
  <c r="AU581" i="3"/>
  <c r="AU509" i="3"/>
  <c r="AU473" i="3"/>
  <c r="AU413" i="3"/>
  <c r="AU365" i="3"/>
  <c r="AU305" i="3"/>
  <c r="AU233" i="3"/>
  <c r="AU185" i="3"/>
  <c r="AU724" i="3"/>
  <c r="AU436" i="3"/>
  <c r="AU340" i="3"/>
  <c r="AU292" i="3"/>
  <c r="AU268" i="3"/>
  <c r="AU992" i="3"/>
  <c r="AU968" i="3"/>
  <c r="AU944" i="3"/>
  <c r="AU920" i="3"/>
  <c r="AU896" i="3"/>
  <c r="AU872" i="3"/>
  <c r="AU848" i="3"/>
  <c r="AU824" i="3"/>
  <c r="AU800" i="3"/>
  <c r="AU776" i="3"/>
  <c r="AU752" i="3"/>
  <c r="AU728" i="3"/>
  <c r="AU704" i="3"/>
  <c r="AU680" i="3"/>
  <c r="AU656" i="3"/>
  <c r="AU632" i="3"/>
  <c r="AU608" i="3"/>
  <c r="AU584" i="3"/>
  <c r="AU560" i="3"/>
  <c r="AU536" i="3"/>
  <c r="AU512" i="3"/>
  <c r="AU488" i="3"/>
  <c r="AU464" i="3"/>
  <c r="AU440" i="3"/>
  <c r="AU416" i="3"/>
  <c r="AU392" i="3"/>
  <c r="AU368" i="3"/>
  <c r="AU344" i="3"/>
  <c r="AU320" i="3"/>
  <c r="AU296" i="3"/>
  <c r="AU272" i="3"/>
  <c r="AU248" i="3"/>
  <c r="AU224" i="3"/>
  <c r="AU200" i="3"/>
  <c r="AU989" i="3"/>
  <c r="AU905" i="3"/>
  <c r="AU809" i="3"/>
  <c r="AU737" i="3"/>
  <c r="AU653" i="3"/>
  <c r="AU605" i="3"/>
  <c r="AU545" i="3"/>
  <c r="AU485" i="3"/>
  <c r="AU401" i="3"/>
  <c r="AU341" i="3"/>
  <c r="AU269" i="3"/>
  <c r="AU209" i="3"/>
  <c r="AU532" i="3"/>
  <c r="AU388" i="3"/>
  <c r="AU316" i="3"/>
  <c r="AU244" i="3"/>
  <c r="AU991" i="3"/>
  <c r="AU967" i="3"/>
  <c r="AU943" i="3"/>
  <c r="AU919" i="3"/>
  <c r="AU895" i="3"/>
  <c r="AU871" i="3"/>
  <c r="AU847" i="3"/>
  <c r="AU823" i="3"/>
  <c r="AU799" i="3"/>
  <c r="AU775" i="3"/>
  <c r="AU751" i="3"/>
  <c r="AU727" i="3"/>
  <c r="AU703" i="3"/>
  <c r="AU679" i="3"/>
  <c r="AU655" i="3"/>
  <c r="AU631" i="3"/>
  <c r="AU607" i="3"/>
  <c r="AU583" i="3"/>
  <c r="AU559" i="3"/>
  <c r="AU535" i="3"/>
  <c r="AU511" i="3"/>
  <c r="AU487" i="3"/>
  <c r="AU463" i="3"/>
  <c r="AU439" i="3"/>
  <c r="AU415" i="3"/>
  <c r="AU391" i="3"/>
  <c r="AU367" i="3"/>
  <c r="AU343" i="3"/>
  <c r="AU319" i="3"/>
  <c r="AU295" i="3"/>
  <c r="AU271" i="3"/>
  <c r="AU247" i="3"/>
  <c r="AU223" i="3"/>
  <c r="AU199" i="3"/>
  <c r="AU175" i="3"/>
  <c r="AU977" i="3"/>
  <c r="AU917" i="3"/>
  <c r="AU857" i="3"/>
  <c r="AU797" i="3"/>
  <c r="AU713" i="3"/>
  <c r="AU665" i="3"/>
  <c r="AU617" i="3"/>
  <c r="AU569" i="3"/>
  <c r="AU497" i="3"/>
  <c r="AU425" i="3"/>
  <c r="AU377" i="3"/>
  <c r="AU293" i="3"/>
  <c r="AU628" i="3"/>
  <c r="AU580" i="3"/>
  <c r="AU460" i="3"/>
  <c r="AU412" i="3"/>
  <c r="AU196" i="3"/>
  <c r="AU990" i="3"/>
  <c r="AU978" i="3"/>
  <c r="AU966" i="3"/>
  <c r="AU954" i="3"/>
  <c r="AU942" i="3"/>
  <c r="AU930" i="3"/>
  <c r="AU918" i="3"/>
  <c r="AU906" i="3"/>
  <c r="AU894" i="3"/>
  <c r="AU882" i="3"/>
  <c r="AU870" i="3"/>
  <c r="AU858" i="3"/>
  <c r="AU846" i="3"/>
  <c r="AU834" i="3"/>
  <c r="AU822" i="3"/>
  <c r="AU810" i="3"/>
  <c r="AU798" i="3"/>
  <c r="AU786" i="3"/>
  <c r="AU774" i="3"/>
  <c r="AU762" i="3"/>
  <c r="AU750" i="3"/>
  <c r="AU738" i="3"/>
  <c r="AU726" i="3"/>
  <c r="AU714" i="3"/>
  <c r="AU702" i="3"/>
  <c r="AU690" i="3"/>
  <c r="AU678" i="3"/>
  <c r="AU666" i="3"/>
  <c r="AU654" i="3"/>
  <c r="AU642" i="3"/>
  <c r="AU630" i="3"/>
  <c r="AU618" i="3"/>
  <c r="AU606" i="3"/>
  <c r="AU594" i="3"/>
  <c r="AU582" i="3"/>
  <c r="AU570" i="3"/>
  <c r="AU558" i="3"/>
  <c r="AU546" i="3"/>
  <c r="AU534" i="3"/>
  <c r="AU522" i="3"/>
  <c r="AU510" i="3"/>
  <c r="AU498" i="3"/>
  <c r="AU486" i="3"/>
  <c r="AU474" i="3"/>
  <c r="AU462" i="3"/>
  <c r="AU450" i="3"/>
  <c r="AU438" i="3"/>
  <c r="AU426" i="3"/>
  <c r="AU414" i="3"/>
  <c r="AU402" i="3"/>
  <c r="AU390" i="3"/>
  <c r="AU378" i="3"/>
  <c r="AU366" i="3"/>
  <c r="AU354" i="3"/>
  <c r="AU342" i="3"/>
  <c r="AU330" i="3"/>
  <c r="AU318" i="3"/>
  <c r="AU306" i="3"/>
  <c r="AU294" i="3"/>
  <c r="AU282" i="3"/>
  <c r="AU270" i="3"/>
  <c r="AU258" i="3"/>
  <c r="AU246" i="3"/>
  <c r="AU234" i="3"/>
  <c r="AU222" i="3"/>
  <c r="AU210" i="3"/>
  <c r="AU198" i="3"/>
  <c r="AU186" i="3"/>
  <c r="AU174" i="3"/>
  <c r="AU998" i="3"/>
  <c r="AU986" i="3"/>
  <c r="AU974" i="3"/>
  <c r="AU866" i="3"/>
  <c r="AU854" i="3"/>
  <c r="AU842" i="3"/>
  <c r="AU830" i="3"/>
  <c r="AP758" i="3"/>
  <c r="AT746" i="3"/>
  <c r="AT734" i="3"/>
  <c r="AU722" i="3"/>
  <c r="AU710" i="3"/>
  <c r="AU698" i="3"/>
  <c r="AU686" i="3"/>
  <c r="AP674" i="3"/>
  <c r="AP662" i="3"/>
  <c r="AP650" i="3"/>
  <c r="AP638" i="3"/>
  <c r="AP626" i="3"/>
  <c r="AP614" i="3"/>
  <c r="AT602" i="3"/>
  <c r="AT590" i="3"/>
  <c r="AU578" i="3"/>
  <c r="AU566" i="3"/>
  <c r="AU554" i="3"/>
  <c r="AU542" i="3"/>
  <c r="AP530" i="3"/>
  <c r="AP518" i="3"/>
  <c r="AP506" i="3"/>
  <c r="AT494" i="3"/>
  <c r="AP482" i="3"/>
  <c r="AP470" i="3"/>
  <c r="AT458" i="3"/>
  <c r="AT446" i="3"/>
  <c r="AU434" i="3"/>
  <c r="AU422" i="3"/>
  <c r="AU410" i="3"/>
  <c r="AU398" i="3"/>
  <c r="AP386" i="3"/>
  <c r="AP374" i="3"/>
  <c r="AP362" i="3"/>
  <c r="AP350" i="3"/>
  <c r="AP338" i="3"/>
  <c r="AP326" i="3"/>
  <c r="AT314" i="3"/>
  <c r="AT302" i="3"/>
  <c r="AU290" i="3"/>
  <c r="AU278" i="3"/>
  <c r="AU266" i="3"/>
  <c r="AU254" i="3"/>
  <c r="AP242" i="3"/>
  <c r="AP230" i="3"/>
  <c r="AP218" i="3"/>
  <c r="AP206" i="3"/>
  <c r="AP194" i="3"/>
  <c r="AP182" i="3"/>
  <c r="AU949" i="3"/>
  <c r="AU913" i="3"/>
  <c r="AU865" i="3"/>
  <c r="AU805" i="3"/>
  <c r="AU769" i="3"/>
  <c r="AU733" i="3"/>
  <c r="AU697" i="3"/>
  <c r="AU661" i="3"/>
  <c r="AU625" i="3"/>
  <c r="AU565" i="3"/>
  <c r="AU505" i="3"/>
  <c r="AU457" i="3"/>
  <c r="AU421" i="3"/>
  <c r="AU373" i="3"/>
  <c r="AU337" i="3"/>
  <c r="AU301" i="3"/>
  <c r="AU265" i="3"/>
  <c r="AU229" i="3"/>
  <c r="AU193" i="3"/>
  <c r="AP636" i="3"/>
  <c r="AP624" i="3"/>
  <c r="AP612" i="3"/>
  <c r="AP600" i="3"/>
  <c r="AP588" i="3"/>
  <c r="AP576" i="3"/>
  <c r="AP564" i="3"/>
  <c r="AP552" i="3"/>
  <c r="AP540" i="3"/>
  <c r="AP528" i="3"/>
  <c r="AP516" i="3"/>
  <c r="AP504" i="3"/>
  <c r="AP492" i="3"/>
  <c r="AP480" i="3"/>
  <c r="AP468" i="3"/>
  <c r="AP456" i="3"/>
  <c r="AP444" i="3"/>
  <c r="AP432" i="3"/>
  <c r="AP420" i="3"/>
  <c r="AP408" i="3"/>
  <c r="AP396" i="3"/>
  <c r="AP384" i="3"/>
  <c r="AP372" i="3"/>
  <c r="AP360" i="3"/>
  <c r="AP348" i="3"/>
  <c r="AP336" i="3"/>
  <c r="AP324" i="3"/>
  <c r="AP312" i="3"/>
  <c r="AP300" i="3"/>
  <c r="AP288" i="3"/>
  <c r="AP276" i="3"/>
  <c r="AP264" i="3"/>
  <c r="AP252" i="3"/>
  <c r="AP240" i="3"/>
  <c r="AP228" i="3"/>
  <c r="AP216" i="3"/>
  <c r="AP204" i="3"/>
  <c r="AP192" i="3"/>
  <c r="AP180" i="3"/>
  <c r="AU829" i="3"/>
  <c r="AU997" i="3"/>
  <c r="AU961" i="3"/>
  <c r="AU925" i="3"/>
  <c r="AU889" i="3"/>
  <c r="AU841" i="3"/>
  <c r="AU793" i="3"/>
  <c r="AU757" i="3"/>
  <c r="AU721" i="3"/>
  <c r="AU685" i="3"/>
  <c r="AU649" i="3"/>
  <c r="AU613" i="3"/>
  <c r="AU577" i="3"/>
  <c r="AU553" i="3"/>
  <c r="AU529" i="3"/>
  <c r="AU493" i="3"/>
  <c r="AU469" i="3"/>
  <c r="AU445" i="3"/>
  <c r="AU409" i="3"/>
  <c r="AU385" i="3"/>
  <c r="AU349" i="3"/>
  <c r="AU313" i="3"/>
  <c r="AU289" i="3"/>
  <c r="AU253" i="3"/>
  <c r="AU217" i="3"/>
  <c r="AU181" i="3"/>
  <c r="AU985" i="3"/>
  <c r="AU973" i="3"/>
  <c r="AU937" i="3"/>
  <c r="AU901" i="3"/>
  <c r="AU877" i="3"/>
  <c r="AU853" i="3"/>
  <c r="AU817" i="3"/>
  <c r="AU781" i="3"/>
  <c r="AU745" i="3"/>
  <c r="AU709" i="3"/>
  <c r="AU673" i="3"/>
  <c r="AU637" i="3"/>
  <c r="AU601" i="3"/>
  <c r="AU589" i="3"/>
  <c r="AU541" i="3"/>
  <c r="AU517" i="3"/>
  <c r="AU481" i="3"/>
  <c r="AU433" i="3"/>
  <c r="AU397" i="3"/>
  <c r="AU361" i="3"/>
  <c r="AU325" i="3"/>
  <c r="AU277" i="3"/>
  <c r="AU241" i="3"/>
  <c r="AU205" i="3"/>
  <c r="AT393" i="3"/>
  <c r="AP417" i="3"/>
  <c r="B4" i="3"/>
  <c r="AT3" i="3"/>
  <c r="AU3" i="3" s="1"/>
  <c r="AT849" i="3"/>
  <c r="AP873" i="3"/>
  <c r="AP465" i="3"/>
  <c r="AT897" i="3"/>
  <c r="AP645" i="3"/>
  <c r="AT801" i="3"/>
  <c r="AT466" i="3"/>
  <c r="AP286" i="3"/>
  <c r="AT337" i="3"/>
  <c r="AP874" i="3"/>
  <c r="AT735" i="3"/>
  <c r="AT326" i="3"/>
  <c r="AP399" i="3"/>
  <c r="AT699" i="3"/>
  <c r="AT315" i="3"/>
  <c r="AP387" i="3"/>
  <c r="AT627" i="3"/>
  <c r="AT243" i="3"/>
  <c r="AP351" i="3"/>
  <c r="AT614" i="3"/>
  <c r="AP795" i="3"/>
  <c r="AP327" i="3"/>
  <c r="AT591" i="3"/>
  <c r="AT219" i="3"/>
  <c r="AP675" i="3"/>
  <c r="AP315" i="3"/>
  <c r="AT579" i="3"/>
  <c r="AT207" i="3"/>
  <c r="AT543" i="3"/>
  <c r="AP639" i="3"/>
  <c r="AP279" i="3"/>
  <c r="AT471" i="3"/>
  <c r="AP591" i="3"/>
  <c r="AP243" i="3"/>
  <c r="AP543" i="3"/>
  <c r="AP207" i="3"/>
  <c r="AT879" i="3"/>
  <c r="AT435" i="3"/>
  <c r="AP471" i="3"/>
  <c r="AP195" i="3"/>
  <c r="AT580" i="3"/>
  <c r="AT208" i="3"/>
  <c r="AT808" i="3"/>
  <c r="AP712" i="3"/>
  <c r="AT400" i="3"/>
  <c r="AP329" i="3"/>
  <c r="AT364" i="3"/>
  <c r="AP316" i="3"/>
  <c r="AP508" i="3"/>
  <c r="AT940" i="3"/>
  <c r="AT915" i="3"/>
  <c r="AP759" i="3"/>
  <c r="AP368" i="3"/>
  <c r="AT848" i="3"/>
  <c r="AP644" i="3"/>
  <c r="AT843" i="3"/>
  <c r="AT500" i="3"/>
  <c r="AT224" i="3"/>
  <c r="AP872" i="3"/>
  <c r="AT704" i="3"/>
  <c r="AT771" i="3"/>
  <c r="AT987" i="3"/>
  <c r="AP927" i="3"/>
  <c r="AT951" i="3"/>
  <c r="AT939" i="3"/>
  <c r="AP963" i="3"/>
  <c r="AP449" i="3"/>
  <c r="AT725" i="3"/>
  <c r="AT509" i="3"/>
  <c r="AP1000" i="3"/>
  <c r="AP436" i="3"/>
  <c r="AT508" i="3"/>
  <c r="AT316" i="3"/>
  <c r="AT700" i="3"/>
  <c r="AT869" i="3"/>
  <c r="AT485" i="3"/>
  <c r="AT305" i="3"/>
  <c r="AP592" i="3"/>
  <c r="AP388" i="3"/>
  <c r="AT665" i="3"/>
  <c r="AT245" i="3"/>
  <c r="AP196" i="3"/>
  <c r="AT664" i="3"/>
  <c r="AT244" i="3"/>
  <c r="AP544" i="3"/>
  <c r="AP727" i="3"/>
  <c r="AT844" i="3"/>
  <c r="AP796" i="3"/>
  <c r="AP352" i="3"/>
  <c r="AT425" i="3"/>
  <c r="AP509" i="3"/>
  <c r="AP961" i="3"/>
  <c r="AT655" i="3"/>
  <c r="AT499" i="3"/>
  <c r="AT331" i="3"/>
  <c r="AT223" i="3"/>
  <c r="AP691" i="3"/>
  <c r="AP235" i="3"/>
  <c r="AT931" i="3"/>
  <c r="AP919" i="3"/>
  <c r="AT799" i="3"/>
  <c r="AP499" i="3"/>
  <c r="AP367" i="3"/>
  <c r="AT607" i="3"/>
  <c r="AP871" i="3"/>
  <c r="AT895" i="3"/>
  <c r="AT451" i="3"/>
  <c r="AP823" i="3"/>
  <c r="AP643" i="3"/>
  <c r="AP187" i="3"/>
  <c r="AT283" i="3"/>
  <c r="AP463" i="3"/>
  <c r="AT271" i="3"/>
  <c r="AP595" i="3"/>
  <c r="AT703" i="3"/>
  <c r="AT547" i="3"/>
  <c r="AP775" i="3"/>
  <c r="AT979" i="3"/>
  <c r="AT847" i="3"/>
  <c r="AT391" i="3"/>
  <c r="AP739" i="3"/>
  <c r="AP547" i="3"/>
  <c r="AP415" i="3"/>
  <c r="AT910" i="3"/>
  <c r="AT730" i="3"/>
  <c r="AT1000" i="3"/>
  <c r="AT203" i="3"/>
  <c r="AT418" i="3"/>
  <c r="AP844" i="3"/>
  <c r="AP214" i="3"/>
  <c r="AP466" i="3"/>
  <c r="AP967" i="3"/>
  <c r="AP334" i="3"/>
  <c r="AT613" i="3"/>
  <c r="AT481" i="3"/>
  <c r="AP469" i="3"/>
  <c r="AT973" i="3"/>
  <c r="AP877" i="3"/>
  <c r="AP745" i="3"/>
  <c r="AP217" i="3"/>
  <c r="AP613" i="3"/>
  <c r="AT673" i="3"/>
  <c r="AP701" i="3"/>
  <c r="AT913" i="3"/>
  <c r="AP409" i="3"/>
  <c r="AP817" i="3"/>
  <c r="AP289" i="3"/>
  <c r="AP541" i="3"/>
  <c r="AT901" i="3"/>
  <c r="AT845" i="3"/>
  <c r="AT793" i="3"/>
  <c r="AT721" i="3"/>
  <c r="AT601" i="3"/>
  <c r="AT529" i="3"/>
  <c r="AT469" i="3"/>
  <c r="AT217" i="3"/>
  <c r="AP946" i="3"/>
  <c r="AP802" i="3"/>
  <c r="AP737" i="3"/>
  <c r="AP670" i="3"/>
  <c r="AP529" i="3"/>
  <c r="AP397" i="3"/>
  <c r="AP337" i="3"/>
  <c r="AT541" i="3"/>
  <c r="AT661" i="3"/>
  <c r="AP349" i="3"/>
  <c r="AP517" i="3"/>
  <c r="AP277" i="3"/>
  <c r="AT778" i="3"/>
  <c r="AT706" i="3"/>
  <c r="AT589" i="3"/>
  <c r="AT457" i="3"/>
  <c r="AT394" i="3"/>
  <c r="AT253" i="3"/>
  <c r="AP649" i="3"/>
  <c r="AP457" i="3"/>
  <c r="AP265" i="3"/>
  <c r="AP601" i="3"/>
  <c r="AT709" i="3"/>
  <c r="AT265" i="3"/>
  <c r="AP205" i="3"/>
  <c r="AT889" i="3"/>
  <c r="AT841" i="3"/>
  <c r="AT649" i="3"/>
  <c r="AT205" i="3"/>
  <c r="AP997" i="3"/>
  <c r="AP925" i="3"/>
  <c r="AP865" i="3"/>
  <c r="AP793" i="3"/>
  <c r="AP721" i="3"/>
  <c r="AP646" i="3"/>
  <c r="AP589" i="3"/>
  <c r="AP385" i="3"/>
  <c r="AP262" i="3"/>
  <c r="AT397" i="3"/>
  <c r="AP733" i="3"/>
  <c r="AT937" i="3"/>
  <c r="AT829" i="3"/>
  <c r="AT769" i="3"/>
  <c r="AT646" i="3"/>
  <c r="AT505" i="3"/>
  <c r="AT445" i="3"/>
  <c r="AT313" i="3"/>
  <c r="AP994" i="3"/>
  <c r="AP922" i="3"/>
  <c r="AP853" i="3"/>
  <c r="AP781" i="3"/>
  <c r="AP581" i="3"/>
  <c r="AP505" i="3"/>
  <c r="AP445" i="3"/>
  <c r="AP373" i="3"/>
  <c r="AP325" i="3"/>
  <c r="AP253" i="3"/>
  <c r="AP193" i="3"/>
  <c r="AT961" i="3"/>
  <c r="AT949" i="3"/>
  <c r="AT781" i="3"/>
  <c r="AT517" i="3"/>
  <c r="AT325" i="3"/>
  <c r="AP937" i="3"/>
  <c r="AP661" i="3"/>
  <c r="AT934" i="3"/>
  <c r="AT877" i="3"/>
  <c r="AT826" i="3"/>
  <c r="AT757" i="3"/>
  <c r="AT701" i="3"/>
  <c r="AT637" i="3"/>
  <c r="AT577" i="3"/>
  <c r="AT442" i="3"/>
  <c r="AT385" i="3"/>
  <c r="AT310" i="3"/>
  <c r="AT202" i="3"/>
  <c r="AP985" i="3"/>
  <c r="AP778" i="3"/>
  <c r="AP709" i="3"/>
  <c r="AP577" i="3"/>
  <c r="AP190" i="3"/>
  <c r="AP673" i="3"/>
  <c r="AT373" i="3"/>
  <c r="AP949" i="3"/>
  <c r="AT997" i="3"/>
  <c r="AT565" i="3"/>
  <c r="AP913" i="3"/>
  <c r="AP493" i="3"/>
  <c r="AP241" i="3"/>
  <c r="AT929" i="3"/>
  <c r="AT865" i="3"/>
  <c r="AT745" i="3"/>
  <c r="AT625" i="3"/>
  <c r="AT553" i="3"/>
  <c r="AT493" i="3"/>
  <c r="AT433" i="3"/>
  <c r="AT301" i="3"/>
  <c r="AT229" i="3"/>
  <c r="AT181" i="3"/>
  <c r="AP970" i="3"/>
  <c r="AP901" i="3"/>
  <c r="AP829" i="3"/>
  <c r="AP769" i="3"/>
  <c r="AP697" i="3"/>
  <c r="AP553" i="3"/>
  <c r="AP490" i="3"/>
  <c r="AP421" i="3"/>
  <c r="AP361" i="3"/>
  <c r="AP313" i="3"/>
  <c r="AP238" i="3"/>
  <c r="AP181" i="3"/>
  <c r="AT277" i="3"/>
  <c r="AT817" i="3"/>
  <c r="AT193" i="3"/>
  <c r="AT985" i="3"/>
  <c r="AT925" i="3"/>
  <c r="AT853" i="3"/>
  <c r="AT805" i="3"/>
  <c r="AT697" i="3"/>
  <c r="AT622" i="3"/>
  <c r="AT490" i="3"/>
  <c r="AT361" i="3"/>
  <c r="AT289" i="3"/>
  <c r="AT178" i="3"/>
  <c r="AP898" i="3"/>
  <c r="AP826" i="3"/>
  <c r="AP637" i="3"/>
  <c r="AP481" i="3"/>
  <c r="AP358" i="3"/>
  <c r="AP310" i="3"/>
  <c r="AT409" i="3"/>
  <c r="AP805" i="3"/>
  <c r="AT754" i="3"/>
  <c r="AT241" i="3"/>
  <c r="AP973" i="3"/>
  <c r="AP841" i="3"/>
  <c r="AP565" i="3"/>
  <c r="AP433" i="3"/>
  <c r="AT802" i="3"/>
  <c r="AT733" i="3"/>
  <c r="AT685" i="3"/>
  <c r="AT545" i="3"/>
  <c r="AT421" i="3"/>
  <c r="AT349" i="3"/>
  <c r="AT286" i="3"/>
  <c r="AP889" i="3"/>
  <c r="AP757" i="3"/>
  <c r="AP685" i="3"/>
  <c r="AP625" i="3"/>
  <c r="AP301" i="3"/>
  <c r="AP229" i="3"/>
  <c r="AT846" i="3"/>
  <c r="AT999" i="3"/>
  <c r="AT807" i="3"/>
  <c r="AT772" i="3"/>
  <c r="AT663" i="3"/>
  <c r="AT544" i="3"/>
  <c r="AT507" i="3"/>
  <c r="AT472" i="3"/>
  <c r="AT436" i="3"/>
  <c r="AT399" i="3"/>
  <c r="AT363" i="3"/>
  <c r="AP964" i="3"/>
  <c r="AP880" i="3"/>
  <c r="AP843" i="3"/>
  <c r="AP760" i="3"/>
  <c r="AP711" i="3"/>
  <c r="AP640" i="3"/>
  <c r="AP507" i="3"/>
  <c r="AP435" i="3"/>
  <c r="AP280" i="3"/>
  <c r="AP832" i="3"/>
  <c r="AT903" i="3"/>
  <c r="AT867" i="3"/>
  <c r="AT760" i="3"/>
  <c r="AT724" i="3"/>
  <c r="AT652" i="3"/>
  <c r="AT615" i="3"/>
  <c r="AT532" i="3"/>
  <c r="AT351" i="3"/>
  <c r="AT279" i="3"/>
  <c r="AP952" i="3"/>
  <c r="AP916" i="3"/>
  <c r="AP700" i="3"/>
  <c r="AP663" i="3"/>
  <c r="AP628" i="3"/>
  <c r="AP496" i="3"/>
  <c r="AP423" i="3"/>
  <c r="AP268" i="3"/>
  <c r="AP232" i="3"/>
  <c r="AT868" i="3"/>
  <c r="AT280" i="3"/>
  <c r="AT832" i="3"/>
  <c r="AT759" i="3"/>
  <c r="AT723" i="3"/>
  <c r="AT688" i="3"/>
  <c r="AT651" i="3"/>
  <c r="AT568" i="3"/>
  <c r="AT531" i="3"/>
  <c r="AT496" i="3"/>
  <c r="AT460" i="3"/>
  <c r="AT424" i="3"/>
  <c r="AT232" i="3"/>
  <c r="AP988" i="3"/>
  <c r="AP951" i="3"/>
  <c r="AP915" i="3"/>
  <c r="AP784" i="3"/>
  <c r="AP699" i="3"/>
  <c r="AP627" i="3"/>
  <c r="AP532" i="3"/>
  <c r="AP495" i="3"/>
  <c r="AP460" i="3"/>
  <c r="AP376" i="3"/>
  <c r="AP340" i="3"/>
  <c r="AP267" i="3"/>
  <c r="AP231" i="3"/>
  <c r="AT975" i="3"/>
  <c r="AT856" i="3"/>
  <c r="AT831" i="3"/>
  <c r="AT796" i="3"/>
  <c r="AT687" i="3"/>
  <c r="AT567" i="3"/>
  <c r="AT495" i="3"/>
  <c r="AT459" i="3"/>
  <c r="AT423" i="3"/>
  <c r="AT388" i="3"/>
  <c r="AT340" i="3"/>
  <c r="AT231" i="3"/>
  <c r="AP987" i="3"/>
  <c r="AP783" i="3"/>
  <c r="AP652" i="3"/>
  <c r="AP579" i="3"/>
  <c r="AP531" i="3"/>
  <c r="AP459" i="3"/>
  <c r="AP375" i="3"/>
  <c r="AP339" i="3"/>
  <c r="AP304" i="3"/>
  <c r="AT904" i="3"/>
  <c r="AT855" i="3"/>
  <c r="AT795" i="3"/>
  <c r="AT712" i="3"/>
  <c r="AT520" i="3"/>
  <c r="AT387" i="3"/>
  <c r="AT339" i="3"/>
  <c r="AT304" i="3"/>
  <c r="AT268" i="3"/>
  <c r="AT196" i="3"/>
  <c r="AP904" i="3"/>
  <c r="AP868" i="3"/>
  <c r="AP820" i="3"/>
  <c r="AP736" i="3"/>
  <c r="AP651" i="3"/>
  <c r="AP616" i="3"/>
  <c r="AP303" i="3"/>
  <c r="AP220" i="3"/>
  <c r="AP184" i="3"/>
  <c r="AT964" i="3"/>
  <c r="AT928" i="3"/>
  <c r="AT892" i="3"/>
  <c r="AT748" i="3"/>
  <c r="AT711" i="3"/>
  <c r="AT676" i="3"/>
  <c r="AT640" i="3"/>
  <c r="AT604" i="3"/>
  <c r="AT556" i="3"/>
  <c r="AT519" i="3"/>
  <c r="AT303" i="3"/>
  <c r="AT267" i="3"/>
  <c r="AT195" i="3"/>
  <c r="AP976" i="3"/>
  <c r="AP940" i="3"/>
  <c r="AP903" i="3"/>
  <c r="AP867" i="3"/>
  <c r="AP819" i="3"/>
  <c r="AP688" i="3"/>
  <c r="AP615" i="3"/>
  <c r="AP568" i="3"/>
  <c r="AP520" i="3"/>
  <c r="AP484" i="3"/>
  <c r="AP412" i="3"/>
  <c r="AP256" i="3"/>
  <c r="AP219" i="3"/>
  <c r="AP183" i="3"/>
  <c r="AT616" i="3"/>
  <c r="AP424" i="3"/>
  <c r="AT963" i="3"/>
  <c r="AT927" i="3"/>
  <c r="AT891" i="3"/>
  <c r="AT820" i="3"/>
  <c r="AT784" i="3"/>
  <c r="AT747" i="3"/>
  <c r="AT675" i="3"/>
  <c r="AT639" i="3"/>
  <c r="AT603" i="3"/>
  <c r="AT555" i="3"/>
  <c r="AT448" i="3"/>
  <c r="AT412" i="3"/>
  <c r="AT376" i="3"/>
  <c r="AP975" i="3"/>
  <c r="AP939" i="3"/>
  <c r="AP687" i="3"/>
  <c r="AP519" i="3"/>
  <c r="AP483" i="3"/>
  <c r="AP448" i="3"/>
  <c r="AP411" i="3"/>
  <c r="AP330" i="3"/>
  <c r="AP292" i="3"/>
  <c r="AP255" i="3"/>
  <c r="AT819" i="3"/>
  <c r="AT783" i="3"/>
  <c r="AT510" i="3"/>
  <c r="AT484" i="3"/>
  <c r="AT447" i="3"/>
  <c r="AT411" i="3"/>
  <c r="AT375" i="3"/>
  <c r="AT328" i="3"/>
  <c r="AT292" i="3"/>
  <c r="AT256" i="3"/>
  <c r="AT184" i="3"/>
  <c r="AP855" i="3"/>
  <c r="AP808" i="3"/>
  <c r="AP772" i="3"/>
  <c r="AP724" i="3"/>
  <c r="AP604" i="3"/>
  <c r="AP556" i="3"/>
  <c r="AP447" i="3"/>
  <c r="AP364" i="3"/>
  <c r="AP291" i="3"/>
  <c r="AT352" i="3"/>
  <c r="AP664" i="3"/>
  <c r="AT952" i="3"/>
  <c r="AT916" i="3"/>
  <c r="AT880" i="3"/>
  <c r="AT736" i="3"/>
  <c r="AT628" i="3"/>
  <c r="AT592" i="3"/>
  <c r="AT483" i="3"/>
  <c r="AT327" i="3"/>
  <c r="AT291" i="3"/>
  <c r="AT255" i="3"/>
  <c r="AT220" i="3"/>
  <c r="AT183" i="3"/>
  <c r="AP928" i="3"/>
  <c r="AP891" i="3"/>
  <c r="AP807" i="3"/>
  <c r="AP771" i="3"/>
  <c r="AP676" i="3"/>
  <c r="AP603" i="3"/>
  <c r="AP555" i="3"/>
  <c r="AP472" i="3"/>
  <c r="AP400" i="3"/>
  <c r="AP363" i="3"/>
  <c r="AP328" i="3"/>
  <c r="AP244" i="3"/>
  <c r="AP208" i="3"/>
  <c r="AP917" i="3"/>
  <c r="AP809" i="3"/>
  <c r="AP978" i="3"/>
  <c r="AT953" i="3"/>
  <c r="AT809" i="3"/>
  <c r="AT785" i="3"/>
  <c r="AT629" i="3"/>
  <c r="AT605" i="3"/>
  <c r="AT365" i="3"/>
  <c r="AT186" i="3"/>
  <c r="AP473" i="3"/>
  <c r="AP293" i="3"/>
  <c r="AP233" i="3"/>
  <c r="AT989" i="3"/>
  <c r="AT569" i="3"/>
  <c r="AT449" i="3"/>
  <c r="AT329" i="3"/>
  <c r="AT210" i="3"/>
  <c r="AT185" i="3"/>
  <c r="AP833" i="3"/>
  <c r="AP773" i="3"/>
  <c r="AP665" i="3"/>
  <c r="AP641" i="3"/>
  <c r="AP605" i="3"/>
  <c r="AP569" i="3"/>
  <c r="AP534" i="3"/>
  <c r="AP413" i="3"/>
  <c r="AP378" i="3"/>
  <c r="AP353" i="3"/>
  <c r="AP197" i="3"/>
  <c r="AT749" i="3"/>
  <c r="AT689" i="3"/>
  <c r="AT533" i="3"/>
  <c r="AT473" i="3"/>
  <c r="AT269" i="3"/>
  <c r="AT233" i="3"/>
  <c r="AT209" i="3"/>
  <c r="AP941" i="3"/>
  <c r="AP533" i="3"/>
  <c r="AP377" i="3"/>
  <c r="AP257" i="3"/>
  <c r="AT918" i="3"/>
  <c r="AT893" i="3"/>
  <c r="AT857" i="3"/>
  <c r="AT833" i="3"/>
  <c r="AT713" i="3"/>
  <c r="AT653" i="3"/>
  <c r="AT390" i="3"/>
  <c r="AT293" i="3"/>
  <c r="AP725" i="3"/>
  <c r="AP690" i="3"/>
  <c r="AP497" i="3"/>
  <c r="AP437" i="3"/>
  <c r="AP317" i="3"/>
  <c r="AT942" i="3"/>
  <c r="AT917" i="3"/>
  <c r="AT594" i="3"/>
  <c r="AT413" i="3"/>
  <c r="AT389" i="3"/>
  <c r="AT353" i="3"/>
  <c r="AP797" i="3"/>
  <c r="AP689" i="3"/>
  <c r="AP557" i="3"/>
  <c r="AP221" i="3"/>
  <c r="AT977" i="3"/>
  <c r="AT941" i="3"/>
  <c r="AT773" i="3"/>
  <c r="AT618" i="3"/>
  <c r="AT593" i="3"/>
  <c r="AT557" i="3"/>
  <c r="AT497" i="3"/>
  <c r="AP965" i="3"/>
  <c r="AP653" i="3"/>
  <c r="AP629" i="3"/>
  <c r="AP401" i="3"/>
  <c r="AP341" i="3"/>
  <c r="AP281" i="3"/>
  <c r="AT737" i="3"/>
  <c r="AT677" i="3"/>
  <c r="AT617" i="3"/>
  <c r="AT521" i="3"/>
  <c r="AT438" i="3"/>
  <c r="AT317" i="3"/>
  <c r="AT257" i="3"/>
  <c r="AP822" i="3"/>
  <c r="AP713" i="3"/>
  <c r="AP593" i="3"/>
  <c r="AP521" i="3"/>
  <c r="AP245" i="3"/>
  <c r="AT881" i="3"/>
  <c r="AT798" i="3"/>
  <c r="AT462" i="3"/>
  <c r="AT437" i="3"/>
  <c r="AP989" i="3"/>
  <c r="AP857" i="3"/>
  <c r="AP821" i="3"/>
  <c r="AP461" i="3"/>
  <c r="AP425" i="3"/>
  <c r="AP185" i="3"/>
  <c r="AT965" i="3"/>
  <c r="AT821" i="3"/>
  <c r="AT797" i="3"/>
  <c r="AT641" i="3"/>
  <c r="AT461" i="3"/>
  <c r="AT401" i="3"/>
  <c r="AT377" i="3"/>
  <c r="AT341" i="3"/>
  <c r="AT197" i="3"/>
  <c r="AP749" i="3"/>
  <c r="AP677" i="3"/>
  <c r="AP485" i="3"/>
  <c r="AP365" i="3"/>
  <c r="AP305" i="3"/>
  <c r="AT905" i="3"/>
  <c r="AT761" i="3"/>
  <c r="AT581" i="3"/>
  <c r="AT281" i="3"/>
  <c r="AT221" i="3"/>
  <c r="AP953" i="3"/>
  <c r="AP881" i="3"/>
  <c r="AP617" i="3"/>
  <c r="AP545" i="3"/>
  <c r="AP389" i="3"/>
  <c r="AP269" i="3"/>
  <c r="AP209" i="3"/>
  <c r="AT894" i="3"/>
  <c r="AT666" i="3"/>
  <c r="AT642" i="3"/>
  <c r="AT486" i="3"/>
  <c r="AT258" i="3"/>
  <c r="AP714" i="3"/>
  <c r="AP642" i="3"/>
  <c r="AP558" i="3"/>
  <c r="AP354" i="3"/>
  <c r="AP198" i="3"/>
  <c r="AP174" i="3"/>
  <c r="AT966" i="3"/>
  <c r="AT714" i="3"/>
  <c r="AT534" i="3"/>
  <c r="AT330" i="3"/>
  <c r="AT306" i="3"/>
  <c r="AT282" i="3"/>
  <c r="AP846" i="3"/>
  <c r="AP738" i="3"/>
  <c r="AP426" i="3"/>
  <c r="AP402" i="3"/>
  <c r="AP246" i="3"/>
  <c r="AP222" i="3"/>
  <c r="AT738" i="3"/>
  <c r="AT690" i="3"/>
  <c r="AT558" i="3"/>
  <c r="AT354" i="3"/>
  <c r="AP582" i="3"/>
  <c r="AP474" i="3"/>
  <c r="AP270" i="3"/>
  <c r="AT810" i="3"/>
  <c r="AT762" i="3"/>
  <c r="AT402" i="3"/>
  <c r="AP894" i="3"/>
  <c r="AP870" i="3"/>
  <c r="AP786" i="3"/>
  <c r="AP762" i="3"/>
  <c r="AP654" i="3"/>
  <c r="AP606" i="3"/>
  <c r="AP498" i="3"/>
  <c r="AP450" i="3"/>
  <c r="AP294" i="3"/>
  <c r="AT990" i="3"/>
  <c r="AT858" i="3"/>
  <c r="AT988" i="3"/>
  <c r="AT834" i="3"/>
  <c r="AT786" i="3"/>
  <c r="AT582" i="3"/>
  <c r="AT426" i="3"/>
  <c r="AT378" i="3"/>
  <c r="AP942" i="3"/>
  <c r="AP918" i="3"/>
  <c r="AP892" i="3"/>
  <c r="AP869" i="3"/>
  <c r="AP810" i="3"/>
  <c r="AP785" i="3"/>
  <c r="AP761" i="3"/>
  <c r="AP735" i="3"/>
  <c r="AP678" i="3"/>
  <c r="AP580" i="3"/>
  <c r="AP522" i="3"/>
  <c r="AP318" i="3"/>
  <c r="AT906" i="3"/>
  <c r="AT882" i="3"/>
  <c r="AT630" i="3"/>
  <c r="AT474" i="3"/>
  <c r="AT450" i="3"/>
  <c r="AT246" i="3"/>
  <c r="AT174" i="3"/>
  <c r="AP966" i="3"/>
  <c r="AP834" i="3"/>
  <c r="AP702" i="3"/>
  <c r="AP630" i="3"/>
  <c r="AP342" i="3"/>
  <c r="AT954" i="3"/>
  <c r="AT930" i="3"/>
  <c r="AT654" i="3"/>
  <c r="AT606" i="3"/>
  <c r="AT522" i="3"/>
  <c r="AT498" i="3"/>
  <c r="AT294" i="3"/>
  <c r="AT222" i="3"/>
  <c r="AT198" i="3"/>
  <c r="AP990" i="3"/>
  <c r="AP546" i="3"/>
  <c r="AP390" i="3"/>
  <c r="AP366" i="3"/>
  <c r="AT678" i="3"/>
  <c r="AT342" i="3"/>
  <c r="AT318" i="3"/>
  <c r="AT270" i="3"/>
  <c r="AP882" i="3"/>
  <c r="AP726" i="3"/>
  <c r="AP570" i="3"/>
  <c r="AP210" i="3"/>
  <c r="AP186" i="3"/>
  <c r="AT978" i="3"/>
  <c r="AT726" i="3"/>
  <c r="AP858" i="3"/>
  <c r="AP750" i="3"/>
  <c r="AP438" i="3"/>
  <c r="AP414" i="3"/>
  <c r="AP258" i="3"/>
  <c r="AP234" i="3"/>
  <c r="AT702" i="3"/>
  <c r="AT570" i="3"/>
  <c r="AT366" i="3"/>
  <c r="AP930" i="3"/>
  <c r="AP906" i="3"/>
  <c r="AP594" i="3"/>
  <c r="AP510" i="3"/>
  <c r="AP486" i="3"/>
  <c r="AP282" i="3"/>
  <c r="AT546" i="3"/>
  <c r="AT750" i="3"/>
  <c r="AT976" i="3"/>
  <c r="AT870" i="3"/>
  <c r="AT822" i="3"/>
  <c r="AT774" i="3"/>
  <c r="AT414" i="3"/>
  <c r="AT234" i="3"/>
  <c r="AP954" i="3"/>
  <c r="AP929" i="3"/>
  <c r="AP905" i="3"/>
  <c r="AP856" i="3"/>
  <c r="AP798" i="3"/>
  <c r="AP774" i="3"/>
  <c r="AP748" i="3"/>
  <c r="AP723" i="3"/>
  <c r="AP666" i="3"/>
  <c r="AP618" i="3"/>
  <c r="AP567" i="3"/>
  <c r="AP462" i="3"/>
  <c r="AP306" i="3"/>
  <c r="AT886" i="3"/>
  <c r="AT862" i="3"/>
  <c r="AT598" i="3"/>
  <c r="AT574" i="3"/>
  <c r="AT551" i="3"/>
  <c r="AT262" i="3"/>
  <c r="AT239" i="3"/>
  <c r="AP850" i="3"/>
  <c r="AP754" i="3"/>
  <c r="AP730" i="3"/>
  <c r="AP622" i="3"/>
  <c r="AP598" i="3"/>
  <c r="AP442" i="3"/>
  <c r="AP418" i="3"/>
  <c r="AT994" i="3"/>
  <c r="AT682" i="3"/>
  <c r="AT550" i="3"/>
  <c r="AT370" i="3"/>
  <c r="AT346" i="3"/>
  <c r="AT238" i="3"/>
  <c r="AP706" i="3"/>
  <c r="AP574" i="3"/>
  <c r="AP550" i="3"/>
  <c r="AT970" i="3"/>
  <c r="AT947" i="3"/>
  <c r="AT658" i="3"/>
  <c r="AT526" i="3"/>
  <c r="AT502" i="3"/>
  <c r="AP682" i="3"/>
  <c r="AP526" i="3"/>
  <c r="AP502" i="3"/>
  <c r="AP394" i="3"/>
  <c r="AP370" i="3"/>
  <c r="AT946" i="3"/>
  <c r="AT838" i="3"/>
  <c r="AT814" i="3"/>
  <c r="AT634" i="3"/>
  <c r="AP658" i="3"/>
  <c r="AP478" i="3"/>
  <c r="AT922" i="3"/>
  <c r="AT898" i="3"/>
  <c r="AT611" i="3"/>
  <c r="AT478" i="3"/>
  <c r="AT454" i="3"/>
  <c r="AT322" i="3"/>
  <c r="AT298" i="3"/>
  <c r="AT214" i="3"/>
  <c r="AP982" i="3"/>
  <c r="AP958" i="3"/>
  <c r="AP934" i="3"/>
  <c r="AP886" i="3"/>
  <c r="AP346" i="3"/>
  <c r="AP322" i="3"/>
  <c r="AP298" i="3"/>
  <c r="AP274" i="3"/>
  <c r="AP250" i="3"/>
  <c r="AT790" i="3"/>
  <c r="AT766" i="3"/>
  <c r="AT742" i="3"/>
  <c r="AT718" i="3"/>
  <c r="AT610" i="3"/>
  <c r="AT430" i="3"/>
  <c r="AT406" i="3"/>
  <c r="AT274" i="3"/>
  <c r="AT190" i="3"/>
  <c r="AP910" i="3"/>
  <c r="AP838" i="3"/>
  <c r="AP814" i="3"/>
  <c r="AP790" i="3"/>
  <c r="AP742" i="3"/>
  <c r="AP454" i="3"/>
  <c r="AP226" i="3"/>
  <c r="AP202" i="3"/>
  <c r="AT874" i="3"/>
  <c r="AT850" i="3"/>
  <c r="AT586" i="3"/>
  <c r="AT562" i="3"/>
  <c r="AT250" i="3"/>
  <c r="AP862" i="3"/>
  <c r="AP766" i="3"/>
  <c r="AP634" i="3"/>
  <c r="AP610" i="3"/>
  <c r="AP430" i="3"/>
  <c r="AP178" i="3"/>
  <c r="AP443" i="3"/>
  <c r="AT982" i="3"/>
  <c r="AT694" i="3"/>
  <c r="AT671" i="3"/>
  <c r="AT382" i="3"/>
  <c r="AT358" i="3"/>
  <c r="AT335" i="3"/>
  <c r="AT226" i="3"/>
  <c r="AP718" i="3"/>
  <c r="AP694" i="3"/>
  <c r="AP586" i="3"/>
  <c r="AP562" i="3"/>
  <c r="AT958" i="3"/>
  <c r="AT670" i="3"/>
  <c r="AT538" i="3"/>
  <c r="AT514" i="3"/>
  <c r="AT334" i="3"/>
  <c r="AP671" i="3"/>
  <c r="AP538" i="3"/>
  <c r="AP514" i="3"/>
  <c r="AP406" i="3"/>
  <c r="AP382" i="3"/>
  <c r="AT491" i="3"/>
  <c r="AT431" i="3"/>
  <c r="AT275" i="3"/>
  <c r="AP839" i="3"/>
  <c r="AP731" i="3"/>
  <c r="AP587" i="3"/>
  <c r="AP479" i="3"/>
  <c r="AP335" i="3"/>
  <c r="AT731" i="3"/>
  <c r="AT527" i="3"/>
  <c r="AT371" i="3"/>
  <c r="AP947" i="3"/>
  <c r="AP815" i="3"/>
  <c r="AP311" i="3"/>
  <c r="AP203" i="3"/>
  <c r="AT815" i="3"/>
  <c r="AT707" i="3"/>
  <c r="AT587" i="3"/>
  <c r="AT467" i="3"/>
  <c r="AT407" i="3"/>
  <c r="AT311" i="3"/>
  <c r="AT623" i="3"/>
  <c r="AT503" i="3"/>
  <c r="AT347" i="3"/>
  <c r="AT215" i="3"/>
  <c r="AP875" i="3"/>
  <c r="AP623" i="3"/>
  <c r="AP455" i="3"/>
  <c r="AP371" i="3"/>
  <c r="AP263" i="3"/>
  <c r="AT959" i="3"/>
  <c r="AT875" i="3"/>
  <c r="AT287" i="3"/>
  <c r="AP767" i="3"/>
  <c r="AP743" i="3"/>
  <c r="AP599" i="3"/>
  <c r="AP515" i="3"/>
  <c r="AP239" i="3"/>
  <c r="AT443" i="3"/>
  <c r="AT227" i="3"/>
  <c r="AT191" i="3"/>
  <c r="AP983" i="3"/>
  <c r="AP659" i="3"/>
  <c r="AT743" i="3"/>
  <c r="AT659" i="3"/>
  <c r="AT539" i="3"/>
  <c r="AT383" i="3"/>
  <c r="AP959" i="3"/>
  <c r="AP215" i="3"/>
  <c r="AT599" i="3"/>
  <c r="AT479" i="3"/>
  <c r="AT419" i="3"/>
  <c r="AT323" i="3"/>
  <c r="AP551" i="3"/>
  <c r="AP407" i="3"/>
  <c r="AT635" i="3"/>
  <c r="AT515" i="3"/>
  <c r="AT359" i="3"/>
  <c r="AT263" i="3"/>
  <c r="AP803" i="3"/>
  <c r="AP695" i="3"/>
  <c r="AP383" i="3"/>
  <c r="AP299" i="3"/>
  <c r="AT887" i="3"/>
  <c r="AT803" i="3"/>
  <c r="AT575" i="3"/>
  <c r="AT455" i="3"/>
  <c r="AT395" i="3"/>
  <c r="AT299" i="3"/>
  <c r="AP911" i="3"/>
  <c r="AP887" i="3"/>
  <c r="AP527" i="3"/>
  <c r="AT717" i="3"/>
  <c r="AT765" i="3"/>
  <c r="AP561" i="3"/>
  <c r="AP284" i="3"/>
  <c r="AT955" i="3"/>
  <c r="AT632" i="3"/>
  <c r="AT933" i="3"/>
  <c r="AT884" i="3"/>
  <c r="AT835" i="3"/>
  <c r="AT787" i="3"/>
  <c r="AT753" i="3"/>
  <c r="AT597" i="3"/>
  <c r="AT488" i="3"/>
  <c r="AT441" i="3"/>
  <c r="AT379" i="3"/>
  <c r="AT319" i="3"/>
  <c r="AT273" i="3"/>
  <c r="AT259" i="3"/>
  <c r="AT213" i="3"/>
  <c r="AP957" i="3"/>
  <c r="AP909" i="3"/>
  <c r="AP860" i="3"/>
  <c r="AP729" i="3"/>
  <c r="AP679" i="3"/>
  <c r="AP631" i="3"/>
  <c r="AP583" i="3"/>
  <c r="AP501" i="3"/>
  <c r="AP451" i="3"/>
  <c r="AP403" i="3"/>
  <c r="AP355" i="3"/>
  <c r="AP321" i="3"/>
  <c r="AP273" i="3"/>
  <c r="AP223" i="3"/>
  <c r="AT609" i="3"/>
  <c r="AP513" i="3"/>
  <c r="AP237" i="3"/>
  <c r="AP789" i="3"/>
  <c r="AT981" i="3"/>
  <c r="AT932" i="3"/>
  <c r="AT883" i="3"/>
  <c r="AT751" i="3"/>
  <c r="AT705" i="3"/>
  <c r="AT657" i="3"/>
  <c r="AT595" i="3"/>
  <c r="AT549" i="3"/>
  <c r="AT501" i="3"/>
  <c r="AT487" i="3"/>
  <c r="AT439" i="3"/>
  <c r="AT333" i="3"/>
  <c r="AT272" i="3"/>
  <c r="AT211" i="3"/>
  <c r="AP955" i="3"/>
  <c r="AP907" i="3"/>
  <c r="AP859" i="3"/>
  <c r="AP825" i="3"/>
  <c r="AP777" i="3"/>
  <c r="AP728" i="3"/>
  <c r="AP597" i="3"/>
  <c r="AP549" i="3"/>
  <c r="AP500" i="3"/>
  <c r="AP369" i="3"/>
  <c r="AP319" i="3"/>
  <c r="AP271" i="3"/>
  <c r="AP189" i="3"/>
  <c r="AT945" i="3"/>
  <c r="AT813" i="3"/>
  <c r="AT668" i="3"/>
  <c r="AT992" i="3"/>
  <c r="AT943" i="3"/>
  <c r="AT861" i="3"/>
  <c r="AT812" i="3"/>
  <c r="AT763" i="3"/>
  <c r="AT715" i="3"/>
  <c r="AT667" i="3"/>
  <c r="AT621" i="3"/>
  <c r="AT559" i="3"/>
  <c r="AT511" i="3"/>
  <c r="AT405" i="3"/>
  <c r="AT357" i="3"/>
  <c r="AT343" i="3"/>
  <c r="AT297" i="3"/>
  <c r="AT237" i="3"/>
  <c r="AT177" i="3"/>
  <c r="AP885" i="3"/>
  <c r="AP837" i="3"/>
  <c r="AP788" i="3"/>
  <c r="AP657" i="3"/>
  <c r="AP607" i="3"/>
  <c r="AP559" i="3"/>
  <c r="AP511" i="3"/>
  <c r="AP429" i="3"/>
  <c r="AP379" i="3"/>
  <c r="AP331" i="3"/>
  <c r="AP283" i="3"/>
  <c r="AP249" i="3"/>
  <c r="AP201" i="3"/>
  <c r="AT561" i="3"/>
  <c r="AT453" i="3"/>
  <c r="AP693" i="3"/>
  <c r="AT993" i="3"/>
  <c r="AT991" i="3"/>
  <c r="AT957" i="3"/>
  <c r="AT909" i="3"/>
  <c r="AT860" i="3"/>
  <c r="AT811" i="3"/>
  <c r="AT681" i="3"/>
  <c r="AT619" i="3"/>
  <c r="AT573" i="3"/>
  <c r="AT465" i="3"/>
  <c r="AT403" i="3"/>
  <c r="AT356" i="3"/>
  <c r="AT296" i="3"/>
  <c r="AT235" i="3"/>
  <c r="AT175" i="3"/>
  <c r="AP933" i="3"/>
  <c r="AP883" i="3"/>
  <c r="AP835" i="3"/>
  <c r="AP787" i="3"/>
  <c r="AP753" i="3"/>
  <c r="AP705" i="3"/>
  <c r="AP656" i="3"/>
  <c r="AP525" i="3"/>
  <c r="AP477" i="3"/>
  <c r="AP428" i="3"/>
  <c r="AP297" i="3"/>
  <c r="AP248" i="3"/>
  <c r="AP199" i="3"/>
  <c r="AP741" i="3"/>
  <c r="AT560" i="3"/>
  <c r="AT956" i="3"/>
  <c r="AT907" i="3"/>
  <c r="AT859" i="3"/>
  <c r="AT825" i="3"/>
  <c r="AT777" i="3"/>
  <c r="AT729" i="3"/>
  <c r="AT679" i="3"/>
  <c r="AT633" i="3"/>
  <c r="AT572" i="3"/>
  <c r="AT525" i="3"/>
  <c r="AT463" i="3"/>
  <c r="AT417" i="3"/>
  <c r="AT355" i="3"/>
  <c r="AT295" i="3"/>
  <c r="AT189" i="3"/>
  <c r="AP999" i="3"/>
  <c r="AP981" i="3"/>
  <c r="AP932" i="3"/>
  <c r="AP801" i="3"/>
  <c r="AP751" i="3"/>
  <c r="AP703" i="3"/>
  <c r="AP655" i="3"/>
  <c r="AP573" i="3"/>
  <c r="AP523" i="3"/>
  <c r="AP475" i="3"/>
  <c r="AP427" i="3"/>
  <c r="AP393" i="3"/>
  <c r="AP345" i="3"/>
  <c r="AP296" i="3"/>
  <c r="AP247" i="3"/>
  <c r="AT345" i="3"/>
  <c r="AT513" i="3"/>
  <c r="AT344" i="3"/>
  <c r="AP381" i="3"/>
  <c r="AT823" i="3"/>
  <c r="AT776" i="3"/>
  <c r="AT727" i="3"/>
  <c r="AT571" i="3"/>
  <c r="AT523" i="3"/>
  <c r="AT416" i="3"/>
  <c r="AT369" i="3"/>
  <c r="AT309" i="3"/>
  <c r="AT249" i="3"/>
  <c r="AT188" i="3"/>
  <c r="AP979" i="3"/>
  <c r="AP931" i="3"/>
  <c r="AP897" i="3"/>
  <c r="AP849" i="3"/>
  <c r="AP800" i="3"/>
  <c r="AP669" i="3"/>
  <c r="AP621" i="3"/>
  <c r="AP572" i="3"/>
  <c r="AP441" i="3"/>
  <c r="AP391" i="3"/>
  <c r="AP343" i="3"/>
  <c r="AP295" i="3"/>
  <c r="AP213" i="3"/>
  <c r="AP921" i="3"/>
  <c r="AP609" i="3"/>
  <c r="AT969" i="3"/>
  <c r="AT921" i="3"/>
  <c r="AT873" i="3"/>
  <c r="AT775" i="3"/>
  <c r="AT741" i="3"/>
  <c r="AT645" i="3"/>
  <c r="AT631" i="3"/>
  <c r="AT585" i="3"/>
  <c r="AT477" i="3"/>
  <c r="AT429" i="3"/>
  <c r="AT415" i="3"/>
  <c r="AT367" i="3"/>
  <c r="AT307" i="3"/>
  <c r="AT247" i="3"/>
  <c r="AT201" i="3"/>
  <c r="AT187" i="3"/>
  <c r="AP945" i="3"/>
  <c r="AP895" i="3"/>
  <c r="AP847" i="3"/>
  <c r="AP799" i="3"/>
  <c r="AP717" i="3"/>
  <c r="AP667" i="3"/>
  <c r="AP619" i="3"/>
  <c r="AP571" i="3"/>
  <c r="AP537" i="3"/>
  <c r="AP489" i="3"/>
  <c r="AP440" i="3"/>
  <c r="AP309" i="3"/>
  <c r="AP261" i="3"/>
  <c r="AP211" i="3"/>
  <c r="AP177" i="3"/>
  <c r="AT669" i="3"/>
  <c r="AT285" i="3"/>
  <c r="AP969" i="3"/>
  <c r="AP285" i="3"/>
  <c r="AT716" i="3"/>
  <c r="AP512" i="3"/>
  <c r="AP333" i="3"/>
  <c r="AT967" i="3"/>
  <c r="AT920" i="3"/>
  <c r="AT871" i="3"/>
  <c r="AT789" i="3"/>
  <c r="AT740" i="3"/>
  <c r="AT693" i="3"/>
  <c r="AT644" i="3"/>
  <c r="AT583" i="3"/>
  <c r="AT537" i="3"/>
  <c r="AT475" i="3"/>
  <c r="AT428" i="3"/>
  <c r="AT261" i="3"/>
  <c r="AT200" i="3"/>
  <c r="AP993" i="3"/>
  <c r="AP977" i="3"/>
  <c r="AP944" i="3"/>
  <c r="AP879" i="3"/>
  <c r="AP831" i="3"/>
  <c r="AP813" i="3"/>
  <c r="AP765" i="3"/>
  <c r="AP716" i="3"/>
  <c r="AP585" i="3"/>
  <c r="AP535" i="3"/>
  <c r="AP487" i="3"/>
  <c r="AP439" i="3"/>
  <c r="AP357" i="3"/>
  <c r="AP307" i="3"/>
  <c r="AP259" i="3"/>
  <c r="AP175" i="3"/>
  <c r="AT919" i="3"/>
  <c r="AT885" i="3"/>
  <c r="AT837" i="3"/>
  <c r="AT788" i="3"/>
  <c r="AT739" i="3"/>
  <c r="AT691" i="3"/>
  <c r="AT643" i="3"/>
  <c r="AT535" i="3"/>
  <c r="AT489" i="3"/>
  <c r="AT427" i="3"/>
  <c r="AT381" i="3"/>
  <c r="AT321" i="3"/>
  <c r="AT260" i="3"/>
  <c r="AT199" i="3"/>
  <c r="AP991" i="3"/>
  <c r="AP943" i="3"/>
  <c r="AP893" i="3"/>
  <c r="AP861" i="3"/>
  <c r="AP845" i="3"/>
  <c r="AP811" i="3"/>
  <c r="AP763" i="3"/>
  <c r="AP747" i="3"/>
  <c r="AP715" i="3"/>
  <c r="AP681" i="3"/>
  <c r="AP633" i="3"/>
  <c r="AP584" i="3"/>
  <c r="AP453" i="3"/>
  <c r="AP405" i="3"/>
  <c r="AP356" i="3"/>
  <c r="AP225" i="3"/>
  <c r="AP224" i="3"/>
  <c r="AP996" i="3"/>
  <c r="AU996" i="3"/>
  <c r="AP984" i="3"/>
  <c r="AU984" i="3"/>
  <c r="AP972" i="3"/>
  <c r="AU972" i="3"/>
  <c r="AP960" i="3"/>
  <c r="AU960" i="3"/>
  <c r="AP948" i="3"/>
  <c r="AU948" i="3"/>
  <c r="AP936" i="3"/>
  <c r="AU936" i="3"/>
  <c r="AP924" i="3"/>
  <c r="AU924" i="3"/>
  <c r="AP912" i="3"/>
  <c r="AU912" i="3"/>
  <c r="AP900" i="3"/>
  <c r="AU900" i="3"/>
  <c r="AP888" i="3"/>
  <c r="AU888" i="3"/>
  <c r="AP876" i="3"/>
  <c r="AU876" i="3"/>
  <c r="AP864" i="3"/>
  <c r="AU864" i="3"/>
  <c r="AP852" i="3"/>
  <c r="AU852" i="3"/>
  <c r="AP840" i="3"/>
  <c r="AU840" i="3"/>
  <c r="AP828" i="3"/>
  <c r="AU828" i="3"/>
  <c r="AP816" i="3"/>
  <c r="AU816" i="3"/>
  <c r="AP804" i="3"/>
  <c r="AU804" i="3"/>
  <c r="AP792" i="3"/>
  <c r="AU792" i="3"/>
  <c r="AP780" i="3"/>
  <c r="AU780" i="3"/>
  <c r="AP768" i="3"/>
  <c r="AU768" i="3"/>
  <c r="AP756" i="3"/>
  <c r="AU756" i="3"/>
  <c r="AP744" i="3"/>
  <c r="AU744" i="3"/>
  <c r="AP732" i="3"/>
  <c r="AU732" i="3"/>
  <c r="AP720" i="3"/>
  <c r="AU720" i="3"/>
  <c r="AP708" i="3"/>
  <c r="AU708" i="3"/>
  <c r="AP696" i="3"/>
  <c r="AU696" i="3"/>
  <c r="AP684" i="3"/>
  <c r="AU684" i="3"/>
  <c r="AP672" i="3"/>
  <c r="AU672" i="3"/>
  <c r="AP660" i="3"/>
  <c r="AU660" i="3"/>
  <c r="AP648" i="3"/>
  <c r="AU648" i="3"/>
  <c r="AU251" i="3"/>
  <c r="AP251" i="3"/>
  <c r="AU179" i="3"/>
  <c r="AP179" i="3"/>
  <c r="AT926" i="3"/>
  <c r="AU926" i="3"/>
  <c r="AP770" i="3"/>
  <c r="AU770" i="3"/>
  <c r="AT944" i="3"/>
  <c r="AT872" i="3"/>
  <c r="AT800" i="3"/>
  <c r="AT728" i="3"/>
  <c r="AT656" i="3"/>
  <c r="AT284" i="3"/>
  <c r="AP971" i="3"/>
  <c r="AP899" i="3"/>
  <c r="AP827" i="3"/>
  <c r="AP755" i="3"/>
  <c r="AP683" i="3"/>
  <c r="AP611" i="3"/>
  <c r="AP539" i="3"/>
  <c r="AP467" i="3"/>
  <c r="AP395" i="3"/>
  <c r="AP323" i="3"/>
  <c r="AP236" i="3"/>
  <c r="AP191" i="3"/>
  <c r="AP950" i="3"/>
  <c r="AU950" i="3"/>
  <c r="AT878" i="3"/>
  <c r="AU878" i="3"/>
  <c r="AP818" i="3"/>
  <c r="AU818" i="3"/>
  <c r="AT971" i="3"/>
  <c r="AT899" i="3"/>
  <c r="AT827" i="3"/>
  <c r="AT755" i="3"/>
  <c r="AT683" i="3"/>
  <c r="AT584" i="3"/>
  <c r="AT512" i="3"/>
  <c r="AT440" i="3"/>
  <c r="AT368" i="3"/>
  <c r="AP956" i="3"/>
  <c r="AP884" i="3"/>
  <c r="AP812" i="3"/>
  <c r="AP740" i="3"/>
  <c r="AP668" i="3"/>
  <c r="AP596" i="3"/>
  <c r="AP524" i="3"/>
  <c r="AP452" i="3"/>
  <c r="AP380" i="3"/>
  <c r="AP308" i="3"/>
  <c r="AP212" i="3"/>
  <c r="AU212" i="3"/>
  <c r="AU176" i="3"/>
  <c r="AP176" i="3"/>
  <c r="AP914" i="3"/>
  <c r="AU914" i="3"/>
  <c r="AP794" i="3"/>
  <c r="AU794" i="3"/>
  <c r="AT983" i="3"/>
  <c r="AT911" i="3"/>
  <c r="AT839" i="3"/>
  <c r="AT767" i="3"/>
  <c r="AT695" i="3"/>
  <c r="AT596" i="3"/>
  <c r="AT524" i="3"/>
  <c r="AT452" i="3"/>
  <c r="AT380" i="3"/>
  <c r="AP968" i="3"/>
  <c r="AP896" i="3"/>
  <c r="AP824" i="3"/>
  <c r="AP752" i="3"/>
  <c r="AP680" i="3"/>
  <c r="AP608" i="3"/>
  <c r="AP536" i="3"/>
  <c r="AP464" i="3"/>
  <c r="AP392" i="3"/>
  <c r="AP320" i="3"/>
  <c r="AP188" i="3"/>
  <c r="AP902" i="3"/>
  <c r="AU902" i="3"/>
  <c r="AT968" i="3"/>
  <c r="AT896" i="3"/>
  <c r="AT824" i="3"/>
  <c r="AT752" i="3"/>
  <c r="AT680" i="3"/>
  <c r="AT308" i="3"/>
  <c r="AT236" i="3"/>
  <c r="AP995" i="3"/>
  <c r="AP923" i="3"/>
  <c r="AP851" i="3"/>
  <c r="AP779" i="3"/>
  <c r="AP707" i="3"/>
  <c r="AP635" i="3"/>
  <c r="AP563" i="3"/>
  <c r="AP491" i="3"/>
  <c r="AP419" i="3"/>
  <c r="AP347" i="3"/>
  <c r="AP275" i="3"/>
  <c r="AT995" i="3"/>
  <c r="AT923" i="3"/>
  <c r="AT851" i="3"/>
  <c r="AT779" i="3"/>
  <c r="AT608" i="3"/>
  <c r="AT536" i="3"/>
  <c r="AT464" i="3"/>
  <c r="AT392" i="3"/>
  <c r="AP980" i="3"/>
  <c r="AP908" i="3"/>
  <c r="AP836" i="3"/>
  <c r="AP764" i="3"/>
  <c r="AP692" i="3"/>
  <c r="AP620" i="3"/>
  <c r="AP548" i="3"/>
  <c r="AP476" i="3"/>
  <c r="AP404" i="3"/>
  <c r="AP332" i="3"/>
  <c r="AP260" i="3"/>
  <c r="AP200" i="3"/>
  <c r="AP962" i="3"/>
  <c r="AU962" i="3"/>
  <c r="AT890" i="3"/>
  <c r="AU890" i="3"/>
  <c r="AP806" i="3"/>
  <c r="AU806" i="3"/>
  <c r="AT980" i="3"/>
  <c r="AT908" i="3"/>
  <c r="AT836" i="3"/>
  <c r="AT764" i="3"/>
  <c r="AT692" i="3"/>
  <c r="AT620" i="3"/>
  <c r="AT563" i="3"/>
  <c r="AT320" i="3"/>
  <c r="AT248" i="3"/>
  <c r="AT176" i="3"/>
  <c r="AP935" i="3"/>
  <c r="AP863" i="3"/>
  <c r="AP791" i="3"/>
  <c r="AP719" i="3"/>
  <c r="AP647" i="3"/>
  <c r="AP575" i="3"/>
  <c r="AP503" i="3"/>
  <c r="AP431" i="3"/>
  <c r="AP359" i="3"/>
  <c r="AP287" i="3"/>
  <c r="AP938" i="3"/>
  <c r="AU938" i="3"/>
  <c r="AP782" i="3"/>
  <c r="AU782" i="3"/>
  <c r="AT935" i="3"/>
  <c r="AT863" i="3"/>
  <c r="AT791" i="3"/>
  <c r="AT719" i="3"/>
  <c r="AT647" i="3"/>
  <c r="AT548" i="3"/>
  <c r="AT476" i="3"/>
  <c r="AT404" i="3"/>
  <c r="AT332" i="3"/>
  <c r="AP992" i="3"/>
  <c r="AP920" i="3"/>
  <c r="AP848" i="3"/>
  <c r="AP776" i="3"/>
  <c r="AP704" i="3"/>
  <c r="AP632" i="3"/>
  <c r="AP560" i="3"/>
  <c r="AP488" i="3"/>
  <c r="AP416" i="3"/>
  <c r="AP344" i="3"/>
  <c r="AP272" i="3"/>
  <c r="AP227" i="3"/>
  <c r="AU636" i="3"/>
  <c r="AU624" i="3"/>
  <c r="AU612" i="3"/>
  <c r="AU600" i="3"/>
  <c r="AU588" i="3"/>
  <c r="AU576" i="3"/>
  <c r="AU564" i="3"/>
  <c r="AU552" i="3"/>
  <c r="AU540" i="3"/>
  <c r="AU528" i="3"/>
  <c r="AU516" i="3"/>
  <c r="AU504" i="3"/>
  <c r="AU492" i="3"/>
  <c r="AU480" i="3"/>
  <c r="AU468" i="3"/>
  <c r="AU456" i="3"/>
  <c r="AU444" i="3"/>
  <c r="AU432" i="3"/>
  <c r="AU420" i="3"/>
  <c r="AU408" i="3"/>
  <c r="AU396" i="3"/>
  <c r="AU384" i="3"/>
  <c r="AU372" i="3"/>
  <c r="AU360" i="3"/>
  <c r="AU348" i="3"/>
  <c r="AU336" i="3"/>
  <c r="AU324" i="3"/>
  <c r="AU312" i="3"/>
  <c r="AU300" i="3"/>
  <c r="AU288" i="3"/>
  <c r="AU276" i="3"/>
  <c r="AU264" i="3"/>
  <c r="AU252" i="3"/>
  <c r="AU240" i="3"/>
  <c r="AU228" i="3"/>
  <c r="AU216" i="3"/>
  <c r="AU204" i="3"/>
  <c r="AU192" i="3"/>
  <c r="AU180" i="3"/>
  <c r="AU758" i="3"/>
  <c r="AU746" i="3"/>
  <c r="AU734" i="3"/>
  <c r="AU674" i="3"/>
  <c r="AU662" i="3"/>
  <c r="AU650" i="3"/>
  <c r="AU638" i="3"/>
  <c r="AU626" i="3"/>
  <c r="AU614" i="3"/>
  <c r="AU602" i="3"/>
  <c r="AU590" i="3"/>
  <c r="AU530" i="3"/>
  <c r="AU518" i="3"/>
  <c r="AU506" i="3"/>
  <c r="AU494" i="3"/>
  <c r="AU482" i="3"/>
  <c r="AU470" i="3"/>
  <c r="AU458" i="3"/>
  <c r="AU446" i="3"/>
  <c r="AU386" i="3"/>
  <c r="AU374" i="3"/>
  <c r="AU362" i="3"/>
  <c r="AU350" i="3"/>
  <c r="AU338" i="3"/>
  <c r="AU326" i="3"/>
  <c r="AU314" i="3"/>
  <c r="AU302" i="3"/>
  <c r="AU242" i="3"/>
  <c r="AU230" i="3"/>
  <c r="AU218" i="3"/>
  <c r="AU206" i="3"/>
  <c r="AU194" i="3"/>
  <c r="AU182" i="3"/>
  <c r="AT470" i="3"/>
  <c r="AT182" i="3"/>
  <c r="AP974" i="3"/>
  <c r="AP830" i="3"/>
  <c r="AP686" i="3"/>
  <c r="AT206" i="3"/>
  <c r="AP542" i="3"/>
  <c r="AP398" i="3"/>
  <c r="AP254" i="3"/>
  <c r="AT902" i="3"/>
  <c r="AT758" i="3"/>
  <c r="AT914" i="3"/>
  <c r="AT770" i="3"/>
  <c r="AT626" i="3"/>
  <c r="AT482" i="3"/>
  <c r="AT338" i="3"/>
  <c r="AT194" i="3"/>
  <c r="AP986" i="3"/>
  <c r="AP842" i="3"/>
  <c r="AP698" i="3"/>
  <c r="AP554" i="3"/>
  <c r="AP410" i="3"/>
  <c r="AP266" i="3"/>
  <c r="AT350" i="3"/>
  <c r="AP854" i="3"/>
  <c r="AP710" i="3"/>
  <c r="AP566" i="3"/>
  <c r="AP422" i="3"/>
  <c r="AP278" i="3"/>
  <c r="AT938" i="3"/>
  <c r="AT794" i="3"/>
  <c r="AT650" i="3"/>
  <c r="AT506" i="3"/>
  <c r="AT362" i="3"/>
  <c r="AT218" i="3"/>
  <c r="AP866" i="3"/>
  <c r="AP722" i="3"/>
  <c r="AP578" i="3"/>
  <c r="AP434" i="3"/>
  <c r="AP290" i="3"/>
  <c r="AP998" i="3"/>
  <c r="AT950" i="3"/>
  <c r="AT806" i="3"/>
  <c r="AT662" i="3"/>
  <c r="AT518" i="3"/>
  <c r="AT374" i="3"/>
  <c r="AT230" i="3"/>
  <c r="AP878" i="3"/>
  <c r="AP734" i="3"/>
  <c r="AP590" i="3"/>
  <c r="AP446" i="3"/>
  <c r="AP302" i="3"/>
  <c r="AT782" i="3"/>
  <c r="AT962" i="3"/>
  <c r="AT818" i="3"/>
  <c r="AT674" i="3"/>
  <c r="AT530" i="3"/>
  <c r="AT386" i="3"/>
  <c r="AT242" i="3"/>
  <c r="AP890" i="3"/>
  <c r="AP746" i="3"/>
  <c r="AP602" i="3"/>
  <c r="AP458" i="3"/>
  <c r="AP314" i="3"/>
  <c r="AT638" i="3"/>
  <c r="AT974" i="3"/>
  <c r="AT830" i="3"/>
  <c r="AT686" i="3"/>
  <c r="AT542" i="3"/>
  <c r="AT398" i="3"/>
  <c r="AT254" i="3"/>
  <c r="AT986" i="3"/>
  <c r="AT842" i="3"/>
  <c r="AT698" i="3"/>
  <c r="AT554" i="3"/>
  <c r="AT410" i="3"/>
  <c r="AT266" i="3"/>
  <c r="AT998" i="3"/>
  <c r="AT854" i="3"/>
  <c r="AT710" i="3"/>
  <c r="AT566" i="3"/>
  <c r="AT422" i="3"/>
  <c r="AT278" i="3"/>
  <c r="AP926" i="3"/>
  <c r="AP494" i="3"/>
  <c r="AT866" i="3"/>
  <c r="AT722" i="3"/>
  <c r="AT578" i="3"/>
  <c r="AT434" i="3"/>
  <c r="AT290" i="3"/>
  <c r="AT996" i="3"/>
  <c r="AT984" i="3"/>
  <c r="AT972" i="3"/>
  <c r="AT960" i="3"/>
  <c r="AT948" i="3"/>
  <c r="AT936" i="3"/>
  <c r="AT924" i="3"/>
  <c r="AT912" i="3"/>
  <c r="AT900" i="3"/>
  <c r="AT888" i="3"/>
  <c r="AT876" i="3"/>
  <c r="AT864" i="3"/>
  <c r="AT852" i="3"/>
  <c r="AT840" i="3"/>
  <c r="AT828" i="3"/>
  <c r="AT816" i="3"/>
  <c r="AT804" i="3"/>
  <c r="AT792" i="3"/>
  <c r="AT780" i="3"/>
  <c r="AT768" i="3"/>
  <c r="AT756" i="3"/>
  <c r="AT744" i="3"/>
  <c r="AT732" i="3"/>
  <c r="AT720" i="3"/>
  <c r="AT708" i="3"/>
  <c r="AT696" i="3"/>
  <c r="AT684" i="3"/>
  <c r="AT672" i="3"/>
  <c r="AT660" i="3"/>
  <c r="AT648" i="3"/>
  <c r="AT636" i="3"/>
  <c r="AT624" i="3"/>
  <c r="AT612" i="3"/>
  <c r="AT600" i="3"/>
  <c r="AT588" i="3"/>
  <c r="AT576" i="3"/>
  <c r="AT564" i="3"/>
  <c r="AT552" i="3"/>
  <c r="AT540" i="3"/>
  <c r="AT528" i="3"/>
  <c r="AT516" i="3"/>
  <c r="AT504" i="3"/>
  <c r="AT492" i="3"/>
  <c r="AT480" i="3"/>
  <c r="AT468" i="3"/>
  <c r="AT456" i="3"/>
  <c r="AT444" i="3"/>
  <c r="AT432" i="3"/>
  <c r="AT420" i="3"/>
  <c r="AT408" i="3"/>
  <c r="AT396" i="3"/>
  <c r="AT384" i="3"/>
  <c r="AT372" i="3"/>
  <c r="AT360" i="3"/>
  <c r="AT348" i="3"/>
  <c r="AT336" i="3"/>
  <c r="AT324" i="3"/>
  <c r="AT312" i="3"/>
  <c r="AT300" i="3"/>
  <c r="AT288" i="3"/>
  <c r="AT276" i="3"/>
  <c r="AT264" i="3"/>
  <c r="AT252" i="3"/>
  <c r="AT240" i="3"/>
  <c r="AT228" i="3"/>
  <c r="AT216" i="3"/>
  <c r="AT204" i="3"/>
  <c r="AT192" i="3"/>
  <c r="AT180" i="3"/>
  <c r="V3" i="3" l="1"/>
  <c r="AI8" i="3" s="1"/>
  <c r="AD3" i="3"/>
  <c r="AI13" i="3" s="1"/>
  <c r="AC3" i="3"/>
  <c r="AI14" i="3" s="1"/>
  <c r="B3" i="5"/>
  <c r="A5" i="4"/>
  <c r="E5" i="4" s="1"/>
  <c r="D29" i="4"/>
  <c r="D35" i="4"/>
  <c r="E35" i="4" s="1"/>
  <c r="A4" i="5"/>
  <c r="B68" i="5"/>
  <c r="B69" i="5"/>
  <c r="B70" i="5"/>
  <c r="B66" i="5"/>
  <c r="B67" i="5"/>
  <c r="D10" i="4"/>
  <c r="E10" i="4" s="1"/>
  <c r="AN24" i="3"/>
  <c r="AR24" i="3" s="1"/>
  <c r="AN25" i="3"/>
  <c r="AR25" i="3" s="1"/>
  <c r="AN26" i="3"/>
  <c r="AR26" i="3" s="1"/>
  <c r="AN23" i="3"/>
  <c r="AR23" i="3" s="1"/>
  <c r="AN27" i="3"/>
  <c r="AR27" i="3" s="1"/>
  <c r="D8" i="4"/>
  <c r="E8" i="4" s="1"/>
  <c r="D9" i="4"/>
  <c r="E9" i="4" s="1"/>
  <c r="A4" i="2"/>
  <c r="AO17" i="3"/>
  <c r="AS17" i="3" s="1"/>
  <c r="AO12" i="3"/>
  <c r="AS12" i="3" s="1"/>
  <c r="AO15" i="3"/>
  <c r="AS15" i="3" s="1"/>
  <c r="AO13" i="3"/>
  <c r="AS13" i="3" s="1"/>
  <c r="AO14" i="3"/>
  <c r="AS14" i="3" s="1"/>
  <c r="AO16" i="3"/>
  <c r="AS16" i="3" s="1"/>
  <c r="A5" i="5"/>
  <c r="AI4" i="3"/>
  <c r="T3" i="3"/>
  <c r="S4" i="3"/>
  <c r="AI3" i="3"/>
  <c r="AI16" i="3"/>
  <c r="AT4" i="3"/>
  <c r="AU4" i="3" s="1"/>
  <c r="B5" i="3"/>
  <c r="AP4" i="3"/>
  <c r="AB3" i="3"/>
  <c r="AI11" i="3" s="1"/>
  <c r="X3" i="3"/>
  <c r="Z3" i="3" s="1"/>
  <c r="AI9" i="3" s="1"/>
  <c r="Y3" i="3"/>
  <c r="AA3" i="3" s="1"/>
  <c r="AI10" i="3" s="1"/>
  <c r="W3" i="3"/>
  <c r="U3" i="3"/>
  <c r="AI6" i="3" s="1"/>
  <c r="AC4" i="3" l="1"/>
  <c r="V4" i="3"/>
  <c r="AI12" i="3"/>
  <c r="B5" i="5"/>
  <c r="A6" i="4"/>
  <c r="AD4" i="3"/>
  <c r="S5" i="3"/>
  <c r="B23" i="5"/>
  <c r="B24" i="5"/>
  <c r="A5" i="2"/>
  <c r="A6" i="2" s="1"/>
  <c r="AO18" i="3"/>
  <c r="AS18" i="3" s="1"/>
  <c r="AO28" i="3"/>
  <c r="AS28" i="3" s="1"/>
  <c r="A7" i="4"/>
  <c r="AI5" i="3"/>
  <c r="A6" i="5"/>
  <c r="T4" i="3"/>
  <c r="AP5" i="3"/>
  <c r="AT5" i="3"/>
  <c r="AU5" i="3" s="1"/>
  <c r="B6" i="3"/>
  <c r="Y4" i="3"/>
  <c r="AA4" i="3" s="1"/>
  <c r="AB4" i="3"/>
  <c r="X4" i="3"/>
  <c r="Z4" i="3" s="1"/>
  <c r="W4" i="3"/>
  <c r="U4" i="3"/>
  <c r="V5" i="3" l="1"/>
  <c r="AC5" i="3"/>
  <c r="S922" i="3"/>
  <c r="A7" i="5"/>
  <c r="AD5" i="3"/>
  <c r="B6" i="5"/>
  <c r="B8" i="5"/>
  <c r="D19" i="4"/>
  <c r="D23" i="4"/>
  <c r="D27" i="4"/>
  <c r="D11" i="4"/>
  <c r="AN35" i="3"/>
  <c r="AR35" i="3" s="1"/>
  <c r="AN36" i="3"/>
  <c r="AR36" i="3" s="1"/>
  <c r="A7" i="2"/>
  <c r="D40" i="4" s="1"/>
  <c r="E40" i="4" s="1"/>
  <c r="AN29" i="3"/>
  <c r="AR29" i="3" s="1"/>
  <c r="AN31" i="3"/>
  <c r="AR31" i="3" s="1"/>
  <c r="AN19" i="3"/>
  <c r="AR19" i="3" s="1"/>
  <c r="AN21" i="3"/>
  <c r="AR21" i="3" s="1"/>
  <c r="AN34" i="3"/>
  <c r="AR34" i="3" s="1"/>
  <c r="AN20" i="3"/>
  <c r="AR20" i="3" s="1"/>
  <c r="AN33" i="3"/>
  <c r="AR33" i="3" s="1"/>
  <c r="AN22" i="3"/>
  <c r="AR22" i="3" s="1"/>
  <c r="D7" i="4"/>
  <c r="E7" i="4" s="1"/>
  <c r="AN30" i="3"/>
  <c r="AR30" i="3" s="1"/>
  <c r="AO29" i="3"/>
  <c r="AS29" i="3" s="1"/>
  <c r="AO30" i="3"/>
  <c r="AS30" i="3" s="1"/>
  <c r="AO19" i="3"/>
  <c r="AS19" i="3" s="1"/>
  <c r="AO31" i="3"/>
  <c r="AS31" i="3" s="1"/>
  <c r="AO33" i="3"/>
  <c r="AS33" i="3" s="1"/>
  <c r="AO20" i="3"/>
  <c r="AS20" i="3" s="1"/>
  <c r="AO21" i="3"/>
  <c r="AS21" i="3" s="1"/>
  <c r="AO22" i="3"/>
  <c r="AS22" i="3" s="1"/>
  <c r="AO34" i="3"/>
  <c r="AS34" i="3" s="1"/>
  <c r="A8" i="4"/>
  <c r="A8" i="5"/>
  <c r="B7" i="3"/>
  <c r="AT6" i="3"/>
  <c r="AU6" i="3" s="1"/>
  <c r="AP6" i="3"/>
  <c r="X5" i="3"/>
  <c r="Z5" i="3" s="1"/>
  <c r="T5" i="3"/>
  <c r="W5" i="3"/>
  <c r="AB5" i="3"/>
  <c r="Y5" i="3"/>
  <c r="AA5" i="3" s="1"/>
  <c r="U5" i="3"/>
  <c r="AC922" i="3" l="1"/>
  <c r="V922" i="3"/>
  <c r="B7" i="5"/>
  <c r="AE922" i="3"/>
  <c r="AD922" i="3"/>
  <c r="S226" i="3"/>
  <c r="S214" i="3"/>
  <c r="S360" i="3"/>
  <c r="S362" i="3"/>
  <c r="S364" i="3"/>
  <c r="S723" i="3"/>
  <c r="S761" i="3"/>
  <c r="S987" i="3"/>
  <c r="S370" i="3"/>
  <c r="S693" i="3"/>
  <c r="S248" i="3"/>
  <c r="S808" i="3"/>
  <c r="S356" i="3"/>
  <c r="S437" i="3"/>
  <c r="S347" i="3"/>
  <c r="S770" i="3"/>
  <c r="S785" i="3"/>
  <c r="S943" i="3"/>
  <c r="S473" i="3"/>
  <c r="S904" i="3"/>
  <c r="S415" i="3"/>
  <c r="S380" i="3"/>
  <c r="S259" i="3"/>
  <c r="S612" i="3"/>
  <c r="S325" i="3"/>
  <c r="S276" i="3"/>
  <c r="S838" i="3"/>
  <c r="S291" i="3"/>
  <c r="S400" i="3"/>
  <c r="S237" i="3"/>
  <c r="S541" i="3"/>
  <c r="S233" i="3"/>
  <c r="S177" i="3"/>
  <c r="S949" i="3"/>
  <c r="S373" i="3"/>
  <c r="S588" i="3"/>
  <c r="S896" i="3"/>
  <c r="S604" i="3"/>
  <c r="S399" i="3"/>
  <c r="S459" i="3"/>
  <c r="S303" i="3"/>
  <c r="S493" i="3"/>
  <c r="S310" i="3"/>
  <c r="S175" i="3"/>
  <c r="S762" i="3"/>
  <c r="S822" i="3"/>
  <c r="S666" i="3"/>
  <c r="S432" i="3"/>
  <c r="S367" i="3"/>
  <c r="S874" i="3"/>
  <c r="S352" i="3"/>
  <c r="S971" i="3"/>
  <c r="S845" i="3"/>
  <c r="S422" i="3"/>
  <c r="S749" i="3"/>
  <c r="S744" i="3"/>
  <c r="S720" i="3"/>
  <c r="S528" i="3"/>
  <c r="S553" i="3"/>
  <c r="S844" i="3"/>
  <c r="S411" i="3"/>
  <c r="S869" i="3"/>
  <c r="S381" i="3"/>
  <c r="S257" i="3"/>
  <c r="S781" i="3"/>
  <c r="S831" i="3"/>
  <c r="S960" i="3"/>
  <c r="S186" i="3"/>
  <c r="S931" i="3"/>
  <c r="S517" i="3"/>
  <c r="S842" i="3"/>
  <c r="S774" i="3"/>
  <c r="S941" i="3"/>
  <c r="S777" i="3"/>
  <c r="S667" i="3"/>
  <c r="S317" i="3"/>
  <c r="S751" i="3"/>
  <c r="S442" i="3"/>
  <c r="S378" i="3"/>
  <c r="S979" i="3"/>
  <c r="S725" i="3"/>
  <c r="S851" i="3"/>
  <c r="S628" i="3"/>
  <c r="S575" i="3"/>
  <c r="S260" i="3"/>
  <c r="S881" i="3"/>
  <c r="S483" i="3"/>
  <c r="S377" i="3"/>
  <c r="S178" i="3"/>
  <c r="S452" i="3"/>
  <c r="S570" i="3"/>
  <c r="S735" i="3"/>
  <c r="S726" i="3"/>
  <c r="S963" i="3"/>
  <c r="S591" i="3"/>
  <c r="S589" i="3"/>
  <c r="S593" i="3"/>
  <c r="S188" i="3"/>
  <c r="S219" i="3"/>
  <c r="S659" i="3"/>
  <c r="S930" i="3"/>
  <c r="S622" i="3"/>
  <c r="S192" i="3"/>
  <c r="S180" i="3"/>
  <c r="S577" i="3"/>
  <c r="S958" i="3"/>
  <c r="S937" i="3"/>
  <c r="S929" i="3"/>
  <c r="S616" i="3"/>
  <c r="S520" i="3"/>
  <c r="S424" i="3"/>
  <c r="S739" i="3"/>
  <c r="S983" i="3"/>
  <c r="S342" i="3"/>
  <c r="S614" i="3"/>
  <c r="S746" i="3"/>
  <c r="S590" i="3"/>
  <c r="S856" i="3"/>
  <c r="S858" i="3"/>
  <c r="S664" i="3"/>
  <c r="S283" i="3"/>
  <c r="S179" i="3"/>
  <c r="S549" i="3"/>
  <c r="S683" i="3"/>
  <c r="S936" i="3"/>
  <c r="S863" i="3"/>
  <c r="S815" i="3"/>
  <c r="S191" i="3"/>
  <c r="S507" i="3"/>
  <c r="S561" i="3"/>
  <c r="S712" i="3"/>
  <c r="S560" i="3"/>
  <c r="S536" i="3"/>
  <c r="S368" i="3"/>
  <c r="S176" i="3"/>
  <c r="S644" i="3"/>
  <c r="S676" i="3"/>
  <c r="S416" i="3"/>
  <c r="S512" i="3"/>
  <c r="S986" i="3"/>
  <c r="S208" i="3"/>
  <c r="S700" i="3"/>
  <c r="S901" i="3"/>
  <c r="S436" i="3"/>
  <c r="S458" i="3"/>
  <c r="S970" i="3"/>
  <c r="S765" i="3"/>
  <c r="S423" i="3"/>
  <c r="S829" i="3"/>
  <c r="S836" i="3"/>
  <c r="S508" i="3"/>
  <c r="S255" i="3"/>
  <c r="S597" i="3"/>
  <c r="S795" i="3"/>
  <c r="S527" i="3"/>
  <c r="S431" i="3"/>
  <c r="S598" i="3"/>
  <c r="S326" i="3"/>
  <c r="S359" i="3"/>
  <c r="S975" i="3"/>
  <c r="S335" i="3"/>
  <c r="S468" i="3"/>
  <c r="S914" i="3"/>
  <c r="S385" i="3"/>
  <c r="S182" i="3"/>
  <c r="S973" i="3"/>
  <c r="S261" i="3"/>
  <c r="S741" i="3"/>
  <c r="S665" i="3"/>
  <c r="S883" i="3"/>
  <c r="S313" i="3"/>
  <c r="S501" i="3"/>
  <c r="S814" i="3"/>
  <c r="S766" i="3"/>
  <c r="S300" i="3"/>
  <c r="S849" i="3"/>
  <c r="S350" i="3"/>
  <c r="S584" i="3"/>
  <c r="S209" i="3"/>
  <c r="S532" i="3"/>
  <c r="S967" i="3"/>
  <c r="S964" i="3"/>
  <c r="S794" i="3"/>
  <c r="S194" i="3"/>
  <c r="S551" i="3"/>
  <c r="S852" i="3"/>
  <c r="S743" i="3"/>
  <c r="S204" i="3"/>
  <c r="S578" i="3"/>
  <c r="S425" i="3"/>
  <c r="S196" i="3"/>
  <c r="S403" i="3"/>
  <c r="S609" i="3"/>
  <c r="S301" i="3"/>
  <c r="S988" i="3"/>
  <c r="S449" i="3"/>
  <c r="S953" i="3"/>
  <c r="S820" i="3"/>
  <c r="S394" i="3"/>
  <c r="S320" i="3"/>
  <c r="S269" i="3"/>
  <c r="S295" i="3"/>
  <c r="S271" i="3"/>
  <c r="S740" i="3"/>
  <c r="S636" i="3"/>
  <c r="S355" i="3"/>
  <c r="S448" i="3"/>
  <c r="S718" i="3"/>
  <c r="S640" i="3"/>
  <c r="S902" i="3"/>
  <c r="S390" i="3"/>
  <c r="S580" i="3"/>
  <c r="S634" i="3"/>
  <c r="S784" i="3"/>
  <c r="S539" i="3"/>
  <c r="S927" i="3"/>
  <c r="S406" i="3"/>
  <c r="S523" i="3"/>
  <c r="S477" i="3"/>
  <c r="S897" i="3"/>
  <c r="S671" i="3"/>
  <c r="S948" i="3"/>
  <c r="S859" i="3"/>
  <c r="S799" i="3"/>
  <c r="S376" i="3"/>
  <c r="S871" i="3"/>
  <c r="S453" i="3"/>
  <c r="S465" i="3"/>
  <c r="S417" i="3"/>
  <c r="S661" i="3"/>
  <c r="S672" i="3"/>
  <c r="S464" i="3"/>
  <c r="S940" i="3"/>
  <c r="S471" i="3"/>
  <c r="S531" i="3"/>
  <c r="S375" i="3"/>
  <c r="S862" i="3"/>
  <c r="S745" i="3"/>
  <c r="S319" i="3"/>
  <c r="S834" i="3"/>
  <c r="S894" i="3"/>
  <c r="S738" i="3"/>
  <c r="S216" i="3"/>
  <c r="S806" i="3"/>
  <c r="S496" i="3"/>
  <c r="S197" i="3"/>
  <c r="S909" i="3"/>
  <c r="S711" i="3"/>
  <c r="S273" i="3"/>
  <c r="S687" i="3"/>
  <c r="S888" i="3"/>
  <c r="S864" i="3"/>
  <c r="S600" i="3"/>
  <c r="S757" i="3"/>
  <c r="S843" i="3"/>
  <c r="S555" i="3"/>
  <c r="S250" i="3"/>
  <c r="S730" i="3"/>
  <c r="S285" i="3"/>
  <c r="S245" i="3"/>
  <c r="S185" i="3"/>
  <c r="S846" i="3"/>
  <c r="S402" i="3"/>
  <c r="S462" i="3"/>
  <c r="S306" i="3"/>
  <c r="S787" i="3"/>
  <c r="S224" i="3"/>
  <c r="S866" i="3"/>
  <c r="S657" i="3"/>
  <c r="S702" i="3"/>
  <c r="S934" i="3"/>
  <c r="S227" i="3"/>
  <c r="S222" i="3"/>
  <c r="S938" i="3"/>
  <c r="S916" i="3"/>
  <c r="S763" i="3"/>
  <c r="S898" i="3"/>
  <c r="S889" i="3"/>
  <c r="S841" i="3"/>
  <c r="S670" i="3"/>
  <c r="S461" i="3"/>
  <c r="S899" i="3"/>
  <c r="S372" i="3"/>
  <c r="S361" i="3"/>
  <c r="S445" i="3"/>
  <c r="S267" i="3"/>
  <c r="S443" i="3"/>
  <c r="S396" i="3"/>
  <c r="S284" i="3"/>
  <c r="S505" i="3"/>
  <c r="S817" i="3"/>
  <c r="S220" i="3"/>
  <c r="S288" i="3"/>
  <c r="S932" i="3"/>
  <c r="S908" i="3"/>
  <c r="S837" i="3"/>
  <c r="S302" i="3"/>
  <c r="S912" i="3"/>
  <c r="S719" i="3"/>
  <c r="S729" i="3"/>
  <c r="S921" i="3"/>
  <c r="S759" i="3"/>
  <c r="S832" i="3"/>
  <c r="S621" i="3"/>
  <c r="S264" i="3"/>
  <c r="S252" i="3"/>
  <c r="S793" i="3"/>
  <c r="S601" i="3"/>
  <c r="S299" i="3"/>
  <c r="S573" i="3"/>
  <c r="S331" i="3"/>
  <c r="S235" i="3"/>
  <c r="S1000" i="3"/>
  <c r="S722" i="3"/>
  <c r="S334" i="3"/>
  <c r="S414" i="3"/>
  <c r="S686" i="3"/>
  <c r="S962" i="3"/>
  <c r="S662" i="3"/>
  <c r="S632" i="3"/>
  <c r="S210" i="3"/>
  <c r="S955" i="3"/>
  <c r="S879" i="3"/>
  <c r="S472" i="3"/>
  <c r="S305" i="3"/>
  <c r="S509" i="3"/>
  <c r="S504" i="3"/>
  <c r="S289" i="3"/>
  <c r="S253" i="3"/>
  <c r="S479" i="3"/>
  <c r="S699" i="3"/>
  <c r="S566" i="3"/>
  <c r="S236" i="3"/>
  <c r="S848" i="3"/>
  <c r="S824" i="3"/>
  <c r="S656" i="3"/>
  <c r="S274" i="3"/>
  <c r="S488" i="3"/>
  <c r="S698" i="3"/>
  <c r="S254" i="3"/>
  <c r="S386" i="3"/>
  <c r="S230" i="3"/>
  <c r="S567" i="3"/>
  <c r="S893" i="3"/>
  <c r="S525" i="3"/>
  <c r="S333" i="3"/>
  <c r="S427" i="3"/>
  <c r="S850" i="3"/>
  <c r="S673" i="3"/>
  <c r="S961" i="3"/>
  <c r="S199" i="3"/>
  <c r="S690" i="3"/>
  <c r="S498" i="3"/>
  <c r="S918" i="3"/>
  <c r="S454" i="3"/>
  <c r="S215" i="3"/>
  <c r="S789" i="3"/>
  <c r="S887" i="3"/>
  <c r="S878" i="3"/>
  <c r="S594" i="3"/>
  <c r="S579" i="3"/>
  <c r="S647" i="3"/>
  <c r="S469" i="3"/>
  <c r="S696" i="3"/>
  <c r="S608" i="3"/>
  <c r="S270" i="3"/>
  <c r="S701" i="3"/>
  <c r="S292" i="3"/>
  <c r="S439" i="3"/>
  <c r="S679" i="3"/>
  <c r="S624" i="3"/>
  <c r="S976" i="3"/>
  <c r="S631" i="3"/>
  <c r="S277" i="3"/>
  <c r="S241" i="3"/>
  <c r="S430" i="3"/>
  <c r="S668" i="3"/>
  <c r="S563" i="3"/>
  <c r="S728" i="3"/>
  <c r="S605" i="3"/>
  <c r="S545" i="3"/>
  <c r="S388" i="3"/>
  <c r="S490" i="3"/>
  <c r="S650" i="3"/>
  <c r="S266" i="3"/>
  <c r="S839" i="3"/>
  <c r="S996" i="3"/>
  <c r="S684" i="3"/>
  <c r="S533" i="3"/>
  <c r="S801" i="3"/>
  <c r="S404" i="3"/>
  <c r="S713" i="3"/>
  <c r="S418" i="3"/>
  <c r="S830" i="3"/>
  <c r="S564" i="3"/>
  <c r="S572" i="3"/>
  <c r="S544" i="3"/>
  <c r="S304" i="3"/>
  <c r="S281" i="3"/>
  <c r="S821" i="3"/>
  <c r="S998" i="3"/>
  <c r="S309" i="3"/>
  <c r="S583" i="3"/>
  <c r="S559" i="3"/>
  <c r="S391" i="3"/>
  <c r="S316" i="3"/>
  <c r="S460" i="3"/>
  <c r="S756" i="3"/>
  <c r="S985" i="3"/>
  <c r="S742" i="3"/>
  <c r="S444" i="3"/>
  <c r="S524" i="3"/>
  <c r="S369" i="3"/>
  <c r="S630" i="3"/>
  <c r="S497" i="3"/>
  <c r="S318" i="3"/>
  <c r="S582" i="3"/>
  <c r="S499" i="3"/>
  <c r="S907" i="3"/>
  <c r="S187" i="3"/>
  <c r="S721" i="3"/>
  <c r="S217" i="3"/>
  <c r="S221" i="3"/>
  <c r="S345" i="3"/>
  <c r="S263" i="3"/>
  <c r="S827" i="3"/>
  <c r="S877" i="3"/>
  <c r="S371" i="3"/>
  <c r="S211" i="3"/>
  <c r="S193" i="3"/>
  <c r="S240" i="3"/>
  <c r="S892" i="3"/>
  <c r="S760" i="3"/>
  <c r="S599" i="3"/>
  <c r="S708" i="3"/>
  <c r="S290" i="3"/>
  <c r="S783" i="3"/>
  <c r="S212" i="3"/>
  <c r="S633" i="3"/>
  <c r="S627" i="3"/>
  <c r="S603" i="3"/>
  <c r="S332" i="3"/>
  <c r="S495" i="3"/>
  <c r="S557" i="3"/>
  <c r="S543" i="3"/>
  <c r="S615" i="3"/>
  <c r="S447" i="3"/>
  <c r="S833" i="3"/>
  <c r="S663" i="3"/>
  <c r="S463" i="3"/>
  <c r="S906" i="3"/>
  <c r="S966" i="3"/>
  <c r="S810" i="3"/>
  <c r="S529" i="3"/>
  <c r="S513" i="3"/>
  <c r="S262" i="3"/>
  <c r="S189" i="3"/>
  <c r="S682" i="3"/>
  <c r="S867" i="3"/>
  <c r="S660" i="3"/>
  <c r="S476" i="3"/>
  <c r="S457" i="3"/>
  <c r="S421" i="3"/>
  <c r="S840" i="3"/>
  <c r="S228" i="3"/>
  <c r="S475" i="3"/>
  <c r="S651" i="3"/>
  <c r="S826" i="3"/>
  <c r="S243" i="3"/>
  <c r="S861" i="3"/>
  <c r="S981" i="3"/>
  <c r="S426" i="3"/>
  <c r="S990" i="3"/>
  <c r="S546" i="3"/>
  <c r="S606" i="3"/>
  <c r="S450" i="3"/>
  <c r="S249" i="3"/>
  <c r="S571" i="3"/>
  <c r="S951" i="3"/>
  <c r="S429" i="3"/>
  <c r="S207" i="3"/>
  <c r="S812" i="3"/>
  <c r="S835" i="3"/>
  <c r="S747" i="3"/>
  <c r="S995" i="3"/>
  <c r="S206" i="3"/>
  <c r="S680" i="3"/>
  <c r="S654" i="3"/>
  <c r="S629" i="3"/>
  <c r="S435" i="3"/>
  <c r="S569" i="3"/>
  <c r="S405" i="3"/>
  <c r="S641" i="3"/>
  <c r="S586" i="3"/>
  <c r="S957" i="3"/>
  <c r="S518" i="3"/>
  <c r="S724" i="3"/>
  <c r="S542" i="3"/>
  <c r="S339" i="3"/>
  <c r="S768" i="3"/>
  <c r="S623" i="3"/>
  <c r="S923" i="3"/>
  <c r="S482" i="3"/>
  <c r="S648" i="3"/>
  <c r="S466" i="3"/>
  <c r="S329" i="3"/>
  <c r="S997" i="3"/>
  <c r="S351" i="3"/>
  <c r="S674" i="3"/>
  <c r="S247" i="3"/>
  <c r="S480" i="3"/>
  <c r="S456" i="3"/>
  <c r="S626" i="3"/>
  <c r="S346" i="3"/>
  <c r="S811" i="3"/>
  <c r="S715" i="3"/>
  <c r="S506" i="3"/>
  <c r="S581" i="3"/>
  <c r="S486" i="3"/>
  <c r="S758" i="3"/>
  <c r="S451" i="3"/>
  <c r="S734" i="3"/>
  <c r="S200" i="3"/>
  <c r="S537" i="3"/>
  <c r="S999" i="3"/>
  <c r="S796" i="3"/>
  <c r="S809" i="3"/>
  <c r="S649" i="3"/>
  <c r="S382" i="3"/>
  <c r="S428" i="3"/>
  <c r="S992" i="3"/>
  <c r="S968" i="3"/>
  <c r="S800" i="3"/>
  <c r="S798" i="3"/>
  <c r="S677" i="3"/>
  <c r="S643" i="3"/>
  <c r="S398" i="3"/>
  <c r="S530" i="3"/>
  <c r="S374" i="3"/>
  <c r="S819" i="3"/>
  <c r="S357" i="3"/>
  <c r="S773" i="3"/>
  <c r="S275" i="3"/>
  <c r="S340" i="3"/>
  <c r="S617" i="3"/>
  <c r="S688" i="3"/>
  <c r="S511" i="3"/>
  <c r="S246" i="3"/>
  <c r="S280" i="3"/>
  <c r="S917" i="3"/>
  <c r="S481" i="3"/>
  <c r="S548" i="3"/>
  <c r="S865" i="3"/>
  <c r="S330" i="3"/>
  <c r="S587" i="3"/>
  <c r="S954" i="3"/>
  <c r="S389" i="3"/>
  <c r="S913" i="3"/>
  <c r="S349" i="3"/>
  <c r="S755" i="3"/>
  <c r="S653" i="3"/>
  <c r="S714" i="3"/>
  <c r="S847" i="3"/>
  <c r="S534" i="3"/>
  <c r="S408" i="3"/>
  <c r="S753" i="3"/>
  <c r="S886" i="3"/>
  <c r="S229" i="3"/>
  <c r="S942" i="3"/>
  <c r="S946" i="3"/>
  <c r="S655" i="3"/>
  <c r="S272" i="3"/>
  <c r="S244" i="3"/>
  <c r="S420" i="3"/>
  <c r="S675" i="3"/>
  <c r="S705" i="3"/>
  <c r="S455" i="3"/>
  <c r="S642" i="3"/>
  <c r="S315" i="3"/>
  <c r="S519" i="3"/>
  <c r="S379" i="3"/>
  <c r="S748" i="3"/>
  <c r="S296" i="3"/>
  <c r="S515" i="3"/>
  <c r="S872" i="3"/>
  <c r="S213" i="3"/>
  <c r="S989" i="3"/>
  <c r="S485" i="3"/>
  <c r="S620" i="3"/>
  <c r="S780" i="3"/>
  <c r="S338" i="3"/>
  <c r="S732" i="3"/>
  <c r="S393" i="3"/>
  <c r="S828" i="3"/>
  <c r="S328" i="3"/>
  <c r="S924" i="3"/>
  <c r="S980" i="3"/>
  <c r="S308" i="3"/>
  <c r="S731" i="3"/>
  <c r="S926" i="3"/>
  <c r="S348" i="3"/>
  <c r="S776" i="3"/>
  <c r="S238" i="3"/>
  <c r="S190" i="3"/>
  <c r="S256" i="3"/>
  <c r="S786" i="3"/>
  <c r="S492" i="3"/>
  <c r="S885" i="3"/>
  <c r="S727" i="3"/>
  <c r="S703" i="3"/>
  <c r="S535" i="3"/>
  <c r="S354" i="3"/>
  <c r="S576" i="3"/>
  <c r="S201" i="3"/>
  <c r="S502" i="3"/>
  <c r="S503" i="3"/>
  <c r="S694" i="3"/>
  <c r="S223" i="3"/>
  <c r="S438" i="3"/>
  <c r="S595" i="3"/>
  <c r="S974" i="3"/>
  <c r="S945" i="3"/>
  <c r="S625" i="3"/>
  <c r="S994" i="3"/>
  <c r="S890" i="3"/>
  <c r="S392" i="3"/>
  <c r="S870" i="3"/>
  <c r="S737" i="3"/>
  <c r="S854" i="3"/>
  <c r="S685" i="3"/>
  <c r="S813" i="3"/>
  <c r="S323" i="3"/>
  <c r="S910" i="3"/>
  <c r="S905" i="3"/>
  <c r="S336" i="3"/>
  <c r="S805" i="3"/>
  <c r="S782" i="3"/>
  <c r="S853" i="3"/>
  <c r="S419" i="3"/>
  <c r="S556" i="3"/>
  <c r="S322" i="3"/>
  <c r="S395" i="3"/>
  <c r="S639" i="3"/>
  <c r="S977" i="3"/>
  <c r="S500" i="3"/>
  <c r="S441" i="3"/>
  <c r="S956" i="3"/>
  <c r="S341" i="3"/>
  <c r="S413" i="3"/>
  <c r="S312" i="3"/>
  <c r="S554" i="3"/>
  <c r="S807" i="3"/>
  <c r="S314" i="3"/>
  <c r="S880" i="3"/>
  <c r="S775" i="3"/>
  <c r="S607" i="3"/>
  <c r="S978" i="3"/>
  <c r="S562" i="3"/>
  <c r="S882" i="3"/>
  <c r="S383" i="3"/>
  <c r="S792" i="3"/>
  <c r="S550" i="3"/>
  <c r="S538" i="3"/>
  <c r="S779" i="3"/>
  <c r="S635" i="3"/>
  <c r="S407" i="3"/>
  <c r="S232" i="3"/>
  <c r="S733" i="3"/>
  <c r="S697" i="3"/>
  <c r="S984" i="3"/>
  <c r="S516" i="3"/>
  <c r="S467" i="3"/>
  <c r="S939" i="3"/>
  <c r="S327" i="3"/>
  <c r="S387" i="3"/>
  <c r="S231" i="3"/>
  <c r="S565" i="3"/>
  <c r="S294" i="3"/>
  <c r="S754" i="3"/>
  <c r="S618" i="3"/>
  <c r="S678" i="3"/>
  <c r="S522" i="3"/>
  <c r="S265" i="3"/>
  <c r="S769" i="3"/>
  <c r="S298" i="3"/>
  <c r="S778" i="3"/>
  <c r="S903" i="3"/>
  <c r="S353" i="3"/>
  <c r="S638" i="3"/>
  <c r="S184" i="3"/>
  <c r="S552" i="3"/>
  <c r="S540" i="3"/>
  <c r="S384" i="3"/>
  <c r="S181" i="3"/>
  <c r="S736" i="3"/>
  <c r="S487" i="3"/>
  <c r="S397" i="3"/>
  <c r="S875" i="3"/>
  <c r="S491" i="3"/>
  <c r="S764" i="3"/>
  <c r="S279" i="3"/>
  <c r="S234" i="3"/>
  <c r="S709" i="3"/>
  <c r="S658" i="3"/>
  <c r="S873" i="3"/>
  <c r="S772" i="3"/>
  <c r="S574" i="3"/>
  <c r="S474" i="3"/>
  <c r="S752" i="3"/>
  <c r="S558" i="3"/>
  <c r="S547" i="3"/>
  <c r="S174" i="3"/>
  <c r="S919" i="3"/>
  <c r="S804" i="3"/>
  <c r="S521" i="3"/>
  <c r="S965" i="3"/>
  <c r="S959" i="3"/>
  <c r="S409" i="3"/>
  <c r="S401" i="3"/>
  <c r="S803" i="3"/>
  <c r="S366" i="3"/>
  <c r="S343" i="3"/>
  <c r="S198" i="3"/>
  <c r="S470" i="3"/>
  <c r="S602" i="3"/>
  <c r="S446" i="3"/>
  <c r="S716" i="3"/>
  <c r="S596" i="3"/>
  <c r="S947" i="3"/>
  <c r="S568" i="3"/>
  <c r="S689" i="3"/>
  <c r="S692" i="3"/>
  <c r="S183" i="3"/>
  <c r="S825" i="3"/>
  <c r="S287" i="3"/>
  <c r="S239" i="3"/>
  <c r="S637" i="3"/>
  <c r="S195" i="3"/>
  <c r="S669" i="3"/>
  <c r="S268" i="3"/>
  <c r="S993" i="3"/>
  <c r="S611" i="3"/>
  <c r="S337" i="3"/>
  <c r="S258" i="3"/>
  <c r="S944" i="3"/>
  <c r="S706" i="3"/>
  <c r="S282" i="3"/>
  <c r="S225" i="3"/>
  <c r="S895" i="3"/>
  <c r="S203" i="3"/>
  <c r="S816" i="3"/>
  <c r="S788" i="3"/>
  <c r="S952" i="3"/>
  <c r="S433" i="3"/>
  <c r="S510" i="3"/>
  <c r="S925" i="3"/>
  <c r="S823" i="3"/>
  <c r="S950" i="3"/>
  <c r="S860" i="3"/>
  <c r="S344" i="3"/>
  <c r="S278" i="3"/>
  <c r="S321" i="3"/>
  <c r="S704" i="3"/>
  <c r="S928" i="3"/>
  <c r="S311" i="3"/>
  <c r="S802" i="3"/>
  <c r="S935" i="3"/>
  <c r="S592" i="3"/>
  <c r="S610" i="3"/>
  <c r="S358" i="3"/>
  <c r="S695" i="3"/>
  <c r="S857" i="3"/>
  <c r="S514" i="3"/>
  <c r="S707" i="3"/>
  <c r="S797" i="3"/>
  <c r="S410" i="3"/>
  <c r="S526" i="3"/>
  <c r="S434" i="3"/>
  <c r="S297" i="3"/>
  <c r="S619" i="3"/>
  <c r="S876" i="3"/>
  <c r="S478" i="3"/>
  <c r="S920" i="3"/>
  <c r="S717" i="3"/>
  <c r="S205" i="3"/>
  <c r="S489" i="3"/>
  <c r="S484" i="3"/>
  <c r="S911" i="3"/>
  <c r="S251" i="3"/>
  <c r="S307" i="3"/>
  <c r="S969" i="3"/>
  <c r="S791" i="3"/>
  <c r="S982" i="3"/>
  <c r="S691" i="3"/>
  <c r="S646" i="3"/>
  <c r="S750" i="3"/>
  <c r="S681" i="3"/>
  <c r="S440" i="3"/>
  <c r="S218" i="3"/>
  <c r="S585" i="3"/>
  <c r="S900" i="3"/>
  <c r="S915" i="3"/>
  <c r="S972" i="3"/>
  <c r="S494" i="3"/>
  <c r="S790" i="3"/>
  <c r="S868" i="3"/>
  <c r="S652" i="3"/>
  <c r="S855" i="3"/>
  <c r="S242" i="3"/>
  <c r="S286" i="3"/>
  <c r="S645" i="3"/>
  <c r="S771" i="3"/>
  <c r="S365" i="3"/>
  <c r="S710" i="3"/>
  <c r="S884" i="3"/>
  <c r="S613" i="3"/>
  <c r="S818" i="3"/>
  <c r="S933" i="3"/>
  <c r="S891" i="3"/>
  <c r="S293" i="3"/>
  <c r="S991" i="3"/>
  <c r="S412" i="3"/>
  <c r="S202" i="3"/>
  <c r="S767" i="3"/>
  <c r="S324" i="3"/>
  <c r="S363" i="3"/>
  <c r="Q17" i="3"/>
  <c r="D21" i="4"/>
  <c r="D30" i="4"/>
  <c r="D24" i="4"/>
  <c r="AN96" i="3"/>
  <c r="AR96" i="3" s="1"/>
  <c r="AN49" i="3"/>
  <c r="AR49" i="3" s="1"/>
  <c r="AN97" i="3"/>
  <c r="AR97" i="3" s="1"/>
  <c r="D28" i="4"/>
  <c r="AN50" i="3"/>
  <c r="AR50" i="3" s="1"/>
  <c r="AN87" i="3"/>
  <c r="AR87" i="3" s="1"/>
  <c r="AN95" i="3"/>
  <c r="AR95" i="3" s="1"/>
  <c r="D20" i="4"/>
  <c r="A8" i="2"/>
  <c r="AO23" i="3"/>
  <c r="AS23" i="3" s="1"/>
  <c r="AO24" i="3"/>
  <c r="AS24" i="3" s="1"/>
  <c r="AO25" i="3"/>
  <c r="AS25" i="3" s="1"/>
  <c r="A9" i="4"/>
  <c r="A9" i="5"/>
  <c r="AP7" i="3"/>
  <c r="AT7" i="3"/>
  <c r="AU7" i="3" s="1"/>
  <c r="AC868" i="3" l="1"/>
  <c r="V868" i="3"/>
  <c r="AC343" i="3"/>
  <c r="V343" i="3"/>
  <c r="AC392" i="3"/>
  <c r="V392" i="3"/>
  <c r="AC330" i="3"/>
  <c r="V330" i="3"/>
  <c r="AC861" i="3"/>
  <c r="V861" i="3"/>
  <c r="AC839" i="3"/>
  <c r="V839" i="3"/>
  <c r="AC759" i="3"/>
  <c r="V759" i="3"/>
  <c r="AC523" i="3"/>
  <c r="V523" i="3"/>
  <c r="AC970" i="3"/>
  <c r="V970" i="3"/>
  <c r="AC881" i="3"/>
  <c r="V881" i="3"/>
  <c r="AC276" i="3"/>
  <c r="V276" i="3"/>
  <c r="AC790" i="3"/>
  <c r="V790" i="3"/>
  <c r="AC183" i="3"/>
  <c r="V183" i="3"/>
  <c r="AC782" i="3"/>
  <c r="V782" i="3"/>
  <c r="AC506" i="3"/>
  <c r="V506" i="3"/>
  <c r="AC274" i="3"/>
  <c r="V274" i="3"/>
  <c r="AC619" i="3"/>
  <c r="V619" i="3"/>
  <c r="AC769" i="3"/>
  <c r="V769" i="3"/>
  <c r="AC354" i="3"/>
  <c r="V354" i="3"/>
  <c r="AC715" i="3"/>
  <c r="V715" i="3"/>
  <c r="AC557" i="3"/>
  <c r="V557" i="3"/>
  <c r="AC594" i="3"/>
  <c r="V594" i="3"/>
  <c r="AC763" i="3"/>
  <c r="V763" i="3"/>
  <c r="AC740" i="3"/>
  <c r="V740" i="3"/>
  <c r="AC575" i="3"/>
  <c r="V575" i="3"/>
  <c r="AC884" i="3"/>
  <c r="V884" i="3"/>
  <c r="AC972" i="3"/>
  <c r="V972" i="3"/>
  <c r="AC969" i="3"/>
  <c r="V969" i="3"/>
  <c r="AC297" i="3"/>
  <c r="V297" i="3"/>
  <c r="AC935" i="3"/>
  <c r="V935" i="3"/>
  <c r="AC510" i="3"/>
  <c r="V510" i="3"/>
  <c r="AC337" i="3"/>
  <c r="V337" i="3"/>
  <c r="AC689" i="3"/>
  <c r="V689" i="3"/>
  <c r="AC401" i="3"/>
  <c r="V401" i="3"/>
  <c r="AC574" i="3"/>
  <c r="V574" i="3"/>
  <c r="AC736" i="3"/>
  <c r="V736" i="3"/>
  <c r="AC265" i="3"/>
  <c r="V265" i="3"/>
  <c r="AC516" i="3"/>
  <c r="V516" i="3"/>
  <c r="AC882" i="3"/>
  <c r="V882" i="3"/>
  <c r="AC956" i="3"/>
  <c r="V956" i="3"/>
  <c r="AC336" i="3"/>
  <c r="V336" i="3"/>
  <c r="AC625" i="3"/>
  <c r="V625" i="3"/>
  <c r="AC535" i="3"/>
  <c r="V535" i="3"/>
  <c r="AC731" i="3"/>
  <c r="V731" i="3"/>
  <c r="AC989" i="3"/>
  <c r="V989" i="3"/>
  <c r="AC675" i="3"/>
  <c r="V675" i="3"/>
  <c r="AC847" i="3"/>
  <c r="V847" i="3"/>
  <c r="AC481" i="3"/>
  <c r="V481" i="3"/>
  <c r="AC374" i="3"/>
  <c r="V374" i="3"/>
  <c r="AC809" i="3"/>
  <c r="V809" i="3"/>
  <c r="AC811" i="3"/>
  <c r="V811" i="3"/>
  <c r="AC482" i="3"/>
  <c r="V482" i="3"/>
  <c r="AC569" i="3"/>
  <c r="V569" i="3"/>
  <c r="AC951" i="3"/>
  <c r="V951" i="3"/>
  <c r="AC651" i="3"/>
  <c r="V651" i="3"/>
  <c r="AC513" i="3"/>
  <c r="V513" i="3"/>
  <c r="AC495" i="3"/>
  <c r="V495" i="3"/>
  <c r="AC240" i="3"/>
  <c r="V240" i="3"/>
  <c r="AC907" i="3"/>
  <c r="V907" i="3"/>
  <c r="AC460" i="3"/>
  <c r="V460" i="3"/>
  <c r="AC564" i="3"/>
  <c r="V564" i="3"/>
  <c r="AC490" i="3"/>
  <c r="V490" i="3"/>
  <c r="AC624" i="3"/>
  <c r="V624" i="3"/>
  <c r="AC878" i="3"/>
  <c r="V878" i="3"/>
  <c r="AC427" i="3"/>
  <c r="V427" i="3"/>
  <c r="AC824" i="3"/>
  <c r="V824" i="3"/>
  <c r="AC879" i="3"/>
  <c r="V879" i="3"/>
  <c r="AC331" i="3"/>
  <c r="V331" i="3"/>
  <c r="AC719" i="3"/>
  <c r="V719" i="3"/>
  <c r="AC443" i="3"/>
  <c r="V443" i="3"/>
  <c r="AC916" i="3"/>
  <c r="V916" i="3"/>
  <c r="AC402" i="3"/>
  <c r="V402" i="3"/>
  <c r="AC888" i="3"/>
  <c r="V888" i="3"/>
  <c r="AC319" i="3"/>
  <c r="V319" i="3"/>
  <c r="AC453" i="3"/>
  <c r="V453" i="3"/>
  <c r="AC539" i="3"/>
  <c r="V539" i="3"/>
  <c r="AC271" i="3"/>
  <c r="V271" i="3"/>
  <c r="AC196" i="3"/>
  <c r="V196" i="3"/>
  <c r="AC209" i="3"/>
  <c r="V209" i="3"/>
  <c r="AC261" i="3"/>
  <c r="V261" i="3"/>
  <c r="AC527" i="3"/>
  <c r="V527" i="3"/>
  <c r="AC901" i="3"/>
  <c r="V901" i="3"/>
  <c r="AC712" i="3"/>
  <c r="V712" i="3"/>
  <c r="AC858" i="3"/>
  <c r="V858" i="3"/>
  <c r="AC937" i="3"/>
  <c r="V937" i="3"/>
  <c r="AC591" i="3"/>
  <c r="V591" i="3"/>
  <c r="AC628" i="3"/>
  <c r="V628" i="3"/>
  <c r="AC842" i="3"/>
  <c r="V842" i="3"/>
  <c r="AC553" i="3"/>
  <c r="V553" i="3"/>
  <c r="AC666" i="3"/>
  <c r="V666" i="3"/>
  <c r="AC373" i="3"/>
  <c r="V373" i="3"/>
  <c r="AC259" i="3"/>
  <c r="V259" i="3"/>
  <c r="AC248" i="3"/>
  <c r="V248" i="3"/>
  <c r="AC466" i="3"/>
  <c r="V466" i="3"/>
  <c r="AC760" i="3"/>
  <c r="V760" i="3"/>
  <c r="AC579" i="3"/>
  <c r="V579" i="3"/>
  <c r="AC284" i="3"/>
  <c r="V284" i="3"/>
  <c r="AC406" i="3"/>
  <c r="V406" i="3"/>
  <c r="AC665" i="3"/>
  <c r="V665" i="3"/>
  <c r="AC260" i="3"/>
  <c r="V260" i="3"/>
  <c r="AC226" i="3"/>
  <c r="V226" i="3"/>
  <c r="AC592" i="3"/>
  <c r="V592" i="3"/>
  <c r="AC467" i="3"/>
  <c r="V467" i="3"/>
  <c r="AC485" i="3"/>
  <c r="V485" i="3"/>
  <c r="AC405" i="3"/>
  <c r="V405" i="3"/>
  <c r="AC187" i="3"/>
  <c r="V187" i="3"/>
  <c r="AC656" i="3"/>
  <c r="V656" i="3"/>
  <c r="AC462" i="3"/>
  <c r="V462" i="3"/>
  <c r="AC403" i="3"/>
  <c r="V403" i="3"/>
  <c r="AC560" i="3"/>
  <c r="V560" i="3"/>
  <c r="AC589" i="3"/>
  <c r="V589" i="3"/>
  <c r="AC432" i="3"/>
  <c r="V432" i="3"/>
  <c r="AC363" i="3"/>
  <c r="V363" i="3"/>
  <c r="AC710" i="3"/>
  <c r="V710" i="3"/>
  <c r="AC915" i="3"/>
  <c r="V915" i="3"/>
  <c r="AC307" i="3"/>
  <c r="V307" i="3"/>
  <c r="AC434" i="3"/>
  <c r="V434" i="3"/>
  <c r="AC802" i="3"/>
  <c r="V802" i="3"/>
  <c r="AC433" i="3"/>
  <c r="V433" i="3"/>
  <c r="AC611" i="3"/>
  <c r="V611" i="3"/>
  <c r="AC568" i="3"/>
  <c r="V568" i="3"/>
  <c r="AC409" i="3"/>
  <c r="V409" i="3"/>
  <c r="AC772" i="3"/>
  <c r="V772" i="3"/>
  <c r="AC181" i="3"/>
  <c r="V181" i="3"/>
  <c r="AC522" i="3"/>
  <c r="V522" i="3"/>
  <c r="AC984" i="3"/>
  <c r="V984" i="3"/>
  <c r="AC562" i="3"/>
  <c r="V562" i="3"/>
  <c r="AC441" i="3"/>
  <c r="V441" i="3"/>
  <c r="AC905" i="3"/>
  <c r="V905" i="3"/>
  <c r="AC945" i="3"/>
  <c r="V945" i="3"/>
  <c r="AC703" i="3"/>
  <c r="V703" i="3"/>
  <c r="AC308" i="3"/>
  <c r="V308" i="3"/>
  <c r="AC213" i="3"/>
  <c r="V213" i="3"/>
  <c r="AC420" i="3"/>
  <c r="V420" i="3"/>
  <c r="AC714" i="3"/>
  <c r="V714" i="3"/>
  <c r="AC917" i="3"/>
  <c r="V917" i="3"/>
  <c r="AC530" i="3"/>
  <c r="V530" i="3"/>
  <c r="AC796" i="3"/>
  <c r="V796" i="3"/>
  <c r="AC346" i="3"/>
  <c r="V346" i="3"/>
  <c r="AC923" i="3"/>
  <c r="V923" i="3"/>
  <c r="AC435" i="3"/>
  <c r="V435" i="3"/>
  <c r="AC571" i="3"/>
  <c r="V571" i="3"/>
  <c r="AC475" i="3"/>
  <c r="V475" i="3"/>
  <c r="AC529" i="3"/>
  <c r="V529" i="3"/>
  <c r="AC332" i="3"/>
  <c r="V332" i="3"/>
  <c r="AC193" i="3"/>
  <c r="V193" i="3"/>
  <c r="AC499" i="3"/>
  <c r="V499" i="3"/>
  <c r="AC316" i="3"/>
  <c r="V316" i="3"/>
  <c r="AC830" i="3"/>
  <c r="V830" i="3"/>
  <c r="AC388" i="3"/>
  <c r="V388" i="3"/>
  <c r="AC679" i="3"/>
  <c r="V679" i="3"/>
  <c r="AC887" i="3"/>
  <c r="V887" i="3"/>
  <c r="AC333" i="3"/>
  <c r="V333" i="3"/>
  <c r="AC848" i="3"/>
  <c r="V848" i="3"/>
  <c r="AC955" i="3"/>
  <c r="V955" i="3"/>
  <c r="AC573" i="3"/>
  <c r="V573" i="3"/>
  <c r="AC912" i="3"/>
  <c r="V912" i="3"/>
  <c r="AC267" i="3"/>
  <c r="V267" i="3"/>
  <c r="AC938" i="3"/>
  <c r="V938" i="3"/>
  <c r="AC846" i="3"/>
  <c r="V846" i="3"/>
  <c r="AC687" i="3"/>
  <c r="V687" i="3"/>
  <c r="AC745" i="3"/>
  <c r="V745" i="3"/>
  <c r="AC871" i="3"/>
  <c r="V871" i="3"/>
  <c r="AC784" i="3"/>
  <c r="V784" i="3"/>
  <c r="AC295" i="3"/>
  <c r="V295" i="3"/>
  <c r="AC425" i="3"/>
  <c r="V425" i="3"/>
  <c r="AC584" i="3"/>
  <c r="V584" i="3"/>
  <c r="AC973" i="3"/>
  <c r="V973" i="3"/>
  <c r="AC795" i="3"/>
  <c r="V795" i="3"/>
  <c r="AC700" i="3"/>
  <c r="V700" i="3"/>
  <c r="AC561" i="3"/>
  <c r="V561" i="3"/>
  <c r="AC856" i="3"/>
  <c r="V856" i="3"/>
  <c r="AC958" i="3"/>
  <c r="V958" i="3"/>
  <c r="AC963" i="3"/>
  <c r="V963" i="3"/>
  <c r="AC851" i="3"/>
  <c r="V851" i="3"/>
  <c r="AC517" i="3"/>
  <c r="V517" i="3"/>
  <c r="AC528" i="3"/>
  <c r="V528" i="3"/>
  <c r="AC822" i="3"/>
  <c r="V822" i="3"/>
  <c r="AC949" i="3"/>
  <c r="V949" i="3"/>
  <c r="AC380" i="3"/>
  <c r="V380" i="3"/>
  <c r="AC693" i="3"/>
  <c r="V693" i="3"/>
  <c r="AC706" i="3"/>
  <c r="V706" i="3"/>
  <c r="AC853" i="3"/>
  <c r="V853" i="3"/>
  <c r="AC773" i="3"/>
  <c r="V773" i="3"/>
  <c r="AC682" i="3"/>
  <c r="V682" i="3"/>
  <c r="AC647" i="3"/>
  <c r="V647" i="3"/>
  <c r="AC787" i="3"/>
  <c r="V787" i="3"/>
  <c r="AC301" i="3"/>
  <c r="V301" i="3"/>
  <c r="AC188" i="3"/>
  <c r="V188" i="3"/>
  <c r="AC214" i="3"/>
  <c r="V214" i="3"/>
  <c r="AC818" i="3"/>
  <c r="V818" i="3"/>
  <c r="AC397" i="3"/>
  <c r="V397" i="3"/>
  <c r="AC620" i="3"/>
  <c r="V620" i="3"/>
  <c r="AC207" i="3"/>
  <c r="V207" i="3"/>
  <c r="AC673" i="3"/>
  <c r="V673" i="3"/>
  <c r="AC894" i="3"/>
  <c r="V894" i="3"/>
  <c r="AC616" i="3"/>
  <c r="V616" i="3"/>
  <c r="AC487" i="3"/>
  <c r="V487" i="3"/>
  <c r="AC534" i="3"/>
  <c r="V534" i="3"/>
  <c r="AC892" i="3"/>
  <c r="V892" i="3"/>
  <c r="AC472" i="3"/>
  <c r="V472" i="3"/>
  <c r="AC834" i="3"/>
  <c r="V834" i="3"/>
  <c r="AC436" i="3"/>
  <c r="V436" i="3"/>
  <c r="AC774" i="3"/>
  <c r="V774" i="3"/>
  <c r="AC612" i="3"/>
  <c r="V612" i="3"/>
  <c r="AC251" i="3"/>
  <c r="V251" i="3"/>
  <c r="AC947" i="3"/>
  <c r="V947" i="3"/>
  <c r="AC959" i="3"/>
  <c r="V959" i="3"/>
  <c r="AC873" i="3"/>
  <c r="V873" i="3"/>
  <c r="AC384" i="3"/>
  <c r="V384" i="3"/>
  <c r="AC678" i="3"/>
  <c r="V678" i="3"/>
  <c r="AC697" i="3"/>
  <c r="V697" i="3"/>
  <c r="AC978" i="3"/>
  <c r="V978" i="3"/>
  <c r="AC500" i="3"/>
  <c r="V500" i="3"/>
  <c r="AC910" i="3"/>
  <c r="V910" i="3"/>
  <c r="AC974" i="3"/>
  <c r="V974" i="3"/>
  <c r="AC727" i="3"/>
  <c r="V727" i="3"/>
  <c r="AC980" i="3"/>
  <c r="V980" i="3"/>
  <c r="AC872" i="3"/>
  <c r="V872" i="3"/>
  <c r="AC244" i="3"/>
  <c r="V244" i="3"/>
  <c r="AC653" i="3"/>
  <c r="V653" i="3"/>
  <c r="AC280" i="3"/>
  <c r="V280" i="3"/>
  <c r="AC398" i="3"/>
  <c r="V398" i="3"/>
  <c r="AC999" i="3"/>
  <c r="V999" i="3"/>
  <c r="AC626" i="3"/>
  <c r="V626" i="3"/>
  <c r="AC623" i="3"/>
  <c r="V623" i="3"/>
  <c r="AC629" i="3"/>
  <c r="V629" i="3"/>
  <c r="AC249" i="3"/>
  <c r="V249" i="3"/>
  <c r="AC228" i="3"/>
  <c r="V228" i="3"/>
  <c r="AC810" i="3"/>
  <c r="V810" i="3"/>
  <c r="AC603" i="3"/>
  <c r="V603" i="3"/>
  <c r="AC211" i="3"/>
  <c r="V211" i="3"/>
  <c r="AC582" i="3"/>
  <c r="V582" i="3"/>
  <c r="AC391" i="3"/>
  <c r="V391" i="3"/>
  <c r="AC418" i="3"/>
  <c r="V418" i="3"/>
  <c r="AC545" i="3"/>
  <c r="V545" i="3"/>
  <c r="AC439" i="3"/>
  <c r="V439" i="3"/>
  <c r="AC789" i="3"/>
  <c r="V789" i="3"/>
  <c r="AC525" i="3"/>
  <c r="V525" i="3"/>
  <c r="AC236" i="3"/>
  <c r="V236" i="3"/>
  <c r="AC210" i="3"/>
  <c r="V210" i="3"/>
  <c r="AC299" i="3"/>
  <c r="V299" i="3"/>
  <c r="AC302" i="3"/>
  <c r="V302" i="3"/>
  <c r="AC445" i="3"/>
  <c r="V445" i="3"/>
  <c r="AC222" i="3"/>
  <c r="V222" i="3"/>
  <c r="AC185" i="3"/>
  <c r="V185" i="3"/>
  <c r="AC273" i="3"/>
  <c r="V273" i="3"/>
  <c r="AC862" i="3"/>
  <c r="V862" i="3"/>
  <c r="AC376" i="3"/>
  <c r="V376" i="3"/>
  <c r="AC634" i="3"/>
  <c r="V634" i="3"/>
  <c r="AC269" i="3"/>
  <c r="V269" i="3"/>
  <c r="AC578" i="3"/>
  <c r="V578" i="3"/>
  <c r="AC350" i="3"/>
  <c r="V350" i="3"/>
  <c r="AC182" i="3"/>
  <c r="V182" i="3"/>
  <c r="AC597" i="3"/>
  <c r="V597" i="3"/>
  <c r="AC208" i="3"/>
  <c r="V208" i="3"/>
  <c r="AC507" i="3"/>
  <c r="V507" i="3"/>
  <c r="AC590" i="3"/>
  <c r="V590" i="3"/>
  <c r="AC577" i="3"/>
  <c r="V577" i="3"/>
  <c r="AC726" i="3"/>
  <c r="V726" i="3"/>
  <c r="AC725" i="3"/>
  <c r="V725" i="3"/>
  <c r="AC931" i="3"/>
  <c r="V931" i="3"/>
  <c r="AC720" i="3"/>
  <c r="V720" i="3"/>
  <c r="AC762" i="3"/>
  <c r="V762" i="3"/>
  <c r="AC177" i="3"/>
  <c r="V177" i="3"/>
  <c r="AC415" i="3"/>
  <c r="V415" i="3"/>
  <c r="AC370" i="3"/>
  <c r="V370" i="3"/>
  <c r="AC933" i="3"/>
  <c r="V933" i="3"/>
  <c r="AC825" i="3"/>
  <c r="V825" i="3"/>
  <c r="AC312" i="3"/>
  <c r="V312" i="3"/>
  <c r="AC753" i="3"/>
  <c r="V753" i="3"/>
  <c r="AC812" i="3"/>
  <c r="V812" i="3"/>
  <c r="AC304" i="3"/>
  <c r="V304" i="3"/>
  <c r="AC509" i="3"/>
  <c r="V509" i="3"/>
  <c r="AC738" i="3"/>
  <c r="V738" i="3"/>
  <c r="AC326" i="3"/>
  <c r="V326" i="3"/>
  <c r="AC777" i="3"/>
  <c r="V777" i="3"/>
  <c r="AC437" i="3"/>
  <c r="V437" i="3"/>
  <c r="AC823" i="3"/>
  <c r="V823" i="3"/>
  <c r="AC298" i="3"/>
  <c r="V298" i="3"/>
  <c r="AC576" i="3"/>
  <c r="V576" i="3"/>
  <c r="AC455" i="3"/>
  <c r="V455" i="3"/>
  <c r="AC641" i="3"/>
  <c r="V641" i="3"/>
  <c r="AC985" i="3"/>
  <c r="V985" i="3"/>
  <c r="AC305" i="3"/>
  <c r="V305" i="3"/>
  <c r="AC600" i="3"/>
  <c r="V600" i="3"/>
  <c r="AC967" i="3"/>
  <c r="V967" i="3"/>
  <c r="AC593" i="3"/>
  <c r="V593" i="3"/>
  <c r="AC356" i="3"/>
  <c r="V356" i="3"/>
  <c r="AC613" i="3"/>
  <c r="V613" i="3"/>
  <c r="AC692" i="3"/>
  <c r="V692" i="3"/>
  <c r="AC341" i="3"/>
  <c r="V341" i="3"/>
  <c r="AC548" i="3"/>
  <c r="V548" i="3"/>
  <c r="AC826" i="3"/>
  <c r="V826" i="3"/>
  <c r="AC572" i="3"/>
  <c r="V572" i="3"/>
  <c r="AC235" i="3"/>
  <c r="V235" i="3"/>
  <c r="AC864" i="3"/>
  <c r="V864" i="3"/>
  <c r="AC532" i="3"/>
  <c r="V532" i="3"/>
  <c r="AC664" i="3"/>
  <c r="V664" i="3"/>
  <c r="AC844" i="3"/>
  <c r="V844" i="3"/>
  <c r="AC588" i="3"/>
  <c r="V588" i="3"/>
  <c r="AC808" i="3"/>
  <c r="V808" i="3"/>
  <c r="AC900" i="3"/>
  <c r="V900" i="3"/>
  <c r="AC952" i="3"/>
  <c r="V952" i="3"/>
  <c r="AC585" i="3"/>
  <c r="V585" i="3"/>
  <c r="AC911" i="3"/>
  <c r="V911" i="3"/>
  <c r="AC410" i="3"/>
  <c r="V410" i="3"/>
  <c r="AC928" i="3"/>
  <c r="V928" i="3"/>
  <c r="AC788" i="3"/>
  <c r="V788" i="3"/>
  <c r="AC268" i="3"/>
  <c r="V268" i="3"/>
  <c r="AC596" i="3"/>
  <c r="V596" i="3"/>
  <c r="AC965" i="3"/>
  <c r="V965" i="3"/>
  <c r="AC658" i="3"/>
  <c r="V658" i="3"/>
  <c r="AC540" i="3"/>
  <c r="V540" i="3"/>
  <c r="AC618" i="3"/>
  <c r="V618" i="3"/>
  <c r="AC733" i="3"/>
  <c r="V733" i="3"/>
  <c r="AC607" i="3"/>
  <c r="V607" i="3"/>
  <c r="AC977" i="3"/>
  <c r="V977" i="3"/>
  <c r="AC323" i="3"/>
  <c r="V323" i="3"/>
  <c r="AC595" i="3"/>
  <c r="V595" i="3"/>
  <c r="AC885" i="3"/>
  <c r="V885" i="3"/>
  <c r="AC924" i="3"/>
  <c r="V924" i="3"/>
  <c r="AC515" i="3"/>
  <c r="V515" i="3"/>
  <c r="AC272" i="3"/>
  <c r="V272" i="3"/>
  <c r="AC755" i="3"/>
  <c r="V755" i="3"/>
  <c r="AC246" i="3"/>
  <c r="V246" i="3"/>
  <c r="AC643" i="3"/>
  <c r="V643" i="3"/>
  <c r="AC537" i="3"/>
  <c r="V537" i="3"/>
  <c r="AC456" i="3"/>
  <c r="V456" i="3"/>
  <c r="AC768" i="3"/>
  <c r="V768" i="3"/>
  <c r="AC654" i="3"/>
  <c r="V654" i="3"/>
  <c r="AC450" i="3"/>
  <c r="V450" i="3"/>
  <c r="AC840" i="3"/>
  <c r="V840" i="3"/>
  <c r="AC966" i="3"/>
  <c r="V966" i="3"/>
  <c r="AC627" i="3"/>
  <c r="V627" i="3"/>
  <c r="AC371" i="3"/>
  <c r="V371" i="3"/>
  <c r="AC318" i="3"/>
  <c r="V318" i="3"/>
  <c r="AC559" i="3"/>
  <c r="V559" i="3"/>
  <c r="AC713" i="3"/>
  <c r="V713" i="3"/>
  <c r="AC605" i="3"/>
  <c r="V605" i="3"/>
  <c r="AC292" i="3"/>
  <c r="V292" i="3"/>
  <c r="AC215" i="3"/>
  <c r="V215" i="3"/>
  <c r="AC893" i="3"/>
  <c r="V893" i="3"/>
  <c r="AC566" i="3"/>
  <c r="V566" i="3"/>
  <c r="AC632" i="3"/>
  <c r="V632" i="3"/>
  <c r="AC601" i="3"/>
  <c r="V601" i="3"/>
  <c r="AC837" i="3"/>
  <c r="V837" i="3"/>
  <c r="AC361" i="3"/>
  <c r="V361" i="3"/>
  <c r="AC227" i="3"/>
  <c r="V227" i="3"/>
  <c r="AC245" i="3"/>
  <c r="V245" i="3"/>
  <c r="AC711" i="3"/>
  <c r="V711" i="3"/>
  <c r="AC375" i="3"/>
  <c r="V375" i="3"/>
  <c r="AC799" i="3"/>
  <c r="V799" i="3"/>
  <c r="AC580" i="3"/>
  <c r="V580" i="3"/>
  <c r="AC320" i="3"/>
  <c r="V320" i="3"/>
  <c r="AC204" i="3"/>
  <c r="V204" i="3"/>
  <c r="AC849" i="3"/>
  <c r="V849" i="3"/>
  <c r="AC385" i="3"/>
  <c r="V385" i="3"/>
  <c r="AC255" i="3"/>
  <c r="V255" i="3"/>
  <c r="AC986" i="3"/>
  <c r="V986" i="3"/>
  <c r="AC191" i="3"/>
  <c r="V191" i="3"/>
  <c r="AC746" i="3"/>
  <c r="V746" i="3"/>
  <c r="AC180" i="3"/>
  <c r="V180" i="3"/>
  <c r="AC735" i="3"/>
  <c r="V735" i="3"/>
  <c r="AC979" i="3"/>
  <c r="V979" i="3"/>
  <c r="AC186" i="3"/>
  <c r="V186" i="3"/>
  <c r="AC744" i="3"/>
  <c r="V744" i="3"/>
  <c r="AC175" i="3"/>
  <c r="V175" i="3"/>
  <c r="AC233" i="3"/>
  <c r="V233" i="3"/>
  <c r="AC904" i="3"/>
  <c r="V904" i="3"/>
  <c r="AC987" i="3"/>
  <c r="V987" i="3"/>
  <c r="AC358" i="3"/>
  <c r="V358" i="3"/>
  <c r="AC327" i="3"/>
  <c r="V327" i="3"/>
  <c r="AC780" i="3"/>
  <c r="V780" i="3"/>
  <c r="AC586" i="3"/>
  <c r="V586" i="3"/>
  <c r="AC217" i="3"/>
  <c r="V217" i="3"/>
  <c r="AC488" i="3"/>
  <c r="V488" i="3"/>
  <c r="AC661" i="3"/>
  <c r="V661" i="3"/>
  <c r="AC368" i="3"/>
  <c r="V368" i="3"/>
  <c r="AC869" i="3"/>
  <c r="V869" i="3"/>
  <c r="AC944" i="3"/>
  <c r="V944" i="3"/>
  <c r="AC792" i="3"/>
  <c r="V792" i="3"/>
  <c r="AC408" i="3"/>
  <c r="V408" i="3"/>
  <c r="AC243" i="3"/>
  <c r="V243" i="3"/>
  <c r="AC544" i="3"/>
  <c r="V544" i="3"/>
  <c r="AC1000" i="3"/>
  <c r="V1000" i="3"/>
  <c r="AC417" i="3"/>
  <c r="V417" i="3"/>
  <c r="AC458" i="3"/>
  <c r="V458" i="3"/>
  <c r="AC941" i="3"/>
  <c r="V941" i="3"/>
  <c r="AC325" i="3"/>
  <c r="V325" i="3"/>
  <c r="AC494" i="3"/>
  <c r="V494" i="3"/>
  <c r="AC803" i="3"/>
  <c r="V803" i="3"/>
  <c r="AC805" i="3"/>
  <c r="V805" i="3"/>
  <c r="AC819" i="3"/>
  <c r="V819" i="3"/>
  <c r="AC262" i="3"/>
  <c r="V262" i="3"/>
  <c r="AC976" i="3"/>
  <c r="V976" i="3"/>
  <c r="AC465" i="3"/>
  <c r="V465" i="3"/>
  <c r="AC202" i="3"/>
  <c r="V202" i="3"/>
  <c r="AC645" i="3"/>
  <c r="V645" i="3"/>
  <c r="AC218" i="3"/>
  <c r="V218" i="3"/>
  <c r="AC484" i="3"/>
  <c r="V484" i="3"/>
  <c r="AC797" i="3"/>
  <c r="V797" i="3"/>
  <c r="AC704" i="3"/>
  <c r="V704" i="3"/>
  <c r="AC816" i="3"/>
  <c r="V816" i="3"/>
  <c r="AC669" i="3"/>
  <c r="V669" i="3"/>
  <c r="AC716" i="3"/>
  <c r="V716" i="3"/>
  <c r="AC521" i="3"/>
  <c r="V521" i="3"/>
  <c r="AC709" i="3"/>
  <c r="V709" i="3"/>
  <c r="AC552" i="3"/>
  <c r="V552" i="3"/>
  <c r="AC754" i="3"/>
  <c r="V754" i="3"/>
  <c r="AC232" i="3"/>
  <c r="V232" i="3"/>
  <c r="AC775" i="3"/>
  <c r="V775" i="3"/>
  <c r="AC639" i="3"/>
  <c r="V639" i="3"/>
  <c r="AC813" i="3"/>
  <c r="V813" i="3"/>
  <c r="AC438" i="3"/>
  <c r="V438" i="3"/>
  <c r="AC492" i="3"/>
  <c r="V492" i="3"/>
  <c r="AC328" i="3"/>
  <c r="V328" i="3"/>
  <c r="AC296" i="3"/>
  <c r="V296" i="3"/>
  <c r="AC655" i="3"/>
  <c r="V655" i="3"/>
  <c r="AC349" i="3"/>
  <c r="V349" i="3"/>
  <c r="AC511" i="3"/>
  <c r="V511" i="3"/>
  <c r="AC677" i="3"/>
  <c r="V677" i="3"/>
  <c r="AC200" i="3"/>
  <c r="V200" i="3"/>
  <c r="AC480" i="3"/>
  <c r="V480" i="3"/>
  <c r="AC339" i="3"/>
  <c r="V339" i="3"/>
  <c r="AC680" i="3"/>
  <c r="V680" i="3"/>
  <c r="AC606" i="3"/>
  <c r="V606" i="3"/>
  <c r="AC421" i="3"/>
  <c r="V421" i="3"/>
  <c r="AC906" i="3"/>
  <c r="V906" i="3"/>
  <c r="AC633" i="3"/>
  <c r="V633" i="3"/>
  <c r="AC877" i="3"/>
  <c r="V877" i="3"/>
  <c r="AC497" i="3"/>
  <c r="V497" i="3"/>
  <c r="AC583" i="3"/>
  <c r="V583" i="3"/>
  <c r="AC404" i="3"/>
  <c r="V404" i="3"/>
  <c r="AC728" i="3"/>
  <c r="V728" i="3"/>
  <c r="AC701" i="3"/>
  <c r="V701" i="3"/>
  <c r="AC454" i="3"/>
  <c r="V454" i="3"/>
  <c r="AC567" i="3"/>
  <c r="V567" i="3"/>
  <c r="AC699" i="3"/>
  <c r="V699" i="3"/>
  <c r="AC662" i="3"/>
  <c r="V662" i="3"/>
  <c r="AC793" i="3"/>
  <c r="V793" i="3"/>
  <c r="AC908" i="3"/>
  <c r="V908" i="3"/>
  <c r="AC372" i="3"/>
  <c r="V372" i="3"/>
  <c r="AC934" i="3"/>
  <c r="V934" i="3"/>
  <c r="AC285" i="3"/>
  <c r="V285" i="3"/>
  <c r="AC909" i="3"/>
  <c r="V909" i="3"/>
  <c r="AC531" i="3"/>
  <c r="V531" i="3"/>
  <c r="AC859" i="3"/>
  <c r="V859" i="3"/>
  <c r="AC390" i="3"/>
  <c r="V390" i="3"/>
  <c r="AC394" i="3"/>
  <c r="V394" i="3"/>
  <c r="AC743" i="3"/>
  <c r="V743" i="3"/>
  <c r="AC300" i="3"/>
  <c r="V300" i="3"/>
  <c r="AC914" i="3"/>
  <c r="V914" i="3"/>
  <c r="AC508" i="3"/>
  <c r="V508" i="3"/>
  <c r="AC512" i="3"/>
  <c r="V512" i="3"/>
  <c r="AC815" i="3"/>
  <c r="V815" i="3"/>
  <c r="AC614" i="3"/>
  <c r="V614" i="3"/>
  <c r="AC192" i="3"/>
  <c r="V192" i="3"/>
  <c r="AC570" i="3"/>
  <c r="V570" i="3"/>
  <c r="AC378" i="3"/>
  <c r="V378" i="3"/>
  <c r="AC960" i="3"/>
  <c r="V960" i="3"/>
  <c r="AC749" i="3"/>
  <c r="V749" i="3"/>
  <c r="AC310" i="3"/>
  <c r="V310" i="3"/>
  <c r="AC541" i="3"/>
  <c r="V541" i="3"/>
  <c r="AC473" i="3"/>
  <c r="V473" i="3"/>
  <c r="AC761" i="3"/>
  <c r="V761" i="3"/>
  <c r="AC950" i="3"/>
  <c r="V950" i="3"/>
  <c r="AC550" i="3"/>
  <c r="V550" i="3"/>
  <c r="AC642" i="3"/>
  <c r="V642" i="3"/>
  <c r="AC615" i="3"/>
  <c r="V615" i="3"/>
  <c r="AC505" i="3"/>
  <c r="V505" i="3"/>
  <c r="AC883" i="3"/>
  <c r="V883" i="3"/>
  <c r="AC610" i="3"/>
  <c r="V610" i="3"/>
  <c r="AC413" i="3"/>
  <c r="V413" i="3"/>
  <c r="AC382" i="3"/>
  <c r="V382" i="3"/>
  <c r="AC721" i="3"/>
  <c r="V721" i="3"/>
  <c r="AC921" i="3"/>
  <c r="V921" i="3"/>
  <c r="AC636" i="3"/>
  <c r="V636" i="3"/>
  <c r="AC283" i="3"/>
  <c r="V283" i="3"/>
  <c r="AC896" i="3"/>
  <c r="V896" i="3"/>
  <c r="AC994" i="3"/>
  <c r="V994" i="3"/>
  <c r="AC993" i="3"/>
  <c r="V993" i="3"/>
  <c r="AC412" i="3"/>
  <c r="V412" i="3"/>
  <c r="AC286" i="3"/>
  <c r="V286" i="3"/>
  <c r="AC440" i="3"/>
  <c r="V440" i="3"/>
  <c r="AC489" i="3"/>
  <c r="V489" i="3"/>
  <c r="AC707" i="3"/>
  <c r="V707" i="3"/>
  <c r="AC321" i="3"/>
  <c r="V321" i="3"/>
  <c r="AC203" i="3"/>
  <c r="V203" i="3"/>
  <c r="AC195" i="3"/>
  <c r="V195" i="3"/>
  <c r="AC446" i="3"/>
  <c r="V446" i="3"/>
  <c r="AC804" i="3"/>
  <c r="V804" i="3"/>
  <c r="AC234" i="3"/>
  <c r="V234" i="3"/>
  <c r="AC184" i="3"/>
  <c r="V184" i="3"/>
  <c r="AC294" i="3"/>
  <c r="V294" i="3"/>
  <c r="AC407" i="3"/>
  <c r="V407" i="3"/>
  <c r="AC880" i="3"/>
  <c r="V880" i="3"/>
  <c r="AC395" i="3"/>
  <c r="V395" i="3"/>
  <c r="AC685" i="3"/>
  <c r="V685" i="3"/>
  <c r="AC223" i="3"/>
  <c r="V223" i="3"/>
  <c r="AC786" i="3"/>
  <c r="V786" i="3"/>
  <c r="AC828" i="3"/>
  <c r="V828" i="3"/>
  <c r="AC748" i="3"/>
  <c r="V748" i="3"/>
  <c r="AC946" i="3"/>
  <c r="V946" i="3"/>
  <c r="AC913" i="3"/>
  <c r="V913" i="3"/>
  <c r="AC688" i="3"/>
  <c r="V688" i="3"/>
  <c r="AC798" i="3"/>
  <c r="V798" i="3"/>
  <c r="AC734" i="3"/>
  <c r="V734" i="3"/>
  <c r="AC247" i="3"/>
  <c r="V247" i="3"/>
  <c r="AC542" i="3"/>
  <c r="V542" i="3"/>
  <c r="AC206" i="3"/>
  <c r="V206" i="3"/>
  <c r="AC546" i="3"/>
  <c r="V546" i="3"/>
  <c r="AC457" i="3"/>
  <c r="V457" i="3"/>
  <c r="AC463" i="3"/>
  <c r="V463" i="3"/>
  <c r="AC212" i="3"/>
  <c r="V212" i="3"/>
  <c r="AC827" i="3"/>
  <c r="V827" i="3"/>
  <c r="AC630" i="3"/>
  <c r="V630" i="3"/>
  <c r="AC309" i="3"/>
  <c r="V309" i="3"/>
  <c r="AC801" i="3"/>
  <c r="V801" i="3"/>
  <c r="AC563" i="3"/>
  <c r="V563" i="3"/>
  <c r="AC270" i="3"/>
  <c r="V270" i="3"/>
  <c r="AC918" i="3"/>
  <c r="V918" i="3"/>
  <c r="AC230" i="3"/>
  <c r="V230" i="3"/>
  <c r="AC479" i="3"/>
  <c r="V479" i="3"/>
  <c r="AC962" i="3"/>
  <c r="V962" i="3"/>
  <c r="AC252" i="3"/>
  <c r="V252" i="3"/>
  <c r="AC932" i="3"/>
  <c r="V932" i="3"/>
  <c r="AC899" i="3"/>
  <c r="V899" i="3"/>
  <c r="AC702" i="3"/>
  <c r="V702" i="3"/>
  <c r="AC730" i="3"/>
  <c r="V730" i="3"/>
  <c r="AC197" i="3"/>
  <c r="V197" i="3"/>
  <c r="AC471" i="3"/>
  <c r="V471" i="3"/>
  <c r="AC948" i="3"/>
  <c r="V948" i="3"/>
  <c r="AC902" i="3"/>
  <c r="V902" i="3"/>
  <c r="AC820" i="3"/>
  <c r="V820" i="3"/>
  <c r="AC852" i="3"/>
  <c r="V852" i="3"/>
  <c r="AC766" i="3"/>
  <c r="V766" i="3"/>
  <c r="AC468" i="3"/>
  <c r="V468" i="3"/>
  <c r="AC836" i="3"/>
  <c r="V836" i="3"/>
  <c r="AC416" i="3"/>
  <c r="V416" i="3"/>
  <c r="AC863" i="3"/>
  <c r="V863" i="3"/>
  <c r="AC342" i="3"/>
  <c r="V342" i="3"/>
  <c r="AC622" i="3"/>
  <c r="V622" i="3"/>
  <c r="AC452" i="3"/>
  <c r="V452" i="3"/>
  <c r="AC442" i="3"/>
  <c r="V442" i="3"/>
  <c r="AC831" i="3"/>
  <c r="V831" i="3"/>
  <c r="AC422" i="3"/>
  <c r="V422" i="3"/>
  <c r="AC493" i="3"/>
  <c r="V493" i="3"/>
  <c r="AC237" i="3"/>
  <c r="V237" i="3"/>
  <c r="AC943" i="3"/>
  <c r="V943" i="3"/>
  <c r="AC723" i="3"/>
  <c r="V723" i="3"/>
  <c r="AC778" i="3"/>
  <c r="V778" i="3"/>
  <c r="AC428" i="3"/>
  <c r="V428" i="3"/>
  <c r="AC722" i="3"/>
  <c r="V722" i="3"/>
  <c r="AC939" i="3"/>
  <c r="V939" i="3"/>
  <c r="AC925" i="3"/>
  <c r="V925" i="3"/>
  <c r="AC649" i="3"/>
  <c r="V649" i="3"/>
  <c r="AC850" i="3"/>
  <c r="V850" i="3"/>
  <c r="AC741" i="3"/>
  <c r="V741" i="3"/>
  <c r="AC365" i="3"/>
  <c r="V365" i="3"/>
  <c r="AC526" i="3"/>
  <c r="V526" i="3"/>
  <c r="AC767" i="3"/>
  <c r="V767" i="3"/>
  <c r="AC991" i="3"/>
  <c r="V991" i="3"/>
  <c r="AC242" i="3"/>
  <c r="V242" i="3"/>
  <c r="AC681" i="3"/>
  <c r="V681" i="3"/>
  <c r="AC205" i="3"/>
  <c r="V205" i="3"/>
  <c r="AC514" i="3"/>
  <c r="V514" i="3"/>
  <c r="AC278" i="3"/>
  <c r="V278" i="3"/>
  <c r="AC895" i="3"/>
  <c r="V895" i="3"/>
  <c r="AC637" i="3"/>
  <c r="V637" i="3"/>
  <c r="AC602" i="3"/>
  <c r="V602" i="3"/>
  <c r="AC919" i="3"/>
  <c r="V919" i="3"/>
  <c r="AC279" i="3"/>
  <c r="V279" i="3"/>
  <c r="AC638" i="3"/>
  <c r="V638" i="3"/>
  <c r="AC565" i="3"/>
  <c r="V565" i="3"/>
  <c r="AC635" i="3"/>
  <c r="V635" i="3"/>
  <c r="AC314" i="3"/>
  <c r="V314" i="3"/>
  <c r="AC322" i="3"/>
  <c r="V322" i="3"/>
  <c r="AC854" i="3"/>
  <c r="V854" i="3"/>
  <c r="AC694" i="3"/>
  <c r="V694" i="3"/>
  <c r="AC256" i="3"/>
  <c r="V256" i="3"/>
  <c r="AC393" i="3"/>
  <c r="V393" i="3"/>
  <c r="AC379" i="3"/>
  <c r="V379" i="3"/>
  <c r="AC942" i="3"/>
  <c r="V942" i="3"/>
  <c r="AC389" i="3"/>
  <c r="V389" i="3"/>
  <c r="AC617" i="3"/>
  <c r="V617" i="3"/>
  <c r="AC800" i="3"/>
  <c r="V800" i="3"/>
  <c r="AC451" i="3"/>
  <c r="V451" i="3"/>
  <c r="AC674" i="3"/>
  <c r="V674" i="3"/>
  <c r="AC724" i="3"/>
  <c r="V724" i="3"/>
  <c r="AC995" i="3"/>
  <c r="V995" i="3"/>
  <c r="AC990" i="3"/>
  <c r="V990" i="3"/>
  <c r="AC476" i="3"/>
  <c r="V476" i="3"/>
  <c r="AC663" i="3"/>
  <c r="V663" i="3"/>
  <c r="AC783" i="3"/>
  <c r="V783" i="3"/>
  <c r="AC263" i="3"/>
  <c r="V263" i="3"/>
  <c r="AC369" i="3"/>
  <c r="V369" i="3"/>
  <c r="AC998" i="3"/>
  <c r="V998" i="3"/>
  <c r="AC533" i="3"/>
  <c r="V533" i="3"/>
  <c r="AC668" i="3"/>
  <c r="V668" i="3"/>
  <c r="AC608" i="3"/>
  <c r="V608" i="3"/>
  <c r="AC498" i="3"/>
  <c r="V498" i="3"/>
  <c r="AC386" i="3"/>
  <c r="V386" i="3"/>
  <c r="AC253" i="3"/>
  <c r="V253" i="3"/>
  <c r="AC686" i="3"/>
  <c r="V686" i="3"/>
  <c r="AC264" i="3"/>
  <c r="V264" i="3"/>
  <c r="AC288" i="3"/>
  <c r="V288" i="3"/>
  <c r="AC461" i="3"/>
  <c r="V461" i="3"/>
  <c r="AC657" i="3"/>
  <c r="V657" i="3"/>
  <c r="AC250" i="3"/>
  <c r="V250" i="3"/>
  <c r="AC496" i="3"/>
  <c r="V496" i="3"/>
  <c r="AC940" i="3"/>
  <c r="V940" i="3"/>
  <c r="AC671" i="3"/>
  <c r="V671" i="3"/>
  <c r="AC640" i="3"/>
  <c r="V640" i="3"/>
  <c r="AC953" i="3"/>
  <c r="V953" i="3"/>
  <c r="AC551" i="3"/>
  <c r="V551" i="3"/>
  <c r="AC814" i="3"/>
  <c r="V814" i="3"/>
  <c r="AC335" i="3"/>
  <c r="V335" i="3"/>
  <c r="AC829" i="3"/>
  <c r="V829" i="3"/>
  <c r="AC676" i="3"/>
  <c r="V676" i="3"/>
  <c r="AC936" i="3"/>
  <c r="V936" i="3"/>
  <c r="AC983" i="3"/>
  <c r="V983" i="3"/>
  <c r="AC930" i="3"/>
  <c r="V930" i="3"/>
  <c r="AC178" i="3"/>
  <c r="V178" i="3"/>
  <c r="AC751" i="3"/>
  <c r="V751" i="3"/>
  <c r="AC781" i="3"/>
  <c r="V781" i="3"/>
  <c r="AC845" i="3"/>
  <c r="V845" i="3"/>
  <c r="AC303" i="3"/>
  <c r="V303" i="3"/>
  <c r="AC400" i="3"/>
  <c r="V400" i="3"/>
  <c r="AC785" i="3"/>
  <c r="V785" i="3"/>
  <c r="AC364" i="3"/>
  <c r="V364" i="3"/>
  <c r="AC478" i="3"/>
  <c r="V478" i="3"/>
  <c r="AC875" i="3"/>
  <c r="V875" i="3"/>
  <c r="AC776" i="3"/>
  <c r="V776" i="3"/>
  <c r="AC329" i="3"/>
  <c r="V329" i="3"/>
  <c r="AC742" i="3"/>
  <c r="V742" i="3"/>
  <c r="AC961" i="3"/>
  <c r="V961" i="3"/>
  <c r="AC757" i="3"/>
  <c r="V757" i="3"/>
  <c r="AC964" i="3"/>
  <c r="V964" i="3"/>
  <c r="AC179" i="3"/>
  <c r="V179" i="3"/>
  <c r="AC874" i="3"/>
  <c r="V874" i="3"/>
  <c r="AC982" i="3"/>
  <c r="V982" i="3"/>
  <c r="AC366" i="3"/>
  <c r="V366" i="3"/>
  <c r="AC890" i="3"/>
  <c r="V890" i="3"/>
  <c r="AC865" i="3"/>
  <c r="V865" i="3"/>
  <c r="AC189" i="3"/>
  <c r="V189" i="3"/>
  <c r="AC266" i="3"/>
  <c r="V266" i="3"/>
  <c r="AC306" i="3"/>
  <c r="V306" i="3"/>
  <c r="AC598" i="3"/>
  <c r="V598" i="3"/>
  <c r="AC411" i="3"/>
  <c r="V411" i="3"/>
  <c r="AC791" i="3"/>
  <c r="V791" i="3"/>
  <c r="AC474" i="3"/>
  <c r="V474" i="3"/>
  <c r="AC926" i="3"/>
  <c r="V926" i="3"/>
  <c r="AC648" i="3"/>
  <c r="V648" i="3"/>
  <c r="AC756" i="3"/>
  <c r="V756" i="3"/>
  <c r="AC396" i="3"/>
  <c r="V396" i="3"/>
  <c r="AC431" i="3"/>
  <c r="V431" i="3"/>
  <c r="AC324" i="3"/>
  <c r="V324" i="3"/>
  <c r="AC311" i="3"/>
  <c r="V311" i="3"/>
  <c r="AC771" i="3"/>
  <c r="V771" i="3"/>
  <c r="AC293" i="3"/>
  <c r="V293" i="3"/>
  <c r="AC855" i="3"/>
  <c r="V855" i="3"/>
  <c r="AC750" i="3"/>
  <c r="V750" i="3"/>
  <c r="AC717" i="3"/>
  <c r="V717" i="3"/>
  <c r="AC857" i="3"/>
  <c r="V857" i="3"/>
  <c r="AC344" i="3"/>
  <c r="V344" i="3"/>
  <c r="AC225" i="3"/>
  <c r="V225" i="3"/>
  <c r="AC239" i="3"/>
  <c r="V239" i="3"/>
  <c r="AC470" i="3"/>
  <c r="V470" i="3"/>
  <c r="AC174" i="3"/>
  <c r="V174" i="3"/>
  <c r="AC764" i="3"/>
  <c r="V764" i="3"/>
  <c r="AC353" i="3"/>
  <c r="V353" i="3"/>
  <c r="AC231" i="3"/>
  <c r="V231" i="3"/>
  <c r="AC779" i="3"/>
  <c r="V779" i="3"/>
  <c r="AC807" i="3"/>
  <c r="V807" i="3"/>
  <c r="AC556" i="3"/>
  <c r="V556" i="3"/>
  <c r="AC737" i="3"/>
  <c r="V737" i="3"/>
  <c r="AC503" i="3"/>
  <c r="V503" i="3"/>
  <c r="AC190" i="3"/>
  <c r="V190" i="3"/>
  <c r="AC732" i="3"/>
  <c r="V732" i="3"/>
  <c r="AC519" i="3"/>
  <c r="V519" i="3"/>
  <c r="AC229" i="3"/>
  <c r="V229" i="3"/>
  <c r="AC954" i="3"/>
  <c r="V954" i="3"/>
  <c r="AC340" i="3"/>
  <c r="V340" i="3"/>
  <c r="AC968" i="3"/>
  <c r="V968" i="3"/>
  <c r="AC758" i="3"/>
  <c r="V758" i="3"/>
  <c r="AC351" i="3"/>
  <c r="V351" i="3"/>
  <c r="AC518" i="3"/>
  <c r="V518" i="3"/>
  <c r="AC747" i="3"/>
  <c r="V747" i="3"/>
  <c r="AC426" i="3"/>
  <c r="V426" i="3"/>
  <c r="AC660" i="3"/>
  <c r="V660" i="3"/>
  <c r="AC833" i="3"/>
  <c r="V833" i="3"/>
  <c r="AC290" i="3"/>
  <c r="V290" i="3"/>
  <c r="AC345" i="3"/>
  <c r="V345" i="3"/>
  <c r="AC524" i="3"/>
  <c r="V524" i="3"/>
  <c r="AC821" i="3"/>
  <c r="V821" i="3"/>
  <c r="AC684" i="3"/>
  <c r="V684" i="3"/>
  <c r="AC430" i="3"/>
  <c r="V430" i="3"/>
  <c r="AC696" i="3"/>
  <c r="V696" i="3"/>
  <c r="AC690" i="3"/>
  <c r="V690" i="3"/>
  <c r="AC254" i="3"/>
  <c r="V254" i="3"/>
  <c r="AC289" i="3"/>
  <c r="V289" i="3"/>
  <c r="AC414" i="3"/>
  <c r="V414" i="3"/>
  <c r="AC621" i="3"/>
  <c r="V621" i="3"/>
  <c r="AC220" i="3"/>
  <c r="V220" i="3"/>
  <c r="AC670" i="3"/>
  <c r="V670" i="3"/>
  <c r="AC866" i="3"/>
  <c r="V866" i="3"/>
  <c r="AC555" i="3"/>
  <c r="V555" i="3"/>
  <c r="AC806" i="3"/>
  <c r="V806" i="3"/>
  <c r="AC464" i="3"/>
  <c r="V464" i="3"/>
  <c r="AC897" i="3"/>
  <c r="V897" i="3"/>
  <c r="AC718" i="3"/>
  <c r="V718" i="3"/>
  <c r="AC449" i="3"/>
  <c r="V449" i="3"/>
  <c r="AC194" i="3"/>
  <c r="V194" i="3"/>
  <c r="AC501" i="3"/>
  <c r="V501" i="3"/>
  <c r="AC975" i="3"/>
  <c r="V975" i="3"/>
  <c r="AC423" i="3"/>
  <c r="V423" i="3"/>
  <c r="AC644" i="3"/>
  <c r="V644" i="3"/>
  <c r="AC683" i="3"/>
  <c r="V683" i="3"/>
  <c r="AC739" i="3"/>
  <c r="V739" i="3"/>
  <c r="AC659" i="3"/>
  <c r="V659" i="3"/>
  <c r="AC377" i="3"/>
  <c r="V377" i="3"/>
  <c r="AC317" i="3"/>
  <c r="V317" i="3"/>
  <c r="AC257" i="3"/>
  <c r="V257" i="3"/>
  <c r="AC971" i="3"/>
  <c r="V971" i="3"/>
  <c r="AC459" i="3"/>
  <c r="V459" i="3"/>
  <c r="AC291" i="3"/>
  <c r="V291" i="3"/>
  <c r="AC770" i="3"/>
  <c r="V770" i="3"/>
  <c r="AC362" i="3"/>
  <c r="V362" i="3"/>
  <c r="AC691" i="3"/>
  <c r="V691" i="3"/>
  <c r="AC558" i="3"/>
  <c r="V558" i="3"/>
  <c r="AC201" i="3"/>
  <c r="V201" i="3"/>
  <c r="AC581" i="3"/>
  <c r="V581" i="3"/>
  <c r="AC599" i="3"/>
  <c r="V599" i="3"/>
  <c r="AC277" i="3"/>
  <c r="V277" i="3"/>
  <c r="AC889" i="3"/>
  <c r="V889" i="3"/>
  <c r="AC355" i="3"/>
  <c r="V355" i="3"/>
  <c r="AC520" i="3"/>
  <c r="V520" i="3"/>
  <c r="AC604" i="3"/>
  <c r="V604" i="3"/>
  <c r="AC876" i="3"/>
  <c r="V876" i="3"/>
  <c r="AC752" i="3"/>
  <c r="V752" i="3"/>
  <c r="AC348" i="3"/>
  <c r="V348" i="3"/>
  <c r="AC357" i="3"/>
  <c r="V357" i="3"/>
  <c r="AC543" i="3"/>
  <c r="V543" i="3"/>
  <c r="AC631" i="3"/>
  <c r="V631" i="3"/>
  <c r="AC898" i="3"/>
  <c r="V898" i="3"/>
  <c r="AC609" i="3"/>
  <c r="V609" i="3"/>
  <c r="AC536" i="3"/>
  <c r="V536" i="3"/>
  <c r="AC367" i="3"/>
  <c r="V367" i="3"/>
  <c r="AC258" i="3"/>
  <c r="V258" i="3"/>
  <c r="AC383" i="3"/>
  <c r="V383" i="3"/>
  <c r="AC705" i="3"/>
  <c r="V705" i="3"/>
  <c r="AC429" i="3"/>
  <c r="V429" i="3"/>
  <c r="AC650" i="3"/>
  <c r="V650" i="3"/>
  <c r="AC729" i="3"/>
  <c r="V729" i="3"/>
  <c r="AC927" i="3"/>
  <c r="V927" i="3"/>
  <c r="AC929" i="3"/>
  <c r="V929" i="3"/>
  <c r="AC891" i="3"/>
  <c r="V891" i="3"/>
  <c r="AC652" i="3"/>
  <c r="V652" i="3"/>
  <c r="AC646" i="3"/>
  <c r="V646" i="3"/>
  <c r="AC920" i="3"/>
  <c r="V920" i="3"/>
  <c r="AC695" i="3"/>
  <c r="V695" i="3"/>
  <c r="AC860" i="3"/>
  <c r="V860" i="3"/>
  <c r="AC282" i="3"/>
  <c r="V282" i="3"/>
  <c r="AC287" i="3"/>
  <c r="V287" i="3"/>
  <c r="AC198" i="3"/>
  <c r="V198" i="3"/>
  <c r="AC547" i="3"/>
  <c r="V547" i="3"/>
  <c r="AC491" i="3"/>
  <c r="V491" i="3"/>
  <c r="AC903" i="3"/>
  <c r="V903" i="3"/>
  <c r="AC387" i="3"/>
  <c r="V387" i="3"/>
  <c r="AC538" i="3"/>
  <c r="V538" i="3"/>
  <c r="AC554" i="3"/>
  <c r="V554" i="3"/>
  <c r="AC419" i="3"/>
  <c r="V419" i="3"/>
  <c r="AC870" i="3"/>
  <c r="V870" i="3"/>
  <c r="AC502" i="3"/>
  <c r="V502" i="3"/>
  <c r="AC238" i="3"/>
  <c r="V238" i="3"/>
  <c r="AC338" i="3"/>
  <c r="V338" i="3"/>
  <c r="AC315" i="3"/>
  <c r="V315" i="3"/>
  <c r="AC886" i="3"/>
  <c r="V886" i="3"/>
  <c r="AC587" i="3"/>
  <c r="V587" i="3"/>
  <c r="AC275" i="3"/>
  <c r="V275" i="3"/>
  <c r="AC992" i="3"/>
  <c r="V992" i="3"/>
  <c r="AC486" i="3"/>
  <c r="V486" i="3"/>
  <c r="AC997" i="3"/>
  <c r="V997" i="3"/>
  <c r="AC957" i="3"/>
  <c r="V957" i="3"/>
  <c r="AC835" i="3"/>
  <c r="V835" i="3"/>
  <c r="AC981" i="3"/>
  <c r="V981" i="3"/>
  <c r="AC867" i="3"/>
  <c r="V867" i="3"/>
  <c r="AC447" i="3"/>
  <c r="V447" i="3"/>
  <c r="AC708" i="3"/>
  <c r="V708" i="3"/>
  <c r="AC221" i="3"/>
  <c r="V221" i="3"/>
  <c r="AC444" i="3"/>
  <c r="V444" i="3"/>
  <c r="AC281" i="3"/>
  <c r="V281" i="3"/>
  <c r="AC996" i="3"/>
  <c r="V996" i="3"/>
  <c r="AC241" i="3"/>
  <c r="V241" i="3"/>
  <c r="AC469" i="3"/>
  <c r="V469" i="3"/>
  <c r="AC199" i="3"/>
  <c r="V199" i="3"/>
  <c r="AC698" i="3"/>
  <c r="V698" i="3"/>
  <c r="AC504" i="3"/>
  <c r="V504" i="3"/>
  <c r="AC334" i="3"/>
  <c r="V334" i="3"/>
  <c r="AC832" i="3"/>
  <c r="V832" i="3"/>
  <c r="AC817" i="3"/>
  <c r="V817" i="3"/>
  <c r="AC841" i="3"/>
  <c r="V841" i="3"/>
  <c r="AC224" i="3"/>
  <c r="V224" i="3"/>
  <c r="AC843" i="3"/>
  <c r="V843" i="3"/>
  <c r="AC216" i="3"/>
  <c r="V216" i="3"/>
  <c r="AC672" i="3"/>
  <c r="V672" i="3"/>
  <c r="AC477" i="3"/>
  <c r="V477" i="3"/>
  <c r="AC448" i="3"/>
  <c r="V448" i="3"/>
  <c r="AC988" i="3"/>
  <c r="V988" i="3"/>
  <c r="AC794" i="3"/>
  <c r="V794" i="3"/>
  <c r="AC313" i="3"/>
  <c r="V313" i="3"/>
  <c r="AC359" i="3"/>
  <c r="V359" i="3"/>
  <c r="AC765" i="3"/>
  <c r="V765" i="3"/>
  <c r="AC176" i="3"/>
  <c r="V176" i="3"/>
  <c r="AC549" i="3"/>
  <c r="V549" i="3"/>
  <c r="AC424" i="3"/>
  <c r="V424" i="3"/>
  <c r="AC219" i="3"/>
  <c r="V219" i="3"/>
  <c r="AC483" i="3"/>
  <c r="V483" i="3"/>
  <c r="AC667" i="3"/>
  <c r="V667" i="3"/>
  <c r="AC381" i="3"/>
  <c r="V381" i="3"/>
  <c r="AC352" i="3"/>
  <c r="V352" i="3"/>
  <c r="AC399" i="3"/>
  <c r="V399" i="3"/>
  <c r="AC838" i="3"/>
  <c r="V838" i="3"/>
  <c r="AC347" i="3"/>
  <c r="V347" i="3"/>
  <c r="AC360" i="3"/>
  <c r="V360" i="3"/>
  <c r="AE710" i="3"/>
  <c r="AD710" i="3"/>
  <c r="AE802" i="3"/>
  <c r="AD802" i="3"/>
  <c r="AD522" i="3"/>
  <c r="AE522" i="3"/>
  <c r="AE703" i="3"/>
  <c r="AD703" i="3"/>
  <c r="AE530" i="3"/>
  <c r="AD530" i="3"/>
  <c r="AE475" i="3"/>
  <c r="AD475" i="3"/>
  <c r="AD830" i="3"/>
  <c r="AE830" i="3"/>
  <c r="AD848" i="3"/>
  <c r="AE848" i="3"/>
  <c r="AD267" i="3"/>
  <c r="AE267" i="3"/>
  <c r="AE871" i="3"/>
  <c r="AD871" i="3"/>
  <c r="AE973" i="3"/>
  <c r="AD973" i="3"/>
  <c r="AD561" i="3"/>
  <c r="AE561" i="3"/>
  <c r="AE856" i="3"/>
  <c r="AD856" i="3"/>
  <c r="AD958" i="3"/>
  <c r="AE958" i="3"/>
  <c r="AE693" i="3"/>
  <c r="AD693" i="3"/>
  <c r="AD324" i="3"/>
  <c r="AE324" i="3"/>
  <c r="AE365" i="3"/>
  <c r="AD365" i="3"/>
  <c r="AE900" i="3"/>
  <c r="AD900" i="3"/>
  <c r="AE251" i="3"/>
  <c r="AD251" i="3"/>
  <c r="AD526" i="3"/>
  <c r="AE526" i="3"/>
  <c r="AD311" i="3"/>
  <c r="AE311" i="3"/>
  <c r="AE952" i="3"/>
  <c r="AD952" i="3"/>
  <c r="AE993" i="3"/>
  <c r="AD993" i="3"/>
  <c r="AE947" i="3"/>
  <c r="AD947" i="3"/>
  <c r="AE959" i="3"/>
  <c r="AD959" i="3"/>
  <c r="AE873" i="3"/>
  <c r="AD873" i="3"/>
  <c r="AD384" i="3"/>
  <c r="AE384" i="3"/>
  <c r="AE678" i="3"/>
  <c r="AD678" i="3"/>
  <c r="AD697" i="3"/>
  <c r="AE697" i="3"/>
  <c r="AE978" i="3"/>
  <c r="AD978" i="3"/>
  <c r="AE500" i="3"/>
  <c r="AD500" i="3"/>
  <c r="AE910" i="3"/>
  <c r="AD910" i="3"/>
  <c r="AE974" i="3"/>
  <c r="AD974" i="3"/>
  <c r="AD727" i="3"/>
  <c r="AE727" i="3"/>
  <c r="AE980" i="3"/>
  <c r="AD980" i="3"/>
  <c r="AD872" i="3"/>
  <c r="AE872" i="3"/>
  <c r="AE244" i="3"/>
  <c r="AD244" i="3"/>
  <c r="AE653" i="3"/>
  <c r="AD653" i="3"/>
  <c r="AD280" i="3"/>
  <c r="AE280" i="3"/>
  <c r="AE398" i="3"/>
  <c r="AD398" i="3"/>
  <c r="AE999" i="3"/>
  <c r="AD999" i="3"/>
  <c r="AD626" i="3"/>
  <c r="AE626" i="3"/>
  <c r="AD623" i="3"/>
  <c r="AE623" i="3"/>
  <c r="AE629" i="3"/>
  <c r="AD629" i="3"/>
  <c r="AE249" i="3"/>
  <c r="AD249" i="3"/>
  <c r="AE228" i="3"/>
  <c r="AD228" i="3"/>
  <c r="AD810" i="3"/>
  <c r="AE810" i="3"/>
  <c r="AD603" i="3"/>
  <c r="AE603" i="3"/>
  <c r="AE211" i="3"/>
  <c r="AD211" i="3"/>
  <c r="AD582" i="3"/>
  <c r="AE582" i="3"/>
  <c r="AE391" i="3"/>
  <c r="AD391" i="3"/>
  <c r="AE418" i="3"/>
  <c r="AD418" i="3"/>
  <c r="AD545" i="3"/>
  <c r="AE545" i="3"/>
  <c r="AE439" i="3"/>
  <c r="AD439" i="3"/>
  <c r="AE789" i="3"/>
  <c r="AD789" i="3"/>
  <c r="AE525" i="3"/>
  <c r="AD525" i="3"/>
  <c r="AE236" i="3"/>
  <c r="AD236" i="3"/>
  <c r="AE210" i="3"/>
  <c r="AD210" i="3"/>
  <c r="AE299" i="3"/>
  <c r="AD299" i="3"/>
  <c r="AE302" i="3"/>
  <c r="AD302" i="3"/>
  <c r="AD445" i="3"/>
  <c r="AE445" i="3"/>
  <c r="AE222" i="3"/>
  <c r="AD222" i="3"/>
  <c r="AE185" i="3"/>
  <c r="AD185" i="3"/>
  <c r="AE273" i="3"/>
  <c r="AD273" i="3"/>
  <c r="AE862" i="3"/>
  <c r="AD862" i="3"/>
  <c r="AE376" i="3"/>
  <c r="AD376" i="3"/>
  <c r="AD634" i="3"/>
  <c r="AE634" i="3"/>
  <c r="AE269" i="3"/>
  <c r="AD269" i="3"/>
  <c r="AE578" i="3"/>
  <c r="AD578" i="3"/>
  <c r="AD350" i="3"/>
  <c r="AE350" i="3"/>
  <c r="AE182" i="3"/>
  <c r="AD182" i="3"/>
  <c r="AE597" i="3"/>
  <c r="AD597" i="3"/>
  <c r="AE208" i="3"/>
  <c r="AD208" i="3"/>
  <c r="AE507" i="3"/>
  <c r="AD507" i="3"/>
  <c r="AE590" i="3"/>
  <c r="AD590" i="3"/>
  <c r="AE577" i="3"/>
  <c r="AD577" i="3"/>
  <c r="AD726" i="3"/>
  <c r="AE726" i="3"/>
  <c r="AE725" i="3"/>
  <c r="AD725" i="3"/>
  <c r="AE931" i="3"/>
  <c r="AD931" i="3"/>
  <c r="AE720" i="3"/>
  <c r="AD720" i="3"/>
  <c r="AD762" i="3"/>
  <c r="AE762" i="3"/>
  <c r="AE177" i="3"/>
  <c r="AD177" i="3"/>
  <c r="AE415" i="3"/>
  <c r="AD415" i="3"/>
  <c r="AE370" i="3"/>
  <c r="AD370" i="3"/>
  <c r="AE767" i="3"/>
  <c r="AD767" i="3"/>
  <c r="AE771" i="3"/>
  <c r="AD771" i="3"/>
  <c r="AD585" i="3"/>
  <c r="AE585" i="3"/>
  <c r="AE911" i="3"/>
  <c r="AD911" i="3"/>
  <c r="AE410" i="3"/>
  <c r="AD410" i="3"/>
  <c r="AD928" i="3"/>
  <c r="AE928" i="3"/>
  <c r="AE788" i="3"/>
  <c r="AD788" i="3"/>
  <c r="AD268" i="3"/>
  <c r="AE268" i="3"/>
  <c r="AE596" i="3"/>
  <c r="AD596" i="3"/>
  <c r="AE965" i="3"/>
  <c r="AD965" i="3"/>
  <c r="AE658" i="3"/>
  <c r="AD658" i="3"/>
  <c r="AD540" i="3"/>
  <c r="AE540" i="3"/>
  <c r="AD618" i="3"/>
  <c r="AE618" i="3"/>
  <c r="AD733" i="3"/>
  <c r="AE733" i="3"/>
  <c r="AE607" i="3"/>
  <c r="AD607" i="3"/>
  <c r="AE977" i="3"/>
  <c r="AD977" i="3"/>
  <c r="AD323" i="3"/>
  <c r="AE323" i="3"/>
  <c r="AE595" i="3"/>
  <c r="AD595" i="3"/>
  <c r="AE885" i="3"/>
  <c r="AD885" i="3"/>
  <c r="AE924" i="3"/>
  <c r="AD924" i="3"/>
  <c r="AD515" i="3"/>
  <c r="AE515" i="3"/>
  <c r="AE272" i="3"/>
  <c r="AD272" i="3"/>
  <c r="AD755" i="3"/>
  <c r="AE755" i="3"/>
  <c r="AD246" i="3"/>
  <c r="AE246" i="3"/>
  <c r="AE643" i="3"/>
  <c r="AD643" i="3"/>
  <c r="AE537" i="3"/>
  <c r="AD537" i="3"/>
  <c r="AD456" i="3"/>
  <c r="AE456" i="3"/>
  <c r="AD768" i="3"/>
  <c r="AE768" i="3"/>
  <c r="AE654" i="3"/>
  <c r="AD654" i="3"/>
  <c r="AD450" i="3"/>
  <c r="AE450" i="3"/>
  <c r="AE840" i="3"/>
  <c r="AD840" i="3"/>
  <c r="AE966" i="3"/>
  <c r="AD966" i="3"/>
  <c r="AD627" i="3"/>
  <c r="AE627" i="3"/>
  <c r="AE371" i="3"/>
  <c r="AD371" i="3"/>
  <c r="AE318" i="3"/>
  <c r="AD318" i="3"/>
  <c r="AE559" i="3"/>
  <c r="AD559" i="3"/>
  <c r="AE713" i="3"/>
  <c r="AD713" i="3"/>
  <c r="AE605" i="3"/>
  <c r="AD605" i="3"/>
  <c r="AE292" i="3"/>
  <c r="AD292" i="3"/>
  <c r="AE215" i="3"/>
  <c r="AD215" i="3"/>
  <c r="AD893" i="3"/>
  <c r="AE893" i="3"/>
  <c r="AE566" i="3"/>
  <c r="AD566" i="3"/>
  <c r="AD632" i="3"/>
  <c r="AE632" i="3"/>
  <c r="AE601" i="3"/>
  <c r="AD601" i="3"/>
  <c r="AE837" i="3"/>
  <c r="AD837" i="3"/>
  <c r="AE361" i="3"/>
  <c r="AD361" i="3"/>
  <c r="AD227" i="3"/>
  <c r="AE227" i="3"/>
  <c r="AD245" i="3"/>
  <c r="AE245" i="3"/>
  <c r="AE711" i="3"/>
  <c r="AD711" i="3"/>
  <c r="AD375" i="3"/>
  <c r="AE375" i="3"/>
  <c r="AD799" i="3"/>
  <c r="AE799" i="3"/>
  <c r="AE580" i="3"/>
  <c r="AD580" i="3"/>
  <c r="AD320" i="3"/>
  <c r="AE320" i="3"/>
  <c r="AE204" i="3"/>
  <c r="AD204" i="3"/>
  <c r="AD849" i="3"/>
  <c r="AE849" i="3"/>
  <c r="AE385" i="3"/>
  <c r="AD385" i="3"/>
  <c r="AE255" i="3"/>
  <c r="AD255" i="3"/>
  <c r="AD986" i="3"/>
  <c r="AE986" i="3"/>
  <c r="AE191" i="3"/>
  <c r="AD191" i="3"/>
  <c r="AE746" i="3"/>
  <c r="AD746" i="3"/>
  <c r="AD180" i="3"/>
  <c r="AE180" i="3"/>
  <c r="AD735" i="3"/>
  <c r="AE735" i="3"/>
  <c r="AD979" i="3"/>
  <c r="AE979" i="3"/>
  <c r="AE186" i="3"/>
  <c r="AD186" i="3"/>
  <c r="AE744" i="3"/>
  <c r="AD744" i="3"/>
  <c r="AE175" i="3"/>
  <c r="AD175" i="3"/>
  <c r="AE233" i="3"/>
  <c r="AD233" i="3"/>
  <c r="AD904" i="3"/>
  <c r="AE904" i="3"/>
  <c r="AE987" i="3"/>
  <c r="AD987" i="3"/>
  <c r="AE404" i="3"/>
  <c r="AD404" i="3"/>
  <c r="AE701" i="3"/>
  <c r="AD701" i="3"/>
  <c r="AD662" i="3"/>
  <c r="AE662" i="3"/>
  <c r="AD793" i="3"/>
  <c r="AE793" i="3"/>
  <c r="AE908" i="3"/>
  <c r="AD908" i="3"/>
  <c r="AD372" i="3"/>
  <c r="AE372" i="3"/>
  <c r="AE934" i="3"/>
  <c r="AD934" i="3"/>
  <c r="AE285" i="3"/>
  <c r="AD285" i="3"/>
  <c r="AE909" i="3"/>
  <c r="AD909" i="3"/>
  <c r="AE531" i="3"/>
  <c r="AD531" i="3"/>
  <c r="AD859" i="3"/>
  <c r="AE859" i="3"/>
  <c r="AE390" i="3"/>
  <c r="AD390" i="3"/>
  <c r="AE394" i="3"/>
  <c r="AD394" i="3"/>
  <c r="AE743" i="3"/>
  <c r="AD743" i="3"/>
  <c r="AD300" i="3"/>
  <c r="AE300" i="3"/>
  <c r="AE914" i="3"/>
  <c r="AD914" i="3"/>
  <c r="AE508" i="3"/>
  <c r="AD508" i="3"/>
  <c r="AE512" i="3"/>
  <c r="AD512" i="3"/>
  <c r="AD815" i="3"/>
  <c r="AE815" i="3"/>
  <c r="AE614" i="3"/>
  <c r="AD614" i="3"/>
  <c r="AD192" i="3"/>
  <c r="AE192" i="3"/>
  <c r="AE570" i="3"/>
  <c r="AD570" i="3"/>
  <c r="AE378" i="3"/>
  <c r="AD378" i="3"/>
  <c r="AD960" i="3"/>
  <c r="AE960" i="3"/>
  <c r="AE749" i="3"/>
  <c r="AD749" i="3"/>
  <c r="AD310" i="3"/>
  <c r="AE310" i="3"/>
  <c r="AD541" i="3"/>
  <c r="AE541" i="3"/>
  <c r="AD473" i="3"/>
  <c r="AE473" i="3"/>
  <c r="AE761" i="3"/>
  <c r="AD761" i="3"/>
  <c r="AD363" i="3"/>
  <c r="AE363" i="3"/>
  <c r="AE433" i="3"/>
  <c r="AD433" i="3"/>
  <c r="AE562" i="3"/>
  <c r="AD562" i="3"/>
  <c r="AE308" i="3"/>
  <c r="AD308" i="3"/>
  <c r="AE796" i="3"/>
  <c r="AD796" i="3"/>
  <c r="AE332" i="3"/>
  <c r="AD332" i="3"/>
  <c r="AD388" i="3"/>
  <c r="AE388" i="3"/>
  <c r="AD573" i="3"/>
  <c r="AE573" i="3"/>
  <c r="AD687" i="3"/>
  <c r="AE687" i="3"/>
  <c r="AE584" i="3"/>
  <c r="AD584" i="3"/>
  <c r="AD380" i="3"/>
  <c r="AE380" i="3"/>
  <c r="AE704" i="3"/>
  <c r="AD704" i="3"/>
  <c r="AE552" i="3"/>
  <c r="AD552" i="3"/>
  <c r="AE813" i="3"/>
  <c r="AD813" i="3"/>
  <c r="AE296" i="3"/>
  <c r="AD296" i="3"/>
  <c r="AE480" i="3"/>
  <c r="AD480" i="3"/>
  <c r="AD906" i="3"/>
  <c r="AE906" i="3"/>
  <c r="AD728" i="3"/>
  <c r="AE728" i="3"/>
  <c r="AE440" i="3"/>
  <c r="AD440" i="3"/>
  <c r="AE203" i="3"/>
  <c r="AD203" i="3"/>
  <c r="AE234" i="3"/>
  <c r="AD234" i="3"/>
  <c r="AD407" i="3"/>
  <c r="AE407" i="3"/>
  <c r="AE223" i="3"/>
  <c r="AD223" i="3"/>
  <c r="AE946" i="3"/>
  <c r="AD946" i="3"/>
  <c r="AE542" i="3"/>
  <c r="AD542" i="3"/>
  <c r="AD827" i="3"/>
  <c r="AE827" i="3"/>
  <c r="AE918" i="3"/>
  <c r="AD918" i="3"/>
  <c r="AD899" i="3"/>
  <c r="AE899" i="3"/>
  <c r="AE820" i="3"/>
  <c r="AD820" i="3"/>
  <c r="AE836" i="3"/>
  <c r="AD836" i="3"/>
  <c r="AD622" i="3"/>
  <c r="AE622" i="3"/>
  <c r="AE831" i="3"/>
  <c r="AD831" i="3"/>
  <c r="AE493" i="3"/>
  <c r="AD493" i="3"/>
  <c r="AD611" i="3"/>
  <c r="AE611" i="3"/>
  <c r="AE346" i="3"/>
  <c r="AD346" i="3"/>
  <c r="AD963" i="3"/>
  <c r="AE963" i="3"/>
  <c r="AD786" i="3"/>
  <c r="AE786" i="3"/>
  <c r="AE913" i="3"/>
  <c r="AD913" i="3"/>
  <c r="AE734" i="3"/>
  <c r="AD734" i="3"/>
  <c r="AE546" i="3"/>
  <c r="AD546" i="3"/>
  <c r="AE212" i="3"/>
  <c r="AD212" i="3"/>
  <c r="AD309" i="3"/>
  <c r="AE309" i="3"/>
  <c r="AE270" i="3"/>
  <c r="AD270" i="3"/>
  <c r="AE962" i="3"/>
  <c r="AD962" i="3"/>
  <c r="AD702" i="3"/>
  <c r="AE702" i="3"/>
  <c r="AE471" i="3"/>
  <c r="AD471" i="3"/>
  <c r="AE852" i="3"/>
  <c r="AD852" i="3"/>
  <c r="AD416" i="3"/>
  <c r="AE416" i="3"/>
  <c r="AE237" i="3"/>
  <c r="AD237" i="3"/>
  <c r="AD278" i="3"/>
  <c r="AE278" i="3"/>
  <c r="AE256" i="3"/>
  <c r="AD256" i="3"/>
  <c r="AE253" i="3"/>
  <c r="AD253" i="3"/>
  <c r="AE686" i="3"/>
  <c r="AD686" i="3"/>
  <c r="AD264" i="3"/>
  <c r="AE264" i="3"/>
  <c r="AE288" i="3"/>
  <c r="AD288" i="3"/>
  <c r="AE461" i="3"/>
  <c r="AD461" i="3"/>
  <c r="AD657" i="3"/>
  <c r="AE657" i="3"/>
  <c r="AE250" i="3"/>
  <c r="AD250" i="3"/>
  <c r="AE496" i="3"/>
  <c r="AD496" i="3"/>
  <c r="AE940" i="3"/>
  <c r="AD940" i="3"/>
  <c r="AD671" i="3"/>
  <c r="AE671" i="3"/>
  <c r="AE640" i="3"/>
  <c r="AD640" i="3"/>
  <c r="AE953" i="3"/>
  <c r="AD953" i="3"/>
  <c r="AD551" i="3"/>
  <c r="AE551" i="3"/>
  <c r="AE814" i="3"/>
  <c r="AD814" i="3"/>
  <c r="AE335" i="3"/>
  <c r="AD335" i="3"/>
  <c r="AE829" i="3"/>
  <c r="AD829" i="3"/>
  <c r="AE676" i="3"/>
  <c r="AD676" i="3"/>
  <c r="AE936" i="3"/>
  <c r="AD936" i="3"/>
  <c r="AD983" i="3"/>
  <c r="AE983" i="3"/>
  <c r="AE930" i="3"/>
  <c r="AD930" i="3"/>
  <c r="AE178" i="3"/>
  <c r="AD178" i="3"/>
  <c r="AE751" i="3"/>
  <c r="AD751" i="3"/>
  <c r="AE781" i="3"/>
  <c r="AD781" i="3"/>
  <c r="AE845" i="3"/>
  <c r="AD845" i="3"/>
  <c r="AE303" i="3"/>
  <c r="AD303" i="3"/>
  <c r="AE400" i="3"/>
  <c r="AD400" i="3"/>
  <c r="AE785" i="3"/>
  <c r="AD785" i="3"/>
  <c r="AE364" i="3"/>
  <c r="AD364" i="3"/>
  <c r="AD434" i="3"/>
  <c r="AE434" i="3"/>
  <c r="AE181" i="3"/>
  <c r="AD181" i="3"/>
  <c r="AE213" i="3"/>
  <c r="AD213" i="3"/>
  <c r="AE571" i="3"/>
  <c r="AD571" i="3"/>
  <c r="AE679" i="3"/>
  <c r="AD679" i="3"/>
  <c r="AE938" i="3"/>
  <c r="AD938" i="3"/>
  <c r="AD295" i="3"/>
  <c r="AE295" i="3"/>
  <c r="AD700" i="3"/>
  <c r="AE700" i="3"/>
  <c r="AE822" i="3"/>
  <c r="AD822" i="3"/>
  <c r="AE645" i="3"/>
  <c r="AD645" i="3"/>
  <c r="AD669" i="3"/>
  <c r="AE669" i="3"/>
  <c r="AD775" i="3"/>
  <c r="AE775" i="3"/>
  <c r="AD328" i="3"/>
  <c r="AE328" i="3"/>
  <c r="AE200" i="3"/>
  <c r="AD200" i="3"/>
  <c r="AD421" i="3"/>
  <c r="AE421" i="3"/>
  <c r="AE497" i="3"/>
  <c r="AD497" i="3"/>
  <c r="AD699" i="3"/>
  <c r="AE699" i="3"/>
  <c r="AD286" i="3"/>
  <c r="AE286" i="3"/>
  <c r="AE321" i="3"/>
  <c r="AD321" i="3"/>
  <c r="AE446" i="3"/>
  <c r="AD446" i="3"/>
  <c r="AE294" i="3"/>
  <c r="AD294" i="3"/>
  <c r="AE880" i="3"/>
  <c r="AD880" i="3"/>
  <c r="AE685" i="3"/>
  <c r="AD685" i="3"/>
  <c r="AD748" i="3"/>
  <c r="AE748" i="3"/>
  <c r="AD688" i="3"/>
  <c r="AE688" i="3"/>
  <c r="AE247" i="3"/>
  <c r="AD247" i="3"/>
  <c r="AE457" i="3"/>
  <c r="AD457" i="3"/>
  <c r="AD630" i="3"/>
  <c r="AE630" i="3"/>
  <c r="AE801" i="3"/>
  <c r="AD801" i="3"/>
  <c r="AE230" i="3"/>
  <c r="AD230" i="3"/>
  <c r="AD932" i="3"/>
  <c r="AE932" i="3"/>
  <c r="AE197" i="3"/>
  <c r="AD197" i="3"/>
  <c r="AE902" i="3"/>
  <c r="AD902" i="3"/>
  <c r="AE468" i="3"/>
  <c r="AD468" i="3"/>
  <c r="AE863" i="3"/>
  <c r="AD863" i="3"/>
  <c r="AE452" i="3"/>
  <c r="AD452" i="3"/>
  <c r="AD442" i="3"/>
  <c r="AE442" i="3"/>
  <c r="AE422" i="3"/>
  <c r="AD422" i="3"/>
  <c r="AE943" i="3"/>
  <c r="AD943" i="3"/>
  <c r="AE242" i="3"/>
  <c r="AD242" i="3"/>
  <c r="AD514" i="3"/>
  <c r="AE514" i="3"/>
  <c r="AE637" i="3"/>
  <c r="AD637" i="3"/>
  <c r="AE919" i="3"/>
  <c r="AD919" i="3"/>
  <c r="AD638" i="3"/>
  <c r="AE638" i="3"/>
  <c r="AD635" i="3"/>
  <c r="AE635" i="3"/>
  <c r="AD314" i="3"/>
  <c r="AE314" i="3"/>
  <c r="AE854" i="3"/>
  <c r="AD854" i="3"/>
  <c r="AE694" i="3"/>
  <c r="AD694" i="3"/>
  <c r="AE393" i="3"/>
  <c r="AD393" i="3"/>
  <c r="AD379" i="3"/>
  <c r="AE379" i="3"/>
  <c r="AD942" i="3"/>
  <c r="AE942" i="3"/>
  <c r="AE389" i="3"/>
  <c r="AD389" i="3"/>
  <c r="AD800" i="3"/>
  <c r="AE800" i="3"/>
  <c r="AD451" i="3"/>
  <c r="AE451" i="3"/>
  <c r="AE674" i="3"/>
  <c r="AD674" i="3"/>
  <c r="AD724" i="3"/>
  <c r="AE724" i="3"/>
  <c r="AE995" i="3"/>
  <c r="AD995" i="3"/>
  <c r="AE990" i="3"/>
  <c r="AD990" i="3"/>
  <c r="AE476" i="3"/>
  <c r="AD476" i="3"/>
  <c r="AE663" i="3"/>
  <c r="AD663" i="3"/>
  <c r="AD783" i="3"/>
  <c r="AE783" i="3"/>
  <c r="AE263" i="3"/>
  <c r="AD263" i="3"/>
  <c r="AE369" i="3"/>
  <c r="AD369" i="3"/>
  <c r="AE998" i="3"/>
  <c r="AD998" i="3"/>
  <c r="AE533" i="3"/>
  <c r="AD533" i="3"/>
  <c r="AD668" i="3"/>
  <c r="AE668" i="3"/>
  <c r="AE608" i="3"/>
  <c r="AD608" i="3"/>
  <c r="AE498" i="3"/>
  <c r="AD498" i="3"/>
  <c r="AD386" i="3"/>
  <c r="AE386" i="3"/>
  <c r="AD293" i="3"/>
  <c r="AE293" i="3"/>
  <c r="AD855" i="3"/>
  <c r="AE855" i="3"/>
  <c r="AE750" i="3"/>
  <c r="AD750" i="3"/>
  <c r="AE717" i="3"/>
  <c r="AD717" i="3"/>
  <c r="AE857" i="3"/>
  <c r="AD857" i="3"/>
  <c r="AE344" i="3"/>
  <c r="AD344" i="3"/>
  <c r="AE225" i="3"/>
  <c r="AD225" i="3"/>
  <c r="AE239" i="3"/>
  <c r="AD239" i="3"/>
  <c r="AE470" i="3"/>
  <c r="AD470" i="3"/>
  <c r="AE174" i="3"/>
  <c r="AD174" i="3"/>
  <c r="AD764" i="3"/>
  <c r="AE764" i="3"/>
  <c r="AE353" i="3"/>
  <c r="AD353" i="3"/>
  <c r="AE231" i="3"/>
  <c r="AD231" i="3"/>
  <c r="AE779" i="3"/>
  <c r="AD779" i="3"/>
  <c r="AD807" i="3"/>
  <c r="AE807" i="3"/>
  <c r="AE556" i="3"/>
  <c r="AD556" i="3"/>
  <c r="AE737" i="3"/>
  <c r="AD737" i="3"/>
  <c r="AE503" i="3"/>
  <c r="AD503" i="3"/>
  <c r="AE190" i="3"/>
  <c r="AD190" i="3"/>
  <c r="AE732" i="3"/>
  <c r="AD732" i="3"/>
  <c r="AE519" i="3"/>
  <c r="AD519" i="3"/>
  <c r="AE229" i="3"/>
  <c r="AD229" i="3"/>
  <c r="AE954" i="3"/>
  <c r="AD954" i="3"/>
  <c r="AE340" i="3"/>
  <c r="AD340" i="3"/>
  <c r="AD968" i="3"/>
  <c r="AE968" i="3"/>
  <c r="AD758" i="3"/>
  <c r="AE758" i="3"/>
  <c r="AD351" i="3"/>
  <c r="AE351" i="3"/>
  <c r="AE518" i="3"/>
  <c r="AD518" i="3"/>
  <c r="AE747" i="3"/>
  <c r="AD747" i="3"/>
  <c r="AE426" i="3"/>
  <c r="AD426" i="3"/>
  <c r="AE660" i="3"/>
  <c r="AD660" i="3"/>
  <c r="AE833" i="3"/>
  <c r="AD833" i="3"/>
  <c r="AE290" i="3"/>
  <c r="AD290" i="3"/>
  <c r="AE345" i="3"/>
  <c r="AD345" i="3"/>
  <c r="AE524" i="3"/>
  <c r="AD524" i="3"/>
  <c r="AE821" i="3"/>
  <c r="AD821" i="3"/>
  <c r="AD684" i="3"/>
  <c r="AE684" i="3"/>
  <c r="AE430" i="3"/>
  <c r="AD430" i="3"/>
  <c r="AE696" i="3"/>
  <c r="AD696" i="3"/>
  <c r="AE690" i="3"/>
  <c r="AD690" i="3"/>
  <c r="AE254" i="3"/>
  <c r="AD254" i="3"/>
  <c r="AE289" i="3"/>
  <c r="AD289" i="3"/>
  <c r="AD414" i="3"/>
  <c r="AE414" i="3"/>
  <c r="AE621" i="3"/>
  <c r="AD621" i="3"/>
  <c r="AE220" i="3"/>
  <c r="AD220" i="3"/>
  <c r="AE670" i="3"/>
  <c r="AD670" i="3"/>
  <c r="AE866" i="3"/>
  <c r="AD866" i="3"/>
  <c r="AE555" i="3"/>
  <c r="AD555" i="3"/>
  <c r="AE806" i="3"/>
  <c r="AD806" i="3"/>
  <c r="AD464" i="3"/>
  <c r="AE464" i="3"/>
  <c r="AE897" i="3"/>
  <c r="AD897" i="3"/>
  <c r="AD718" i="3"/>
  <c r="AE718" i="3"/>
  <c r="AE449" i="3"/>
  <c r="AD449" i="3"/>
  <c r="AE194" i="3"/>
  <c r="AD194" i="3"/>
  <c r="AE501" i="3"/>
  <c r="AD501" i="3"/>
  <c r="AD975" i="3"/>
  <c r="AE975" i="3"/>
  <c r="AE423" i="3"/>
  <c r="AD423" i="3"/>
  <c r="AD644" i="3"/>
  <c r="AE644" i="3"/>
  <c r="AE683" i="3"/>
  <c r="AD683" i="3"/>
  <c r="AD739" i="3"/>
  <c r="AE739" i="3"/>
  <c r="AE659" i="3"/>
  <c r="AD659" i="3"/>
  <c r="AD377" i="3"/>
  <c r="AE377" i="3"/>
  <c r="AE317" i="3"/>
  <c r="AD317" i="3"/>
  <c r="AE257" i="3"/>
  <c r="AD257" i="3"/>
  <c r="AD971" i="3"/>
  <c r="AE971" i="3"/>
  <c r="AD459" i="3"/>
  <c r="AE459" i="3"/>
  <c r="AE291" i="3"/>
  <c r="AD291" i="3"/>
  <c r="AE770" i="3"/>
  <c r="AD770" i="3"/>
  <c r="AE362" i="3"/>
  <c r="AD362" i="3"/>
  <c r="AE915" i="3"/>
  <c r="AD915" i="3"/>
  <c r="AE568" i="3"/>
  <c r="AD568" i="3"/>
  <c r="AD441" i="3"/>
  <c r="AE441" i="3"/>
  <c r="AE420" i="3"/>
  <c r="AD420" i="3"/>
  <c r="AD923" i="3"/>
  <c r="AE923" i="3"/>
  <c r="AE193" i="3"/>
  <c r="AD193" i="3"/>
  <c r="AE333" i="3"/>
  <c r="AD333" i="3"/>
  <c r="AE846" i="3"/>
  <c r="AD846" i="3"/>
  <c r="AE425" i="3"/>
  <c r="AD425" i="3"/>
  <c r="AD517" i="3"/>
  <c r="AE517" i="3"/>
  <c r="AD202" i="3"/>
  <c r="AE202" i="3"/>
  <c r="AE816" i="3"/>
  <c r="AD816" i="3"/>
  <c r="AE754" i="3"/>
  <c r="AD754" i="3"/>
  <c r="AE438" i="3"/>
  <c r="AD438" i="3"/>
  <c r="AD511" i="3"/>
  <c r="AE511" i="3"/>
  <c r="AD606" i="3"/>
  <c r="AE606" i="3"/>
  <c r="AD877" i="3"/>
  <c r="AE877" i="3"/>
  <c r="AE454" i="3"/>
  <c r="AD454" i="3"/>
  <c r="AE489" i="3"/>
  <c r="AD489" i="3"/>
  <c r="AE195" i="3"/>
  <c r="AD195" i="3"/>
  <c r="AE184" i="3"/>
  <c r="AD184" i="3"/>
  <c r="AE395" i="3"/>
  <c r="AD395" i="3"/>
  <c r="AD828" i="3"/>
  <c r="AE828" i="3"/>
  <c r="AE798" i="3"/>
  <c r="AD798" i="3"/>
  <c r="AD206" i="3"/>
  <c r="AE206" i="3"/>
  <c r="AE463" i="3"/>
  <c r="AD463" i="3"/>
  <c r="AE563" i="3"/>
  <c r="AD563" i="3"/>
  <c r="AE479" i="3"/>
  <c r="AD479" i="3"/>
  <c r="AE252" i="3"/>
  <c r="AD252" i="3"/>
  <c r="AE730" i="3"/>
  <c r="AD730" i="3"/>
  <c r="AE948" i="3"/>
  <c r="AD948" i="3"/>
  <c r="AD766" i="3"/>
  <c r="AE766" i="3"/>
  <c r="AD342" i="3"/>
  <c r="AE342" i="3"/>
  <c r="AD723" i="3"/>
  <c r="AE723" i="3"/>
  <c r="AE991" i="3"/>
  <c r="AD991" i="3"/>
  <c r="AE681" i="3"/>
  <c r="AD681" i="3"/>
  <c r="AD205" i="3"/>
  <c r="AE205" i="3"/>
  <c r="AE895" i="3"/>
  <c r="AD895" i="3"/>
  <c r="AE602" i="3"/>
  <c r="AD602" i="3"/>
  <c r="AE279" i="3"/>
  <c r="AD279" i="3"/>
  <c r="AE565" i="3"/>
  <c r="AD565" i="3"/>
  <c r="AE322" i="3"/>
  <c r="AD322" i="3"/>
  <c r="AE617" i="3"/>
  <c r="AD617" i="3"/>
  <c r="AD891" i="3"/>
  <c r="AE891" i="3"/>
  <c r="AE652" i="3"/>
  <c r="AD652" i="3"/>
  <c r="AE646" i="3"/>
  <c r="AD646" i="3"/>
  <c r="AE920" i="3"/>
  <c r="AD920" i="3"/>
  <c r="AD695" i="3"/>
  <c r="AE695" i="3"/>
  <c r="AE860" i="3"/>
  <c r="AD860" i="3"/>
  <c r="AE282" i="3"/>
  <c r="AD282" i="3"/>
  <c r="AE287" i="3"/>
  <c r="AD287" i="3"/>
  <c r="AE198" i="3"/>
  <c r="AD198" i="3"/>
  <c r="AE547" i="3"/>
  <c r="AD547" i="3"/>
  <c r="AD491" i="3"/>
  <c r="AE491" i="3"/>
  <c r="AE903" i="3"/>
  <c r="AD903" i="3"/>
  <c r="AE387" i="3"/>
  <c r="AD387" i="3"/>
  <c r="AD538" i="3"/>
  <c r="AE538" i="3"/>
  <c r="AD554" i="3"/>
  <c r="AE554" i="3"/>
  <c r="AE419" i="3"/>
  <c r="AD419" i="3"/>
  <c r="AD870" i="3"/>
  <c r="AE870" i="3"/>
  <c r="AE502" i="3"/>
  <c r="AD502" i="3"/>
  <c r="AE238" i="3"/>
  <c r="AD238" i="3"/>
  <c r="AD338" i="3"/>
  <c r="AE338" i="3"/>
  <c r="AE315" i="3"/>
  <c r="AD315" i="3"/>
  <c r="AE886" i="3"/>
  <c r="AD886" i="3"/>
  <c r="AD587" i="3"/>
  <c r="AE587" i="3"/>
  <c r="AD275" i="3"/>
  <c r="AE275" i="3"/>
  <c r="AD992" i="3"/>
  <c r="AE992" i="3"/>
  <c r="AE486" i="3"/>
  <c r="AD486" i="3"/>
  <c r="AD997" i="3"/>
  <c r="AE997" i="3"/>
  <c r="AD957" i="3"/>
  <c r="AE957" i="3"/>
  <c r="AE835" i="3"/>
  <c r="AD835" i="3"/>
  <c r="AE981" i="3"/>
  <c r="AD981" i="3"/>
  <c r="AE867" i="3"/>
  <c r="AD867" i="3"/>
  <c r="AE447" i="3"/>
  <c r="AD447" i="3"/>
  <c r="AD708" i="3"/>
  <c r="AE708" i="3"/>
  <c r="AE221" i="3"/>
  <c r="AD221" i="3"/>
  <c r="AE444" i="3"/>
  <c r="AD444" i="3"/>
  <c r="AE281" i="3"/>
  <c r="AD281" i="3"/>
  <c r="AD996" i="3"/>
  <c r="AE996" i="3"/>
  <c r="AD241" i="3"/>
  <c r="AE241" i="3"/>
  <c r="AD469" i="3"/>
  <c r="AE469" i="3"/>
  <c r="AE199" i="3"/>
  <c r="AD199" i="3"/>
  <c r="AE698" i="3"/>
  <c r="AD698" i="3"/>
  <c r="AD504" i="3"/>
  <c r="AE504" i="3"/>
  <c r="AD334" i="3"/>
  <c r="AE334" i="3"/>
  <c r="AD832" i="3"/>
  <c r="AE832" i="3"/>
  <c r="AE817" i="3"/>
  <c r="AD817" i="3"/>
  <c r="AE841" i="3"/>
  <c r="AD841" i="3"/>
  <c r="AD224" i="3"/>
  <c r="AE224" i="3"/>
  <c r="AD843" i="3"/>
  <c r="AE843" i="3"/>
  <c r="AD216" i="3"/>
  <c r="AE216" i="3"/>
  <c r="AD672" i="3"/>
  <c r="AE672" i="3"/>
  <c r="AD477" i="3"/>
  <c r="AE477" i="3"/>
  <c r="AD448" i="3"/>
  <c r="AE448" i="3"/>
  <c r="AE988" i="3"/>
  <c r="AD988" i="3"/>
  <c r="AD794" i="3"/>
  <c r="AE794" i="3"/>
  <c r="AE313" i="3"/>
  <c r="AD313" i="3"/>
  <c r="AE359" i="3"/>
  <c r="AD359" i="3"/>
  <c r="AE765" i="3"/>
  <c r="AD765" i="3"/>
  <c r="AE176" i="3"/>
  <c r="AD176" i="3"/>
  <c r="AE549" i="3"/>
  <c r="AD549" i="3"/>
  <c r="AE424" i="3"/>
  <c r="AD424" i="3"/>
  <c r="AD219" i="3"/>
  <c r="AE219" i="3"/>
  <c r="AE483" i="3"/>
  <c r="AD483" i="3"/>
  <c r="AD667" i="3"/>
  <c r="AE667" i="3"/>
  <c r="AD381" i="3"/>
  <c r="AE381" i="3"/>
  <c r="AD352" i="3"/>
  <c r="AE352" i="3"/>
  <c r="AE399" i="3"/>
  <c r="AD399" i="3"/>
  <c r="AE838" i="3"/>
  <c r="AD838" i="3"/>
  <c r="AE347" i="3"/>
  <c r="AD347" i="3"/>
  <c r="AE360" i="3"/>
  <c r="AD360" i="3"/>
  <c r="AE409" i="3"/>
  <c r="AD409" i="3"/>
  <c r="AE945" i="3"/>
  <c r="AD945" i="3"/>
  <c r="AE917" i="3"/>
  <c r="AD917" i="3"/>
  <c r="AD529" i="3"/>
  <c r="AE529" i="3"/>
  <c r="AD887" i="3"/>
  <c r="AE887" i="3"/>
  <c r="AE912" i="3"/>
  <c r="AD912" i="3"/>
  <c r="AE784" i="3"/>
  <c r="AD784" i="3"/>
  <c r="AE528" i="3"/>
  <c r="AD528" i="3"/>
  <c r="AE797" i="3"/>
  <c r="AD797" i="3"/>
  <c r="AE716" i="3"/>
  <c r="AD716" i="3"/>
  <c r="AE232" i="3"/>
  <c r="AD232" i="3"/>
  <c r="AD492" i="3"/>
  <c r="AE492" i="3"/>
  <c r="AE677" i="3"/>
  <c r="AD677" i="3"/>
  <c r="AE339" i="3"/>
  <c r="AD339" i="3"/>
  <c r="AE633" i="3"/>
  <c r="AD633" i="3"/>
  <c r="AE567" i="3"/>
  <c r="AD567" i="3"/>
  <c r="AD412" i="3"/>
  <c r="AE412" i="3"/>
  <c r="AE707" i="3"/>
  <c r="AD707" i="3"/>
  <c r="AD804" i="3"/>
  <c r="AE804" i="3"/>
  <c r="AD933" i="3"/>
  <c r="AE933" i="3"/>
  <c r="AD868" i="3"/>
  <c r="AE868" i="3"/>
  <c r="AD691" i="3"/>
  <c r="AE691" i="3"/>
  <c r="AD478" i="3"/>
  <c r="AE478" i="3"/>
  <c r="AE358" i="3"/>
  <c r="AD358" i="3"/>
  <c r="AE950" i="3"/>
  <c r="AD950" i="3"/>
  <c r="AD706" i="3"/>
  <c r="AE706" i="3"/>
  <c r="AD825" i="3"/>
  <c r="AE825" i="3"/>
  <c r="AD343" i="3"/>
  <c r="AE343" i="3"/>
  <c r="AE558" i="3"/>
  <c r="AD558" i="3"/>
  <c r="AD875" i="3"/>
  <c r="AE875" i="3"/>
  <c r="AE778" i="3"/>
  <c r="AD778" i="3"/>
  <c r="AE327" i="3"/>
  <c r="AD327" i="3"/>
  <c r="AE550" i="3"/>
  <c r="AD550" i="3"/>
  <c r="AE312" i="3"/>
  <c r="AD312" i="3"/>
  <c r="AE853" i="3"/>
  <c r="AD853" i="3"/>
  <c r="AD392" i="3"/>
  <c r="AE392" i="3"/>
  <c r="AD201" i="3"/>
  <c r="AE201" i="3"/>
  <c r="AE776" i="3"/>
  <c r="AD776" i="3"/>
  <c r="AD780" i="3"/>
  <c r="AE780" i="3"/>
  <c r="AE642" i="3"/>
  <c r="AD642" i="3"/>
  <c r="AE753" i="3"/>
  <c r="AD753" i="3"/>
  <c r="AE330" i="3"/>
  <c r="AD330" i="3"/>
  <c r="AD773" i="3"/>
  <c r="AE773" i="3"/>
  <c r="AE428" i="3"/>
  <c r="AD428" i="3"/>
  <c r="AE581" i="3"/>
  <c r="AD581" i="3"/>
  <c r="AE329" i="3"/>
  <c r="AD329" i="3"/>
  <c r="AE586" i="3"/>
  <c r="AD586" i="3"/>
  <c r="AE861" i="3"/>
  <c r="AD861" i="3"/>
  <c r="AE682" i="3"/>
  <c r="AD682" i="3"/>
  <c r="AE615" i="3"/>
  <c r="AD615" i="3"/>
  <c r="AE599" i="3"/>
  <c r="AD599" i="3"/>
  <c r="AE217" i="3"/>
  <c r="AD217" i="3"/>
  <c r="AE742" i="3"/>
  <c r="AD742" i="3"/>
  <c r="AD304" i="3"/>
  <c r="AE304" i="3"/>
  <c r="AE839" i="3"/>
  <c r="AD839" i="3"/>
  <c r="AE277" i="3"/>
  <c r="AD277" i="3"/>
  <c r="AE647" i="3"/>
  <c r="AD647" i="3"/>
  <c r="AE961" i="3"/>
  <c r="AD961" i="3"/>
  <c r="AE488" i="3"/>
  <c r="AD488" i="3"/>
  <c r="AE509" i="3"/>
  <c r="AD509" i="3"/>
  <c r="AE722" i="3"/>
  <c r="AD722" i="3"/>
  <c r="AE759" i="3"/>
  <c r="AD759" i="3"/>
  <c r="AE505" i="3"/>
  <c r="AD505" i="3"/>
  <c r="AD889" i="3"/>
  <c r="AE889" i="3"/>
  <c r="AE787" i="3"/>
  <c r="AD787" i="3"/>
  <c r="AD757" i="3"/>
  <c r="AE757" i="3"/>
  <c r="AE738" i="3"/>
  <c r="AD738" i="3"/>
  <c r="AE661" i="3"/>
  <c r="AD661" i="3"/>
  <c r="AE523" i="3"/>
  <c r="AD523" i="3"/>
  <c r="AD355" i="3"/>
  <c r="AE355" i="3"/>
  <c r="AE301" i="3"/>
  <c r="AD301" i="3"/>
  <c r="AD964" i="3"/>
  <c r="AE964" i="3"/>
  <c r="AE883" i="3"/>
  <c r="AD883" i="3"/>
  <c r="AD326" i="3"/>
  <c r="AE326" i="3"/>
  <c r="AE970" i="3"/>
  <c r="AD970" i="3"/>
  <c r="AD368" i="3"/>
  <c r="AE368" i="3"/>
  <c r="AD179" i="3"/>
  <c r="AE179" i="3"/>
  <c r="AE520" i="3"/>
  <c r="AD520" i="3"/>
  <c r="AD188" i="3"/>
  <c r="AE188" i="3"/>
  <c r="AD881" i="3"/>
  <c r="AE881" i="3"/>
  <c r="AE777" i="3"/>
  <c r="AD777" i="3"/>
  <c r="AE869" i="3"/>
  <c r="AD869" i="3"/>
  <c r="AE874" i="3"/>
  <c r="AD874" i="3"/>
  <c r="AE604" i="3"/>
  <c r="AD604" i="3"/>
  <c r="AE276" i="3"/>
  <c r="AD276" i="3"/>
  <c r="AE437" i="3"/>
  <c r="AD437" i="3"/>
  <c r="AE214" i="3"/>
  <c r="AD214" i="3"/>
  <c r="AE984" i="3"/>
  <c r="AD984" i="3"/>
  <c r="AE316" i="3"/>
  <c r="AD316" i="3"/>
  <c r="AD851" i="3"/>
  <c r="AE851" i="3"/>
  <c r="AD218" i="3"/>
  <c r="AE218" i="3"/>
  <c r="AE709" i="3"/>
  <c r="AD709" i="3"/>
  <c r="AD655" i="3"/>
  <c r="AE655" i="3"/>
  <c r="AE812" i="3"/>
  <c r="AD812" i="3"/>
  <c r="AE818" i="3"/>
  <c r="AD818" i="3"/>
  <c r="AD790" i="3"/>
  <c r="AE790" i="3"/>
  <c r="AE982" i="3"/>
  <c r="AD982" i="3"/>
  <c r="AE876" i="3"/>
  <c r="AD876" i="3"/>
  <c r="AE610" i="3"/>
  <c r="AD610" i="3"/>
  <c r="AE823" i="3"/>
  <c r="AD823" i="3"/>
  <c r="AE944" i="3"/>
  <c r="AD944" i="3"/>
  <c r="AE183" i="3"/>
  <c r="AD183" i="3"/>
  <c r="AE366" i="3"/>
  <c r="AD366" i="3"/>
  <c r="AE752" i="3"/>
  <c r="AD752" i="3"/>
  <c r="AD397" i="3"/>
  <c r="AE397" i="3"/>
  <c r="AD298" i="3"/>
  <c r="AE298" i="3"/>
  <c r="AE939" i="3"/>
  <c r="AD939" i="3"/>
  <c r="AE792" i="3"/>
  <c r="AD792" i="3"/>
  <c r="AE413" i="3"/>
  <c r="AD413" i="3"/>
  <c r="AE782" i="3"/>
  <c r="AD782" i="3"/>
  <c r="AE890" i="3"/>
  <c r="AD890" i="3"/>
  <c r="AD576" i="3"/>
  <c r="AE576" i="3"/>
  <c r="AD348" i="3"/>
  <c r="AE348" i="3"/>
  <c r="AE620" i="3"/>
  <c r="AD620" i="3"/>
  <c r="AE455" i="3"/>
  <c r="AD455" i="3"/>
  <c r="AE408" i="3"/>
  <c r="AD408" i="3"/>
  <c r="AE865" i="3"/>
  <c r="AD865" i="3"/>
  <c r="AE357" i="3"/>
  <c r="AD357" i="3"/>
  <c r="AE382" i="3"/>
  <c r="AD382" i="3"/>
  <c r="AE506" i="3"/>
  <c r="AD506" i="3"/>
  <c r="AD466" i="3"/>
  <c r="AE466" i="3"/>
  <c r="AE641" i="3"/>
  <c r="AD641" i="3"/>
  <c r="AE207" i="3"/>
  <c r="AD207" i="3"/>
  <c r="AE243" i="3"/>
  <c r="AD243" i="3"/>
  <c r="AE189" i="3"/>
  <c r="AD189" i="3"/>
  <c r="AE543" i="3"/>
  <c r="AD543" i="3"/>
  <c r="AE760" i="3"/>
  <c r="AD760" i="3"/>
  <c r="AE721" i="3"/>
  <c r="AD721" i="3"/>
  <c r="AE985" i="3"/>
  <c r="AD985" i="3"/>
  <c r="AE544" i="3"/>
  <c r="AD544" i="3"/>
  <c r="AD266" i="3"/>
  <c r="AE266" i="3"/>
  <c r="AD631" i="3"/>
  <c r="AE631" i="3"/>
  <c r="AE579" i="3"/>
  <c r="AD579" i="3"/>
  <c r="AE673" i="3"/>
  <c r="AD673" i="3"/>
  <c r="AE274" i="3"/>
  <c r="AD274" i="3"/>
  <c r="AE305" i="3"/>
  <c r="AD305" i="3"/>
  <c r="AD1000" i="3"/>
  <c r="AE1000" i="3"/>
  <c r="AE921" i="3"/>
  <c r="AD921" i="3"/>
  <c r="AE284" i="3"/>
  <c r="AD284" i="3"/>
  <c r="AD898" i="3"/>
  <c r="AE898" i="3"/>
  <c r="AE306" i="3"/>
  <c r="AD306" i="3"/>
  <c r="AE600" i="3"/>
  <c r="AD600" i="3"/>
  <c r="AE894" i="3"/>
  <c r="AD894" i="3"/>
  <c r="AE417" i="3"/>
  <c r="AD417" i="3"/>
  <c r="AE406" i="3"/>
  <c r="AD406" i="3"/>
  <c r="AE636" i="3"/>
  <c r="AD636" i="3"/>
  <c r="AD609" i="3"/>
  <c r="AE609" i="3"/>
  <c r="AD967" i="3"/>
  <c r="AE967" i="3"/>
  <c r="AE665" i="3"/>
  <c r="AD665" i="3"/>
  <c r="AE598" i="3"/>
  <c r="AD598" i="3"/>
  <c r="AE458" i="3"/>
  <c r="AD458" i="3"/>
  <c r="AE536" i="3"/>
  <c r="AD536" i="3"/>
  <c r="AD283" i="3"/>
  <c r="AE283" i="3"/>
  <c r="AD616" i="3"/>
  <c r="AE616" i="3"/>
  <c r="AD593" i="3"/>
  <c r="AE593" i="3"/>
  <c r="AE260" i="3"/>
  <c r="AD260" i="3"/>
  <c r="AE941" i="3"/>
  <c r="AD941" i="3"/>
  <c r="AD411" i="3"/>
  <c r="AE411" i="3"/>
  <c r="AE367" i="3"/>
  <c r="AD367" i="3"/>
  <c r="AE896" i="3"/>
  <c r="AD896" i="3"/>
  <c r="AE325" i="3"/>
  <c r="AD325" i="3"/>
  <c r="AE356" i="3"/>
  <c r="AD356" i="3"/>
  <c r="AD226" i="3"/>
  <c r="AE226" i="3"/>
  <c r="AD307" i="3"/>
  <c r="AE307" i="3"/>
  <c r="AE772" i="3"/>
  <c r="AD772" i="3"/>
  <c r="AE905" i="3"/>
  <c r="AD905" i="3"/>
  <c r="AE714" i="3"/>
  <c r="AD714" i="3"/>
  <c r="AE435" i="3"/>
  <c r="AD435" i="3"/>
  <c r="AE499" i="3"/>
  <c r="AD499" i="3"/>
  <c r="AE955" i="3"/>
  <c r="AD955" i="3"/>
  <c r="AE745" i="3"/>
  <c r="AD745" i="3"/>
  <c r="AD795" i="3"/>
  <c r="AE795" i="3"/>
  <c r="AD949" i="3"/>
  <c r="AE949" i="3"/>
  <c r="AE484" i="3"/>
  <c r="AD484" i="3"/>
  <c r="AD521" i="3"/>
  <c r="AE521" i="3"/>
  <c r="AD639" i="3"/>
  <c r="AE639" i="3"/>
  <c r="AE349" i="3"/>
  <c r="AD349" i="3"/>
  <c r="AE680" i="3"/>
  <c r="AD680" i="3"/>
  <c r="AD583" i="3"/>
  <c r="AE583" i="3"/>
  <c r="AE613" i="3"/>
  <c r="AD613" i="3"/>
  <c r="AD494" i="3"/>
  <c r="AE494" i="3"/>
  <c r="AE791" i="3"/>
  <c r="AD791" i="3"/>
  <c r="AE619" i="3"/>
  <c r="AD619" i="3"/>
  <c r="AE592" i="3"/>
  <c r="AD592" i="3"/>
  <c r="AE925" i="3"/>
  <c r="AD925" i="3"/>
  <c r="AE258" i="3"/>
  <c r="AD258" i="3"/>
  <c r="AE692" i="3"/>
  <c r="AD692" i="3"/>
  <c r="AE803" i="3"/>
  <c r="AD803" i="3"/>
  <c r="AE474" i="3"/>
  <c r="AD474" i="3"/>
  <c r="AE487" i="3"/>
  <c r="AD487" i="3"/>
  <c r="AD769" i="3"/>
  <c r="AE769" i="3"/>
  <c r="AE467" i="3"/>
  <c r="AD467" i="3"/>
  <c r="AD383" i="3"/>
  <c r="AE383" i="3"/>
  <c r="AE341" i="3"/>
  <c r="AD341" i="3"/>
  <c r="AE805" i="3"/>
  <c r="AD805" i="3"/>
  <c r="AE994" i="3"/>
  <c r="AD994" i="3"/>
  <c r="AE354" i="3"/>
  <c r="AD354" i="3"/>
  <c r="AE926" i="3"/>
  <c r="AD926" i="3"/>
  <c r="AE485" i="3"/>
  <c r="AD485" i="3"/>
  <c r="AE705" i="3"/>
  <c r="AD705" i="3"/>
  <c r="AD534" i="3"/>
  <c r="AE534" i="3"/>
  <c r="AE548" i="3"/>
  <c r="AD548" i="3"/>
  <c r="AE819" i="3"/>
  <c r="AD819" i="3"/>
  <c r="AE649" i="3"/>
  <c r="AD649" i="3"/>
  <c r="AE715" i="3"/>
  <c r="AD715" i="3"/>
  <c r="AD648" i="3"/>
  <c r="AE648" i="3"/>
  <c r="AE405" i="3"/>
  <c r="AD405" i="3"/>
  <c r="AE429" i="3"/>
  <c r="AD429" i="3"/>
  <c r="AD826" i="3"/>
  <c r="AE826" i="3"/>
  <c r="AE262" i="3"/>
  <c r="AD262" i="3"/>
  <c r="AE557" i="3"/>
  <c r="AD557" i="3"/>
  <c r="AE892" i="3"/>
  <c r="AD892" i="3"/>
  <c r="AE187" i="3"/>
  <c r="AD187" i="3"/>
  <c r="AD756" i="3"/>
  <c r="AE756" i="3"/>
  <c r="AE572" i="3"/>
  <c r="AD572" i="3"/>
  <c r="AD650" i="3"/>
  <c r="AE650" i="3"/>
  <c r="AE976" i="3"/>
  <c r="AD976" i="3"/>
  <c r="AE594" i="3"/>
  <c r="AD594" i="3"/>
  <c r="AE850" i="3"/>
  <c r="AD850" i="3"/>
  <c r="AE656" i="3"/>
  <c r="AD656" i="3"/>
  <c r="AE472" i="3"/>
  <c r="AD472" i="3"/>
  <c r="AE235" i="3"/>
  <c r="AD235" i="3"/>
  <c r="AE729" i="3"/>
  <c r="AD729" i="3"/>
  <c r="AE396" i="3"/>
  <c r="AD396" i="3"/>
  <c r="AE763" i="3"/>
  <c r="AD763" i="3"/>
  <c r="AE462" i="3"/>
  <c r="AD462" i="3"/>
  <c r="AD864" i="3"/>
  <c r="AE864" i="3"/>
  <c r="AD834" i="3"/>
  <c r="AE834" i="3"/>
  <c r="AD465" i="3"/>
  <c r="AE465" i="3"/>
  <c r="AD927" i="3"/>
  <c r="AE927" i="3"/>
  <c r="AD740" i="3"/>
  <c r="AE740" i="3"/>
  <c r="AE403" i="3"/>
  <c r="AD403" i="3"/>
  <c r="AE532" i="3"/>
  <c r="AD532" i="3"/>
  <c r="AE741" i="3"/>
  <c r="AD741" i="3"/>
  <c r="AE431" i="3"/>
  <c r="AD431" i="3"/>
  <c r="AD436" i="3"/>
  <c r="AE436" i="3"/>
  <c r="AE560" i="3"/>
  <c r="AD560" i="3"/>
  <c r="AE664" i="3"/>
  <c r="AD664" i="3"/>
  <c r="AE929" i="3"/>
  <c r="AD929" i="3"/>
  <c r="AD589" i="3"/>
  <c r="AE589" i="3"/>
  <c r="AE575" i="3"/>
  <c r="AD575" i="3"/>
  <c r="AD774" i="3"/>
  <c r="AE774" i="3"/>
  <c r="AD844" i="3"/>
  <c r="AE844" i="3"/>
  <c r="AE432" i="3"/>
  <c r="AD432" i="3"/>
  <c r="AD588" i="3"/>
  <c r="AE588" i="3"/>
  <c r="AD612" i="3"/>
  <c r="AE612" i="3"/>
  <c r="AD808" i="3"/>
  <c r="AE808" i="3"/>
  <c r="AE884" i="3"/>
  <c r="AD884" i="3"/>
  <c r="AD972" i="3"/>
  <c r="AE972" i="3"/>
  <c r="AD969" i="3"/>
  <c r="AE969" i="3"/>
  <c r="AE297" i="3"/>
  <c r="AD297" i="3"/>
  <c r="AD935" i="3"/>
  <c r="AE935" i="3"/>
  <c r="AE510" i="3"/>
  <c r="AD510" i="3"/>
  <c r="AD337" i="3"/>
  <c r="AE337" i="3"/>
  <c r="AD689" i="3"/>
  <c r="AE689" i="3"/>
  <c r="AE401" i="3"/>
  <c r="AD401" i="3"/>
  <c r="AD574" i="3"/>
  <c r="AE574" i="3"/>
  <c r="AE736" i="3"/>
  <c r="AD736" i="3"/>
  <c r="AE265" i="3"/>
  <c r="AD265" i="3"/>
  <c r="AD516" i="3"/>
  <c r="AE516" i="3"/>
  <c r="AE882" i="3"/>
  <c r="AD882" i="3"/>
  <c r="AE956" i="3"/>
  <c r="AD956" i="3"/>
  <c r="AE336" i="3"/>
  <c r="AD336" i="3"/>
  <c r="AD625" i="3"/>
  <c r="AE625" i="3"/>
  <c r="AE535" i="3"/>
  <c r="AD535" i="3"/>
  <c r="AD731" i="3"/>
  <c r="AE731" i="3"/>
  <c r="AD989" i="3"/>
  <c r="AE989" i="3"/>
  <c r="AD675" i="3"/>
  <c r="AE675" i="3"/>
  <c r="AD847" i="3"/>
  <c r="AE847" i="3"/>
  <c r="AD481" i="3"/>
  <c r="AE481" i="3"/>
  <c r="AE374" i="3"/>
  <c r="AD374" i="3"/>
  <c r="AD809" i="3"/>
  <c r="AE809" i="3"/>
  <c r="AD811" i="3"/>
  <c r="AE811" i="3"/>
  <c r="AD482" i="3"/>
  <c r="AE482" i="3"/>
  <c r="AE569" i="3"/>
  <c r="AD569" i="3"/>
  <c r="AE951" i="3"/>
  <c r="AD951" i="3"/>
  <c r="AE651" i="3"/>
  <c r="AD651" i="3"/>
  <c r="AD513" i="3"/>
  <c r="AE513" i="3"/>
  <c r="AE495" i="3"/>
  <c r="AD495" i="3"/>
  <c r="AD240" i="3"/>
  <c r="AE240" i="3"/>
  <c r="AE907" i="3"/>
  <c r="AD907" i="3"/>
  <c r="AD460" i="3"/>
  <c r="AE460" i="3"/>
  <c r="AE564" i="3"/>
  <c r="AD564" i="3"/>
  <c r="AE490" i="3"/>
  <c r="AD490" i="3"/>
  <c r="AE624" i="3"/>
  <c r="AD624" i="3"/>
  <c r="AE878" i="3"/>
  <c r="AD878" i="3"/>
  <c r="AE427" i="3"/>
  <c r="AD427" i="3"/>
  <c r="AE824" i="3"/>
  <c r="AD824" i="3"/>
  <c r="AE879" i="3"/>
  <c r="AD879" i="3"/>
  <c r="AD331" i="3"/>
  <c r="AE331" i="3"/>
  <c r="AE719" i="3"/>
  <c r="AD719" i="3"/>
  <c r="AD443" i="3"/>
  <c r="AE443" i="3"/>
  <c r="AD916" i="3"/>
  <c r="AE916" i="3"/>
  <c r="AE402" i="3"/>
  <c r="AD402" i="3"/>
  <c r="AE888" i="3"/>
  <c r="AD888" i="3"/>
  <c r="AD319" i="3"/>
  <c r="AE319" i="3"/>
  <c r="AE453" i="3"/>
  <c r="AD453" i="3"/>
  <c r="AD539" i="3"/>
  <c r="AE539" i="3"/>
  <c r="AE271" i="3"/>
  <c r="AD271" i="3"/>
  <c r="AD196" i="3"/>
  <c r="AE196" i="3"/>
  <c r="AE209" i="3"/>
  <c r="AD209" i="3"/>
  <c r="AE261" i="3"/>
  <c r="AD261" i="3"/>
  <c r="AE527" i="3"/>
  <c r="AD527" i="3"/>
  <c r="AD901" i="3"/>
  <c r="AE901" i="3"/>
  <c r="AE712" i="3"/>
  <c r="AD712" i="3"/>
  <c r="AD858" i="3"/>
  <c r="AE858" i="3"/>
  <c r="AE937" i="3"/>
  <c r="AD937" i="3"/>
  <c r="AD591" i="3"/>
  <c r="AE591" i="3"/>
  <c r="AE628" i="3"/>
  <c r="AD628" i="3"/>
  <c r="AD842" i="3"/>
  <c r="AE842" i="3"/>
  <c r="AE553" i="3"/>
  <c r="AD553" i="3"/>
  <c r="AE666" i="3"/>
  <c r="AD666" i="3"/>
  <c r="AD373" i="3"/>
  <c r="AE373" i="3"/>
  <c r="AE259" i="3"/>
  <c r="AD259" i="3"/>
  <c r="AE248" i="3"/>
  <c r="AD248" i="3"/>
  <c r="D37" i="4"/>
  <c r="E37" i="4" s="1"/>
  <c r="D38" i="4"/>
  <c r="E38" i="4" s="1"/>
  <c r="D36" i="4"/>
  <c r="E36" i="4" s="1"/>
  <c r="A9" i="2"/>
  <c r="AN84" i="3"/>
  <c r="AR84" i="3" s="1"/>
  <c r="AN90" i="3"/>
  <c r="AR90" i="3" s="1"/>
  <c r="AN126" i="3"/>
  <c r="AR126" i="3" s="1"/>
  <c r="AN132" i="3"/>
  <c r="AR132" i="3" s="1"/>
  <c r="AN138" i="3"/>
  <c r="AR138" i="3" s="1"/>
  <c r="D25" i="4"/>
  <c r="D26" i="4"/>
  <c r="AN55" i="3"/>
  <c r="AR55" i="3" s="1"/>
  <c r="AN91" i="3"/>
  <c r="AR91" i="3" s="1"/>
  <c r="AN127" i="3"/>
  <c r="AR127" i="3" s="1"/>
  <c r="AN133" i="3"/>
  <c r="AR133" i="3" s="1"/>
  <c r="AN139" i="3"/>
  <c r="AR139" i="3" s="1"/>
  <c r="AN92" i="3"/>
  <c r="AR92" i="3" s="1"/>
  <c r="AN122" i="3"/>
  <c r="AR122" i="3" s="1"/>
  <c r="AN128" i="3"/>
  <c r="AR128" i="3" s="1"/>
  <c r="AN134" i="3"/>
  <c r="AR134" i="3" s="1"/>
  <c r="AN140" i="3"/>
  <c r="AR140" i="3" s="1"/>
  <c r="AN51" i="3"/>
  <c r="AR51" i="3" s="1"/>
  <c r="AN123" i="3"/>
  <c r="AR123" i="3" s="1"/>
  <c r="AN129" i="3"/>
  <c r="AR129" i="3" s="1"/>
  <c r="AN135" i="3"/>
  <c r="AR135" i="3" s="1"/>
  <c r="D31" i="4"/>
  <c r="D32" i="4"/>
  <c r="AN52" i="3"/>
  <c r="AR52" i="3" s="1"/>
  <c r="AN88" i="3"/>
  <c r="AR88" i="3" s="1"/>
  <c r="AN94" i="3"/>
  <c r="AR94" i="3" s="1"/>
  <c r="AN106" i="3"/>
  <c r="AR106" i="3" s="1"/>
  <c r="AN124" i="3"/>
  <c r="AR124" i="3" s="1"/>
  <c r="AN130" i="3"/>
  <c r="AR130" i="3" s="1"/>
  <c r="AN136" i="3"/>
  <c r="AR136" i="3" s="1"/>
  <c r="D33" i="4"/>
  <c r="D22" i="4"/>
  <c r="D34" i="4"/>
  <c r="AN53" i="3"/>
  <c r="AR53" i="3" s="1"/>
  <c r="AN83" i="3"/>
  <c r="AR83" i="3" s="1"/>
  <c r="AN89" i="3"/>
  <c r="AR89" i="3" s="1"/>
  <c r="AN125" i="3"/>
  <c r="AR125" i="3" s="1"/>
  <c r="AN131" i="3"/>
  <c r="AR131" i="3" s="1"/>
  <c r="AN137" i="3"/>
  <c r="AR137" i="3" s="1"/>
  <c r="B9" i="5"/>
  <c r="B10" i="5"/>
  <c r="B11" i="5"/>
  <c r="B12" i="5"/>
  <c r="A10" i="4"/>
  <c r="A11" i="4" s="1"/>
  <c r="E11" i="4" s="1"/>
  <c r="AO26" i="3"/>
  <c r="AS26" i="3" s="1"/>
  <c r="A10" i="5"/>
  <c r="AT8" i="3"/>
  <c r="AU8" i="3" s="1"/>
  <c r="B9" i="3"/>
  <c r="AP8" i="3"/>
  <c r="D39" i="4" l="1"/>
  <c r="E39" i="4" s="1"/>
  <c r="A10" i="2"/>
  <c r="Q20" i="3"/>
  <c r="Q21" i="3"/>
  <c r="Q22" i="3"/>
  <c r="S9" i="3"/>
  <c r="A12" i="4"/>
  <c r="E12" i="4" s="1"/>
  <c r="B93" i="5"/>
  <c r="B25" i="5"/>
  <c r="B26" i="5"/>
  <c r="B27" i="5"/>
  <c r="AO35" i="3"/>
  <c r="AS35" i="3" s="1"/>
  <c r="AO36" i="3"/>
  <c r="AS36" i="3" s="1"/>
  <c r="AO37" i="3"/>
  <c r="AS37" i="3" s="1"/>
  <c r="AO38" i="3"/>
  <c r="AS38" i="3" s="1"/>
  <c r="AO39" i="3"/>
  <c r="AS39" i="3" s="1"/>
  <c r="AO27" i="3"/>
  <c r="AS27" i="3" s="1"/>
  <c r="A11" i="5"/>
  <c r="AT9" i="3"/>
  <c r="AU9" i="3" s="1"/>
  <c r="B10" i="3"/>
  <c r="S10" i="3" s="1"/>
  <c r="V10" i="3" s="1"/>
  <c r="AP9" i="3"/>
  <c r="AC9" i="3" l="1"/>
  <c r="V9" i="3"/>
  <c r="AD10" i="3"/>
  <c r="AC10" i="3"/>
  <c r="A13" i="4"/>
  <c r="E13" i="4" s="1"/>
  <c r="D41" i="4"/>
  <c r="E41" i="4" s="1"/>
  <c r="D42" i="4"/>
  <c r="E42" i="4" s="1"/>
  <c r="AD9" i="3"/>
  <c r="B18" i="5"/>
  <c r="B120" i="5"/>
  <c r="B13" i="5"/>
  <c r="AO40" i="3"/>
  <c r="AS40" i="3" s="1"/>
  <c r="A14" i="4"/>
  <c r="E14" i="4" s="1"/>
  <c r="A12" i="5"/>
  <c r="B11" i="3"/>
  <c r="S11" i="3" s="1"/>
  <c r="V11" i="3" s="1"/>
  <c r="AP10" i="3"/>
  <c r="AT10" i="3"/>
  <c r="AU10" i="3" s="1"/>
  <c r="AD11" i="3" l="1"/>
  <c r="AC11" i="3"/>
  <c r="B15" i="5"/>
  <c r="B14" i="5"/>
  <c r="Q29" i="3" s="1"/>
  <c r="B22" i="5"/>
  <c r="B16" i="5"/>
  <c r="B17" i="5"/>
  <c r="B19" i="5"/>
  <c r="B20" i="5"/>
  <c r="AO41" i="3"/>
  <c r="AS41" i="3" s="1"/>
  <c r="A15" i="4"/>
  <c r="A13" i="5"/>
  <c r="B12" i="3"/>
  <c r="S12" i="3" s="1"/>
  <c r="AP11" i="3"/>
  <c r="AT11" i="3"/>
  <c r="AU11" i="3" s="1"/>
  <c r="AC12" i="3" l="1"/>
  <c r="V12" i="3"/>
  <c r="Q32" i="3"/>
  <c r="Q31" i="3"/>
  <c r="Q30" i="3"/>
  <c r="B13" i="3"/>
  <c r="S13" i="3" s="1"/>
  <c r="AD12" i="3"/>
  <c r="B21" i="5"/>
  <c r="Q11" i="3" s="1"/>
  <c r="AP12" i="3"/>
  <c r="AT12" i="3"/>
  <c r="AU12" i="3" s="1"/>
  <c r="AO108" i="3"/>
  <c r="AS108" i="3" s="1"/>
  <c r="AO107" i="3"/>
  <c r="AS107" i="3" s="1"/>
  <c r="E15" i="4"/>
  <c r="B28" i="5"/>
  <c r="B29" i="5"/>
  <c r="AO42" i="3"/>
  <c r="AS42" i="3" s="1"/>
  <c r="AO43" i="3"/>
  <c r="AS43" i="3" s="1"/>
  <c r="A16" i="4"/>
  <c r="A17" i="4" s="1"/>
  <c r="A14" i="5"/>
  <c r="B14" i="3"/>
  <c r="S14" i="3" s="1"/>
  <c r="V14" i="3" s="1"/>
  <c r="T9" i="3"/>
  <c r="W9" i="3"/>
  <c r="X9" i="3"/>
  <c r="Z9" i="3" s="1"/>
  <c r="Y9" i="3"/>
  <c r="AA9" i="3" s="1"/>
  <c r="AB9" i="3"/>
  <c r="U9" i="3"/>
  <c r="T10" i="3"/>
  <c r="AC13" i="3" l="1"/>
  <c r="V13" i="3"/>
  <c r="AD14" i="3"/>
  <c r="AC14" i="3"/>
  <c r="AD13" i="3"/>
  <c r="AT13" i="3"/>
  <c r="AU13" i="3" s="1"/>
  <c r="AP13" i="3"/>
  <c r="Q33" i="3"/>
  <c r="Q24" i="3"/>
  <c r="AO45" i="3"/>
  <c r="AS45" i="3" s="1"/>
  <c r="AO46" i="3"/>
  <c r="AS46" i="3" s="1"/>
  <c r="E17" i="4"/>
  <c r="AO44" i="3"/>
  <c r="AS44" i="3" s="1"/>
  <c r="E16" i="4"/>
  <c r="A18" i="4"/>
  <c r="B30" i="5"/>
  <c r="B31" i="5"/>
  <c r="A15" i="5"/>
  <c r="B15" i="3"/>
  <c r="S15" i="3" s="1"/>
  <c r="AT14" i="3"/>
  <c r="AU14" i="3" s="1"/>
  <c r="AP14" i="3"/>
  <c r="T11" i="3"/>
  <c r="Y10" i="3"/>
  <c r="AA10" i="3" s="1"/>
  <c r="AB10" i="3"/>
  <c r="X10" i="3"/>
  <c r="Z10" i="3" s="1"/>
  <c r="W10" i="3"/>
  <c r="U10" i="3"/>
  <c r="AC15" i="3" l="1"/>
  <c r="V15" i="3"/>
  <c r="AD15" i="3"/>
  <c r="AO47" i="3"/>
  <c r="AS47" i="3" s="1"/>
  <c r="AO48" i="3"/>
  <c r="AS48" i="3" s="1"/>
  <c r="E18" i="4"/>
  <c r="A19" i="4"/>
  <c r="A20" i="4"/>
  <c r="A16" i="5"/>
  <c r="A17" i="5" s="1"/>
  <c r="A18" i="5" s="1"/>
  <c r="AT15" i="3"/>
  <c r="AU15" i="3" s="1"/>
  <c r="B16" i="3"/>
  <c r="S16" i="3" s="1"/>
  <c r="AP15" i="3"/>
  <c r="Y11" i="3"/>
  <c r="AA11" i="3" s="1"/>
  <c r="AB11" i="3"/>
  <c r="U11" i="3"/>
  <c r="W11" i="3"/>
  <c r="X11" i="3"/>
  <c r="Z11" i="3" s="1"/>
  <c r="T12" i="3"/>
  <c r="AC16" i="3" l="1"/>
  <c r="V16" i="3"/>
  <c r="AD16" i="3"/>
  <c r="AO49" i="3"/>
  <c r="AS49" i="3" s="1"/>
  <c r="AO50" i="3"/>
  <c r="AS50" i="3" s="1"/>
  <c r="E20" i="4"/>
  <c r="A21" i="4"/>
  <c r="AO52" i="3"/>
  <c r="AS52" i="3" s="1"/>
  <c r="AO84" i="3"/>
  <c r="AS84" i="3" s="1"/>
  <c r="AO53" i="3"/>
  <c r="AS53" i="3" s="1"/>
  <c r="AO94" i="3"/>
  <c r="AS94" i="3" s="1"/>
  <c r="AO83" i="3"/>
  <c r="AS83" i="3" s="1"/>
  <c r="AO106" i="3"/>
  <c r="AS106" i="3" s="1"/>
  <c r="AO51" i="3"/>
  <c r="AS51" i="3" s="1"/>
  <c r="E19" i="4"/>
  <c r="A19" i="5"/>
  <c r="A20" i="5" s="1"/>
  <c r="A21" i="5" s="1"/>
  <c r="AP16" i="3"/>
  <c r="AT16" i="3"/>
  <c r="AU16" i="3" s="1"/>
  <c r="B17" i="3"/>
  <c r="S17" i="3" s="1"/>
  <c r="X12" i="3"/>
  <c r="Z12" i="3" s="1"/>
  <c r="W12" i="3"/>
  <c r="AB12" i="3"/>
  <c r="Y12" i="3"/>
  <c r="AA12" i="3" s="1"/>
  <c r="U12" i="3"/>
  <c r="T14" i="3"/>
  <c r="AC17" i="3" l="1"/>
  <c r="V17" i="3"/>
  <c r="AD17" i="3"/>
  <c r="AO54" i="3"/>
  <c r="AS54" i="3" s="1"/>
  <c r="E21" i="4"/>
  <c r="A22" i="4"/>
  <c r="A22" i="5"/>
  <c r="AP17" i="3"/>
  <c r="B18" i="3"/>
  <c r="S18" i="3" s="1"/>
  <c r="V18" i="3" s="1"/>
  <c r="AT17" i="3"/>
  <c r="AU17" i="3" s="1"/>
  <c r="T13" i="3"/>
  <c r="U13" i="3"/>
  <c r="AB13" i="3"/>
  <c r="Y13" i="3"/>
  <c r="AA13" i="3" s="1"/>
  <c r="W13" i="3"/>
  <c r="X13" i="3"/>
  <c r="Z13" i="3" s="1"/>
  <c r="U14" i="3"/>
  <c r="X14" i="3"/>
  <c r="Z14" i="3" s="1"/>
  <c r="W14" i="3"/>
  <c r="Y14" i="3"/>
  <c r="AA14" i="3" s="1"/>
  <c r="AB14" i="3"/>
  <c r="AD18" i="3" l="1"/>
  <c r="AC18" i="3"/>
  <c r="B34" i="5"/>
  <c r="AO55" i="3"/>
  <c r="AS55" i="3" s="1"/>
  <c r="E22" i="4"/>
  <c r="A23" i="4"/>
  <c r="B61" i="5"/>
  <c r="A23" i="5"/>
  <c r="B32" i="5"/>
  <c r="B19" i="3"/>
  <c r="AP18" i="3"/>
  <c r="AT18" i="3"/>
  <c r="AU18" i="3" s="1"/>
  <c r="B33" i="5" l="1"/>
  <c r="B36" i="5"/>
  <c r="AO60" i="3"/>
  <c r="AS60" i="3" s="1"/>
  <c r="E23" i="4"/>
  <c r="A24" i="4"/>
  <c r="A24" i="5"/>
  <c r="S19" i="3"/>
  <c r="B20" i="3"/>
  <c r="S20" i="3" s="1"/>
  <c r="V20" i="3" s="1"/>
  <c r="AT19" i="3"/>
  <c r="AU19" i="3" s="1"/>
  <c r="AP19" i="3"/>
  <c r="T15" i="3"/>
  <c r="AC19" i="3" l="1"/>
  <c r="V19" i="3"/>
  <c r="AD20" i="3"/>
  <c r="AC20" i="3"/>
  <c r="AD19" i="3"/>
  <c r="B37" i="5"/>
  <c r="AO87" i="3"/>
  <c r="AS87" i="3" s="1"/>
  <c r="E24" i="4"/>
  <c r="A25" i="4"/>
  <c r="A25" i="5"/>
  <c r="B21" i="3"/>
  <c r="AP20" i="3"/>
  <c r="AT20" i="3"/>
  <c r="AU20" i="3" s="1"/>
  <c r="X15" i="3"/>
  <c r="Z15" i="3" s="1"/>
  <c r="AB15" i="3"/>
  <c r="Y15" i="3"/>
  <c r="AA15" i="3" s="1"/>
  <c r="U15" i="3"/>
  <c r="W15" i="3"/>
  <c r="A26" i="5" l="1"/>
  <c r="A27" i="5" s="1"/>
  <c r="A28" i="5" s="1"/>
  <c r="A29" i="5" s="1"/>
  <c r="A30" i="5" s="1"/>
  <c r="A31" i="5" s="1"/>
  <c r="A32" i="5" s="1"/>
  <c r="B40" i="5"/>
  <c r="B38" i="5"/>
  <c r="AO88" i="3"/>
  <c r="AS88" i="3" s="1"/>
  <c r="AO89" i="3"/>
  <c r="AS89" i="3" s="1"/>
  <c r="E25" i="4"/>
  <c r="A26" i="4"/>
  <c r="A33" i="5"/>
  <c r="A34" i="5" s="1"/>
  <c r="A35" i="5" s="1"/>
  <c r="AP21" i="3"/>
  <c r="AT21" i="3"/>
  <c r="AU21" i="3" s="1"/>
  <c r="S21" i="3"/>
  <c r="B22" i="3"/>
  <c r="B23" i="3" s="1"/>
  <c r="AC21" i="3" l="1"/>
  <c r="V21" i="3"/>
  <c r="AD21" i="3"/>
  <c r="B41" i="5"/>
  <c r="B35" i="5"/>
  <c r="B39" i="5"/>
  <c r="AO90" i="3"/>
  <c r="AS90" i="3" s="1"/>
  <c r="AO91" i="3"/>
  <c r="AS91" i="3" s="1"/>
  <c r="AO92" i="3"/>
  <c r="AS92" i="3" s="1"/>
  <c r="E26" i="4"/>
  <c r="A27" i="4"/>
  <c r="A36" i="5"/>
  <c r="A37" i="5" s="1"/>
  <c r="A38" i="5" s="1"/>
  <c r="AP22" i="3"/>
  <c r="AT22" i="3"/>
  <c r="AU22" i="3" s="1"/>
  <c r="S23" i="3"/>
  <c r="V23" i="3" s="1"/>
  <c r="AT23" i="3"/>
  <c r="AU23" i="3" s="1"/>
  <c r="B44" i="5"/>
  <c r="B43" i="5"/>
  <c r="S22" i="3"/>
  <c r="AP23" i="3"/>
  <c r="B24" i="3"/>
  <c r="S24" i="3" s="1"/>
  <c r="V24" i="3" s="1"/>
  <c r="T16" i="3"/>
  <c r="Y16" i="3"/>
  <c r="AA16" i="3" s="1"/>
  <c r="W16" i="3"/>
  <c r="U16" i="3"/>
  <c r="AB16" i="3"/>
  <c r="X16" i="3"/>
  <c r="Z16" i="3" s="1"/>
  <c r="T17" i="3"/>
  <c r="AC22" i="3" l="1"/>
  <c r="V22" i="3"/>
  <c r="AD24" i="3"/>
  <c r="AC24" i="3"/>
  <c r="AD23" i="3"/>
  <c r="AC23" i="3"/>
  <c r="AD22" i="3"/>
  <c r="AO93" i="3"/>
  <c r="AS93" i="3" s="1"/>
  <c r="E27" i="4"/>
  <c r="A28" i="4"/>
  <c r="A39" i="5"/>
  <c r="A40" i="5" s="1"/>
  <c r="A41" i="5" s="1"/>
  <c r="A42" i="5" s="1"/>
  <c r="A43" i="5" s="1"/>
  <c r="A44" i="5" s="1"/>
  <c r="A45" i="5" s="1"/>
  <c r="A46" i="5" s="1"/>
  <c r="B42" i="5"/>
  <c r="AT24" i="3"/>
  <c r="AU24" i="3" s="1"/>
  <c r="B25" i="3"/>
  <c r="AP24" i="3"/>
  <c r="W17" i="3"/>
  <c r="X17" i="3"/>
  <c r="Z17" i="3" s="1"/>
  <c r="Y17" i="3"/>
  <c r="AA17" i="3" s="1"/>
  <c r="U17" i="3"/>
  <c r="AB17" i="3"/>
  <c r="T18" i="3"/>
  <c r="T19" i="3"/>
  <c r="AO95" i="3" l="1"/>
  <c r="AS95" i="3" s="1"/>
  <c r="AO96" i="3"/>
  <c r="AS96" i="3" s="1"/>
  <c r="AO97" i="3"/>
  <c r="AS97" i="3" s="1"/>
  <c r="E28" i="4"/>
  <c r="A29" i="4"/>
  <c r="A47" i="5"/>
  <c r="A48" i="5" s="1"/>
  <c r="A49" i="5" s="1"/>
  <c r="A50" i="5" s="1"/>
  <c r="A51" i="5" s="1"/>
  <c r="A52" i="5" s="1"/>
  <c r="A53" i="5" s="1"/>
  <c r="A54" i="5" s="1"/>
  <c r="A55" i="5" s="1"/>
  <c r="B46" i="5"/>
  <c r="S25" i="3"/>
  <c r="B26" i="3"/>
  <c r="S26" i="3" s="1"/>
  <c r="V26" i="3" s="1"/>
  <c r="AP25" i="3"/>
  <c r="B108" i="5"/>
  <c r="AT25" i="3"/>
  <c r="AU25" i="3" s="1"/>
  <c r="AB19" i="3"/>
  <c r="Y19" i="3"/>
  <c r="AA19" i="3" s="1"/>
  <c r="U19" i="3"/>
  <c r="W19" i="3"/>
  <c r="X19" i="3"/>
  <c r="Z19" i="3" s="1"/>
  <c r="X18" i="3"/>
  <c r="Z18" i="3" s="1"/>
  <c r="W18" i="3"/>
  <c r="AB18" i="3"/>
  <c r="Y18" i="3"/>
  <c r="AA18" i="3" s="1"/>
  <c r="U18" i="3"/>
  <c r="AC25" i="3" l="1"/>
  <c r="V25" i="3"/>
  <c r="AD26" i="3"/>
  <c r="AC26" i="3"/>
  <c r="AD25" i="3"/>
  <c r="AT26" i="3"/>
  <c r="AU26" i="3" s="1"/>
  <c r="AP26" i="3"/>
  <c r="B27" i="3"/>
  <c r="AP27" i="3" s="1"/>
  <c r="AO120" i="3"/>
  <c r="AS120" i="3" s="1"/>
  <c r="AO121" i="3"/>
  <c r="AS121" i="3" s="1"/>
  <c r="AO98" i="3"/>
  <c r="AS98" i="3" s="1"/>
  <c r="E29" i="4"/>
  <c r="A30" i="4"/>
  <c r="A56" i="5"/>
  <c r="B28" i="3"/>
  <c r="S28" i="3" s="1"/>
  <c r="V28" i="3" s="1"/>
  <c r="B45" i="5"/>
  <c r="B109" i="5"/>
  <c r="T193" i="3"/>
  <c r="AD28" i="3" l="1"/>
  <c r="AC28" i="3"/>
  <c r="S27" i="3"/>
  <c r="B29" i="3"/>
  <c r="S29" i="3" s="1"/>
  <c r="V29" i="3" s="1"/>
  <c r="AT28" i="3"/>
  <c r="AU28" i="3" s="1"/>
  <c r="AP28" i="3"/>
  <c r="AT27" i="3"/>
  <c r="AU27" i="3" s="1"/>
  <c r="AO101" i="3"/>
  <c r="AS101" i="3" s="1"/>
  <c r="AO114" i="3"/>
  <c r="AS114" i="3" s="1"/>
  <c r="AO115" i="3"/>
  <c r="AS115" i="3" s="1"/>
  <c r="AO102" i="3"/>
  <c r="AS102" i="3" s="1"/>
  <c r="AO109" i="3"/>
  <c r="AS109" i="3" s="1"/>
  <c r="AO103" i="3"/>
  <c r="AS103" i="3" s="1"/>
  <c r="AO110" i="3"/>
  <c r="AS110" i="3" s="1"/>
  <c r="AO116" i="3"/>
  <c r="AS116" i="3" s="1"/>
  <c r="AO113" i="3"/>
  <c r="AS113" i="3" s="1"/>
  <c r="AO104" i="3"/>
  <c r="AS104" i="3" s="1"/>
  <c r="AO117" i="3"/>
  <c r="AS117" i="3" s="1"/>
  <c r="AO111" i="3"/>
  <c r="AS111" i="3" s="1"/>
  <c r="AO99" i="3"/>
  <c r="AS99" i="3" s="1"/>
  <c r="AO105" i="3"/>
  <c r="AS105" i="3" s="1"/>
  <c r="AO112" i="3"/>
  <c r="AS112" i="3" s="1"/>
  <c r="AO118" i="3"/>
  <c r="AS118" i="3" s="1"/>
  <c r="AO119" i="3"/>
  <c r="AS119" i="3" s="1"/>
  <c r="AO100" i="3"/>
  <c r="AS100" i="3" s="1"/>
  <c r="E30" i="4"/>
  <c r="A31" i="4"/>
  <c r="A57" i="5"/>
  <c r="A58" i="5"/>
  <c r="A59" i="5" s="1"/>
  <c r="A60" i="5" s="1"/>
  <c r="A61" i="5" s="1"/>
  <c r="A62" i="5" s="1"/>
  <c r="A63" i="5" s="1"/>
  <c r="B47" i="5"/>
  <c r="B48" i="5"/>
  <c r="AT29" i="3"/>
  <c r="AU29" i="3" s="1"/>
  <c r="AP29" i="3"/>
  <c r="B30" i="3"/>
  <c r="S30" i="3" s="1"/>
  <c r="V30" i="3" s="1"/>
  <c r="T20" i="3"/>
  <c r="Y20" i="3"/>
  <c r="AA20" i="3" s="1"/>
  <c r="W20" i="3"/>
  <c r="AB20" i="3"/>
  <c r="X20" i="3"/>
  <c r="Z20" i="3" s="1"/>
  <c r="U20" i="3"/>
  <c r="T21" i="3"/>
  <c r="T23" i="3"/>
  <c r="T22" i="3"/>
  <c r="Y193" i="3"/>
  <c r="AA193" i="3" s="1"/>
  <c r="AB193" i="3"/>
  <c r="X193" i="3"/>
  <c r="Z193" i="3" s="1"/>
  <c r="U193" i="3"/>
  <c r="W193" i="3"/>
  <c r="T849" i="3"/>
  <c r="T564" i="3"/>
  <c r="T984" i="3"/>
  <c r="T459" i="3"/>
  <c r="T188" i="3"/>
  <c r="T360" i="3"/>
  <c r="T261" i="3"/>
  <c r="T380" i="3"/>
  <c r="T435" i="3"/>
  <c r="T967" i="3"/>
  <c r="T691" i="3"/>
  <c r="T948" i="3"/>
  <c r="T859" i="3"/>
  <c r="T914" i="3"/>
  <c r="T850" i="3"/>
  <c r="T330" i="3"/>
  <c r="T340" i="3"/>
  <c r="T745" i="3"/>
  <c r="T337" i="3"/>
  <c r="T754" i="3"/>
  <c r="T212" i="3"/>
  <c r="T500" i="3"/>
  <c r="T362" i="3"/>
  <c r="T273" i="3"/>
  <c r="T286" i="3"/>
  <c r="T378" i="3"/>
  <c r="T912" i="3"/>
  <c r="T408" i="3"/>
  <c r="T699" i="3"/>
  <c r="T253" i="3"/>
  <c r="T991" i="3"/>
  <c r="T490" i="3"/>
  <c r="T587" i="3"/>
  <c r="T246" i="3"/>
  <c r="T503" i="3"/>
  <c r="T332" i="3"/>
  <c r="T229" i="3"/>
  <c r="T184" i="3"/>
  <c r="T213" i="3"/>
  <c r="T663" i="3"/>
  <c r="T662" i="3"/>
  <c r="T321" i="3"/>
  <c r="T351" i="3"/>
  <c r="T986" i="3"/>
  <c r="T568" i="3"/>
  <c r="T993" i="3"/>
  <c r="T627" i="3"/>
  <c r="T455" i="3"/>
  <c r="T175" i="3"/>
  <c r="T466" i="3"/>
  <c r="T892" i="3"/>
  <c r="T284" i="3"/>
  <c r="T787" i="3"/>
  <c r="T596" i="3"/>
  <c r="T429" i="3"/>
  <c r="T857" i="3"/>
  <c r="T239" i="3"/>
  <c r="T343" i="3"/>
  <c r="T940" i="3"/>
  <c r="T683" i="3"/>
  <c r="T710" i="3"/>
  <c r="T374" i="3"/>
  <c r="T879" i="3"/>
  <c r="T547" i="3"/>
  <c r="T621" i="3"/>
  <c r="T565" i="3"/>
  <c r="T399" i="3"/>
  <c r="T626" i="3"/>
  <c r="T785" i="3"/>
  <c r="T965" i="3"/>
  <c r="T684" i="3"/>
  <c r="T412" i="3"/>
  <c r="T969" i="3"/>
  <c r="T799" i="3"/>
  <c r="T363" i="3"/>
  <c r="T440" i="3"/>
  <c r="T461" i="3"/>
  <c r="T724" i="3"/>
  <c r="T830" i="3"/>
  <c r="T911" i="3"/>
  <c r="T387" i="3"/>
  <c r="T864" i="3"/>
  <c r="T837" i="3"/>
  <c r="T462" i="3"/>
  <c r="T779" i="3"/>
  <c r="T958" i="3"/>
  <c r="T598" i="3"/>
  <c r="T615" i="3"/>
  <c r="T388" i="3"/>
  <c r="T545" i="3"/>
  <c r="T406" i="3"/>
  <c r="T910" i="3"/>
  <c r="T844" i="3"/>
  <c r="T782" i="3"/>
  <c r="T244" i="3"/>
  <c r="T738" i="3"/>
  <c r="T544" i="3"/>
  <c r="T190" i="3"/>
  <c r="T954" i="3"/>
  <c r="T580" i="3"/>
  <c r="T216" i="3"/>
  <c r="T840" i="3"/>
  <c r="T302" i="3"/>
  <c r="T211" i="3"/>
  <c r="T812" i="3"/>
  <c r="T750" i="3"/>
  <c r="T259" i="3"/>
  <c r="T537" i="3"/>
  <c r="T550" i="3"/>
  <c r="T831" i="3"/>
  <c r="T444" i="3"/>
  <c r="T383" i="3"/>
  <c r="T204" i="3"/>
  <c r="T390" i="3"/>
  <c r="T795" i="3"/>
  <c r="T801" i="3"/>
  <c r="T397" i="3"/>
  <c r="T632" i="3"/>
  <c r="T901" i="3"/>
  <c r="T847" i="3"/>
  <c r="T970" i="3"/>
  <c r="T908" i="3"/>
  <c r="T233" i="3"/>
  <c r="T618" i="3"/>
  <c r="T590" i="3"/>
  <c r="T217" i="3"/>
  <c r="T570" i="3"/>
  <c r="T442" i="3"/>
  <c r="T966" i="3"/>
  <c r="T997" i="3"/>
  <c r="T843" i="3"/>
  <c r="T523" i="3"/>
  <c r="T377" i="3"/>
  <c r="T604" i="3"/>
  <c r="T420" i="3"/>
  <c r="T421" i="3"/>
  <c r="T709" i="3"/>
  <c r="T675" i="3"/>
  <c r="T739" i="3"/>
  <c r="T221" i="3"/>
  <c r="T612" i="3"/>
  <c r="T595" i="3"/>
  <c r="T316" i="3"/>
  <c r="T526" i="3"/>
  <c r="T255" i="3"/>
  <c r="T928" i="3"/>
  <c r="T524" i="3"/>
  <c r="T679" i="3"/>
  <c r="T962" i="3"/>
  <c r="T279" i="3"/>
  <c r="T806" i="3"/>
  <c r="T871" i="3"/>
  <c r="T344" i="3"/>
  <c r="T882" i="3"/>
  <c r="T201" i="3"/>
  <c r="T174" i="3"/>
  <c r="T752" i="3"/>
  <c r="T224" i="3"/>
  <c r="T610" i="3"/>
  <c r="T482" i="3"/>
  <c r="T633" i="3"/>
  <c r="T401" i="3"/>
  <c r="T905" i="3"/>
  <c r="T386" i="3"/>
  <c r="T248" i="3"/>
  <c r="T186" i="3"/>
  <c r="T280" i="3"/>
  <c r="T796" i="3"/>
  <c r="T734" i="3"/>
  <c r="T698" i="3"/>
  <c r="T431" i="3"/>
  <c r="T240" i="3"/>
  <c r="T425" i="3"/>
  <c r="T557" i="3"/>
  <c r="T624" i="3"/>
  <c r="T878" i="3"/>
  <c r="T867" i="3"/>
  <c r="T634" i="3"/>
  <c r="T529" i="3"/>
  <c r="T227" i="3"/>
  <c r="T757" i="3"/>
  <c r="T215" i="3"/>
  <c r="T463" i="3"/>
  <c r="T252" i="3"/>
  <c r="T646" i="3"/>
  <c r="T402" i="3"/>
  <c r="T192" i="3"/>
  <c r="T855" i="3"/>
  <c r="T28" i="3"/>
  <c r="T794" i="3"/>
  <c r="T472" i="3"/>
  <c r="T741" i="3"/>
  <c r="T441" i="3"/>
  <c r="T414" i="3"/>
  <c r="T999" i="3"/>
  <c r="T919" i="3"/>
  <c r="T209" i="3"/>
  <c r="T367" i="3"/>
  <c r="T554" i="3"/>
  <c r="T381" i="3"/>
  <c r="T725" i="3"/>
  <c r="T606" i="3"/>
  <c r="T729" i="3"/>
  <c r="T989" i="3"/>
  <c r="T629" i="3"/>
  <c r="T356" i="3"/>
  <c r="T951" i="3"/>
  <c r="T336" i="3"/>
  <c r="T682" i="3"/>
  <c r="T198" i="3"/>
  <c r="T496" i="3"/>
  <c r="T465" i="3"/>
  <c r="T329" i="3"/>
  <c r="T427" i="3"/>
  <c r="T772" i="3"/>
  <c r="T575" i="3"/>
  <c r="T605" i="3"/>
  <c r="T527" i="3"/>
  <c r="T389" i="3"/>
  <c r="T228" i="3"/>
  <c r="T701" i="3"/>
  <c r="T645" i="3"/>
  <c r="T916" i="3"/>
  <c r="T874" i="3"/>
  <c r="T335" i="3"/>
  <c r="T275" i="3"/>
  <c r="T931" i="3"/>
  <c r="T653" i="3"/>
  <c r="T328" i="3"/>
  <c r="T218" i="3"/>
  <c r="T620" i="3"/>
  <c r="T988" i="3"/>
  <c r="T483" i="3"/>
  <c r="T325" i="3"/>
  <c r="T310" i="3"/>
  <c r="T891" i="3"/>
  <c r="T314" i="3"/>
  <c r="T611" i="3"/>
  <c r="T814" i="3"/>
  <c r="T411" i="3"/>
  <c r="T195" i="3"/>
  <c r="T842" i="3"/>
  <c r="T179" i="3"/>
  <c r="T693" i="3"/>
  <c r="T297" i="3"/>
  <c r="T717" i="3"/>
  <c r="T716" i="3"/>
  <c r="T793" i="3"/>
  <c r="T300" i="3"/>
  <c r="T478" i="3"/>
  <c r="T372" i="3"/>
  <c r="T449" i="3"/>
  <c r="T339" i="3"/>
  <c r="T266" i="3"/>
  <c r="T262" i="3"/>
  <c r="T872" i="3"/>
  <c r="T990" i="3"/>
  <c r="T998" i="3"/>
  <c r="T485" i="3"/>
  <c r="T702" i="3"/>
  <c r="T696" i="3"/>
  <c r="T272" i="3"/>
  <c r="T893" i="3"/>
  <c r="T968" i="3"/>
  <c r="T768" i="3"/>
  <c r="T797" i="3"/>
  <c r="T644" i="3"/>
  <c r="T913" i="3"/>
  <c r="T247" i="3"/>
  <c r="T898" i="3"/>
  <c r="T835" i="3"/>
  <c r="T925" i="3"/>
  <c r="T197" i="3"/>
  <c r="T558" i="3"/>
  <c r="T721" i="3"/>
  <c r="T559" i="3"/>
  <c r="T673" i="3"/>
  <c r="T494" i="3"/>
  <c r="T622" i="3"/>
  <c r="T251" i="3"/>
  <c r="T616" i="3"/>
  <c r="T538" i="3"/>
  <c r="T868" i="3"/>
  <c r="T223" i="3"/>
  <c r="T460" i="3"/>
  <c r="T295" i="3"/>
  <c r="T894" i="3"/>
  <c r="T742" i="3"/>
  <c r="T511" i="3"/>
  <c r="T666" i="3"/>
  <c r="T403" i="3"/>
  <c r="T733" i="3"/>
  <c r="T443" i="3"/>
  <c r="T320" i="3"/>
  <c r="T254" i="3"/>
  <c r="T407" i="3"/>
  <c r="T268" i="3"/>
  <c r="T582" i="3"/>
  <c r="T298" i="3"/>
  <c r="T391" i="3"/>
  <c r="T373" i="3"/>
  <c r="T350" i="3"/>
  <c r="T670" i="3"/>
  <c r="T214" i="3"/>
  <c r="T846" i="3"/>
  <c r="T428" i="3"/>
  <c r="T784" i="3"/>
  <c r="T769" i="3"/>
  <c r="T405" i="3"/>
  <c r="T534" i="3"/>
  <c r="T987" i="3"/>
  <c r="T591" i="3"/>
  <c r="T563" i="3"/>
  <c r="T576" i="3"/>
  <c r="T177" i="3"/>
  <c r="T873" i="3"/>
  <c r="T822" i="3"/>
  <c r="T313" i="3"/>
  <c r="T677" i="3"/>
  <c r="T659" i="3"/>
  <c r="T985" i="3"/>
  <c r="T789" i="3"/>
  <c r="T955" i="3"/>
  <c r="T451" i="3"/>
  <c r="T519" i="3"/>
  <c r="T584" i="3"/>
  <c r="T909" i="3"/>
  <c r="T342" i="3"/>
  <c r="T182" i="3"/>
  <c r="T875" i="3"/>
  <c r="T416" i="3"/>
  <c r="T613" i="3"/>
  <c r="T230" i="3"/>
  <c r="T355" i="3"/>
  <c r="T525" i="3"/>
  <c r="T415" i="3"/>
  <c r="T773" i="3"/>
  <c r="T486" i="3"/>
  <c r="T730" i="3"/>
  <c r="T331" i="3"/>
  <c r="T318" i="3"/>
  <c r="T366" i="3"/>
  <c r="T287" i="3"/>
  <c r="T492" i="3"/>
  <c r="T602" i="3"/>
  <c r="T498" i="3"/>
  <c r="T369" i="3"/>
  <c r="T200" i="3"/>
  <c r="T199" i="3"/>
  <c r="T333" i="3"/>
  <c r="T488" i="3"/>
  <c r="T680" i="3"/>
  <c r="T560" i="3"/>
  <c r="T309" i="3"/>
  <c r="T876" i="3"/>
  <c r="T225" i="3"/>
  <c r="T265" i="3"/>
  <c r="T299" i="3"/>
  <c r="T720" i="3"/>
  <c r="T854" i="3"/>
  <c r="T572" i="3"/>
  <c r="T474" i="3"/>
  <c r="T480" i="3"/>
  <c r="T317" i="3"/>
  <c r="T305" i="3"/>
  <c r="T242" i="3"/>
  <c r="T665" i="3"/>
  <c r="T301" i="3"/>
  <c r="T385" i="3"/>
  <c r="T658" i="3"/>
  <c r="T296" i="3"/>
  <c r="T707" i="3"/>
  <c r="T740" i="3"/>
  <c r="T888" i="3"/>
  <c r="T747" i="3"/>
  <c r="T178" i="3"/>
  <c r="T964" i="3"/>
  <c r="T660" i="3"/>
  <c r="T607" i="3"/>
  <c r="T628" i="3"/>
  <c r="T400" i="3"/>
  <c r="T430" i="3"/>
  <c r="T863" i="3"/>
  <c r="T881" i="3"/>
  <c r="T821" i="3"/>
  <c r="T685" i="3"/>
  <c r="T930" i="3"/>
  <c r="T950" i="3"/>
  <c r="T282" i="3"/>
  <c r="T790" i="3"/>
  <c r="T944" i="3"/>
  <c r="T885" i="3"/>
  <c r="T758" i="3"/>
  <c r="T975" i="3"/>
  <c r="T737" i="3"/>
  <c r="T811" i="3"/>
  <c r="T667" i="3"/>
  <c r="T926" i="3"/>
  <c r="T505" i="3"/>
  <c r="T671" i="3"/>
  <c r="T776" i="3"/>
  <c r="T334" i="3"/>
  <c r="T838" i="3"/>
  <c r="T453" i="3"/>
  <c r="T713" i="3"/>
  <c r="T895" i="3"/>
  <c r="T359" i="3"/>
  <c r="T567" i="3"/>
  <c r="T735" i="3"/>
  <c r="T289" i="3"/>
  <c r="T961" i="3"/>
  <c r="T649" i="3"/>
  <c r="T640" i="3"/>
  <c r="T617" i="3"/>
  <c r="T783" i="3"/>
  <c r="T376" i="3"/>
  <c r="T818" i="3"/>
  <c r="T791" i="3"/>
  <c r="T495" i="3"/>
  <c r="T943" i="3"/>
  <c r="T807" i="3"/>
  <c r="T323" i="3"/>
  <c r="T727" i="3"/>
  <c r="T384" i="3"/>
  <c r="T353" i="3"/>
  <c r="T880" i="3"/>
  <c r="T210" i="3"/>
  <c r="T502" i="3"/>
  <c r="T917" i="3"/>
  <c r="T977" i="3"/>
  <c r="T957" i="3"/>
  <c r="T348" i="3"/>
  <c r="T743" i="3"/>
  <c r="T996" i="3"/>
  <c r="T836" i="3"/>
  <c r="T937" i="3"/>
  <c r="T208" i="3"/>
  <c r="T219" i="3"/>
  <c r="T813" i="3"/>
  <c r="T834" i="3"/>
  <c r="T841" i="3"/>
  <c r="T277" i="3"/>
  <c r="T566" i="3"/>
  <c r="T938" i="3"/>
  <c r="T533" i="3"/>
  <c r="T491" i="3"/>
  <c r="T379" i="3"/>
  <c r="T858" i="3"/>
  <c r="T507" i="3"/>
  <c r="T450" i="3"/>
  <c r="T293" i="3"/>
  <c r="T976" i="3"/>
  <c r="T326" i="3"/>
  <c r="T25" i="3"/>
  <c r="T347" i="3"/>
  <c r="T983" i="3"/>
  <c r="T467" i="3"/>
  <c r="T1000" i="3"/>
  <c r="T781" i="3"/>
  <c r="T899" i="3"/>
  <c r="T540" i="3"/>
  <c r="T746" i="3"/>
  <c r="T476" i="3"/>
  <c r="T232" i="3"/>
  <c r="T865" i="3"/>
  <c r="T256" i="3"/>
  <c r="T520" i="3"/>
  <c r="T661" i="3"/>
  <c r="T532" i="3"/>
  <c r="T759" i="3"/>
  <c r="T886" i="3"/>
  <c r="T231" i="3"/>
  <c r="T458" i="3"/>
  <c r="T583" i="3"/>
  <c r="T202" i="3"/>
  <c r="T711" i="3"/>
  <c r="T409" i="3"/>
  <c r="T599" i="3"/>
  <c r="T446" i="3"/>
  <c r="T579" i="3"/>
  <c r="T548" i="3"/>
  <c r="T291" i="3"/>
  <c r="T501" i="3"/>
  <c r="T715" i="3"/>
  <c r="T586" i="3"/>
  <c r="T561" i="3"/>
  <c r="T956" i="3"/>
  <c r="T767" i="3"/>
  <c r="T515" i="3"/>
  <c r="T833" i="3"/>
  <c r="T382" i="3"/>
  <c r="T648" i="3"/>
  <c r="T413" i="3"/>
  <c r="T802" i="3"/>
  <c r="T290" i="3"/>
  <c r="T803" i="3"/>
  <c r="T979" i="3"/>
  <c r="T243" i="3"/>
  <c r="T278" i="3"/>
  <c r="T180" i="3"/>
  <c r="T365" i="3"/>
  <c r="T941" i="3"/>
  <c r="T688" i="3"/>
  <c r="T535" i="3"/>
  <c r="T792" i="3"/>
  <c r="T457" i="3"/>
  <c r="T744" i="3"/>
  <c r="T819" i="3"/>
  <c r="T852" i="3"/>
  <c r="T639" i="3"/>
  <c r="T438" i="3"/>
  <c r="T766" i="3"/>
  <c r="T907" i="3"/>
  <c r="T571" i="3"/>
  <c r="T981" i="3"/>
  <c r="T475" i="3"/>
  <c r="T274" i="3"/>
  <c r="T674" i="3"/>
  <c r="T454" i="3"/>
  <c r="T245" i="3"/>
  <c r="T510" i="3"/>
  <c r="T869" i="3"/>
  <c r="T422" i="3"/>
  <c r="T927" i="3"/>
  <c r="T918" i="3"/>
  <c r="T307" i="3"/>
  <c r="T832" i="3"/>
  <c r="T539" i="3"/>
  <c r="T932" i="3"/>
  <c r="T470" i="3"/>
  <c r="T630" i="3"/>
  <c r="T764" i="3"/>
  <c r="T972" i="3"/>
  <c r="T896" i="3"/>
  <c r="T845" i="3"/>
  <c r="T678" i="3"/>
  <c r="T24" i="3"/>
  <c r="T308" i="3"/>
  <c r="T345" i="3"/>
  <c r="T809" i="3"/>
  <c r="T810" i="3"/>
  <c r="T775" i="3"/>
  <c r="T304" i="3"/>
  <c r="T780" i="3"/>
  <c r="T562" i="3"/>
  <c r="T423" i="3"/>
  <c r="T506" i="3"/>
  <c r="T573" i="3"/>
  <c r="T426" i="3"/>
  <c r="T241" i="3"/>
  <c r="T536" i="3"/>
  <c r="T396" i="3"/>
  <c r="T820" i="3"/>
  <c r="T189" i="3"/>
  <c r="T763" i="3"/>
  <c r="T992" i="3"/>
  <c r="T207" i="3"/>
  <c r="T522" i="3"/>
  <c r="T471" i="3"/>
  <c r="T29" i="3"/>
  <c r="T303" i="3"/>
  <c r="T694" i="3"/>
  <c r="T281" i="3"/>
  <c r="T870" i="3"/>
  <c r="T700" i="3"/>
  <c r="T226" i="3"/>
  <c r="T276" i="3"/>
  <c r="T963" i="3"/>
  <c r="T432" i="3"/>
  <c r="T206" i="3"/>
  <c r="T664" i="3"/>
  <c r="T541" i="3"/>
  <c r="T513" i="3"/>
  <c r="T631" i="3"/>
  <c r="T728" i="3"/>
  <c r="T718" i="3"/>
  <c r="T647" i="3"/>
  <c r="T862" i="3"/>
  <c r="T187" i="3"/>
  <c r="T689" i="3"/>
  <c r="T552" i="3"/>
  <c r="T637" i="3"/>
  <c r="T27" i="3"/>
  <c r="T824" i="3"/>
  <c r="T600" i="3"/>
  <c r="T788" i="3"/>
  <c r="T477" i="3"/>
  <c r="T419" i="3"/>
  <c r="T942" i="3"/>
  <c r="T26" i="3"/>
  <c r="T619" i="3"/>
  <c r="T827" i="3"/>
  <c r="T829" i="3"/>
  <c r="T322" i="3"/>
  <c r="T306" i="3"/>
  <c r="T338" i="3"/>
  <c r="T258" i="3"/>
  <c r="T497" i="3"/>
  <c r="T285" i="3"/>
  <c r="T817" i="3"/>
  <c r="T657" i="3"/>
  <c r="T771" i="3"/>
  <c r="T722" i="3"/>
  <c r="T518" i="3"/>
  <c r="T903" i="3"/>
  <c r="T774" i="3"/>
  <c r="T826" i="3"/>
  <c r="T906" i="3"/>
  <c r="T625" i="3"/>
  <c r="T447" i="3"/>
  <c r="T726" i="3"/>
  <c r="T530" i="3"/>
  <c r="T364" i="3"/>
  <c r="T751" i="3"/>
  <c r="T761" i="3"/>
  <c r="T800" i="3"/>
  <c r="T601" i="3"/>
  <c r="T375" i="3"/>
  <c r="T719" i="3"/>
  <c r="T569" i="3"/>
  <c r="T271" i="3"/>
  <c r="T690" i="3"/>
  <c r="T294" i="3"/>
  <c r="T706" i="3"/>
  <c r="T283" i="3"/>
  <c r="T445" i="3"/>
  <c r="T398" i="3"/>
  <c r="T263" i="3"/>
  <c r="T589" i="3"/>
  <c r="T439" i="3"/>
  <c r="T654" i="3"/>
  <c r="T394" i="3"/>
  <c r="T982" i="3"/>
  <c r="T238" i="3"/>
  <c r="T551" i="3"/>
  <c r="T770" i="3"/>
  <c r="T672" i="3"/>
  <c r="T946" i="3"/>
  <c r="T887" i="3"/>
  <c r="T508" i="3"/>
  <c r="T851" i="3"/>
  <c r="T825" i="3"/>
  <c r="T574" i="3"/>
  <c r="T676" i="3"/>
  <c r="T816" i="3"/>
  <c r="T922" i="3"/>
  <c r="T404" i="3"/>
  <c r="T708" i="3"/>
  <c r="T312" i="3"/>
  <c r="T516" i="3"/>
  <c r="T686" i="3"/>
  <c r="T341" i="3"/>
  <c r="T581" i="3"/>
  <c r="T469" i="3"/>
  <c r="T936" i="3"/>
  <c r="T234" i="3"/>
  <c r="T839" i="3"/>
  <c r="T436" i="3"/>
  <c r="T853" i="3"/>
  <c r="T452" i="3"/>
  <c r="T437" i="3"/>
  <c r="T994" i="3"/>
  <c r="T555" i="3"/>
  <c r="T935" i="3"/>
  <c r="T939" i="3"/>
  <c r="T549" i="3"/>
  <c r="T642" i="3"/>
  <c r="T635" i="3"/>
  <c r="T755" i="3"/>
  <c r="T978" i="3"/>
  <c r="T352" i="3"/>
  <c r="T638" i="3"/>
  <c r="T434" i="3"/>
  <c r="T723" i="3"/>
  <c r="T808" i="3"/>
  <c r="T468" i="3"/>
  <c r="T546" i="3"/>
  <c r="T902" i="3"/>
  <c r="T448" i="3"/>
  <c r="T191" i="3"/>
  <c r="T176" i="3"/>
  <c r="T479" i="3"/>
  <c r="T753" i="3"/>
  <c r="T578" i="3"/>
  <c r="T651" i="3"/>
  <c r="T762" i="3"/>
  <c r="T185" i="3"/>
  <c r="T860" i="3"/>
  <c r="T456" i="3"/>
  <c r="T823" i="3"/>
  <c r="T556" i="3"/>
  <c r="T923" i="3"/>
  <c r="T636" i="3"/>
  <c r="T249" i="3"/>
  <c r="T933" i="3"/>
  <c r="T786" i="3"/>
  <c r="T704" i="3"/>
  <c r="T288" i="3"/>
  <c r="T493" i="3"/>
  <c r="T687" i="3"/>
  <c r="T424" i="3"/>
  <c r="T609" i="3"/>
  <c r="T509" i="3"/>
  <c r="T517" i="3"/>
  <c r="T692" i="3"/>
  <c r="T960" i="3"/>
  <c r="T327" i="3"/>
  <c r="T594" i="3"/>
  <c r="T641" i="3"/>
  <c r="T959" i="3"/>
  <c r="T705" i="3"/>
  <c r="T897" i="3"/>
  <c r="T593" i="3"/>
  <c r="T514" i="3"/>
  <c r="T920" i="3"/>
  <c r="T915" i="3"/>
  <c r="T805" i="3"/>
  <c r="T194" i="3"/>
  <c r="T866" i="3"/>
  <c r="T703" i="3"/>
  <c r="T433" i="3"/>
  <c r="T349" i="3"/>
  <c r="T222" i="3"/>
  <c r="T890" i="3"/>
  <c r="T828" i="3"/>
  <c r="T714" i="3"/>
  <c r="T592" i="3"/>
  <c r="T877" i="3"/>
  <c r="T392" i="3"/>
  <c r="T748" i="3"/>
  <c r="T358" i="3"/>
  <c r="T319" i="3"/>
  <c r="T196" i="3"/>
  <c r="T585" i="3"/>
  <c r="T952" i="3"/>
  <c r="T269" i="3"/>
  <c r="T777" i="3"/>
  <c r="T236" i="3"/>
  <c r="T181" i="3"/>
  <c r="T953" i="3"/>
  <c r="T481" i="3"/>
  <c r="T929" i="3"/>
  <c r="T778" i="3"/>
  <c r="T542" i="3"/>
  <c r="T484" i="3"/>
  <c r="T237" i="3"/>
  <c r="T395" i="3"/>
  <c r="T393" i="3"/>
  <c r="T489" i="3"/>
  <c r="T900" i="3"/>
  <c r="T357" i="3"/>
  <c r="T732" i="3"/>
  <c r="T731" i="3"/>
  <c r="T973" i="3"/>
  <c r="T464" i="3"/>
  <c r="T528" i="3"/>
  <c r="T577" i="3"/>
  <c r="T884" i="3"/>
  <c r="T205" i="3"/>
  <c r="T183" i="3"/>
  <c r="T267" i="3"/>
  <c r="T487" i="3"/>
  <c r="T370" i="3"/>
  <c r="T220" i="3"/>
  <c r="T354" i="3"/>
  <c r="T924" i="3"/>
  <c r="T250" i="3"/>
  <c r="T695" i="3"/>
  <c r="T504" i="3"/>
  <c r="T904" i="3"/>
  <c r="T697" i="3"/>
  <c r="T712" i="3"/>
  <c r="T669" i="3"/>
  <c r="T815" i="3"/>
  <c r="T531" i="3"/>
  <c r="T543" i="3"/>
  <c r="T643" i="3"/>
  <c r="T361" i="3"/>
  <c r="T371" i="3"/>
  <c r="T417" i="3"/>
  <c r="T499" i="3"/>
  <c r="T553" i="3"/>
  <c r="T270" i="3"/>
  <c r="T804" i="3"/>
  <c r="T949" i="3"/>
  <c r="T861" i="3"/>
  <c r="T614" i="3"/>
  <c r="T760" i="3"/>
  <c r="T756" i="3"/>
  <c r="T971" i="3"/>
  <c r="T848" i="3"/>
  <c r="T623" i="3"/>
  <c r="T889" i="3"/>
  <c r="T311" i="3"/>
  <c r="T934" i="3"/>
  <c r="T418" i="3"/>
  <c r="T921" i="3"/>
  <c r="T264" i="3"/>
  <c r="T681" i="3"/>
  <c r="T260" i="3"/>
  <c r="T947" i="3"/>
  <c r="T597" i="3"/>
  <c r="T765" i="3"/>
  <c r="T368" i="3"/>
  <c r="T656" i="3"/>
  <c r="T974" i="3"/>
  <c r="T608" i="3"/>
  <c r="T235" i="3"/>
  <c r="T203" i="3"/>
  <c r="T410" i="3"/>
  <c r="T883" i="3"/>
  <c r="T588" i="3"/>
  <c r="T980" i="3"/>
  <c r="T798" i="3"/>
  <c r="T995" i="3"/>
  <c r="T473" i="3"/>
  <c r="T655" i="3"/>
  <c r="T315" i="3"/>
  <c r="T257" i="3"/>
  <c r="T324" i="3"/>
  <c r="T292" i="3"/>
  <c r="T945" i="3"/>
  <c r="T652" i="3"/>
  <c r="T668" i="3"/>
  <c r="T512" i="3"/>
  <c r="T521" i="3"/>
  <c r="T749" i="3"/>
  <c r="T603" i="3"/>
  <c r="T736" i="3"/>
  <c r="T346" i="3"/>
  <c r="T856" i="3"/>
  <c r="T650" i="3"/>
  <c r="AC27" i="3" l="1"/>
  <c r="V27" i="3"/>
  <c r="AD30" i="3"/>
  <c r="AC30" i="3"/>
  <c r="AD29" i="3"/>
  <c r="AC29" i="3"/>
  <c r="AD27" i="3"/>
  <c r="AO129" i="3"/>
  <c r="AS129" i="3" s="1"/>
  <c r="AO128" i="3"/>
  <c r="AS128" i="3" s="1"/>
  <c r="E31" i="4"/>
  <c r="A32" i="4"/>
  <c r="A64" i="5"/>
  <c r="B49" i="5"/>
  <c r="B50" i="5"/>
  <c r="T30" i="3"/>
  <c r="AT30" i="3"/>
  <c r="AU30" i="3" s="1"/>
  <c r="B31" i="3"/>
  <c r="S31" i="3" s="1"/>
  <c r="V31" i="3" s="1"/>
  <c r="AP30" i="3"/>
  <c r="Y23" i="3"/>
  <c r="AA23" i="3" s="1"/>
  <c r="X23" i="3"/>
  <c r="Z23" i="3" s="1"/>
  <c r="AB23" i="3"/>
  <c r="U23" i="3"/>
  <c r="W23" i="3"/>
  <c r="U21" i="3"/>
  <c r="W21" i="3"/>
  <c r="X21" i="3"/>
  <c r="Z21" i="3" s="1"/>
  <c r="Y21" i="3"/>
  <c r="AA21" i="3" s="1"/>
  <c r="AB21" i="3"/>
  <c r="U22" i="3"/>
  <c r="W22" i="3"/>
  <c r="X22" i="3"/>
  <c r="Z22" i="3" s="1"/>
  <c r="Y22" i="3"/>
  <c r="AA22" i="3" s="1"/>
  <c r="AB22" i="3"/>
  <c r="U257" i="3"/>
  <c r="W257" i="3"/>
  <c r="X257" i="3"/>
  <c r="Z257" i="3" s="1"/>
  <c r="Y257" i="3"/>
  <c r="AA257" i="3" s="1"/>
  <c r="AB257" i="3"/>
  <c r="X358" i="3"/>
  <c r="Z358" i="3" s="1"/>
  <c r="AB358" i="3"/>
  <c r="U358" i="3"/>
  <c r="Y358" i="3"/>
  <c r="AA358" i="3" s="1"/>
  <c r="W358" i="3"/>
  <c r="AB959" i="3"/>
  <c r="Y959" i="3"/>
  <c r="AA959" i="3" s="1"/>
  <c r="X959" i="3"/>
  <c r="Z959" i="3" s="1"/>
  <c r="U959" i="3"/>
  <c r="W959" i="3"/>
  <c r="Y687" i="3"/>
  <c r="AA687" i="3" s="1"/>
  <c r="AB687" i="3"/>
  <c r="X687" i="3"/>
  <c r="Z687" i="3" s="1"/>
  <c r="W687" i="3"/>
  <c r="U687" i="3"/>
  <c r="Y456" i="3"/>
  <c r="AA456" i="3" s="1"/>
  <c r="AB456" i="3"/>
  <c r="U456" i="3"/>
  <c r="W456" i="3"/>
  <c r="X456" i="3"/>
  <c r="Z456" i="3" s="1"/>
  <c r="U755" i="3"/>
  <c r="Y755" i="3"/>
  <c r="AA755" i="3" s="1"/>
  <c r="AB755" i="3"/>
  <c r="W755" i="3"/>
  <c r="X755" i="3"/>
  <c r="Z755" i="3" s="1"/>
  <c r="W436" i="3"/>
  <c r="AB436" i="3"/>
  <c r="Y436" i="3"/>
  <c r="AA436" i="3" s="1"/>
  <c r="X436" i="3"/>
  <c r="Z436" i="3" s="1"/>
  <c r="U436" i="3"/>
  <c r="Y312" i="3"/>
  <c r="AA312" i="3" s="1"/>
  <c r="U312" i="3"/>
  <c r="W312" i="3"/>
  <c r="AB312" i="3"/>
  <c r="X312" i="3"/>
  <c r="Z312" i="3" s="1"/>
  <c r="W946" i="3"/>
  <c r="Y946" i="3"/>
  <c r="AA946" i="3" s="1"/>
  <c r="U946" i="3"/>
  <c r="X946" i="3"/>
  <c r="Z946" i="3" s="1"/>
  <c r="AB946" i="3"/>
  <c r="X398" i="3"/>
  <c r="Z398" i="3" s="1"/>
  <c r="AB398" i="3"/>
  <c r="W398" i="3"/>
  <c r="Y398" i="3"/>
  <c r="AA398" i="3" s="1"/>
  <c r="U398" i="3"/>
  <c r="W800" i="3"/>
  <c r="U800" i="3"/>
  <c r="Y800" i="3"/>
  <c r="AA800" i="3" s="1"/>
  <c r="AB800" i="3"/>
  <c r="X800" i="3"/>
  <c r="Z800" i="3" s="1"/>
  <c r="Y306" i="3"/>
  <c r="AA306" i="3" s="1"/>
  <c r="AB306" i="3"/>
  <c r="W306" i="3"/>
  <c r="X306" i="3"/>
  <c r="Z306" i="3" s="1"/>
  <c r="U306" i="3"/>
  <c r="X788" i="3"/>
  <c r="Z788" i="3" s="1"/>
  <c r="W788" i="3"/>
  <c r="U788" i="3"/>
  <c r="Y788" i="3"/>
  <c r="AA788" i="3" s="1"/>
  <c r="AB788" i="3"/>
  <c r="AB728" i="3"/>
  <c r="W728" i="3"/>
  <c r="X728" i="3"/>
  <c r="Z728" i="3" s="1"/>
  <c r="U728" i="3"/>
  <c r="Y728" i="3"/>
  <c r="AA728" i="3" s="1"/>
  <c r="W763" i="3"/>
  <c r="X763" i="3"/>
  <c r="Z763" i="3" s="1"/>
  <c r="Y763" i="3"/>
  <c r="AA763" i="3" s="1"/>
  <c r="AB763" i="3"/>
  <c r="U763" i="3"/>
  <c r="Y423" i="3"/>
  <c r="AA423" i="3" s="1"/>
  <c r="U423" i="3"/>
  <c r="X423" i="3"/>
  <c r="Z423" i="3" s="1"/>
  <c r="W423" i="3"/>
  <c r="AB423" i="3"/>
  <c r="W896" i="3"/>
  <c r="AB896" i="3"/>
  <c r="U896" i="3"/>
  <c r="X896" i="3"/>
  <c r="Z896" i="3" s="1"/>
  <c r="Y896" i="3"/>
  <c r="AA896" i="3" s="1"/>
  <c r="Y869" i="3"/>
  <c r="AA869" i="3" s="1"/>
  <c r="W869" i="3"/>
  <c r="U869" i="3"/>
  <c r="X869" i="3"/>
  <c r="Z869" i="3" s="1"/>
  <c r="AB869" i="3"/>
  <c r="Y766" i="3"/>
  <c r="AA766" i="3" s="1"/>
  <c r="X766" i="3"/>
  <c r="Z766" i="3" s="1"/>
  <c r="W766" i="3"/>
  <c r="U766" i="3"/>
  <c r="AB766" i="3"/>
  <c r="Y365" i="3"/>
  <c r="AA365" i="3" s="1"/>
  <c r="AB365" i="3"/>
  <c r="U365" i="3"/>
  <c r="W365" i="3"/>
  <c r="X365" i="3"/>
  <c r="Z365" i="3" s="1"/>
  <c r="W382" i="3"/>
  <c r="X382" i="3"/>
  <c r="Z382" i="3" s="1"/>
  <c r="U382" i="3"/>
  <c r="AB382" i="3"/>
  <c r="Y382" i="3"/>
  <c r="AA382" i="3" s="1"/>
  <c r="Y548" i="3"/>
  <c r="AA548" i="3" s="1"/>
  <c r="AB548" i="3"/>
  <c r="U548" i="3"/>
  <c r="W548" i="3"/>
  <c r="X548" i="3"/>
  <c r="Z548" i="3" s="1"/>
  <c r="Y759" i="3"/>
  <c r="AA759" i="3" s="1"/>
  <c r="X759" i="3"/>
  <c r="Z759" i="3" s="1"/>
  <c r="AB759" i="3"/>
  <c r="U759" i="3"/>
  <c r="W759" i="3"/>
  <c r="W326" i="3"/>
  <c r="U326" i="3"/>
  <c r="X326" i="3"/>
  <c r="Z326" i="3" s="1"/>
  <c r="AB326" i="3"/>
  <c r="Y326" i="3"/>
  <c r="AA326" i="3" s="1"/>
  <c r="U566" i="3"/>
  <c r="X566" i="3"/>
  <c r="Z566" i="3" s="1"/>
  <c r="Y566" i="3"/>
  <c r="AA566" i="3" s="1"/>
  <c r="W566" i="3"/>
  <c r="AB566" i="3"/>
  <c r="Y957" i="3"/>
  <c r="AA957" i="3" s="1"/>
  <c r="AB957" i="3"/>
  <c r="X957" i="3"/>
  <c r="Z957" i="3" s="1"/>
  <c r="W957" i="3"/>
  <c r="U957" i="3"/>
  <c r="AB323" i="3"/>
  <c r="Y323" i="3"/>
  <c r="AA323" i="3" s="1"/>
  <c r="U323" i="3"/>
  <c r="W323" i="3"/>
  <c r="X323" i="3"/>
  <c r="Z323" i="3" s="1"/>
  <c r="Y334" i="3"/>
  <c r="AA334" i="3" s="1"/>
  <c r="AB334" i="3"/>
  <c r="U334" i="3"/>
  <c r="W334" i="3"/>
  <c r="X334" i="3"/>
  <c r="Z334" i="3" s="1"/>
  <c r="Y944" i="3"/>
  <c r="AA944" i="3" s="1"/>
  <c r="W944" i="3"/>
  <c r="X944" i="3"/>
  <c r="Z944" i="3" s="1"/>
  <c r="AB944" i="3"/>
  <c r="U944" i="3"/>
  <c r="U628" i="3"/>
  <c r="AB628" i="3"/>
  <c r="Y628" i="3"/>
  <c r="AA628" i="3" s="1"/>
  <c r="W628" i="3"/>
  <c r="X628" i="3"/>
  <c r="Z628" i="3" s="1"/>
  <c r="U474" i="3"/>
  <c r="W474" i="3"/>
  <c r="Y474" i="3"/>
  <c r="AA474" i="3" s="1"/>
  <c r="AB474" i="3"/>
  <c r="X474" i="3"/>
  <c r="Z474" i="3" s="1"/>
  <c r="AB488" i="3"/>
  <c r="Y488" i="3"/>
  <c r="AA488" i="3" s="1"/>
  <c r="X488" i="3"/>
  <c r="Z488" i="3" s="1"/>
  <c r="U488" i="3"/>
  <c r="W488" i="3"/>
  <c r="U318" i="3"/>
  <c r="X318" i="3"/>
  <c r="Z318" i="3" s="1"/>
  <c r="W318" i="3"/>
  <c r="Y318" i="3"/>
  <c r="AA318" i="3" s="1"/>
  <c r="AB318" i="3"/>
  <c r="X230" i="3"/>
  <c r="Z230" i="3" s="1"/>
  <c r="W230" i="3"/>
  <c r="U230" i="3"/>
  <c r="Y230" i="3"/>
  <c r="AA230" i="3" s="1"/>
  <c r="AB230" i="3"/>
  <c r="AB789" i="3"/>
  <c r="X789" i="3"/>
  <c r="Z789" i="3" s="1"/>
  <c r="U789" i="3"/>
  <c r="Y789" i="3"/>
  <c r="AA789" i="3" s="1"/>
  <c r="W789" i="3"/>
  <c r="AB591" i="3"/>
  <c r="W591" i="3"/>
  <c r="X591" i="3"/>
  <c r="Z591" i="3" s="1"/>
  <c r="U591" i="3"/>
  <c r="Y591" i="3"/>
  <c r="AA591" i="3" s="1"/>
  <c r="X391" i="3"/>
  <c r="Z391" i="3" s="1"/>
  <c r="Y391" i="3"/>
  <c r="AA391" i="3" s="1"/>
  <c r="U391" i="3"/>
  <c r="W391" i="3"/>
  <c r="AB391" i="3"/>
  <c r="W511" i="3"/>
  <c r="Y511" i="3"/>
  <c r="AA511" i="3" s="1"/>
  <c r="U511" i="3"/>
  <c r="AB511" i="3"/>
  <c r="X511" i="3"/>
  <c r="Z511" i="3" s="1"/>
  <c r="Y622" i="3"/>
  <c r="AA622" i="3" s="1"/>
  <c r="W622" i="3"/>
  <c r="U622" i="3"/>
  <c r="X622" i="3"/>
  <c r="Z622" i="3" s="1"/>
  <c r="AB622" i="3"/>
  <c r="Y998" i="3"/>
  <c r="AA998" i="3" s="1"/>
  <c r="W998" i="3"/>
  <c r="U998" i="3"/>
  <c r="AB998" i="3"/>
  <c r="X998" i="3"/>
  <c r="Z998" i="3" s="1"/>
  <c r="Y793" i="3"/>
  <c r="AA793" i="3" s="1"/>
  <c r="AB793" i="3"/>
  <c r="W793" i="3"/>
  <c r="U793" i="3"/>
  <c r="X793" i="3"/>
  <c r="Z793" i="3" s="1"/>
  <c r="AB411" i="3"/>
  <c r="U411" i="3"/>
  <c r="X411" i="3"/>
  <c r="Z411" i="3" s="1"/>
  <c r="W411" i="3"/>
  <c r="Y411" i="3"/>
  <c r="AA411" i="3" s="1"/>
  <c r="Y620" i="3"/>
  <c r="AA620" i="3" s="1"/>
  <c r="AB620" i="3"/>
  <c r="U620" i="3"/>
  <c r="W620" i="3"/>
  <c r="X620" i="3"/>
  <c r="Z620" i="3" s="1"/>
  <c r="Y228" i="3"/>
  <c r="AA228" i="3" s="1"/>
  <c r="AB228" i="3"/>
  <c r="X228" i="3"/>
  <c r="Z228" i="3" s="1"/>
  <c r="W228" i="3"/>
  <c r="U228" i="3"/>
  <c r="U336" i="3"/>
  <c r="Y336" i="3"/>
  <c r="AA336" i="3" s="1"/>
  <c r="AB336" i="3"/>
  <c r="X336" i="3"/>
  <c r="Z336" i="3" s="1"/>
  <c r="W336" i="3"/>
  <c r="Y192" i="3"/>
  <c r="AA192" i="3" s="1"/>
  <c r="AB192" i="3"/>
  <c r="X192" i="3"/>
  <c r="Z192" i="3" s="1"/>
  <c r="U192" i="3"/>
  <c r="W192" i="3"/>
  <c r="AB186" i="3"/>
  <c r="Y186" i="3"/>
  <c r="AA186" i="3" s="1"/>
  <c r="W186" i="3"/>
  <c r="U186" i="3"/>
  <c r="X186" i="3"/>
  <c r="Z186" i="3" s="1"/>
  <c r="U524" i="3"/>
  <c r="W524" i="3"/>
  <c r="X524" i="3"/>
  <c r="Z524" i="3" s="1"/>
  <c r="Y524" i="3"/>
  <c r="AA524" i="3" s="1"/>
  <c r="AB524" i="3"/>
  <c r="W675" i="3"/>
  <c r="AB675" i="3"/>
  <c r="U675" i="3"/>
  <c r="X675" i="3"/>
  <c r="Z675" i="3" s="1"/>
  <c r="Y675" i="3"/>
  <c r="AA675" i="3" s="1"/>
  <c r="U543" i="3"/>
  <c r="AB543" i="3"/>
  <c r="Y543" i="3"/>
  <c r="AA543" i="3" s="1"/>
  <c r="W543" i="3"/>
  <c r="X543" i="3"/>
  <c r="Z543" i="3" s="1"/>
  <c r="AB393" i="3"/>
  <c r="U393" i="3"/>
  <c r="Y393" i="3"/>
  <c r="AA393" i="3" s="1"/>
  <c r="X393" i="3"/>
  <c r="Z393" i="3" s="1"/>
  <c r="W393" i="3"/>
  <c r="X672" i="3"/>
  <c r="Z672" i="3" s="1"/>
  <c r="U672" i="3"/>
  <c r="Y672" i="3"/>
  <c r="AA672" i="3" s="1"/>
  <c r="AB672" i="3"/>
  <c r="W672" i="3"/>
  <c r="W833" i="3"/>
  <c r="U833" i="3"/>
  <c r="Y833" i="3"/>
  <c r="AA833" i="3" s="1"/>
  <c r="AB833" i="3"/>
  <c r="X833" i="3"/>
  <c r="Z833" i="3" s="1"/>
  <c r="X277" i="3"/>
  <c r="Z277" i="3" s="1"/>
  <c r="Y277" i="3"/>
  <c r="AA277" i="3" s="1"/>
  <c r="AB277" i="3"/>
  <c r="W277" i="3"/>
  <c r="U277" i="3"/>
  <c r="AB807" i="3"/>
  <c r="W807" i="3"/>
  <c r="U807" i="3"/>
  <c r="X807" i="3"/>
  <c r="Z807" i="3" s="1"/>
  <c r="Y807" i="3"/>
  <c r="AA807" i="3" s="1"/>
  <c r="W649" i="3"/>
  <c r="U649" i="3"/>
  <c r="AB649" i="3"/>
  <c r="X649" i="3"/>
  <c r="Z649" i="3" s="1"/>
  <c r="Y649" i="3"/>
  <c r="AA649" i="3" s="1"/>
  <c r="Y776" i="3"/>
  <c r="AA776" i="3" s="1"/>
  <c r="U776" i="3"/>
  <c r="X776" i="3"/>
  <c r="Z776" i="3" s="1"/>
  <c r="AB776" i="3"/>
  <c r="W776" i="3"/>
  <c r="Y790" i="3"/>
  <c r="AA790" i="3" s="1"/>
  <c r="W790" i="3"/>
  <c r="AB790" i="3"/>
  <c r="X790" i="3"/>
  <c r="Z790" i="3" s="1"/>
  <c r="U790" i="3"/>
  <c r="X658" i="3"/>
  <c r="Z658" i="3" s="1"/>
  <c r="Y658" i="3"/>
  <c r="AA658" i="3" s="1"/>
  <c r="AB658" i="3"/>
  <c r="W658" i="3"/>
  <c r="U658" i="3"/>
  <c r="W572" i="3"/>
  <c r="X572" i="3"/>
  <c r="Z572" i="3" s="1"/>
  <c r="U572" i="3"/>
  <c r="Y572" i="3"/>
  <c r="AA572" i="3" s="1"/>
  <c r="AB572" i="3"/>
  <c r="U333" i="3"/>
  <c r="X333" i="3"/>
  <c r="Z333" i="3" s="1"/>
  <c r="Y333" i="3"/>
  <c r="AA333" i="3" s="1"/>
  <c r="AB333" i="3"/>
  <c r="W333" i="3"/>
  <c r="U613" i="3"/>
  <c r="W613" i="3"/>
  <c r="X613" i="3"/>
  <c r="Z613" i="3" s="1"/>
  <c r="AB613" i="3"/>
  <c r="Y613" i="3"/>
  <c r="AA613" i="3" s="1"/>
  <c r="Y985" i="3"/>
  <c r="AA985" i="3" s="1"/>
  <c r="AB985" i="3"/>
  <c r="X985" i="3"/>
  <c r="Z985" i="3" s="1"/>
  <c r="U985" i="3"/>
  <c r="W985" i="3"/>
  <c r="W987" i="3"/>
  <c r="AB987" i="3"/>
  <c r="Y987" i="3"/>
  <c r="AA987" i="3" s="1"/>
  <c r="U987" i="3"/>
  <c r="X987" i="3"/>
  <c r="Z987" i="3" s="1"/>
  <c r="W298" i="3"/>
  <c r="Y298" i="3"/>
  <c r="AA298" i="3" s="1"/>
  <c r="X298" i="3"/>
  <c r="Z298" i="3" s="1"/>
  <c r="U298" i="3"/>
  <c r="AB298" i="3"/>
  <c r="X742" i="3"/>
  <c r="Z742" i="3" s="1"/>
  <c r="AB742" i="3"/>
  <c r="W742" i="3"/>
  <c r="Y742" i="3"/>
  <c r="AA742" i="3" s="1"/>
  <c r="U742" i="3"/>
  <c r="W494" i="3"/>
  <c r="Y494" i="3"/>
  <c r="AA494" i="3" s="1"/>
  <c r="AB494" i="3"/>
  <c r="X494" i="3"/>
  <c r="Z494" i="3" s="1"/>
  <c r="U494" i="3"/>
  <c r="Y913" i="3"/>
  <c r="AA913" i="3" s="1"/>
  <c r="U913" i="3"/>
  <c r="W913" i="3"/>
  <c r="AB913" i="3"/>
  <c r="X913" i="3"/>
  <c r="Z913" i="3" s="1"/>
  <c r="Y990" i="3"/>
  <c r="AA990" i="3" s="1"/>
  <c r="AB990" i="3"/>
  <c r="X990" i="3"/>
  <c r="Z990" i="3" s="1"/>
  <c r="U990" i="3"/>
  <c r="W990" i="3"/>
  <c r="AB716" i="3"/>
  <c r="U716" i="3"/>
  <c r="Y716" i="3"/>
  <c r="AA716" i="3" s="1"/>
  <c r="W716" i="3"/>
  <c r="X716" i="3"/>
  <c r="Z716" i="3" s="1"/>
  <c r="Y814" i="3"/>
  <c r="AA814" i="3" s="1"/>
  <c r="W814" i="3"/>
  <c r="AB814" i="3"/>
  <c r="X814" i="3"/>
  <c r="Z814" i="3" s="1"/>
  <c r="U814" i="3"/>
  <c r="W218" i="3"/>
  <c r="U218" i="3"/>
  <c r="Y218" i="3"/>
  <c r="AA218" i="3" s="1"/>
  <c r="AB218" i="3"/>
  <c r="X218" i="3"/>
  <c r="Z218" i="3" s="1"/>
  <c r="AB389" i="3"/>
  <c r="Y389" i="3"/>
  <c r="AA389" i="3" s="1"/>
  <c r="X389" i="3"/>
  <c r="Z389" i="3" s="1"/>
  <c r="U389" i="3"/>
  <c r="W389" i="3"/>
  <c r="W951" i="3"/>
  <c r="X951" i="3"/>
  <c r="Z951" i="3" s="1"/>
  <c r="Y951" i="3"/>
  <c r="AA951" i="3" s="1"/>
  <c r="U951" i="3"/>
  <c r="AB951" i="3"/>
  <c r="X209" i="3"/>
  <c r="Z209" i="3" s="1"/>
  <c r="Y209" i="3"/>
  <c r="AA209" i="3" s="1"/>
  <c r="AB209" i="3"/>
  <c r="W209" i="3"/>
  <c r="U209" i="3"/>
  <c r="Y402" i="3"/>
  <c r="AA402" i="3" s="1"/>
  <c r="W402" i="3"/>
  <c r="X402" i="3"/>
  <c r="Z402" i="3" s="1"/>
  <c r="AB402" i="3"/>
  <c r="U402" i="3"/>
  <c r="Y878" i="3"/>
  <c r="AA878" i="3" s="1"/>
  <c r="AB878" i="3"/>
  <c r="X878" i="3"/>
  <c r="Z878" i="3" s="1"/>
  <c r="U878" i="3"/>
  <c r="W878" i="3"/>
  <c r="Y248" i="3"/>
  <c r="AA248" i="3" s="1"/>
  <c r="AB248" i="3"/>
  <c r="U248" i="3"/>
  <c r="W248" i="3"/>
  <c r="X248" i="3"/>
  <c r="Z248" i="3" s="1"/>
  <c r="W752" i="3"/>
  <c r="Y752" i="3"/>
  <c r="AA752" i="3" s="1"/>
  <c r="AB752" i="3"/>
  <c r="X752" i="3"/>
  <c r="Z752" i="3" s="1"/>
  <c r="U752" i="3"/>
  <c r="X928" i="3"/>
  <c r="Z928" i="3" s="1"/>
  <c r="U928" i="3"/>
  <c r="W928" i="3"/>
  <c r="AB928" i="3"/>
  <c r="Y928" i="3"/>
  <c r="AA928" i="3" s="1"/>
  <c r="Y709" i="3"/>
  <c r="AA709" i="3" s="1"/>
  <c r="AB709" i="3"/>
  <c r="W709" i="3"/>
  <c r="U709" i="3"/>
  <c r="X709" i="3"/>
  <c r="Z709" i="3" s="1"/>
  <c r="X442" i="3"/>
  <c r="Z442" i="3" s="1"/>
  <c r="U442" i="3"/>
  <c r="W442" i="3"/>
  <c r="Y442" i="3"/>
  <c r="AA442" i="3" s="1"/>
  <c r="AB442" i="3"/>
  <c r="X901" i="3"/>
  <c r="Z901" i="3" s="1"/>
  <c r="W901" i="3"/>
  <c r="U901" i="3"/>
  <c r="AB901" i="3"/>
  <c r="Y901" i="3"/>
  <c r="AA901" i="3" s="1"/>
  <c r="AB418" i="3"/>
  <c r="Y418" i="3"/>
  <c r="AA418" i="3" s="1"/>
  <c r="W418" i="3"/>
  <c r="X418" i="3"/>
  <c r="Z418" i="3" s="1"/>
  <c r="U418" i="3"/>
  <c r="AB934" i="3"/>
  <c r="U934" i="3"/>
  <c r="X934" i="3"/>
  <c r="Z934" i="3" s="1"/>
  <c r="W934" i="3"/>
  <c r="Y934" i="3"/>
  <c r="AA934" i="3" s="1"/>
  <c r="AB860" i="3"/>
  <c r="W860" i="3"/>
  <c r="U860" i="3"/>
  <c r="Y860" i="3"/>
  <c r="AA860" i="3" s="1"/>
  <c r="X860" i="3"/>
  <c r="Z860" i="3" s="1"/>
  <c r="W540" i="3"/>
  <c r="X540" i="3"/>
  <c r="Z540" i="3" s="1"/>
  <c r="AB540" i="3"/>
  <c r="U540" i="3"/>
  <c r="Y540" i="3"/>
  <c r="AA540" i="3" s="1"/>
  <c r="Y953" i="3"/>
  <c r="AA953" i="3" s="1"/>
  <c r="AB953" i="3"/>
  <c r="W953" i="3"/>
  <c r="X953" i="3"/>
  <c r="Z953" i="3" s="1"/>
  <c r="U953" i="3"/>
  <c r="Y751" i="3"/>
  <c r="AA751" i="3" s="1"/>
  <c r="AB751" i="3"/>
  <c r="X751" i="3"/>
  <c r="Z751" i="3" s="1"/>
  <c r="U751" i="3"/>
  <c r="W751" i="3"/>
  <c r="AB639" i="3"/>
  <c r="W639" i="3"/>
  <c r="X639" i="3"/>
  <c r="Z639" i="3" s="1"/>
  <c r="U639" i="3"/>
  <c r="Y639" i="3"/>
  <c r="AA639" i="3" s="1"/>
  <c r="X515" i="3"/>
  <c r="Z515" i="3" s="1"/>
  <c r="W515" i="3"/>
  <c r="U515" i="3"/>
  <c r="Y515" i="3"/>
  <c r="AA515" i="3" s="1"/>
  <c r="AB515" i="3"/>
  <c r="Y671" i="3"/>
  <c r="AA671" i="3" s="1"/>
  <c r="AB671" i="3"/>
  <c r="X671" i="3"/>
  <c r="Z671" i="3" s="1"/>
  <c r="U671" i="3"/>
  <c r="W671" i="3"/>
  <c r="Y282" i="3"/>
  <c r="AA282" i="3" s="1"/>
  <c r="AB282" i="3"/>
  <c r="W282" i="3"/>
  <c r="U282" i="3"/>
  <c r="X282" i="3"/>
  <c r="Z282" i="3" s="1"/>
  <c r="Y607" i="3"/>
  <c r="AA607" i="3" s="1"/>
  <c r="X607" i="3"/>
  <c r="Z607" i="3" s="1"/>
  <c r="U607" i="3"/>
  <c r="W607" i="3"/>
  <c r="AB607" i="3"/>
  <c r="U854" i="3"/>
  <c r="W854" i="3"/>
  <c r="Y854" i="3"/>
  <c r="AA854" i="3" s="1"/>
  <c r="X854" i="3"/>
  <c r="Z854" i="3" s="1"/>
  <c r="AB854" i="3"/>
  <c r="AB199" i="3"/>
  <c r="U199" i="3"/>
  <c r="Y199" i="3"/>
  <c r="AA199" i="3" s="1"/>
  <c r="W199" i="3"/>
  <c r="X199" i="3"/>
  <c r="Z199" i="3" s="1"/>
  <c r="AB331" i="3"/>
  <c r="Y331" i="3"/>
  <c r="AA331" i="3" s="1"/>
  <c r="W331" i="3"/>
  <c r="U331" i="3"/>
  <c r="X331" i="3"/>
  <c r="Z331" i="3" s="1"/>
  <c r="X416" i="3"/>
  <c r="Z416" i="3" s="1"/>
  <c r="Y416" i="3"/>
  <c r="AA416" i="3" s="1"/>
  <c r="W416" i="3"/>
  <c r="U416" i="3"/>
  <c r="AB416" i="3"/>
  <c r="X659" i="3"/>
  <c r="Z659" i="3" s="1"/>
  <c r="W659" i="3"/>
  <c r="U659" i="3"/>
  <c r="Y659" i="3"/>
  <c r="AA659" i="3" s="1"/>
  <c r="AB659" i="3"/>
  <c r="Y534" i="3"/>
  <c r="AA534" i="3" s="1"/>
  <c r="AB534" i="3"/>
  <c r="W534" i="3"/>
  <c r="U534" i="3"/>
  <c r="X534" i="3"/>
  <c r="Z534" i="3" s="1"/>
  <c r="X582" i="3"/>
  <c r="Z582" i="3" s="1"/>
  <c r="Y582" i="3"/>
  <c r="AA582" i="3" s="1"/>
  <c r="AB582" i="3"/>
  <c r="U582" i="3"/>
  <c r="W582" i="3"/>
  <c r="AB673" i="3"/>
  <c r="W673" i="3"/>
  <c r="X673" i="3"/>
  <c r="Z673" i="3" s="1"/>
  <c r="Y673" i="3"/>
  <c r="AA673" i="3" s="1"/>
  <c r="U673" i="3"/>
  <c r="X644" i="3"/>
  <c r="Z644" i="3" s="1"/>
  <c r="U644" i="3"/>
  <c r="W644" i="3"/>
  <c r="Y644" i="3"/>
  <c r="AA644" i="3" s="1"/>
  <c r="AB644" i="3"/>
  <c r="U872" i="3"/>
  <c r="W872" i="3"/>
  <c r="AB872" i="3"/>
  <c r="X872" i="3"/>
  <c r="Z872" i="3" s="1"/>
  <c r="Y872" i="3"/>
  <c r="AA872" i="3" s="1"/>
  <c r="W328" i="3"/>
  <c r="AB328" i="3"/>
  <c r="X328" i="3"/>
  <c r="Z328" i="3" s="1"/>
  <c r="U328" i="3"/>
  <c r="Y328" i="3"/>
  <c r="AA328" i="3" s="1"/>
  <c r="W527" i="3"/>
  <c r="Y527" i="3"/>
  <c r="AA527" i="3" s="1"/>
  <c r="AB527" i="3"/>
  <c r="X527" i="3"/>
  <c r="Z527" i="3" s="1"/>
  <c r="U527" i="3"/>
  <c r="X356" i="3"/>
  <c r="Z356" i="3" s="1"/>
  <c r="W356" i="3"/>
  <c r="Y356" i="3"/>
  <c r="AA356" i="3" s="1"/>
  <c r="AB356" i="3"/>
  <c r="U356" i="3"/>
  <c r="AB919" i="3"/>
  <c r="Y919" i="3"/>
  <c r="AA919" i="3" s="1"/>
  <c r="U919" i="3"/>
  <c r="W919" i="3"/>
  <c r="X919" i="3"/>
  <c r="Z919" i="3" s="1"/>
  <c r="U646" i="3"/>
  <c r="AB646" i="3"/>
  <c r="X646" i="3"/>
  <c r="Z646" i="3" s="1"/>
  <c r="W646" i="3"/>
  <c r="Y646" i="3"/>
  <c r="AA646" i="3" s="1"/>
  <c r="Y624" i="3"/>
  <c r="AA624" i="3" s="1"/>
  <c r="AB624" i="3"/>
  <c r="U624" i="3"/>
  <c r="X624" i="3"/>
  <c r="Z624" i="3" s="1"/>
  <c r="W624" i="3"/>
  <c r="Y174" i="3"/>
  <c r="AA174" i="3" s="1"/>
  <c r="AB174" i="3"/>
  <c r="W174" i="3"/>
  <c r="U174" i="3"/>
  <c r="X174" i="3"/>
  <c r="Z174" i="3" s="1"/>
  <c r="U255" i="3"/>
  <c r="Y255" i="3"/>
  <c r="AA255" i="3" s="1"/>
  <c r="X255" i="3"/>
  <c r="Z255" i="3" s="1"/>
  <c r="W255" i="3"/>
  <c r="AB255" i="3"/>
  <c r="AB421" i="3"/>
  <c r="W421" i="3"/>
  <c r="Y421" i="3"/>
  <c r="AA421" i="3" s="1"/>
  <c r="X421" i="3"/>
  <c r="Z421" i="3" s="1"/>
  <c r="U421" i="3"/>
  <c r="U570" i="3"/>
  <c r="AB570" i="3"/>
  <c r="X570" i="3"/>
  <c r="Z570" i="3" s="1"/>
  <c r="Y570" i="3"/>
  <c r="AA570" i="3" s="1"/>
  <c r="W570" i="3"/>
  <c r="X632" i="3"/>
  <c r="Z632" i="3" s="1"/>
  <c r="W632" i="3"/>
  <c r="U632" i="3"/>
  <c r="Y632" i="3"/>
  <c r="AA632" i="3" s="1"/>
  <c r="AB632" i="3"/>
  <c r="Y839" i="3"/>
  <c r="AA839" i="3" s="1"/>
  <c r="AB839" i="3"/>
  <c r="X839" i="3"/>
  <c r="Z839" i="3" s="1"/>
  <c r="U839" i="3"/>
  <c r="W839" i="3"/>
  <c r="Y562" i="3"/>
  <c r="AA562" i="3" s="1"/>
  <c r="AB562" i="3"/>
  <c r="W562" i="3"/>
  <c r="X562" i="3"/>
  <c r="Z562" i="3" s="1"/>
  <c r="U562" i="3"/>
  <c r="X521" i="3"/>
  <c r="Z521" i="3" s="1"/>
  <c r="W521" i="3"/>
  <c r="U521" i="3"/>
  <c r="AB521" i="3"/>
  <c r="Y521" i="3"/>
  <c r="AA521" i="3" s="1"/>
  <c r="U866" i="3"/>
  <c r="X866" i="3"/>
  <c r="Z866" i="3" s="1"/>
  <c r="W866" i="3"/>
  <c r="Y866" i="3"/>
  <c r="AA866" i="3" s="1"/>
  <c r="AB866" i="3"/>
  <c r="X322" i="3"/>
  <c r="Z322" i="3" s="1"/>
  <c r="U322" i="3"/>
  <c r="W322" i="3"/>
  <c r="Y322" i="3"/>
  <c r="AA322" i="3" s="1"/>
  <c r="AB322" i="3"/>
  <c r="W270" i="3"/>
  <c r="X270" i="3"/>
  <c r="Z270" i="3" s="1"/>
  <c r="U270" i="3"/>
  <c r="AB270" i="3"/>
  <c r="Y270" i="3"/>
  <c r="AA270" i="3" s="1"/>
  <c r="AB762" i="3"/>
  <c r="X762" i="3"/>
  <c r="Z762" i="3" s="1"/>
  <c r="U762" i="3"/>
  <c r="W762" i="3"/>
  <c r="Y762" i="3"/>
  <c r="AA762" i="3" s="1"/>
  <c r="Y829" i="3"/>
  <c r="AA829" i="3" s="1"/>
  <c r="AB829" i="3"/>
  <c r="W829" i="3"/>
  <c r="X829" i="3"/>
  <c r="Z829" i="3" s="1"/>
  <c r="U829" i="3"/>
  <c r="Y520" i="3"/>
  <c r="AA520" i="3" s="1"/>
  <c r="AB520" i="3"/>
  <c r="W520" i="3"/>
  <c r="X520" i="3"/>
  <c r="Z520" i="3" s="1"/>
  <c r="U520" i="3"/>
  <c r="Y385" i="3"/>
  <c r="AA385" i="3" s="1"/>
  <c r="AB385" i="3"/>
  <c r="X385" i="3"/>
  <c r="Z385" i="3" s="1"/>
  <c r="U385" i="3"/>
  <c r="W385" i="3"/>
  <c r="Y894" i="3"/>
  <c r="AA894" i="3" s="1"/>
  <c r="AB894" i="3"/>
  <c r="X894" i="3"/>
  <c r="Z894" i="3" s="1"/>
  <c r="U894" i="3"/>
  <c r="W894" i="3"/>
  <c r="Y262" i="3"/>
  <c r="AA262" i="3" s="1"/>
  <c r="AB262" i="3"/>
  <c r="X262" i="3"/>
  <c r="Z262" i="3" s="1"/>
  <c r="U262" i="3"/>
  <c r="W262" i="3"/>
  <c r="W717" i="3"/>
  <c r="Y717" i="3"/>
  <c r="AA717" i="3" s="1"/>
  <c r="U717" i="3"/>
  <c r="AB717" i="3"/>
  <c r="X717" i="3"/>
  <c r="Z717" i="3" s="1"/>
  <c r="U611" i="3"/>
  <c r="X611" i="3"/>
  <c r="Z611" i="3" s="1"/>
  <c r="Y611" i="3"/>
  <c r="AA611" i="3" s="1"/>
  <c r="AB611" i="3"/>
  <c r="W611" i="3"/>
  <c r="X653" i="3"/>
  <c r="Z653" i="3" s="1"/>
  <c r="Y653" i="3"/>
  <c r="AA653" i="3" s="1"/>
  <c r="AB653" i="3"/>
  <c r="W653" i="3"/>
  <c r="U653" i="3"/>
  <c r="Y605" i="3"/>
  <c r="AA605" i="3" s="1"/>
  <c r="W605" i="3"/>
  <c r="X605" i="3"/>
  <c r="Z605" i="3" s="1"/>
  <c r="AB605" i="3"/>
  <c r="U605" i="3"/>
  <c r="Y629" i="3"/>
  <c r="AA629" i="3" s="1"/>
  <c r="W629" i="3"/>
  <c r="X629" i="3"/>
  <c r="Z629" i="3" s="1"/>
  <c r="U629" i="3"/>
  <c r="AB629" i="3"/>
  <c r="U999" i="3"/>
  <c r="Y999" i="3"/>
  <c r="AA999" i="3" s="1"/>
  <c r="X999" i="3"/>
  <c r="Z999" i="3" s="1"/>
  <c r="W999" i="3"/>
  <c r="AB999" i="3"/>
  <c r="W557" i="3"/>
  <c r="Y557" i="3"/>
  <c r="AA557" i="3" s="1"/>
  <c r="AB557" i="3"/>
  <c r="X557" i="3"/>
  <c r="Z557" i="3" s="1"/>
  <c r="U557" i="3"/>
  <c r="Y386" i="3"/>
  <c r="AA386" i="3" s="1"/>
  <c r="AB386" i="3"/>
  <c r="W386" i="3"/>
  <c r="U386" i="3"/>
  <c r="X386" i="3"/>
  <c r="Z386" i="3" s="1"/>
  <c r="AB201" i="3"/>
  <c r="U201" i="3"/>
  <c r="X201" i="3"/>
  <c r="Z201" i="3" s="1"/>
  <c r="Y201" i="3"/>
  <c r="AA201" i="3" s="1"/>
  <c r="W201" i="3"/>
  <c r="AB526" i="3"/>
  <c r="W526" i="3"/>
  <c r="U526" i="3"/>
  <c r="X526" i="3"/>
  <c r="Z526" i="3" s="1"/>
  <c r="Y526" i="3"/>
  <c r="AA526" i="3" s="1"/>
  <c r="Y420" i="3"/>
  <c r="AA420" i="3" s="1"/>
  <c r="AB420" i="3"/>
  <c r="U420" i="3"/>
  <c r="W420" i="3"/>
  <c r="X420" i="3"/>
  <c r="Z420" i="3" s="1"/>
  <c r="U550" i="3"/>
  <c r="X550" i="3"/>
  <c r="Z550" i="3" s="1"/>
  <c r="Y550" i="3"/>
  <c r="AA550" i="3" s="1"/>
  <c r="AB550" i="3"/>
  <c r="W550" i="3"/>
  <c r="W861" i="3"/>
  <c r="Y861" i="3"/>
  <c r="AA861" i="3" s="1"/>
  <c r="AB861" i="3"/>
  <c r="X861" i="3"/>
  <c r="Z861" i="3" s="1"/>
  <c r="U861" i="3"/>
  <c r="Y183" i="3"/>
  <c r="AA183" i="3" s="1"/>
  <c r="X183" i="3"/>
  <c r="Z183" i="3" s="1"/>
  <c r="W183" i="3"/>
  <c r="U183" i="3"/>
  <c r="AB183" i="3"/>
  <c r="W708" i="3"/>
  <c r="Y708" i="3"/>
  <c r="AA708" i="3" s="1"/>
  <c r="U708" i="3"/>
  <c r="X708" i="3"/>
  <c r="Z708" i="3" s="1"/>
  <c r="AB708" i="3"/>
  <c r="AB510" i="3"/>
  <c r="X510" i="3"/>
  <c r="Z510" i="3" s="1"/>
  <c r="W510" i="3"/>
  <c r="U510" i="3"/>
  <c r="Y510" i="3"/>
  <c r="AA510" i="3" s="1"/>
  <c r="AB656" i="3"/>
  <c r="X656" i="3"/>
  <c r="Z656" i="3" s="1"/>
  <c r="U656" i="3"/>
  <c r="Y656" i="3"/>
  <c r="AA656" i="3" s="1"/>
  <c r="W656" i="3"/>
  <c r="Y185" i="3"/>
  <c r="AA185" i="3" s="1"/>
  <c r="U185" i="3"/>
  <c r="AB185" i="3"/>
  <c r="W185" i="3"/>
  <c r="X185" i="3"/>
  <c r="Z185" i="3" s="1"/>
  <c r="W513" i="3"/>
  <c r="U513" i="3"/>
  <c r="AB513" i="3"/>
  <c r="X513" i="3"/>
  <c r="Z513" i="3" s="1"/>
  <c r="Y513" i="3"/>
  <c r="AA513" i="3" s="1"/>
  <c r="AB899" i="3"/>
  <c r="X899" i="3"/>
  <c r="Z899" i="3" s="1"/>
  <c r="Y899" i="3"/>
  <c r="AA899" i="3" s="1"/>
  <c r="W899" i="3"/>
  <c r="U899" i="3"/>
  <c r="Y902" i="3"/>
  <c r="AA902" i="3" s="1"/>
  <c r="AB902" i="3"/>
  <c r="W902" i="3"/>
  <c r="U902" i="3"/>
  <c r="X902" i="3"/>
  <c r="Z902" i="3" s="1"/>
  <c r="AB694" i="3"/>
  <c r="X694" i="3"/>
  <c r="Z694" i="3" s="1"/>
  <c r="U694" i="3"/>
  <c r="Y694" i="3"/>
  <c r="AA694" i="3" s="1"/>
  <c r="W694" i="3"/>
  <c r="X781" i="3"/>
  <c r="Z781" i="3" s="1"/>
  <c r="Y781" i="3"/>
  <c r="AA781" i="3" s="1"/>
  <c r="AB781" i="3"/>
  <c r="W781" i="3"/>
  <c r="U781" i="3"/>
  <c r="X939" i="3"/>
  <c r="Z939" i="3" s="1"/>
  <c r="Y939" i="3"/>
  <c r="AA939" i="3" s="1"/>
  <c r="AB939" i="3"/>
  <c r="U939" i="3"/>
  <c r="W939" i="3"/>
  <c r="Y27" i="3"/>
  <c r="AA27" i="3" s="1"/>
  <c r="W27" i="3"/>
  <c r="U27" i="3"/>
  <c r="AB27" i="3"/>
  <c r="X27" i="3"/>
  <c r="Z27" i="3" s="1"/>
  <c r="AB819" i="3"/>
  <c r="X819" i="3"/>
  <c r="Z819" i="3" s="1"/>
  <c r="W819" i="3"/>
  <c r="U819" i="3"/>
  <c r="Y819" i="3"/>
  <c r="AA819" i="3" s="1"/>
  <c r="Y917" i="3"/>
  <c r="AA917" i="3" s="1"/>
  <c r="AB917" i="3"/>
  <c r="X917" i="3"/>
  <c r="Z917" i="3" s="1"/>
  <c r="W917" i="3"/>
  <c r="U917" i="3"/>
  <c r="Y720" i="3"/>
  <c r="AA720" i="3" s="1"/>
  <c r="AB720" i="3"/>
  <c r="X720" i="3"/>
  <c r="Z720" i="3" s="1"/>
  <c r="U720" i="3"/>
  <c r="W720" i="3"/>
  <c r="Y769" i="3"/>
  <c r="AA769" i="3" s="1"/>
  <c r="W769" i="3"/>
  <c r="X769" i="3"/>
  <c r="Z769" i="3" s="1"/>
  <c r="AB769" i="3"/>
  <c r="U769" i="3"/>
  <c r="W797" i="3"/>
  <c r="X797" i="3"/>
  <c r="Z797" i="3" s="1"/>
  <c r="U797" i="3"/>
  <c r="Y797" i="3"/>
  <c r="AA797" i="3" s="1"/>
  <c r="AB797" i="3"/>
  <c r="Y314" i="3"/>
  <c r="AA314" i="3" s="1"/>
  <c r="AB314" i="3"/>
  <c r="X314" i="3"/>
  <c r="Z314" i="3" s="1"/>
  <c r="U314" i="3"/>
  <c r="W314" i="3"/>
  <c r="X252" i="3"/>
  <c r="Z252" i="3" s="1"/>
  <c r="U252" i="3"/>
  <c r="Y252" i="3"/>
  <c r="AA252" i="3" s="1"/>
  <c r="AB252" i="3"/>
  <c r="W252" i="3"/>
  <c r="W425" i="3"/>
  <c r="X425" i="3"/>
  <c r="Z425" i="3" s="1"/>
  <c r="AB425" i="3"/>
  <c r="Y425" i="3"/>
  <c r="AA425" i="3" s="1"/>
  <c r="U425" i="3"/>
  <c r="X905" i="3"/>
  <c r="Z905" i="3" s="1"/>
  <c r="AB905" i="3"/>
  <c r="U905" i="3"/>
  <c r="Y905" i="3"/>
  <c r="AA905" i="3" s="1"/>
  <c r="W905" i="3"/>
  <c r="AB882" i="3"/>
  <c r="U882" i="3"/>
  <c r="Y882" i="3"/>
  <c r="AA882" i="3" s="1"/>
  <c r="X882" i="3"/>
  <c r="Z882" i="3" s="1"/>
  <c r="W882" i="3"/>
  <c r="X316" i="3"/>
  <c r="Z316" i="3" s="1"/>
  <c r="U316" i="3"/>
  <c r="Y316" i="3"/>
  <c r="AA316" i="3" s="1"/>
  <c r="AB316" i="3"/>
  <c r="W316" i="3"/>
  <c r="AB604" i="3"/>
  <c r="Y604" i="3"/>
  <c r="AA604" i="3" s="1"/>
  <c r="X604" i="3"/>
  <c r="Z604" i="3" s="1"/>
  <c r="U604" i="3"/>
  <c r="W604" i="3"/>
  <c r="W217" i="3"/>
  <c r="U217" i="3"/>
  <c r="Y217" i="3"/>
  <c r="AA217" i="3" s="1"/>
  <c r="AB217" i="3"/>
  <c r="X217" i="3"/>
  <c r="Z217" i="3" s="1"/>
  <c r="AB397" i="3"/>
  <c r="X397" i="3"/>
  <c r="Z397" i="3" s="1"/>
  <c r="W397" i="3"/>
  <c r="U397" i="3"/>
  <c r="Y397" i="3"/>
  <c r="AA397" i="3" s="1"/>
  <c r="Y537" i="3"/>
  <c r="AA537" i="3" s="1"/>
  <c r="AB537" i="3"/>
  <c r="X537" i="3"/>
  <c r="Z537" i="3" s="1"/>
  <c r="W537" i="3"/>
  <c r="U537" i="3"/>
  <c r="AB544" i="3"/>
  <c r="W544" i="3"/>
  <c r="U544" i="3"/>
  <c r="Y544" i="3"/>
  <c r="AA544" i="3" s="1"/>
  <c r="X544" i="3"/>
  <c r="Z544" i="3" s="1"/>
  <c r="Y598" i="3"/>
  <c r="AA598" i="3" s="1"/>
  <c r="AB598" i="3"/>
  <c r="X598" i="3"/>
  <c r="Z598" i="3" s="1"/>
  <c r="W598" i="3"/>
  <c r="U598" i="3"/>
  <c r="AB363" i="3"/>
  <c r="U363" i="3"/>
  <c r="X363" i="3"/>
  <c r="Z363" i="3" s="1"/>
  <c r="Y363" i="3"/>
  <c r="AA363" i="3" s="1"/>
  <c r="W363" i="3"/>
  <c r="W267" i="3"/>
  <c r="Y267" i="3"/>
  <c r="AA267" i="3" s="1"/>
  <c r="AB267" i="3"/>
  <c r="U267" i="3"/>
  <c r="X267" i="3"/>
  <c r="Z267" i="3" s="1"/>
  <c r="AB974" i="3"/>
  <c r="Y974" i="3"/>
  <c r="AA974" i="3" s="1"/>
  <c r="W974" i="3"/>
  <c r="X974" i="3"/>
  <c r="Z974" i="3" s="1"/>
  <c r="U974" i="3"/>
  <c r="X748" i="3"/>
  <c r="Z748" i="3" s="1"/>
  <c r="Y748" i="3"/>
  <c r="AA748" i="3" s="1"/>
  <c r="AB748" i="3"/>
  <c r="U748" i="3"/>
  <c r="W748" i="3"/>
  <c r="U635" i="3"/>
  <c r="W635" i="3"/>
  <c r="Y635" i="3"/>
  <c r="AA635" i="3" s="1"/>
  <c r="AB635" i="3"/>
  <c r="X635" i="3"/>
  <c r="Z635" i="3" s="1"/>
  <c r="X631" i="3"/>
  <c r="Z631" i="3" s="1"/>
  <c r="AB631" i="3"/>
  <c r="W631" i="3"/>
  <c r="U631" i="3"/>
  <c r="Y631" i="3"/>
  <c r="AA631" i="3" s="1"/>
  <c r="X532" i="3"/>
  <c r="Z532" i="3" s="1"/>
  <c r="U532" i="3"/>
  <c r="Y532" i="3"/>
  <c r="AA532" i="3" s="1"/>
  <c r="AB532" i="3"/>
  <c r="W532" i="3"/>
  <c r="AB311" i="3"/>
  <c r="Y311" i="3"/>
  <c r="AA311" i="3" s="1"/>
  <c r="U311" i="3"/>
  <c r="W311" i="3"/>
  <c r="X311" i="3"/>
  <c r="Z311" i="3" s="1"/>
  <c r="W392" i="3"/>
  <c r="X392" i="3"/>
  <c r="Z392" i="3" s="1"/>
  <c r="Y392" i="3"/>
  <c r="AA392" i="3" s="1"/>
  <c r="AB392" i="3"/>
  <c r="U392" i="3"/>
  <c r="W770" i="3"/>
  <c r="U770" i="3"/>
  <c r="X770" i="3"/>
  <c r="Z770" i="3" s="1"/>
  <c r="Y770" i="3"/>
  <c r="AA770" i="3" s="1"/>
  <c r="AB770" i="3"/>
  <c r="U764" i="3"/>
  <c r="X764" i="3"/>
  <c r="Z764" i="3" s="1"/>
  <c r="W764" i="3"/>
  <c r="Y764" i="3"/>
  <c r="AA764" i="3" s="1"/>
  <c r="AB764" i="3"/>
  <c r="X446" i="3"/>
  <c r="Z446" i="3" s="1"/>
  <c r="AB446" i="3"/>
  <c r="U446" i="3"/>
  <c r="W446" i="3"/>
  <c r="Y446" i="3"/>
  <c r="AA446" i="3" s="1"/>
  <c r="Y473" i="3"/>
  <c r="AA473" i="3" s="1"/>
  <c r="AB473" i="3"/>
  <c r="U473" i="3"/>
  <c r="W473" i="3"/>
  <c r="X473" i="3"/>
  <c r="Z473" i="3" s="1"/>
  <c r="Y695" i="3"/>
  <c r="AA695" i="3" s="1"/>
  <c r="AB695" i="3"/>
  <c r="W695" i="3"/>
  <c r="U695" i="3"/>
  <c r="X695" i="3"/>
  <c r="Z695" i="3" s="1"/>
  <c r="U704" i="3"/>
  <c r="Y704" i="3"/>
  <c r="AA704" i="3" s="1"/>
  <c r="X704" i="3"/>
  <c r="Z704" i="3" s="1"/>
  <c r="AB704" i="3"/>
  <c r="W704" i="3"/>
  <c r="Y364" i="3"/>
  <c r="AA364" i="3" s="1"/>
  <c r="W364" i="3"/>
  <c r="AB364" i="3"/>
  <c r="X364" i="3"/>
  <c r="Z364" i="3" s="1"/>
  <c r="U364" i="3"/>
  <c r="AB824" i="3"/>
  <c r="Y824" i="3"/>
  <c r="AA824" i="3" s="1"/>
  <c r="X824" i="3"/>
  <c r="Z824" i="3" s="1"/>
  <c r="W824" i="3"/>
  <c r="U824" i="3"/>
  <c r="W243" i="3"/>
  <c r="Y243" i="3"/>
  <c r="AA243" i="3" s="1"/>
  <c r="AB243" i="3"/>
  <c r="U243" i="3"/>
  <c r="X243" i="3"/>
  <c r="Z243" i="3" s="1"/>
  <c r="Y289" i="3"/>
  <c r="AA289" i="3" s="1"/>
  <c r="X289" i="3"/>
  <c r="Z289" i="3" s="1"/>
  <c r="AB289" i="3"/>
  <c r="W289" i="3"/>
  <c r="U289" i="3"/>
  <c r="X875" i="3"/>
  <c r="Z875" i="3" s="1"/>
  <c r="Y875" i="3"/>
  <c r="AA875" i="3" s="1"/>
  <c r="AB875" i="3"/>
  <c r="W875" i="3"/>
  <c r="U875" i="3"/>
  <c r="Y889" i="3"/>
  <c r="AA889" i="3" s="1"/>
  <c r="AB889" i="3"/>
  <c r="X889" i="3"/>
  <c r="Z889" i="3" s="1"/>
  <c r="U889" i="3"/>
  <c r="W889" i="3"/>
  <c r="Y592" i="3"/>
  <c r="AA592" i="3" s="1"/>
  <c r="X592" i="3"/>
  <c r="Z592" i="3" s="1"/>
  <c r="AB592" i="3"/>
  <c r="W592" i="3"/>
  <c r="U592" i="3"/>
  <c r="AB816" i="3"/>
  <c r="Y816" i="3"/>
  <c r="AA816" i="3" s="1"/>
  <c r="X816" i="3"/>
  <c r="Z816" i="3" s="1"/>
  <c r="W816" i="3"/>
  <c r="U816" i="3"/>
  <c r="Y827" i="3"/>
  <c r="AA827" i="3" s="1"/>
  <c r="AB827" i="3"/>
  <c r="X827" i="3"/>
  <c r="Z827" i="3" s="1"/>
  <c r="U827" i="3"/>
  <c r="W827" i="3"/>
  <c r="Y674" i="3"/>
  <c r="AA674" i="3" s="1"/>
  <c r="X674" i="3"/>
  <c r="Z674" i="3" s="1"/>
  <c r="U674" i="3"/>
  <c r="W674" i="3"/>
  <c r="AB674" i="3"/>
  <c r="U293" i="3"/>
  <c r="Y293" i="3"/>
  <c r="AA293" i="3" s="1"/>
  <c r="W293" i="3"/>
  <c r="X293" i="3"/>
  <c r="Z293" i="3" s="1"/>
  <c r="AB293" i="3"/>
  <c r="W950" i="3"/>
  <c r="X950" i="3"/>
  <c r="Z950" i="3" s="1"/>
  <c r="U950" i="3"/>
  <c r="AB950" i="3"/>
  <c r="Y950" i="3"/>
  <c r="AA950" i="3" s="1"/>
  <c r="Y313" i="3"/>
  <c r="AA313" i="3" s="1"/>
  <c r="AB313" i="3"/>
  <c r="W313" i="3"/>
  <c r="U313" i="3"/>
  <c r="X313" i="3"/>
  <c r="Z313" i="3" s="1"/>
  <c r="Y295" i="3"/>
  <c r="AA295" i="3" s="1"/>
  <c r="W295" i="3"/>
  <c r="U295" i="3"/>
  <c r="X295" i="3"/>
  <c r="Z295" i="3" s="1"/>
  <c r="AB295" i="3"/>
  <c r="W499" i="3"/>
  <c r="Y499" i="3"/>
  <c r="AA499" i="3" s="1"/>
  <c r="AB499" i="3"/>
  <c r="U499" i="3"/>
  <c r="X499" i="3"/>
  <c r="Z499" i="3" s="1"/>
  <c r="W915" i="3"/>
  <c r="U915" i="3"/>
  <c r="Y915" i="3"/>
  <c r="AA915" i="3" s="1"/>
  <c r="AB915" i="3"/>
  <c r="X915" i="3"/>
  <c r="Z915" i="3" s="1"/>
  <c r="Y581" i="3"/>
  <c r="AA581" i="3" s="1"/>
  <c r="AB581" i="3"/>
  <c r="X581" i="3"/>
  <c r="Z581" i="3" s="1"/>
  <c r="W581" i="3"/>
  <c r="U581" i="3"/>
  <c r="AB619" i="3"/>
  <c r="Y619" i="3"/>
  <c r="AA619" i="3" s="1"/>
  <c r="U619" i="3"/>
  <c r="W619" i="3"/>
  <c r="X619" i="3"/>
  <c r="Z619" i="3" s="1"/>
  <c r="Y810" i="3"/>
  <c r="AA810" i="3" s="1"/>
  <c r="W810" i="3"/>
  <c r="U810" i="3"/>
  <c r="AB810" i="3"/>
  <c r="X810" i="3"/>
  <c r="Z810" i="3" s="1"/>
  <c r="U299" i="3"/>
  <c r="W299" i="3"/>
  <c r="X299" i="3"/>
  <c r="Z299" i="3" s="1"/>
  <c r="AB299" i="3"/>
  <c r="Y299" i="3"/>
  <c r="AA299" i="3" s="1"/>
  <c r="X489" i="3"/>
  <c r="Z489" i="3" s="1"/>
  <c r="AB489" i="3"/>
  <c r="U489" i="3"/>
  <c r="W489" i="3"/>
  <c r="Y489" i="3"/>
  <c r="AA489" i="3" s="1"/>
  <c r="AB531" i="3"/>
  <c r="W531" i="3"/>
  <c r="X531" i="3"/>
  <c r="Z531" i="3" s="1"/>
  <c r="U531" i="3"/>
  <c r="Y531" i="3"/>
  <c r="AA531" i="3" s="1"/>
  <c r="Y191" i="3"/>
  <c r="AA191" i="3" s="1"/>
  <c r="AB191" i="3"/>
  <c r="W191" i="3"/>
  <c r="U191" i="3"/>
  <c r="X191" i="3"/>
  <c r="Z191" i="3" s="1"/>
  <c r="U870" i="3"/>
  <c r="AB870" i="3"/>
  <c r="X870" i="3"/>
  <c r="Z870" i="3" s="1"/>
  <c r="W870" i="3"/>
  <c r="Y870" i="3"/>
  <c r="AA870" i="3" s="1"/>
  <c r="AB976" i="3"/>
  <c r="W976" i="3"/>
  <c r="Y976" i="3"/>
  <c r="AA976" i="3" s="1"/>
  <c r="U976" i="3"/>
  <c r="X976" i="3"/>
  <c r="Z976" i="3" s="1"/>
  <c r="AB404" i="3"/>
  <c r="Y404" i="3"/>
  <c r="AA404" i="3" s="1"/>
  <c r="U404" i="3"/>
  <c r="X404" i="3"/>
  <c r="Z404" i="3" s="1"/>
  <c r="W404" i="3"/>
  <c r="Y600" i="3"/>
  <c r="AA600" i="3" s="1"/>
  <c r="X600" i="3"/>
  <c r="Z600" i="3" s="1"/>
  <c r="AB600" i="3"/>
  <c r="U600" i="3"/>
  <c r="W600" i="3"/>
  <c r="Y661" i="3"/>
  <c r="AA661" i="3" s="1"/>
  <c r="U661" i="3"/>
  <c r="W661" i="3"/>
  <c r="AB661" i="3"/>
  <c r="X661" i="3"/>
  <c r="Z661" i="3" s="1"/>
  <c r="Y368" i="3"/>
  <c r="AA368" i="3" s="1"/>
  <c r="X368" i="3"/>
  <c r="Z368" i="3" s="1"/>
  <c r="AB368" i="3"/>
  <c r="W368" i="3"/>
  <c r="U368" i="3"/>
  <c r="Y194" i="3"/>
  <c r="AA194" i="3" s="1"/>
  <c r="X194" i="3"/>
  <c r="Z194" i="3" s="1"/>
  <c r="AB194" i="3"/>
  <c r="W194" i="3"/>
  <c r="U194" i="3"/>
  <c r="W936" i="3"/>
  <c r="U936" i="3"/>
  <c r="AB936" i="3"/>
  <c r="X936" i="3"/>
  <c r="Z936" i="3" s="1"/>
  <c r="Y936" i="3"/>
  <c r="AA936" i="3" s="1"/>
  <c r="X541" i="3"/>
  <c r="Z541" i="3" s="1"/>
  <c r="Y541" i="3"/>
  <c r="AA541" i="3" s="1"/>
  <c r="W541" i="3"/>
  <c r="AB541" i="3"/>
  <c r="U541" i="3"/>
  <c r="AB599" i="3"/>
  <c r="Y599" i="3"/>
  <c r="AA599" i="3" s="1"/>
  <c r="X599" i="3"/>
  <c r="Z599" i="3" s="1"/>
  <c r="U599" i="3"/>
  <c r="W599" i="3"/>
  <c r="Y660" i="3"/>
  <c r="AA660" i="3" s="1"/>
  <c r="AB660" i="3"/>
  <c r="X660" i="3"/>
  <c r="Z660" i="3" s="1"/>
  <c r="W660" i="3"/>
  <c r="U660" i="3"/>
  <c r="Y559" i="3"/>
  <c r="AA559" i="3" s="1"/>
  <c r="AB559" i="3"/>
  <c r="W559" i="3"/>
  <c r="X559" i="3"/>
  <c r="Z559" i="3" s="1"/>
  <c r="U559" i="3"/>
  <c r="X250" i="3"/>
  <c r="Z250" i="3" s="1"/>
  <c r="U250" i="3"/>
  <c r="AB250" i="3"/>
  <c r="W250" i="3"/>
  <c r="Y250" i="3"/>
  <c r="AA250" i="3" s="1"/>
  <c r="Y786" i="3"/>
  <c r="AA786" i="3" s="1"/>
  <c r="AB786" i="3"/>
  <c r="W786" i="3"/>
  <c r="U786" i="3"/>
  <c r="X786" i="3"/>
  <c r="Z786" i="3" s="1"/>
  <c r="Y706" i="3"/>
  <c r="AA706" i="3" s="1"/>
  <c r="AB706" i="3"/>
  <c r="U706" i="3"/>
  <c r="X706" i="3"/>
  <c r="Z706" i="3" s="1"/>
  <c r="W706" i="3"/>
  <c r="Y820" i="3"/>
  <c r="AA820" i="3" s="1"/>
  <c r="AB820" i="3"/>
  <c r="W820" i="3"/>
  <c r="U820" i="3"/>
  <c r="X820" i="3"/>
  <c r="Z820" i="3" s="1"/>
  <c r="Y200" i="3"/>
  <c r="AA200" i="3" s="1"/>
  <c r="AB200" i="3"/>
  <c r="X200" i="3"/>
  <c r="Z200" i="3" s="1"/>
  <c r="U200" i="3"/>
  <c r="W200" i="3"/>
  <c r="Y407" i="3"/>
  <c r="AA407" i="3" s="1"/>
  <c r="AB407" i="3"/>
  <c r="U407" i="3"/>
  <c r="W407" i="3"/>
  <c r="X407" i="3"/>
  <c r="Z407" i="3" s="1"/>
  <c r="Y931" i="3"/>
  <c r="AA931" i="3" s="1"/>
  <c r="U931" i="3"/>
  <c r="X931" i="3"/>
  <c r="Z931" i="3" s="1"/>
  <c r="W931" i="3"/>
  <c r="AB931" i="3"/>
  <c r="U512" i="3"/>
  <c r="W512" i="3"/>
  <c r="Y512" i="3"/>
  <c r="AA512" i="3" s="1"/>
  <c r="AB512" i="3"/>
  <c r="X512" i="3"/>
  <c r="Z512" i="3" s="1"/>
  <c r="Y623" i="3"/>
  <c r="AA623" i="3" s="1"/>
  <c r="W623" i="3"/>
  <c r="AB623" i="3"/>
  <c r="X623" i="3"/>
  <c r="Z623" i="3" s="1"/>
  <c r="U623" i="3"/>
  <c r="X777" i="3"/>
  <c r="Z777" i="3" s="1"/>
  <c r="W777" i="3"/>
  <c r="U777" i="3"/>
  <c r="Y777" i="3"/>
  <c r="AA777" i="3" s="1"/>
  <c r="AB777" i="3"/>
  <c r="Y468" i="3"/>
  <c r="AA468" i="3" s="1"/>
  <c r="X468" i="3"/>
  <c r="Z468" i="3" s="1"/>
  <c r="AB468" i="3"/>
  <c r="W468" i="3"/>
  <c r="U468" i="3"/>
  <c r="X771" i="3"/>
  <c r="Z771" i="3" s="1"/>
  <c r="AB771" i="3"/>
  <c r="W771" i="3"/>
  <c r="U771" i="3"/>
  <c r="Y771" i="3"/>
  <c r="AA771" i="3" s="1"/>
  <c r="AB396" i="3"/>
  <c r="X396" i="3"/>
  <c r="Z396" i="3" s="1"/>
  <c r="W396" i="3"/>
  <c r="U396" i="3"/>
  <c r="Y396" i="3"/>
  <c r="AA396" i="3" s="1"/>
  <c r="W711" i="3"/>
  <c r="Y711" i="3"/>
  <c r="AA711" i="3" s="1"/>
  <c r="AB711" i="3"/>
  <c r="X711" i="3"/>
  <c r="Z711" i="3" s="1"/>
  <c r="U711" i="3"/>
  <c r="W219" i="3"/>
  <c r="X219" i="3"/>
  <c r="Z219" i="3" s="1"/>
  <c r="U219" i="3"/>
  <c r="Y219" i="3"/>
  <c r="AA219" i="3" s="1"/>
  <c r="AB219" i="3"/>
  <c r="Y481" i="3"/>
  <c r="AA481" i="3" s="1"/>
  <c r="X481" i="3"/>
  <c r="Z481" i="3" s="1"/>
  <c r="AB481" i="3"/>
  <c r="W481" i="3"/>
  <c r="U481" i="3"/>
  <c r="Y445" i="3"/>
  <c r="AA445" i="3" s="1"/>
  <c r="AB445" i="3"/>
  <c r="X445" i="3"/>
  <c r="Z445" i="3" s="1"/>
  <c r="W445" i="3"/>
  <c r="U445" i="3"/>
  <c r="W972" i="3"/>
  <c r="U972" i="3"/>
  <c r="Y972" i="3"/>
  <c r="AA972" i="3" s="1"/>
  <c r="AB972" i="3"/>
  <c r="X972" i="3"/>
  <c r="Z972" i="3" s="1"/>
  <c r="W804" i="3"/>
  <c r="U804" i="3"/>
  <c r="AB804" i="3"/>
  <c r="Y804" i="3"/>
  <c r="AA804" i="3" s="1"/>
  <c r="X804" i="3"/>
  <c r="Z804" i="3" s="1"/>
  <c r="W642" i="3"/>
  <c r="AB642" i="3"/>
  <c r="Y642" i="3"/>
  <c r="AA642" i="3" s="1"/>
  <c r="X642" i="3"/>
  <c r="Z642" i="3" s="1"/>
  <c r="U642" i="3"/>
  <c r="U780" i="3"/>
  <c r="Y780" i="3"/>
  <c r="AA780" i="3" s="1"/>
  <c r="X780" i="3"/>
  <c r="Z780" i="3" s="1"/>
  <c r="W780" i="3"/>
  <c r="AB780" i="3"/>
  <c r="W961" i="3"/>
  <c r="Y961" i="3"/>
  <c r="AA961" i="3" s="1"/>
  <c r="X961" i="3"/>
  <c r="Z961" i="3" s="1"/>
  <c r="U961" i="3"/>
  <c r="AB961" i="3"/>
  <c r="Y181" i="3"/>
  <c r="AA181" i="3" s="1"/>
  <c r="AB181" i="3"/>
  <c r="U181" i="3"/>
  <c r="W181" i="3"/>
  <c r="X181" i="3"/>
  <c r="Z181" i="3" s="1"/>
  <c r="X922" i="3"/>
  <c r="Z922" i="3" s="1"/>
  <c r="U922" i="3"/>
  <c r="W922" i="3"/>
  <c r="Y922" i="3"/>
  <c r="AA922" i="3" s="1"/>
  <c r="AB922" i="3"/>
  <c r="W454" i="3"/>
  <c r="X454" i="3"/>
  <c r="Z454" i="3" s="1"/>
  <c r="Y454" i="3"/>
  <c r="AA454" i="3" s="1"/>
  <c r="AB454" i="3"/>
  <c r="U454" i="3"/>
  <c r="X977" i="3"/>
  <c r="Z977" i="3" s="1"/>
  <c r="Y977" i="3"/>
  <c r="AA977" i="3" s="1"/>
  <c r="AB977" i="3"/>
  <c r="W977" i="3"/>
  <c r="U977" i="3"/>
  <c r="Y405" i="3"/>
  <c r="AA405" i="3" s="1"/>
  <c r="AB405" i="3"/>
  <c r="U405" i="3"/>
  <c r="W405" i="3"/>
  <c r="X405" i="3"/>
  <c r="Z405" i="3" s="1"/>
  <c r="U669" i="3"/>
  <c r="Y669" i="3"/>
  <c r="AA669" i="3" s="1"/>
  <c r="AB669" i="3"/>
  <c r="X669" i="3"/>
  <c r="Z669" i="3" s="1"/>
  <c r="W669" i="3"/>
  <c r="AB546" i="3"/>
  <c r="W546" i="3"/>
  <c r="Y546" i="3"/>
  <c r="AA546" i="3" s="1"/>
  <c r="X546" i="3"/>
  <c r="Z546" i="3" s="1"/>
  <c r="U546" i="3"/>
  <c r="Y664" i="3"/>
  <c r="AA664" i="3" s="1"/>
  <c r="AB664" i="3"/>
  <c r="W664" i="3"/>
  <c r="X664" i="3"/>
  <c r="Z664" i="3" s="1"/>
  <c r="U664" i="3"/>
  <c r="X956" i="3"/>
  <c r="Z956" i="3" s="1"/>
  <c r="W956" i="3"/>
  <c r="Y956" i="3"/>
  <c r="AA956" i="3" s="1"/>
  <c r="AB956" i="3"/>
  <c r="U956" i="3"/>
  <c r="Y964" i="3"/>
  <c r="AA964" i="3" s="1"/>
  <c r="W964" i="3"/>
  <c r="AB964" i="3"/>
  <c r="U964" i="3"/>
  <c r="X964" i="3"/>
  <c r="Z964" i="3" s="1"/>
  <c r="AB297" i="3"/>
  <c r="Y297" i="3"/>
  <c r="AA297" i="3" s="1"/>
  <c r="U297" i="3"/>
  <c r="X297" i="3"/>
  <c r="Z297" i="3" s="1"/>
  <c r="W297" i="3"/>
  <c r="Y528" i="3"/>
  <c r="AA528" i="3" s="1"/>
  <c r="AB528" i="3"/>
  <c r="W528" i="3"/>
  <c r="U528" i="3"/>
  <c r="X528" i="3"/>
  <c r="Z528" i="3" s="1"/>
  <c r="X726" i="3"/>
  <c r="Z726" i="3" s="1"/>
  <c r="W726" i="3"/>
  <c r="Y726" i="3"/>
  <c r="AA726" i="3" s="1"/>
  <c r="AB726" i="3"/>
  <c r="U726" i="3"/>
  <c r="Y930" i="3"/>
  <c r="AA930" i="3" s="1"/>
  <c r="AB930" i="3"/>
  <c r="X930" i="3"/>
  <c r="Z930" i="3" s="1"/>
  <c r="W930" i="3"/>
  <c r="U930" i="3"/>
  <c r="U749" i="3"/>
  <c r="W749" i="3"/>
  <c r="X749" i="3"/>
  <c r="Z749" i="3" s="1"/>
  <c r="Y749" i="3"/>
  <c r="AA749" i="3" s="1"/>
  <c r="AB749" i="3"/>
  <c r="Y315" i="3"/>
  <c r="AA315" i="3" s="1"/>
  <c r="U315" i="3"/>
  <c r="X315" i="3"/>
  <c r="Z315" i="3" s="1"/>
  <c r="W315" i="3"/>
  <c r="AB315" i="3"/>
  <c r="Y493" i="3"/>
  <c r="AA493" i="3" s="1"/>
  <c r="AB493" i="3"/>
  <c r="U493" i="3"/>
  <c r="X493" i="3"/>
  <c r="Z493" i="3" s="1"/>
  <c r="W493" i="3"/>
  <c r="Y579" i="3"/>
  <c r="AA579" i="3" s="1"/>
  <c r="AB579" i="3"/>
  <c r="W579" i="3"/>
  <c r="X579" i="3"/>
  <c r="Z579" i="3" s="1"/>
  <c r="U579" i="3"/>
  <c r="U205" i="3"/>
  <c r="Y205" i="3"/>
  <c r="AA205" i="3" s="1"/>
  <c r="W205" i="3"/>
  <c r="X205" i="3"/>
  <c r="Z205" i="3" s="1"/>
  <c r="AB205" i="3"/>
  <c r="U234" i="3"/>
  <c r="W234" i="3"/>
  <c r="AB234" i="3"/>
  <c r="X234" i="3"/>
  <c r="Z234" i="3" s="1"/>
  <c r="Y234" i="3"/>
  <c r="AA234" i="3" s="1"/>
  <c r="X189" i="3"/>
  <c r="Z189" i="3" s="1"/>
  <c r="W189" i="3"/>
  <c r="U189" i="3"/>
  <c r="Y189" i="3"/>
  <c r="AA189" i="3" s="1"/>
  <c r="AB189" i="3"/>
  <c r="U283" i="3"/>
  <c r="X283" i="3"/>
  <c r="Z283" i="3" s="1"/>
  <c r="AB283" i="3"/>
  <c r="Y283" i="3"/>
  <c r="AA283" i="3" s="1"/>
  <c r="W283" i="3"/>
  <c r="W852" i="3"/>
  <c r="Y852" i="3"/>
  <c r="AA852" i="3" s="1"/>
  <c r="AB852" i="3"/>
  <c r="U852" i="3"/>
  <c r="X852" i="3"/>
  <c r="Z852" i="3" s="1"/>
  <c r="Y495" i="3"/>
  <c r="AA495" i="3" s="1"/>
  <c r="U495" i="3"/>
  <c r="X495" i="3"/>
  <c r="Z495" i="3" s="1"/>
  <c r="W495" i="3"/>
  <c r="AB495" i="3"/>
  <c r="W268" i="3"/>
  <c r="U268" i="3"/>
  <c r="Y268" i="3"/>
  <c r="AA268" i="3" s="1"/>
  <c r="AB268" i="3"/>
  <c r="X268" i="3"/>
  <c r="Z268" i="3" s="1"/>
  <c r="Y577" i="3"/>
  <c r="AA577" i="3" s="1"/>
  <c r="AB577" i="3"/>
  <c r="W577" i="3"/>
  <c r="U577" i="3"/>
  <c r="X577" i="3"/>
  <c r="Z577" i="3" s="1"/>
  <c r="Y469" i="3"/>
  <c r="AA469" i="3" s="1"/>
  <c r="AB469" i="3"/>
  <c r="X469" i="3"/>
  <c r="Z469" i="3" s="1"/>
  <c r="W469" i="3"/>
  <c r="U469" i="3"/>
  <c r="U303" i="3"/>
  <c r="X303" i="3"/>
  <c r="Z303" i="3" s="1"/>
  <c r="Y303" i="3"/>
  <c r="AA303" i="3" s="1"/>
  <c r="AB303" i="3"/>
  <c r="W303" i="3"/>
  <c r="Y409" i="3"/>
  <c r="AA409" i="3" s="1"/>
  <c r="AB409" i="3"/>
  <c r="X409" i="3"/>
  <c r="Z409" i="3" s="1"/>
  <c r="W409" i="3"/>
  <c r="U409" i="3"/>
  <c r="Y301" i="3"/>
  <c r="AA301" i="3" s="1"/>
  <c r="AB301" i="3"/>
  <c r="X301" i="3"/>
  <c r="Z301" i="3" s="1"/>
  <c r="W301" i="3"/>
  <c r="U301" i="3"/>
  <c r="AB266" i="3"/>
  <c r="U266" i="3"/>
  <c r="W266" i="3"/>
  <c r="X266" i="3"/>
  <c r="Z266" i="3" s="1"/>
  <c r="Y266" i="3"/>
  <c r="AA266" i="3" s="1"/>
  <c r="U395" i="3"/>
  <c r="Y395" i="3"/>
  <c r="AA395" i="3" s="1"/>
  <c r="AB395" i="3"/>
  <c r="X395" i="3"/>
  <c r="Z395" i="3" s="1"/>
  <c r="W395" i="3"/>
  <c r="X637" i="3"/>
  <c r="Z637" i="3" s="1"/>
  <c r="W637" i="3"/>
  <c r="U637" i="3"/>
  <c r="Y637" i="3"/>
  <c r="AA637" i="3" s="1"/>
  <c r="AB637" i="3"/>
  <c r="W929" i="3"/>
  <c r="X929" i="3"/>
  <c r="Z929" i="3" s="1"/>
  <c r="U929" i="3"/>
  <c r="AB929" i="3"/>
  <c r="Y929" i="3"/>
  <c r="AA929" i="3" s="1"/>
  <c r="AB761" i="3"/>
  <c r="W761" i="3"/>
  <c r="U761" i="3"/>
  <c r="Y761" i="3"/>
  <c r="AA761" i="3" s="1"/>
  <c r="X761" i="3"/>
  <c r="Z761" i="3" s="1"/>
  <c r="Y438" i="3"/>
  <c r="AA438" i="3" s="1"/>
  <c r="W438" i="3"/>
  <c r="X438" i="3"/>
  <c r="Z438" i="3" s="1"/>
  <c r="U438" i="3"/>
  <c r="AB438" i="3"/>
  <c r="X655" i="3"/>
  <c r="Z655" i="3" s="1"/>
  <c r="U655" i="3"/>
  <c r="Y655" i="3"/>
  <c r="AA655" i="3" s="1"/>
  <c r="W655" i="3"/>
  <c r="AB655" i="3"/>
  <c r="AB288" i="3"/>
  <c r="Y288" i="3"/>
  <c r="AA288" i="3" s="1"/>
  <c r="W288" i="3"/>
  <c r="U288" i="3"/>
  <c r="X288" i="3"/>
  <c r="Z288" i="3" s="1"/>
  <c r="Y903" i="3"/>
  <c r="AA903" i="3" s="1"/>
  <c r="AB903" i="3"/>
  <c r="U903" i="3"/>
  <c r="X903" i="3"/>
  <c r="Z903" i="3" s="1"/>
  <c r="W903" i="3"/>
  <c r="X278" i="3"/>
  <c r="Z278" i="3" s="1"/>
  <c r="Y278" i="3"/>
  <c r="AA278" i="3" s="1"/>
  <c r="AB278" i="3"/>
  <c r="U278" i="3"/>
  <c r="W278" i="3"/>
  <c r="Y877" i="3"/>
  <c r="AA877" i="3" s="1"/>
  <c r="AB877" i="3"/>
  <c r="W877" i="3"/>
  <c r="U877" i="3"/>
  <c r="X877" i="3"/>
  <c r="Z877" i="3" s="1"/>
  <c r="Y551" i="3"/>
  <c r="AA551" i="3" s="1"/>
  <c r="U551" i="3"/>
  <c r="X551" i="3"/>
  <c r="Z551" i="3" s="1"/>
  <c r="W551" i="3"/>
  <c r="AB551" i="3"/>
  <c r="X630" i="3"/>
  <c r="Z630" i="3" s="1"/>
  <c r="W630" i="3"/>
  <c r="AB630" i="3"/>
  <c r="U630" i="3"/>
  <c r="Y630" i="3"/>
  <c r="AA630" i="3" s="1"/>
  <c r="AB805" i="3"/>
  <c r="W805" i="3"/>
  <c r="U805" i="3"/>
  <c r="X805" i="3"/>
  <c r="Z805" i="3" s="1"/>
  <c r="Y805" i="3"/>
  <c r="AA805" i="3" s="1"/>
  <c r="Y238" i="3"/>
  <c r="AA238" i="3" s="1"/>
  <c r="AB238" i="3"/>
  <c r="X238" i="3"/>
  <c r="Z238" i="3" s="1"/>
  <c r="U238" i="3"/>
  <c r="W238" i="3"/>
  <c r="W775" i="3"/>
  <c r="X775" i="3"/>
  <c r="Z775" i="3" s="1"/>
  <c r="Y775" i="3"/>
  <c r="AA775" i="3" s="1"/>
  <c r="U775" i="3"/>
  <c r="AB775" i="3"/>
  <c r="Y813" i="3"/>
  <c r="AA813" i="3" s="1"/>
  <c r="AB813" i="3"/>
  <c r="X813" i="3"/>
  <c r="Z813" i="3" s="1"/>
  <c r="W813" i="3"/>
  <c r="U813" i="3"/>
  <c r="Y721" i="3"/>
  <c r="AA721" i="3" s="1"/>
  <c r="W721" i="3"/>
  <c r="AB721" i="3"/>
  <c r="X721" i="3"/>
  <c r="Z721" i="3" s="1"/>
  <c r="U721" i="3"/>
  <c r="Y798" i="3"/>
  <c r="AA798" i="3" s="1"/>
  <c r="AB798" i="3"/>
  <c r="W798" i="3"/>
  <c r="X798" i="3"/>
  <c r="Z798" i="3" s="1"/>
  <c r="U798" i="3"/>
  <c r="Y676" i="3"/>
  <c r="AA676" i="3" s="1"/>
  <c r="AB676" i="3"/>
  <c r="U676" i="3"/>
  <c r="X676" i="3"/>
  <c r="Z676" i="3" s="1"/>
  <c r="W676" i="3"/>
  <c r="Y926" i="3"/>
  <c r="AA926" i="3" s="1"/>
  <c r="AB926" i="3"/>
  <c r="X926" i="3"/>
  <c r="Z926" i="3" s="1"/>
  <c r="W926" i="3"/>
  <c r="U926" i="3"/>
  <c r="U641" i="3"/>
  <c r="AB641" i="3"/>
  <c r="Y641" i="3"/>
  <c r="AA641" i="3" s="1"/>
  <c r="W641" i="3"/>
  <c r="X641" i="3"/>
  <c r="Z641" i="3" s="1"/>
  <c r="AB774" i="3"/>
  <c r="U774" i="3"/>
  <c r="Y774" i="3"/>
  <c r="AA774" i="3" s="1"/>
  <c r="W774" i="3"/>
  <c r="X774" i="3"/>
  <c r="Z774" i="3" s="1"/>
  <c r="X180" i="3"/>
  <c r="Z180" i="3" s="1"/>
  <c r="AB180" i="3"/>
  <c r="U180" i="3"/>
  <c r="W180" i="3"/>
  <c r="Y180" i="3"/>
  <c r="AA180" i="3" s="1"/>
  <c r="U815" i="3"/>
  <c r="X815" i="3"/>
  <c r="Z815" i="3" s="1"/>
  <c r="Y815" i="3"/>
  <c r="AA815" i="3" s="1"/>
  <c r="W815" i="3"/>
  <c r="AB815" i="3"/>
  <c r="Y448" i="3"/>
  <c r="AA448" i="3" s="1"/>
  <c r="X448" i="3"/>
  <c r="Z448" i="3" s="1"/>
  <c r="U448" i="3"/>
  <c r="AB448" i="3"/>
  <c r="W448" i="3"/>
  <c r="AB281" i="3"/>
  <c r="Y281" i="3"/>
  <c r="AA281" i="3" s="1"/>
  <c r="W281" i="3"/>
  <c r="U281" i="3"/>
  <c r="X281" i="3"/>
  <c r="Z281" i="3" s="1"/>
  <c r="Y841" i="3"/>
  <c r="AA841" i="3" s="1"/>
  <c r="U841" i="3"/>
  <c r="W841" i="3"/>
  <c r="AB841" i="3"/>
  <c r="X841" i="3"/>
  <c r="Z841" i="3" s="1"/>
  <c r="Y884" i="3"/>
  <c r="AA884" i="3" s="1"/>
  <c r="AB884" i="3"/>
  <c r="X884" i="3"/>
  <c r="Z884" i="3" s="1"/>
  <c r="U884" i="3"/>
  <c r="W884" i="3"/>
  <c r="U549" i="3"/>
  <c r="Y549" i="3"/>
  <c r="AA549" i="3" s="1"/>
  <c r="AB549" i="3"/>
  <c r="X549" i="3"/>
  <c r="Z549" i="3" s="1"/>
  <c r="W549" i="3"/>
  <c r="Y304" i="3"/>
  <c r="AA304" i="3" s="1"/>
  <c r="X304" i="3"/>
  <c r="Z304" i="3" s="1"/>
  <c r="W304" i="3"/>
  <c r="AB304" i="3"/>
  <c r="U304" i="3"/>
  <c r="W834" i="3"/>
  <c r="Y834" i="3"/>
  <c r="AA834" i="3" s="1"/>
  <c r="AB834" i="3"/>
  <c r="U834" i="3"/>
  <c r="X834" i="3"/>
  <c r="Z834" i="3" s="1"/>
  <c r="Y553" i="3"/>
  <c r="AA553" i="3" s="1"/>
  <c r="AB553" i="3"/>
  <c r="X553" i="3"/>
  <c r="Z553" i="3" s="1"/>
  <c r="W553" i="3"/>
  <c r="U553" i="3"/>
  <c r="Y960" i="3"/>
  <c r="AA960" i="3" s="1"/>
  <c r="X960" i="3"/>
  <c r="Z960" i="3" s="1"/>
  <c r="U960" i="3"/>
  <c r="AB960" i="3"/>
  <c r="W960" i="3"/>
  <c r="AB722" i="3"/>
  <c r="Y722" i="3"/>
  <c r="AA722" i="3" s="1"/>
  <c r="X722" i="3"/>
  <c r="Z722" i="3" s="1"/>
  <c r="U722" i="3"/>
  <c r="W722" i="3"/>
  <c r="U979" i="3"/>
  <c r="AB979" i="3"/>
  <c r="X979" i="3"/>
  <c r="Z979" i="3" s="1"/>
  <c r="W979" i="3"/>
  <c r="Y979" i="3"/>
  <c r="AA979" i="3" s="1"/>
  <c r="Y791" i="3"/>
  <c r="AA791" i="3" s="1"/>
  <c r="AB791" i="3"/>
  <c r="X791" i="3"/>
  <c r="Z791" i="3" s="1"/>
  <c r="W791" i="3"/>
  <c r="U791" i="3"/>
  <c r="U730" i="3"/>
  <c r="Y730" i="3"/>
  <c r="AA730" i="3" s="1"/>
  <c r="X730" i="3"/>
  <c r="Z730" i="3" s="1"/>
  <c r="W730" i="3"/>
  <c r="AB730" i="3"/>
  <c r="W575" i="3"/>
  <c r="X575" i="3"/>
  <c r="Z575" i="3" s="1"/>
  <c r="U575" i="3"/>
  <c r="Y575" i="3"/>
  <c r="AA575" i="3" s="1"/>
  <c r="AB575" i="3"/>
  <c r="AB712" i="3"/>
  <c r="X712" i="3"/>
  <c r="Z712" i="3" s="1"/>
  <c r="W712" i="3"/>
  <c r="U712" i="3"/>
  <c r="Y712" i="3"/>
  <c r="AA712" i="3" s="1"/>
  <c r="U933" i="3"/>
  <c r="AB933" i="3"/>
  <c r="W933" i="3"/>
  <c r="X933" i="3"/>
  <c r="Z933" i="3" s="1"/>
  <c r="Y933" i="3"/>
  <c r="AA933" i="3" s="1"/>
  <c r="X982" i="3"/>
  <c r="Z982" i="3" s="1"/>
  <c r="W982" i="3"/>
  <c r="Y982" i="3"/>
  <c r="AA982" i="3" s="1"/>
  <c r="AB982" i="3"/>
  <c r="U982" i="3"/>
  <c r="Y206" i="3"/>
  <c r="AA206" i="3" s="1"/>
  <c r="AB206" i="3"/>
  <c r="U206" i="3"/>
  <c r="W206" i="3"/>
  <c r="X206" i="3"/>
  <c r="Z206" i="3" s="1"/>
  <c r="X932" i="3"/>
  <c r="Z932" i="3" s="1"/>
  <c r="U932" i="3"/>
  <c r="W932" i="3"/>
  <c r="Y932" i="3"/>
  <c r="AA932" i="3" s="1"/>
  <c r="AB932" i="3"/>
  <c r="U803" i="3"/>
  <c r="X803" i="3"/>
  <c r="Z803" i="3" s="1"/>
  <c r="W803" i="3"/>
  <c r="AB803" i="3"/>
  <c r="Y803" i="3"/>
  <c r="AA803" i="3" s="1"/>
  <c r="AB1000" i="3"/>
  <c r="Y1000" i="3"/>
  <c r="AA1000" i="3" s="1"/>
  <c r="X1000" i="3"/>
  <c r="Z1000" i="3" s="1"/>
  <c r="W1000" i="3"/>
  <c r="U1000" i="3"/>
  <c r="Y502" i="3"/>
  <c r="AA502" i="3" s="1"/>
  <c r="AB502" i="3"/>
  <c r="U502" i="3"/>
  <c r="X502" i="3"/>
  <c r="Z502" i="3" s="1"/>
  <c r="W502" i="3"/>
  <c r="Y818" i="3"/>
  <c r="AA818" i="3" s="1"/>
  <c r="AB818" i="3"/>
  <c r="W818" i="3"/>
  <c r="U818" i="3"/>
  <c r="X818" i="3"/>
  <c r="Z818" i="3" s="1"/>
  <c r="AB608" i="3"/>
  <c r="U608" i="3"/>
  <c r="X608" i="3"/>
  <c r="Z608" i="3" s="1"/>
  <c r="Y608" i="3"/>
  <c r="AA608" i="3" s="1"/>
  <c r="W608" i="3"/>
  <c r="AB703" i="3"/>
  <c r="X703" i="3"/>
  <c r="Z703" i="3" s="1"/>
  <c r="W703" i="3"/>
  <c r="U703" i="3"/>
  <c r="Y703" i="3"/>
  <c r="AA703" i="3" s="1"/>
  <c r="AB949" i="3"/>
  <c r="U949" i="3"/>
  <c r="W949" i="3"/>
  <c r="Y949" i="3"/>
  <c r="AA949" i="3" s="1"/>
  <c r="X949" i="3"/>
  <c r="Z949" i="3" s="1"/>
  <c r="Y594" i="3"/>
  <c r="AA594" i="3" s="1"/>
  <c r="AB594" i="3"/>
  <c r="W594" i="3"/>
  <c r="X594" i="3"/>
  <c r="Z594" i="3" s="1"/>
  <c r="U594" i="3"/>
  <c r="X245" i="3"/>
  <c r="Z245" i="3" s="1"/>
  <c r="Y245" i="3"/>
  <c r="AA245" i="3" s="1"/>
  <c r="AB245" i="3"/>
  <c r="U245" i="3"/>
  <c r="W245" i="3"/>
  <c r="U943" i="3"/>
  <c r="W943" i="3"/>
  <c r="Y943" i="3"/>
  <c r="AA943" i="3" s="1"/>
  <c r="AB943" i="3"/>
  <c r="X943" i="3"/>
  <c r="Z943" i="3" s="1"/>
  <c r="Y327" i="3"/>
  <c r="AA327" i="3" s="1"/>
  <c r="AB327" i="3"/>
  <c r="X327" i="3"/>
  <c r="Z327" i="3" s="1"/>
  <c r="W327" i="3"/>
  <c r="U327" i="3"/>
  <c r="Y518" i="3"/>
  <c r="AA518" i="3" s="1"/>
  <c r="AB518" i="3"/>
  <c r="X518" i="3"/>
  <c r="Z518" i="3" s="1"/>
  <c r="W518" i="3"/>
  <c r="U518" i="3"/>
  <c r="Y767" i="3"/>
  <c r="AA767" i="3" s="1"/>
  <c r="AB767" i="3"/>
  <c r="X767" i="3"/>
  <c r="Z767" i="3" s="1"/>
  <c r="W767" i="3"/>
  <c r="U767" i="3"/>
  <c r="Y505" i="3"/>
  <c r="AA505" i="3" s="1"/>
  <c r="AB505" i="3"/>
  <c r="X505" i="3"/>
  <c r="Z505" i="3" s="1"/>
  <c r="W505" i="3"/>
  <c r="U505" i="3"/>
  <c r="X677" i="3"/>
  <c r="Z677" i="3" s="1"/>
  <c r="W677" i="3"/>
  <c r="U677" i="3"/>
  <c r="Y677" i="3"/>
  <c r="AA677" i="3" s="1"/>
  <c r="AB677" i="3"/>
  <c r="U995" i="3"/>
  <c r="X995" i="3"/>
  <c r="Z995" i="3" s="1"/>
  <c r="Y995" i="3"/>
  <c r="AA995" i="3" s="1"/>
  <c r="AB995" i="3"/>
  <c r="W995" i="3"/>
  <c r="AB236" i="3"/>
  <c r="W236" i="3"/>
  <c r="X236" i="3"/>
  <c r="Z236" i="3" s="1"/>
  <c r="Y236" i="3"/>
  <c r="AA236" i="3" s="1"/>
  <c r="U236" i="3"/>
  <c r="W651" i="3"/>
  <c r="Y651" i="3"/>
  <c r="AA651" i="3" s="1"/>
  <c r="AB651" i="3"/>
  <c r="U651" i="3"/>
  <c r="X651" i="3"/>
  <c r="Z651" i="3" s="1"/>
  <c r="Y530" i="3"/>
  <c r="AA530" i="3" s="1"/>
  <c r="AB530" i="3"/>
  <c r="W530" i="3"/>
  <c r="U530" i="3"/>
  <c r="X530" i="3"/>
  <c r="Z530" i="3" s="1"/>
  <c r="Y470" i="3"/>
  <c r="AA470" i="3" s="1"/>
  <c r="W470" i="3"/>
  <c r="AB470" i="3"/>
  <c r="U470" i="3"/>
  <c r="X470" i="3"/>
  <c r="Z470" i="3" s="1"/>
  <c r="Y256" i="3"/>
  <c r="AA256" i="3" s="1"/>
  <c r="AB256" i="3"/>
  <c r="W256" i="3"/>
  <c r="U256" i="3"/>
  <c r="X256" i="3"/>
  <c r="Z256" i="3" s="1"/>
  <c r="Y735" i="3"/>
  <c r="AA735" i="3" s="1"/>
  <c r="X735" i="3"/>
  <c r="Z735" i="3" s="1"/>
  <c r="W735" i="3"/>
  <c r="AB735" i="3"/>
  <c r="U735" i="3"/>
  <c r="Y182" i="3"/>
  <c r="AA182" i="3" s="1"/>
  <c r="AB182" i="3"/>
  <c r="X182" i="3"/>
  <c r="Z182" i="3" s="1"/>
  <c r="W182" i="3"/>
  <c r="U182" i="3"/>
  <c r="Y989" i="3"/>
  <c r="AA989" i="3" s="1"/>
  <c r="U989" i="3"/>
  <c r="W989" i="3"/>
  <c r="AB989" i="3"/>
  <c r="X989" i="3"/>
  <c r="Z989" i="3" s="1"/>
  <c r="Y765" i="3"/>
  <c r="AA765" i="3" s="1"/>
  <c r="X765" i="3"/>
  <c r="Z765" i="3" s="1"/>
  <c r="W765" i="3"/>
  <c r="U765" i="3"/>
  <c r="AB765" i="3"/>
  <c r="Y924" i="3"/>
  <c r="AA924" i="3" s="1"/>
  <c r="U924" i="3"/>
  <c r="AB924" i="3"/>
  <c r="X924" i="3"/>
  <c r="Z924" i="3" s="1"/>
  <c r="W924" i="3"/>
  <c r="Y714" i="3"/>
  <c r="AA714" i="3" s="1"/>
  <c r="AB714" i="3"/>
  <c r="X714" i="3"/>
  <c r="Z714" i="3" s="1"/>
  <c r="U714" i="3"/>
  <c r="W714" i="3"/>
  <c r="Y578" i="3"/>
  <c r="AA578" i="3" s="1"/>
  <c r="AB578" i="3"/>
  <c r="X578" i="3"/>
  <c r="Z578" i="3" s="1"/>
  <c r="W578" i="3"/>
  <c r="U578" i="3"/>
  <c r="Y935" i="3"/>
  <c r="AA935" i="3" s="1"/>
  <c r="AB935" i="3"/>
  <c r="W935" i="3"/>
  <c r="X935" i="3"/>
  <c r="Z935" i="3" s="1"/>
  <c r="U935" i="3"/>
  <c r="X294" i="3"/>
  <c r="Z294" i="3" s="1"/>
  <c r="AB294" i="3"/>
  <c r="W294" i="3"/>
  <c r="Y294" i="3"/>
  <c r="AA294" i="3" s="1"/>
  <c r="U294" i="3"/>
  <c r="Y274" i="3"/>
  <c r="AA274" i="3" s="1"/>
  <c r="X274" i="3"/>
  <c r="Z274" i="3" s="1"/>
  <c r="U274" i="3"/>
  <c r="W274" i="3"/>
  <c r="AB274" i="3"/>
  <c r="Y561" i="3"/>
  <c r="AA561" i="3" s="1"/>
  <c r="U561" i="3"/>
  <c r="W561" i="3"/>
  <c r="X561" i="3"/>
  <c r="Z561" i="3" s="1"/>
  <c r="AB561" i="3"/>
  <c r="AB450" i="3"/>
  <c r="X450" i="3"/>
  <c r="Z450" i="3" s="1"/>
  <c r="U450" i="3"/>
  <c r="Y450" i="3"/>
  <c r="AA450" i="3" s="1"/>
  <c r="W450" i="3"/>
  <c r="Y369" i="3"/>
  <c r="AA369" i="3" s="1"/>
  <c r="AB369" i="3"/>
  <c r="X369" i="3"/>
  <c r="Z369" i="3" s="1"/>
  <c r="W369" i="3"/>
  <c r="U369" i="3"/>
  <c r="U847" i="3"/>
  <c r="X847" i="3"/>
  <c r="Z847" i="3" s="1"/>
  <c r="W847" i="3"/>
  <c r="Y847" i="3"/>
  <c r="AA847" i="3" s="1"/>
  <c r="AB847" i="3"/>
  <c r="AB444" i="3"/>
  <c r="U444" i="3"/>
  <c r="W444" i="3"/>
  <c r="X444" i="3"/>
  <c r="Z444" i="3" s="1"/>
  <c r="Y444" i="3"/>
  <c r="AA444" i="3" s="1"/>
  <c r="Y580" i="3"/>
  <c r="AA580" i="3" s="1"/>
  <c r="AB580" i="3"/>
  <c r="X580" i="3"/>
  <c r="Z580" i="3" s="1"/>
  <c r="U580" i="3"/>
  <c r="W580" i="3"/>
  <c r="AB545" i="3"/>
  <c r="W545" i="3"/>
  <c r="U545" i="3"/>
  <c r="Y545" i="3"/>
  <c r="AA545" i="3" s="1"/>
  <c r="X545" i="3"/>
  <c r="Z545" i="3" s="1"/>
  <c r="Y830" i="3"/>
  <c r="AA830" i="3" s="1"/>
  <c r="AB830" i="3"/>
  <c r="X830" i="3"/>
  <c r="Z830" i="3" s="1"/>
  <c r="W830" i="3"/>
  <c r="U830" i="3"/>
  <c r="Y399" i="3"/>
  <c r="AA399" i="3" s="1"/>
  <c r="AB399" i="3"/>
  <c r="X399" i="3"/>
  <c r="Z399" i="3" s="1"/>
  <c r="W399" i="3"/>
  <c r="U399" i="3"/>
  <c r="Y343" i="3"/>
  <c r="AA343" i="3" s="1"/>
  <c r="W343" i="3"/>
  <c r="U343" i="3"/>
  <c r="X343" i="3"/>
  <c r="Z343" i="3" s="1"/>
  <c r="AB343" i="3"/>
  <c r="Y627" i="3"/>
  <c r="AA627" i="3" s="1"/>
  <c r="AB627" i="3"/>
  <c r="U627" i="3"/>
  <c r="X627" i="3"/>
  <c r="Z627" i="3" s="1"/>
  <c r="W627" i="3"/>
  <c r="X332" i="3"/>
  <c r="Z332" i="3" s="1"/>
  <c r="W332" i="3"/>
  <c r="U332" i="3"/>
  <c r="AB332" i="3"/>
  <c r="Y332" i="3"/>
  <c r="AA332" i="3" s="1"/>
  <c r="Y378" i="3"/>
  <c r="AA378" i="3" s="1"/>
  <c r="X378" i="3"/>
  <c r="Z378" i="3" s="1"/>
  <c r="W378" i="3"/>
  <c r="AB378" i="3"/>
  <c r="U378" i="3"/>
  <c r="U914" i="3"/>
  <c r="W914" i="3"/>
  <c r="Y914" i="3"/>
  <c r="AA914" i="3" s="1"/>
  <c r="X914" i="3"/>
  <c r="Z914" i="3" s="1"/>
  <c r="AB914" i="3"/>
  <c r="U388" i="3"/>
  <c r="Y388" i="3"/>
  <c r="AA388" i="3" s="1"/>
  <c r="W388" i="3"/>
  <c r="X388" i="3"/>
  <c r="Z388" i="3" s="1"/>
  <c r="AB388" i="3"/>
  <c r="Y724" i="3"/>
  <c r="AA724" i="3" s="1"/>
  <c r="AB724" i="3"/>
  <c r="X724" i="3"/>
  <c r="Z724" i="3" s="1"/>
  <c r="W724" i="3"/>
  <c r="U724" i="3"/>
  <c r="Y565" i="3"/>
  <c r="AA565" i="3" s="1"/>
  <c r="AB565" i="3"/>
  <c r="X565" i="3"/>
  <c r="Z565" i="3" s="1"/>
  <c r="U565" i="3"/>
  <c r="W565" i="3"/>
  <c r="Y239" i="3"/>
  <c r="AA239" i="3" s="1"/>
  <c r="AB239" i="3"/>
  <c r="U239" i="3"/>
  <c r="W239" i="3"/>
  <c r="X239" i="3"/>
  <c r="Z239" i="3" s="1"/>
  <c r="Y503" i="3"/>
  <c r="AA503" i="3" s="1"/>
  <c r="AB503" i="3"/>
  <c r="X503" i="3"/>
  <c r="Z503" i="3" s="1"/>
  <c r="U503" i="3"/>
  <c r="W503" i="3"/>
  <c r="AB286" i="3"/>
  <c r="X286" i="3"/>
  <c r="Z286" i="3" s="1"/>
  <c r="W286" i="3"/>
  <c r="U286" i="3"/>
  <c r="Y286" i="3"/>
  <c r="AA286" i="3" s="1"/>
  <c r="Y859" i="3"/>
  <c r="AA859" i="3" s="1"/>
  <c r="AB859" i="3"/>
  <c r="U859" i="3"/>
  <c r="W859" i="3"/>
  <c r="X859" i="3"/>
  <c r="Z859" i="3" s="1"/>
  <c r="Y459" i="3"/>
  <c r="AA459" i="3" s="1"/>
  <c r="U459" i="3"/>
  <c r="X459" i="3"/>
  <c r="Z459" i="3" s="1"/>
  <c r="AB459" i="3"/>
  <c r="W459" i="3"/>
  <c r="Y831" i="3"/>
  <c r="AA831" i="3" s="1"/>
  <c r="X831" i="3"/>
  <c r="Z831" i="3" s="1"/>
  <c r="AB831" i="3"/>
  <c r="U831" i="3"/>
  <c r="W831" i="3"/>
  <c r="X954" i="3"/>
  <c r="Z954" i="3" s="1"/>
  <c r="AB954" i="3"/>
  <c r="Y954" i="3"/>
  <c r="AA954" i="3" s="1"/>
  <c r="W954" i="3"/>
  <c r="U954" i="3"/>
  <c r="Y461" i="3"/>
  <c r="AA461" i="3" s="1"/>
  <c r="AB461" i="3"/>
  <c r="W461" i="3"/>
  <c r="X461" i="3"/>
  <c r="Z461" i="3" s="1"/>
  <c r="U461" i="3"/>
  <c r="U621" i="3"/>
  <c r="AB621" i="3"/>
  <c r="Y621" i="3"/>
  <c r="AA621" i="3" s="1"/>
  <c r="X621" i="3"/>
  <c r="Z621" i="3" s="1"/>
  <c r="W621" i="3"/>
  <c r="AB857" i="3"/>
  <c r="U857" i="3"/>
  <c r="W857" i="3"/>
  <c r="X857" i="3"/>
  <c r="Z857" i="3" s="1"/>
  <c r="Y857" i="3"/>
  <c r="AA857" i="3" s="1"/>
  <c r="W993" i="3"/>
  <c r="U993" i="3"/>
  <c r="Y993" i="3"/>
  <c r="AA993" i="3" s="1"/>
  <c r="AB993" i="3"/>
  <c r="X993" i="3"/>
  <c r="Z993" i="3" s="1"/>
  <c r="Y246" i="3"/>
  <c r="AA246" i="3" s="1"/>
  <c r="X246" i="3"/>
  <c r="Z246" i="3" s="1"/>
  <c r="W246" i="3"/>
  <c r="U246" i="3"/>
  <c r="AB246" i="3"/>
  <c r="Y273" i="3"/>
  <c r="AA273" i="3" s="1"/>
  <c r="AB273" i="3"/>
  <c r="W273" i="3"/>
  <c r="U273" i="3"/>
  <c r="X273" i="3"/>
  <c r="Z273" i="3" s="1"/>
  <c r="U948" i="3"/>
  <c r="Y948" i="3"/>
  <c r="AA948" i="3" s="1"/>
  <c r="AB948" i="3"/>
  <c r="W948" i="3"/>
  <c r="X948" i="3"/>
  <c r="Z948" i="3" s="1"/>
  <c r="W984" i="3"/>
  <c r="AB984" i="3"/>
  <c r="Y984" i="3"/>
  <c r="AA984" i="3" s="1"/>
  <c r="U984" i="3"/>
  <c r="X984" i="3"/>
  <c r="Z984" i="3" s="1"/>
  <c r="U190" i="3"/>
  <c r="W190" i="3"/>
  <c r="X190" i="3"/>
  <c r="Z190" i="3" s="1"/>
  <c r="AB190" i="3"/>
  <c r="Y190" i="3"/>
  <c r="AA190" i="3" s="1"/>
  <c r="AB615" i="3"/>
  <c r="X615" i="3"/>
  <c r="Z615" i="3" s="1"/>
  <c r="Y615" i="3"/>
  <c r="AA615" i="3" s="1"/>
  <c r="U615" i="3"/>
  <c r="W615" i="3"/>
  <c r="Y440" i="3"/>
  <c r="AA440" i="3" s="1"/>
  <c r="AB440" i="3"/>
  <c r="X440" i="3"/>
  <c r="Z440" i="3" s="1"/>
  <c r="U440" i="3"/>
  <c r="W440" i="3"/>
  <c r="U547" i="3"/>
  <c r="AB547" i="3"/>
  <c r="X547" i="3"/>
  <c r="Z547" i="3" s="1"/>
  <c r="Y547" i="3"/>
  <c r="AA547" i="3" s="1"/>
  <c r="W547" i="3"/>
  <c r="U429" i="3"/>
  <c r="Y429" i="3"/>
  <c r="AA429" i="3" s="1"/>
  <c r="AB429" i="3"/>
  <c r="X429" i="3"/>
  <c r="Z429" i="3" s="1"/>
  <c r="W429" i="3"/>
  <c r="Y568" i="3"/>
  <c r="AA568" i="3" s="1"/>
  <c r="AB568" i="3"/>
  <c r="X568" i="3"/>
  <c r="Z568" i="3" s="1"/>
  <c r="U568" i="3"/>
  <c r="W568" i="3"/>
  <c r="Y587" i="3"/>
  <c r="AA587" i="3" s="1"/>
  <c r="U587" i="3"/>
  <c r="W587" i="3"/>
  <c r="X587" i="3"/>
  <c r="Z587" i="3" s="1"/>
  <c r="AB587" i="3"/>
  <c r="Y362" i="3"/>
  <c r="AA362" i="3" s="1"/>
  <c r="W362" i="3"/>
  <c r="AB362" i="3"/>
  <c r="X362" i="3"/>
  <c r="Z362" i="3" s="1"/>
  <c r="U362" i="3"/>
  <c r="Y691" i="3"/>
  <c r="AA691" i="3" s="1"/>
  <c r="AB691" i="3"/>
  <c r="U691" i="3"/>
  <c r="X691" i="3"/>
  <c r="Z691" i="3" s="1"/>
  <c r="W691" i="3"/>
  <c r="X879" i="3"/>
  <c r="Z879" i="3" s="1"/>
  <c r="W879" i="3"/>
  <c r="U879" i="3"/>
  <c r="Y879" i="3"/>
  <c r="AA879" i="3" s="1"/>
  <c r="AB879" i="3"/>
  <c r="Y596" i="3"/>
  <c r="AA596" i="3" s="1"/>
  <c r="AB596" i="3"/>
  <c r="X596" i="3"/>
  <c r="Z596" i="3" s="1"/>
  <c r="W596" i="3"/>
  <c r="U596" i="3"/>
  <c r="Y986" i="3"/>
  <c r="AA986" i="3" s="1"/>
  <c r="W986" i="3"/>
  <c r="AB986" i="3"/>
  <c r="U986" i="3"/>
  <c r="X986" i="3"/>
  <c r="Z986" i="3" s="1"/>
  <c r="W490" i="3"/>
  <c r="X490" i="3"/>
  <c r="Z490" i="3" s="1"/>
  <c r="U490" i="3"/>
  <c r="AB490" i="3"/>
  <c r="Y490" i="3"/>
  <c r="AA490" i="3" s="1"/>
  <c r="U500" i="3"/>
  <c r="W500" i="3"/>
  <c r="Y500" i="3"/>
  <c r="AA500" i="3" s="1"/>
  <c r="AB500" i="3"/>
  <c r="X500" i="3"/>
  <c r="Z500" i="3" s="1"/>
  <c r="U967" i="3"/>
  <c r="X967" i="3"/>
  <c r="Z967" i="3" s="1"/>
  <c r="AB967" i="3"/>
  <c r="W967" i="3"/>
  <c r="Y967" i="3"/>
  <c r="AA967" i="3" s="1"/>
  <c r="AB564" i="3"/>
  <c r="Y564" i="3"/>
  <c r="AA564" i="3" s="1"/>
  <c r="U564" i="3"/>
  <c r="X564" i="3"/>
  <c r="Z564" i="3" s="1"/>
  <c r="W564" i="3"/>
  <c r="W849" i="3"/>
  <c r="X849" i="3"/>
  <c r="Z849" i="3" s="1"/>
  <c r="AB849" i="3"/>
  <c r="U849" i="3"/>
  <c r="Y849" i="3"/>
  <c r="AA849" i="3" s="1"/>
  <c r="AB380" i="3"/>
  <c r="Y380" i="3"/>
  <c r="AA380" i="3" s="1"/>
  <c r="X380" i="3"/>
  <c r="Z380" i="3" s="1"/>
  <c r="U380" i="3"/>
  <c r="W380" i="3"/>
  <c r="Y892" i="3"/>
  <c r="AA892" i="3" s="1"/>
  <c r="AB892" i="3"/>
  <c r="W892" i="3"/>
  <c r="X892" i="3"/>
  <c r="Z892" i="3" s="1"/>
  <c r="U892" i="3"/>
  <c r="U662" i="3"/>
  <c r="X662" i="3"/>
  <c r="Z662" i="3" s="1"/>
  <c r="Y662" i="3"/>
  <c r="AA662" i="3" s="1"/>
  <c r="W662" i="3"/>
  <c r="AB662" i="3"/>
  <c r="AB699" i="3"/>
  <c r="Y699" i="3"/>
  <c r="AA699" i="3" s="1"/>
  <c r="U699" i="3"/>
  <c r="X699" i="3"/>
  <c r="Z699" i="3" s="1"/>
  <c r="W699" i="3"/>
  <c r="Y337" i="3"/>
  <c r="AA337" i="3" s="1"/>
  <c r="AB337" i="3"/>
  <c r="X337" i="3"/>
  <c r="Z337" i="3" s="1"/>
  <c r="W337" i="3"/>
  <c r="U337" i="3"/>
  <c r="X261" i="3"/>
  <c r="Z261" i="3" s="1"/>
  <c r="U261" i="3"/>
  <c r="AB261" i="3"/>
  <c r="W261" i="3"/>
  <c r="Y261" i="3"/>
  <c r="AA261" i="3" s="1"/>
  <c r="Y745" i="3"/>
  <c r="AA745" i="3" s="1"/>
  <c r="X745" i="3"/>
  <c r="Z745" i="3" s="1"/>
  <c r="W745" i="3"/>
  <c r="U745" i="3"/>
  <c r="AB745" i="3"/>
  <c r="Y360" i="3"/>
  <c r="AA360" i="3" s="1"/>
  <c r="U360" i="3"/>
  <c r="X360" i="3"/>
  <c r="Z360" i="3" s="1"/>
  <c r="W360" i="3"/>
  <c r="AB360" i="3"/>
  <c r="Y342" i="3"/>
  <c r="AA342" i="3" s="1"/>
  <c r="AB342" i="3"/>
  <c r="X342" i="3"/>
  <c r="Z342" i="3" s="1"/>
  <c r="W342" i="3"/>
  <c r="U342" i="3"/>
  <c r="Y822" i="3"/>
  <c r="AA822" i="3" s="1"/>
  <c r="X822" i="3"/>
  <c r="Z822" i="3" s="1"/>
  <c r="W822" i="3"/>
  <c r="AB822" i="3"/>
  <c r="U822" i="3"/>
  <c r="Y784" i="3"/>
  <c r="AA784" i="3" s="1"/>
  <c r="AB784" i="3"/>
  <c r="X784" i="3"/>
  <c r="Z784" i="3" s="1"/>
  <c r="U784" i="3"/>
  <c r="W784" i="3"/>
  <c r="Y254" i="3"/>
  <c r="AA254" i="3" s="1"/>
  <c r="AB254" i="3"/>
  <c r="W254" i="3"/>
  <c r="X254" i="3"/>
  <c r="Z254" i="3" s="1"/>
  <c r="U254" i="3"/>
  <c r="U460" i="3"/>
  <c r="W460" i="3"/>
  <c r="AB460" i="3"/>
  <c r="X460" i="3"/>
  <c r="Z460" i="3" s="1"/>
  <c r="Y460" i="3"/>
  <c r="AA460" i="3" s="1"/>
  <c r="U558" i="3"/>
  <c r="W558" i="3"/>
  <c r="X558" i="3"/>
  <c r="Z558" i="3" s="1"/>
  <c r="Y558" i="3"/>
  <c r="AA558" i="3" s="1"/>
  <c r="AB558" i="3"/>
  <c r="Y768" i="3"/>
  <c r="AA768" i="3" s="1"/>
  <c r="AB768" i="3"/>
  <c r="X768" i="3"/>
  <c r="Z768" i="3" s="1"/>
  <c r="U768" i="3"/>
  <c r="W768" i="3"/>
  <c r="AB339" i="3"/>
  <c r="X339" i="3"/>
  <c r="Z339" i="3" s="1"/>
  <c r="Y339" i="3"/>
  <c r="AA339" i="3" s="1"/>
  <c r="W339" i="3"/>
  <c r="U339" i="3"/>
  <c r="W891" i="3"/>
  <c r="Y891" i="3"/>
  <c r="AA891" i="3" s="1"/>
  <c r="AB891" i="3"/>
  <c r="X891" i="3"/>
  <c r="Z891" i="3" s="1"/>
  <c r="U891" i="3"/>
  <c r="U772" i="3"/>
  <c r="Y772" i="3"/>
  <c r="AA772" i="3" s="1"/>
  <c r="AB772" i="3"/>
  <c r="X772" i="3"/>
  <c r="Z772" i="3" s="1"/>
  <c r="W772" i="3"/>
  <c r="Y729" i="3"/>
  <c r="AA729" i="3" s="1"/>
  <c r="W729" i="3"/>
  <c r="X729" i="3"/>
  <c r="Z729" i="3" s="1"/>
  <c r="U729" i="3"/>
  <c r="AB729" i="3"/>
  <c r="U414" i="3"/>
  <c r="X414" i="3"/>
  <c r="Z414" i="3" s="1"/>
  <c r="W414" i="3"/>
  <c r="Y414" i="3"/>
  <c r="AA414" i="3" s="1"/>
  <c r="AB414" i="3"/>
  <c r="U463" i="3"/>
  <c r="W463" i="3"/>
  <c r="Y463" i="3"/>
  <c r="AA463" i="3" s="1"/>
  <c r="X463" i="3"/>
  <c r="Z463" i="3" s="1"/>
  <c r="AB463" i="3"/>
  <c r="U30" i="3"/>
  <c r="Y30" i="3"/>
  <c r="AA30" i="3" s="1"/>
  <c r="X30" i="3"/>
  <c r="Z30" i="3" s="1"/>
  <c r="AB30" i="3"/>
  <c r="W30" i="3"/>
  <c r="Y401" i="3"/>
  <c r="AA401" i="3" s="1"/>
  <c r="AB401" i="3"/>
  <c r="X401" i="3"/>
  <c r="Z401" i="3" s="1"/>
  <c r="W401" i="3"/>
  <c r="U401" i="3"/>
  <c r="Y344" i="3"/>
  <c r="AA344" i="3" s="1"/>
  <c r="AB344" i="3"/>
  <c r="X344" i="3"/>
  <c r="Z344" i="3" s="1"/>
  <c r="U344" i="3"/>
  <c r="W344" i="3"/>
  <c r="X377" i="3"/>
  <c r="Z377" i="3" s="1"/>
  <c r="AB377" i="3"/>
  <c r="U377" i="3"/>
  <c r="W377" i="3"/>
  <c r="Y377" i="3"/>
  <c r="AA377" i="3" s="1"/>
  <c r="U801" i="3"/>
  <c r="Y801" i="3"/>
  <c r="AA801" i="3" s="1"/>
  <c r="AB801" i="3"/>
  <c r="X801" i="3"/>
  <c r="Z801" i="3" s="1"/>
  <c r="W801" i="3"/>
  <c r="U259" i="3"/>
  <c r="Y259" i="3"/>
  <c r="AA259" i="3" s="1"/>
  <c r="AB259" i="3"/>
  <c r="X259" i="3"/>
  <c r="Z259" i="3" s="1"/>
  <c r="W259" i="3"/>
  <c r="Y738" i="3"/>
  <c r="AA738" i="3" s="1"/>
  <c r="X738" i="3"/>
  <c r="Z738" i="3" s="1"/>
  <c r="U738" i="3"/>
  <c r="AB738" i="3"/>
  <c r="W738" i="3"/>
  <c r="Y958" i="3"/>
  <c r="AA958" i="3" s="1"/>
  <c r="W958" i="3"/>
  <c r="U958" i="3"/>
  <c r="X958" i="3"/>
  <c r="Z958" i="3" s="1"/>
  <c r="AB958" i="3"/>
  <c r="U799" i="3"/>
  <c r="AB799" i="3"/>
  <c r="W799" i="3"/>
  <c r="Y799" i="3"/>
  <c r="AA799" i="3" s="1"/>
  <c r="X799" i="3"/>
  <c r="Z799" i="3" s="1"/>
  <c r="Y374" i="3"/>
  <c r="AA374" i="3" s="1"/>
  <c r="AB374" i="3"/>
  <c r="W374" i="3"/>
  <c r="X374" i="3"/>
  <c r="Z374" i="3" s="1"/>
  <c r="U374" i="3"/>
  <c r="U787" i="3"/>
  <c r="Y787" i="3"/>
  <c r="AA787" i="3" s="1"/>
  <c r="W787" i="3"/>
  <c r="X787" i="3"/>
  <c r="Z787" i="3" s="1"/>
  <c r="AB787" i="3"/>
  <c r="U351" i="3"/>
  <c r="Y351" i="3"/>
  <c r="AA351" i="3" s="1"/>
  <c r="X351" i="3"/>
  <c r="Z351" i="3" s="1"/>
  <c r="AB351" i="3"/>
  <c r="W351" i="3"/>
  <c r="Y991" i="3"/>
  <c r="AA991" i="3" s="1"/>
  <c r="AB991" i="3"/>
  <c r="X991" i="3"/>
  <c r="Z991" i="3" s="1"/>
  <c r="U991" i="3"/>
  <c r="W991" i="3"/>
  <c r="W212" i="3"/>
  <c r="U212" i="3"/>
  <c r="AB212" i="3"/>
  <c r="Y212" i="3"/>
  <c r="AA212" i="3" s="1"/>
  <c r="X212" i="3"/>
  <c r="Z212" i="3" s="1"/>
  <c r="Y435" i="3"/>
  <c r="AA435" i="3" s="1"/>
  <c r="AB435" i="3"/>
  <c r="W435" i="3"/>
  <c r="X435" i="3"/>
  <c r="Z435" i="3" s="1"/>
  <c r="U435" i="3"/>
  <c r="Y668" i="3"/>
  <c r="AA668" i="3" s="1"/>
  <c r="U668" i="3"/>
  <c r="X668" i="3"/>
  <c r="Z668" i="3" s="1"/>
  <c r="AB668" i="3"/>
  <c r="W668" i="3"/>
  <c r="Y980" i="3"/>
  <c r="AA980" i="3" s="1"/>
  <c r="AB980" i="3"/>
  <c r="X980" i="3"/>
  <c r="Z980" i="3" s="1"/>
  <c r="W980" i="3"/>
  <c r="U980" i="3"/>
  <c r="X597" i="3"/>
  <c r="Z597" i="3" s="1"/>
  <c r="AB597" i="3"/>
  <c r="Y597" i="3"/>
  <c r="AA597" i="3" s="1"/>
  <c r="W597" i="3"/>
  <c r="U597" i="3"/>
  <c r="AB848" i="3"/>
  <c r="U848" i="3"/>
  <c r="Y848" i="3"/>
  <c r="AA848" i="3" s="1"/>
  <c r="W848" i="3"/>
  <c r="X848" i="3"/>
  <c r="Z848" i="3" s="1"/>
  <c r="Y417" i="3"/>
  <c r="AA417" i="3" s="1"/>
  <c r="U417" i="3"/>
  <c r="AB417" i="3"/>
  <c r="W417" i="3"/>
  <c r="X417" i="3"/>
  <c r="Z417" i="3" s="1"/>
  <c r="W697" i="3"/>
  <c r="U697" i="3"/>
  <c r="AB697" i="3"/>
  <c r="X697" i="3"/>
  <c r="Z697" i="3" s="1"/>
  <c r="Y697" i="3"/>
  <c r="AA697" i="3" s="1"/>
  <c r="AB464" i="3"/>
  <c r="W464" i="3"/>
  <c r="X464" i="3"/>
  <c r="Z464" i="3" s="1"/>
  <c r="U464" i="3"/>
  <c r="Y464" i="3"/>
  <c r="AA464" i="3" s="1"/>
  <c r="AB237" i="3"/>
  <c r="Y237" i="3"/>
  <c r="AA237" i="3" s="1"/>
  <c r="X237" i="3"/>
  <c r="Z237" i="3" s="1"/>
  <c r="W237" i="3"/>
  <c r="U237" i="3"/>
  <c r="Y269" i="3"/>
  <c r="AA269" i="3" s="1"/>
  <c r="AB269" i="3"/>
  <c r="W269" i="3"/>
  <c r="X269" i="3"/>
  <c r="Z269" i="3" s="1"/>
  <c r="U269" i="3"/>
  <c r="AB828" i="3"/>
  <c r="Y828" i="3"/>
  <c r="AA828" i="3" s="1"/>
  <c r="W828" i="3"/>
  <c r="X828" i="3"/>
  <c r="Z828" i="3" s="1"/>
  <c r="U828" i="3"/>
  <c r="U920" i="3"/>
  <c r="Y920" i="3"/>
  <c r="AA920" i="3" s="1"/>
  <c r="X920" i="3"/>
  <c r="Z920" i="3" s="1"/>
  <c r="AB920" i="3"/>
  <c r="W920" i="3"/>
  <c r="Y692" i="3"/>
  <c r="AA692" i="3" s="1"/>
  <c r="AB692" i="3"/>
  <c r="X692" i="3"/>
  <c r="Z692" i="3" s="1"/>
  <c r="W692" i="3"/>
  <c r="U692" i="3"/>
  <c r="X249" i="3"/>
  <c r="Z249" i="3" s="1"/>
  <c r="W249" i="3"/>
  <c r="Y249" i="3"/>
  <c r="AA249" i="3" s="1"/>
  <c r="AB249" i="3"/>
  <c r="U249" i="3"/>
  <c r="Y808" i="3"/>
  <c r="AA808" i="3" s="1"/>
  <c r="U808" i="3"/>
  <c r="X808" i="3"/>
  <c r="Z808" i="3" s="1"/>
  <c r="AB808" i="3"/>
  <c r="W808" i="3"/>
  <c r="AB555" i="3"/>
  <c r="W555" i="3"/>
  <c r="U555" i="3"/>
  <c r="X555" i="3"/>
  <c r="Z555" i="3" s="1"/>
  <c r="Y555" i="3"/>
  <c r="AA555" i="3" s="1"/>
  <c r="Y574" i="3"/>
  <c r="AA574" i="3" s="1"/>
  <c r="AB574" i="3"/>
  <c r="X574" i="3"/>
  <c r="Z574" i="3" s="1"/>
  <c r="U574" i="3"/>
  <c r="W574" i="3"/>
  <c r="X394" i="3"/>
  <c r="Z394" i="3" s="1"/>
  <c r="W394" i="3"/>
  <c r="U394" i="3"/>
  <c r="Y394" i="3"/>
  <c r="AA394" i="3" s="1"/>
  <c r="AB394" i="3"/>
  <c r="Y690" i="3"/>
  <c r="AA690" i="3" s="1"/>
  <c r="AB690" i="3"/>
  <c r="U690" i="3"/>
  <c r="X690" i="3"/>
  <c r="Z690" i="3" s="1"/>
  <c r="W690" i="3"/>
  <c r="Y447" i="3"/>
  <c r="AA447" i="3" s="1"/>
  <c r="AB447" i="3"/>
  <c r="X447" i="3"/>
  <c r="Z447" i="3" s="1"/>
  <c r="W447" i="3"/>
  <c r="U447" i="3"/>
  <c r="Y657" i="3"/>
  <c r="AA657" i="3" s="1"/>
  <c r="AB657" i="3"/>
  <c r="X657" i="3"/>
  <c r="Z657" i="3" s="1"/>
  <c r="W657" i="3"/>
  <c r="U657" i="3"/>
  <c r="U552" i="3"/>
  <c r="Y552" i="3"/>
  <c r="AA552" i="3" s="1"/>
  <c r="AB552" i="3"/>
  <c r="X552" i="3"/>
  <c r="Z552" i="3" s="1"/>
  <c r="W552" i="3"/>
  <c r="U432" i="3"/>
  <c r="X432" i="3"/>
  <c r="Z432" i="3" s="1"/>
  <c r="W432" i="3"/>
  <c r="Y432" i="3"/>
  <c r="AA432" i="3" s="1"/>
  <c r="AB432" i="3"/>
  <c r="X29" i="3"/>
  <c r="Z29" i="3" s="1"/>
  <c r="U29" i="3"/>
  <c r="W29" i="3"/>
  <c r="Y29" i="3"/>
  <c r="AA29" i="3" s="1"/>
  <c r="AB29" i="3"/>
  <c r="AB536" i="3"/>
  <c r="U536" i="3"/>
  <c r="X536" i="3"/>
  <c r="Z536" i="3" s="1"/>
  <c r="W536" i="3"/>
  <c r="Y536" i="3"/>
  <c r="AA536" i="3" s="1"/>
  <c r="X809" i="3"/>
  <c r="Z809" i="3" s="1"/>
  <c r="Y809" i="3"/>
  <c r="AA809" i="3" s="1"/>
  <c r="AB809" i="3"/>
  <c r="U809" i="3"/>
  <c r="W809" i="3"/>
  <c r="X539" i="3"/>
  <c r="Z539" i="3" s="1"/>
  <c r="W539" i="3"/>
  <c r="AB539" i="3"/>
  <c r="U539" i="3"/>
  <c r="Y539" i="3"/>
  <c r="AA539" i="3" s="1"/>
  <c r="Y475" i="3"/>
  <c r="AA475" i="3" s="1"/>
  <c r="U475" i="3"/>
  <c r="W475" i="3"/>
  <c r="X475" i="3"/>
  <c r="Z475" i="3" s="1"/>
  <c r="AB475" i="3"/>
  <c r="U744" i="3"/>
  <c r="Y744" i="3"/>
  <c r="AA744" i="3" s="1"/>
  <c r="X744" i="3"/>
  <c r="Z744" i="3" s="1"/>
  <c r="AB744" i="3"/>
  <c r="W744" i="3"/>
  <c r="U290" i="3"/>
  <c r="AB290" i="3"/>
  <c r="X290" i="3"/>
  <c r="Z290" i="3" s="1"/>
  <c r="Y290" i="3"/>
  <c r="AA290" i="3" s="1"/>
  <c r="W290" i="3"/>
  <c r="Y586" i="3"/>
  <c r="AA586" i="3" s="1"/>
  <c r="AB586" i="3"/>
  <c r="X586" i="3"/>
  <c r="Z586" i="3" s="1"/>
  <c r="U586" i="3"/>
  <c r="W586" i="3"/>
  <c r="W202" i="3"/>
  <c r="Y202" i="3"/>
  <c r="AA202" i="3" s="1"/>
  <c r="AB202" i="3"/>
  <c r="X202" i="3"/>
  <c r="Z202" i="3" s="1"/>
  <c r="U202" i="3"/>
  <c r="X865" i="3"/>
  <c r="Z865" i="3" s="1"/>
  <c r="U865" i="3"/>
  <c r="Y865" i="3"/>
  <c r="AA865" i="3" s="1"/>
  <c r="AB865" i="3"/>
  <c r="W865" i="3"/>
  <c r="Y507" i="3"/>
  <c r="AA507" i="3" s="1"/>
  <c r="AB507" i="3"/>
  <c r="W507" i="3"/>
  <c r="X507" i="3"/>
  <c r="Z507" i="3" s="1"/>
  <c r="U507" i="3"/>
  <c r="Y208" i="3"/>
  <c r="AA208" i="3" s="1"/>
  <c r="AB208" i="3"/>
  <c r="U208" i="3"/>
  <c r="X208" i="3"/>
  <c r="Z208" i="3" s="1"/>
  <c r="W208" i="3"/>
  <c r="X210" i="3"/>
  <c r="Z210" i="3" s="1"/>
  <c r="Y210" i="3"/>
  <c r="AA210" i="3" s="1"/>
  <c r="AB210" i="3"/>
  <c r="W210" i="3"/>
  <c r="U210" i="3"/>
  <c r="Y567" i="3"/>
  <c r="AA567" i="3" s="1"/>
  <c r="AB567" i="3"/>
  <c r="W567" i="3"/>
  <c r="X567" i="3"/>
  <c r="Z567" i="3" s="1"/>
  <c r="U567" i="3"/>
  <c r="Y667" i="3"/>
  <c r="AA667" i="3" s="1"/>
  <c r="AB667" i="3"/>
  <c r="X667" i="3"/>
  <c r="Z667" i="3" s="1"/>
  <c r="U667" i="3"/>
  <c r="W667" i="3"/>
  <c r="X685" i="3"/>
  <c r="Z685" i="3" s="1"/>
  <c r="U685" i="3"/>
  <c r="Y685" i="3"/>
  <c r="AA685" i="3" s="1"/>
  <c r="AB685" i="3"/>
  <c r="W685" i="3"/>
  <c r="Y178" i="3"/>
  <c r="AA178" i="3" s="1"/>
  <c r="AB178" i="3"/>
  <c r="X178" i="3"/>
  <c r="Z178" i="3" s="1"/>
  <c r="U178" i="3"/>
  <c r="W178" i="3"/>
  <c r="U665" i="3"/>
  <c r="Y665" i="3"/>
  <c r="AA665" i="3" s="1"/>
  <c r="AB665" i="3"/>
  <c r="W665" i="3"/>
  <c r="X665" i="3"/>
  <c r="Z665" i="3" s="1"/>
  <c r="Y265" i="3"/>
  <c r="AA265" i="3" s="1"/>
  <c r="AB265" i="3"/>
  <c r="X265" i="3"/>
  <c r="Z265" i="3" s="1"/>
  <c r="W265" i="3"/>
  <c r="U265" i="3"/>
  <c r="AB498" i="3"/>
  <c r="Y498" i="3"/>
  <c r="AA498" i="3" s="1"/>
  <c r="W498" i="3"/>
  <c r="X498" i="3"/>
  <c r="Z498" i="3" s="1"/>
  <c r="U498" i="3"/>
  <c r="Y486" i="3"/>
  <c r="AA486" i="3" s="1"/>
  <c r="AB486" i="3"/>
  <c r="W486" i="3"/>
  <c r="X486" i="3"/>
  <c r="Z486" i="3" s="1"/>
  <c r="U486" i="3"/>
  <c r="U909" i="3"/>
  <c r="X909" i="3"/>
  <c r="Z909" i="3" s="1"/>
  <c r="AB909" i="3"/>
  <c r="Y909" i="3"/>
  <c r="AA909" i="3" s="1"/>
  <c r="W909" i="3"/>
  <c r="Y873" i="3"/>
  <c r="AA873" i="3" s="1"/>
  <c r="AB873" i="3"/>
  <c r="X873" i="3"/>
  <c r="Z873" i="3" s="1"/>
  <c r="W873" i="3"/>
  <c r="U873" i="3"/>
  <c r="Y428" i="3"/>
  <c r="AA428" i="3" s="1"/>
  <c r="AB428" i="3"/>
  <c r="X428" i="3"/>
  <c r="Z428" i="3" s="1"/>
  <c r="U428" i="3"/>
  <c r="W428" i="3"/>
  <c r="Y320" i="3"/>
  <c r="AA320" i="3" s="1"/>
  <c r="AB320" i="3"/>
  <c r="X320" i="3"/>
  <c r="Z320" i="3" s="1"/>
  <c r="U320" i="3"/>
  <c r="W320" i="3"/>
  <c r="Y223" i="3"/>
  <c r="AA223" i="3" s="1"/>
  <c r="W223" i="3"/>
  <c r="U223" i="3"/>
  <c r="X223" i="3"/>
  <c r="Z223" i="3" s="1"/>
  <c r="AB223" i="3"/>
  <c r="Y197" i="3"/>
  <c r="AA197" i="3" s="1"/>
  <c r="AB197" i="3"/>
  <c r="U197" i="3"/>
  <c r="X197" i="3"/>
  <c r="Z197" i="3" s="1"/>
  <c r="W197" i="3"/>
  <c r="U968" i="3"/>
  <c r="X968" i="3"/>
  <c r="Z968" i="3" s="1"/>
  <c r="AB968" i="3"/>
  <c r="Y968" i="3"/>
  <c r="AA968" i="3" s="1"/>
  <c r="W968" i="3"/>
  <c r="U449" i="3"/>
  <c r="Y449" i="3"/>
  <c r="AA449" i="3" s="1"/>
  <c r="AB449" i="3"/>
  <c r="X449" i="3"/>
  <c r="Z449" i="3" s="1"/>
  <c r="W449" i="3"/>
  <c r="U310" i="3"/>
  <c r="X310" i="3"/>
  <c r="Z310" i="3" s="1"/>
  <c r="Y310" i="3"/>
  <c r="AA310" i="3" s="1"/>
  <c r="W310" i="3"/>
  <c r="AB310" i="3"/>
  <c r="Y275" i="3"/>
  <c r="AA275" i="3" s="1"/>
  <c r="U275" i="3"/>
  <c r="X275" i="3"/>
  <c r="Z275" i="3" s="1"/>
  <c r="W275" i="3"/>
  <c r="AB275" i="3"/>
  <c r="W427" i="3"/>
  <c r="AB427" i="3"/>
  <c r="Y427" i="3"/>
  <c r="AA427" i="3" s="1"/>
  <c r="U427" i="3"/>
  <c r="X427" i="3"/>
  <c r="Z427" i="3" s="1"/>
  <c r="AB606" i="3"/>
  <c r="W606" i="3"/>
  <c r="X606" i="3"/>
  <c r="Z606" i="3" s="1"/>
  <c r="U606" i="3"/>
  <c r="Y606" i="3"/>
  <c r="AA606" i="3" s="1"/>
  <c r="W441" i="3"/>
  <c r="U441" i="3"/>
  <c r="X441" i="3"/>
  <c r="Z441" i="3" s="1"/>
  <c r="Y441" i="3"/>
  <c r="AA441" i="3" s="1"/>
  <c r="AB441" i="3"/>
  <c r="Y215" i="3"/>
  <c r="AA215" i="3" s="1"/>
  <c r="W215" i="3"/>
  <c r="U215" i="3"/>
  <c r="X215" i="3"/>
  <c r="Z215" i="3" s="1"/>
  <c r="AB215" i="3"/>
  <c r="Y240" i="3"/>
  <c r="AA240" i="3" s="1"/>
  <c r="AB240" i="3"/>
  <c r="W240" i="3"/>
  <c r="U240" i="3"/>
  <c r="X240" i="3"/>
  <c r="Z240" i="3" s="1"/>
  <c r="Y523" i="3"/>
  <c r="AA523" i="3" s="1"/>
  <c r="AB523" i="3"/>
  <c r="W523" i="3"/>
  <c r="U523" i="3"/>
  <c r="X523" i="3"/>
  <c r="Z523" i="3" s="1"/>
  <c r="Y590" i="3"/>
  <c r="AA590" i="3" s="1"/>
  <c r="AB590" i="3"/>
  <c r="W590" i="3"/>
  <c r="U590" i="3"/>
  <c r="X590" i="3"/>
  <c r="Z590" i="3" s="1"/>
  <c r="U750" i="3"/>
  <c r="W750" i="3"/>
  <c r="AB750" i="3"/>
  <c r="X750" i="3"/>
  <c r="Z750" i="3" s="1"/>
  <c r="Y750" i="3"/>
  <c r="AA750" i="3" s="1"/>
  <c r="Y244" i="3"/>
  <c r="AA244" i="3" s="1"/>
  <c r="AB244" i="3"/>
  <c r="W244" i="3"/>
  <c r="X244" i="3"/>
  <c r="Z244" i="3" s="1"/>
  <c r="U244" i="3"/>
  <c r="Y779" i="3"/>
  <c r="AA779" i="3" s="1"/>
  <c r="U779" i="3"/>
  <c r="W779" i="3"/>
  <c r="AB779" i="3"/>
  <c r="X779" i="3"/>
  <c r="Z779" i="3" s="1"/>
  <c r="Y969" i="3"/>
  <c r="AA969" i="3" s="1"/>
  <c r="U969" i="3"/>
  <c r="W969" i="3"/>
  <c r="X969" i="3"/>
  <c r="Z969" i="3" s="1"/>
  <c r="AB969" i="3"/>
  <c r="Y710" i="3"/>
  <c r="AA710" i="3" s="1"/>
  <c r="AB710" i="3"/>
  <c r="U710" i="3"/>
  <c r="W710" i="3"/>
  <c r="X710" i="3"/>
  <c r="Z710" i="3" s="1"/>
  <c r="X284" i="3"/>
  <c r="Z284" i="3" s="1"/>
  <c r="AB284" i="3"/>
  <c r="W284" i="3"/>
  <c r="Y284" i="3"/>
  <c r="AA284" i="3" s="1"/>
  <c r="U284" i="3"/>
  <c r="Y321" i="3"/>
  <c r="AA321" i="3" s="1"/>
  <c r="AB321" i="3"/>
  <c r="X321" i="3"/>
  <c r="Z321" i="3" s="1"/>
  <c r="U321" i="3"/>
  <c r="W321" i="3"/>
  <c r="Y253" i="3"/>
  <c r="AA253" i="3" s="1"/>
  <c r="AB253" i="3"/>
  <c r="X253" i="3"/>
  <c r="Z253" i="3" s="1"/>
  <c r="U253" i="3"/>
  <c r="W253" i="3"/>
  <c r="W754" i="3"/>
  <c r="U754" i="3"/>
  <c r="X754" i="3"/>
  <c r="Z754" i="3" s="1"/>
  <c r="AB754" i="3"/>
  <c r="Y754" i="3"/>
  <c r="AA754" i="3" s="1"/>
  <c r="U650" i="3"/>
  <c r="Y650" i="3"/>
  <c r="AA650" i="3" s="1"/>
  <c r="AB650" i="3"/>
  <c r="X650" i="3"/>
  <c r="Z650" i="3" s="1"/>
  <c r="W650" i="3"/>
  <c r="AB588" i="3"/>
  <c r="Y588" i="3"/>
  <c r="AA588" i="3" s="1"/>
  <c r="W588" i="3"/>
  <c r="X588" i="3"/>
  <c r="Z588" i="3" s="1"/>
  <c r="U588" i="3"/>
  <c r="Y947" i="3"/>
  <c r="AA947" i="3" s="1"/>
  <c r="U947" i="3"/>
  <c r="W947" i="3"/>
  <c r="X947" i="3"/>
  <c r="Z947" i="3" s="1"/>
  <c r="AB947" i="3"/>
  <c r="W971" i="3"/>
  <c r="Y971" i="3"/>
  <c r="AA971" i="3" s="1"/>
  <c r="AB971" i="3"/>
  <c r="X971" i="3"/>
  <c r="Z971" i="3" s="1"/>
  <c r="U971" i="3"/>
  <c r="Y904" i="3"/>
  <c r="AA904" i="3" s="1"/>
  <c r="U904" i="3"/>
  <c r="AB904" i="3"/>
  <c r="X904" i="3"/>
  <c r="Z904" i="3" s="1"/>
  <c r="W904" i="3"/>
  <c r="Y354" i="3"/>
  <c r="AA354" i="3" s="1"/>
  <c r="AB354" i="3"/>
  <c r="X354" i="3"/>
  <c r="Z354" i="3" s="1"/>
  <c r="W354" i="3"/>
  <c r="U354" i="3"/>
  <c r="U973" i="3"/>
  <c r="X973" i="3"/>
  <c r="Z973" i="3" s="1"/>
  <c r="Y973" i="3"/>
  <c r="AA973" i="3" s="1"/>
  <c r="AB973" i="3"/>
  <c r="W973" i="3"/>
  <c r="X484" i="3"/>
  <c r="Z484" i="3" s="1"/>
  <c r="U484" i="3"/>
  <c r="W484" i="3"/>
  <c r="AB484" i="3"/>
  <c r="Y484" i="3"/>
  <c r="AA484" i="3" s="1"/>
  <c r="W952" i="3"/>
  <c r="AB952" i="3"/>
  <c r="X952" i="3"/>
  <c r="Z952" i="3" s="1"/>
  <c r="U952" i="3"/>
  <c r="Y952" i="3"/>
  <c r="AA952" i="3" s="1"/>
  <c r="U890" i="3"/>
  <c r="Y890" i="3"/>
  <c r="AA890" i="3" s="1"/>
  <c r="AB890" i="3"/>
  <c r="X890" i="3"/>
  <c r="Z890" i="3" s="1"/>
  <c r="W890" i="3"/>
  <c r="Y517" i="3"/>
  <c r="AA517" i="3" s="1"/>
  <c r="AB517" i="3"/>
  <c r="U517" i="3"/>
  <c r="W517" i="3"/>
  <c r="X517" i="3"/>
  <c r="Z517" i="3" s="1"/>
  <c r="AB636" i="3"/>
  <c r="X636" i="3"/>
  <c r="Z636" i="3" s="1"/>
  <c r="W636" i="3"/>
  <c r="U636" i="3"/>
  <c r="Y636" i="3"/>
  <c r="AA636" i="3" s="1"/>
  <c r="Y753" i="3"/>
  <c r="AA753" i="3" s="1"/>
  <c r="AB753" i="3"/>
  <c r="U753" i="3"/>
  <c r="W753" i="3"/>
  <c r="X753" i="3"/>
  <c r="Z753" i="3" s="1"/>
  <c r="AB723" i="3"/>
  <c r="U723" i="3"/>
  <c r="X723" i="3"/>
  <c r="Z723" i="3" s="1"/>
  <c r="W723" i="3"/>
  <c r="Y723" i="3"/>
  <c r="AA723" i="3" s="1"/>
  <c r="Y825" i="3"/>
  <c r="AA825" i="3" s="1"/>
  <c r="U825" i="3"/>
  <c r="AB825" i="3"/>
  <c r="X825" i="3"/>
  <c r="Z825" i="3" s="1"/>
  <c r="W825" i="3"/>
  <c r="Y271" i="3"/>
  <c r="AA271" i="3" s="1"/>
  <c r="AB271" i="3"/>
  <c r="U271" i="3"/>
  <c r="W271" i="3"/>
  <c r="X271" i="3"/>
  <c r="Z271" i="3" s="1"/>
  <c r="Y625" i="3"/>
  <c r="AA625" i="3" s="1"/>
  <c r="U625" i="3"/>
  <c r="W625" i="3"/>
  <c r="AB625" i="3"/>
  <c r="X625" i="3"/>
  <c r="Z625" i="3" s="1"/>
  <c r="X817" i="3"/>
  <c r="Z817" i="3" s="1"/>
  <c r="AB817" i="3"/>
  <c r="W817" i="3"/>
  <c r="U817" i="3"/>
  <c r="Y817" i="3"/>
  <c r="AA817" i="3" s="1"/>
  <c r="Y26" i="3"/>
  <c r="AA26" i="3" s="1"/>
  <c r="X26" i="3"/>
  <c r="Z26" i="3" s="1"/>
  <c r="AB26" i="3"/>
  <c r="U26" i="3"/>
  <c r="W26" i="3"/>
  <c r="AB689" i="3"/>
  <c r="W689" i="3"/>
  <c r="U689" i="3"/>
  <c r="Y689" i="3"/>
  <c r="AA689" i="3" s="1"/>
  <c r="X689" i="3"/>
  <c r="Z689" i="3" s="1"/>
  <c r="Y963" i="3"/>
  <c r="AA963" i="3" s="1"/>
  <c r="AB963" i="3"/>
  <c r="X963" i="3"/>
  <c r="Z963" i="3" s="1"/>
  <c r="W963" i="3"/>
  <c r="U963" i="3"/>
  <c r="X241" i="3"/>
  <c r="Z241" i="3" s="1"/>
  <c r="U241" i="3"/>
  <c r="W241" i="3"/>
  <c r="Y241" i="3"/>
  <c r="AA241" i="3" s="1"/>
  <c r="AB241" i="3"/>
  <c r="Y345" i="3"/>
  <c r="AA345" i="3" s="1"/>
  <c r="W345" i="3"/>
  <c r="AB345" i="3"/>
  <c r="X345" i="3"/>
  <c r="Z345" i="3" s="1"/>
  <c r="U345" i="3"/>
  <c r="Y832" i="3"/>
  <c r="AA832" i="3" s="1"/>
  <c r="AB832" i="3"/>
  <c r="W832" i="3"/>
  <c r="X832" i="3"/>
  <c r="Z832" i="3" s="1"/>
  <c r="U832" i="3"/>
  <c r="Y981" i="3"/>
  <c r="AA981" i="3" s="1"/>
  <c r="AB981" i="3"/>
  <c r="W981" i="3"/>
  <c r="U981" i="3"/>
  <c r="X981" i="3"/>
  <c r="Z981" i="3" s="1"/>
  <c r="W457" i="3"/>
  <c r="Y457" i="3"/>
  <c r="AA457" i="3" s="1"/>
  <c r="X457" i="3"/>
  <c r="Z457" i="3" s="1"/>
  <c r="AB457" i="3"/>
  <c r="U457" i="3"/>
  <c r="AB715" i="3"/>
  <c r="Y715" i="3"/>
  <c r="AA715" i="3" s="1"/>
  <c r="U715" i="3"/>
  <c r="W715" i="3"/>
  <c r="X715" i="3"/>
  <c r="Z715" i="3" s="1"/>
  <c r="Y232" i="3"/>
  <c r="AA232" i="3" s="1"/>
  <c r="AB232" i="3"/>
  <c r="W232" i="3"/>
  <c r="X232" i="3"/>
  <c r="Z232" i="3" s="1"/>
  <c r="U232" i="3"/>
  <c r="AB467" i="3"/>
  <c r="U467" i="3"/>
  <c r="W467" i="3"/>
  <c r="Y467" i="3"/>
  <c r="AA467" i="3" s="1"/>
  <c r="X467" i="3"/>
  <c r="Z467" i="3" s="1"/>
  <c r="AB858" i="3"/>
  <c r="W858" i="3"/>
  <c r="X858" i="3"/>
  <c r="Z858" i="3" s="1"/>
  <c r="Y858" i="3"/>
  <c r="AA858" i="3" s="1"/>
  <c r="U858" i="3"/>
  <c r="Y937" i="3"/>
  <c r="AA937" i="3" s="1"/>
  <c r="AB937" i="3"/>
  <c r="U937" i="3"/>
  <c r="X937" i="3"/>
  <c r="Z937" i="3" s="1"/>
  <c r="W937" i="3"/>
  <c r="Y880" i="3"/>
  <c r="AA880" i="3" s="1"/>
  <c r="AB880" i="3"/>
  <c r="X880" i="3"/>
  <c r="Z880" i="3" s="1"/>
  <c r="U880" i="3"/>
  <c r="W880" i="3"/>
  <c r="Y376" i="3"/>
  <c r="AA376" i="3" s="1"/>
  <c r="U376" i="3"/>
  <c r="W376" i="3"/>
  <c r="X376" i="3"/>
  <c r="Z376" i="3" s="1"/>
  <c r="AB376" i="3"/>
  <c r="Y359" i="3"/>
  <c r="AA359" i="3" s="1"/>
  <c r="W359" i="3"/>
  <c r="AB359" i="3"/>
  <c r="X359" i="3"/>
  <c r="Z359" i="3" s="1"/>
  <c r="U359" i="3"/>
  <c r="U811" i="3"/>
  <c r="Y811" i="3"/>
  <c r="AA811" i="3" s="1"/>
  <c r="AB811" i="3"/>
  <c r="X811" i="3"/>
  <c r="Z811" i="3" s="1"/>
  <c r="W811" i="3"/>
  <c r="Y821" i="3"/>
  <c r="AA821" i="3" s="1"/>
  <c r="AB821" i="3"/>
  <c r="U821" i="3"/>
  <c r="X821" i="3"/>
  <c r="Z821" i="3" s="1"/>
  <c r="W821" i="3"/>
  <c r="AB747" i="3"/>
  <c r="X747" i="3"/>
  <c r="Z747" i="3" s="1"/>
  <c r="U747" i="3"/>
  <c r="W747" i="3"/>
  <c r="Y747" i="3"/>
  <c r="AA747" i="3" s="1"/>
  <c r="W225" i="3"/>
  <c r="Y225" i="3"/>
  <c r="AA225" i="3" s="1"/>
  <c r="X225" i="3"/>
  <c r="Z225" i="3" s="1"/>
  <c r="U225" i="3"/>
  <c r="AB225" i="3"/>
  <c r="X602" i="3"/>
  <c r="Z602" i="3" s="1"/>
  <c r="AB602" i="3"/>
  <c r="Y602" i="3"/>
  <c r="AA602" i="3" s="1"/>
  <c r="W602" i="3"/>
  <c r="U602" i="3"/>
  <c r="Y773" i="3"/>
  <c r="AA773" i="3" s="1"/>
  <c r="AB773" i="3"/>
  <c r="X773" i="3"/>
  <c r="Z773" i="3" s="1"/>
  <c r="U773" i="3"/>
  <c r="W773" i="3"/>
  <c r="W177" i="3"/>
  <c r="AB177" i="3"/>
  <c r="U177" i="3"/>
  <c r="X177" i="3"/>
  <c r="Z177" i="3" s="1"/>
  <c r="Y177" i="3"/>
  <c r="AA177" i="3" s="1"/>
  <c r="W846" i="3"/>
  <c r="Y846" i="3"/>
  <c r="AA846" i="3" s="1"/>
  <c r="AB846" i="3"/>
  <c r="X846" i="3"/>
  <c r="Z846" i="3" s="1"/>
  <c r="U846" i="3"/>
  <c r="W443" i="3"/>
  <c r="X443" i="3"/>
  <c r="Z443" i="3" s="1"/>
  <c r="AB443" i="3"/>
  <c r="Y443" i="3"/>
  <c r="AA443" i="3" s="1"/>
  <c r="U443" i="3"/>
  <c r="AB868" i="3"/>
  <c r="W868" i="3"/>
  <c r="U868" i="3"/>
  <c r="X868" i="3"/>
  <c r="Z868" i="3" s="1"/>
  <c r="Y868" i="3"/>
  <c r="AA868" i="3" s="1"/>
  <c r="AB893" i="3"/>
  <c r="W893" i="3"/>
  <c r="X893" i="3"/>
  <c r="Z893" i="3" s="1"/>
  <c r="Y893" i="3"/>
  <c r="AA893" i="3" s="1"/>
  <c r="U893" i="3"/>
  <c r="U372" i="3"/>
  <c r="Y372" i="3"/>
  <c r="AA372" i="3" s="1"/>
  <c r="AB372" i="3"/>
  <c r="X372" i="3"/>
  <c r="Z372" i="3" s="1"/>
  <c r="W372" i="3"/>
  <c r="AB693" i="3"/>
  <c r="U693" i="3"/>
  <c r="X693" i="3"/>
  <c r="Z693" i="3" s="1"/>
  <c r="Y693" i="3"/>
  <c r="AA693" i="3" s="1"/>
  <c r="W693" i="3"/>
  <c r="Y325" i="3"/>
  <c r="AA325" i="3" s="1"/>
  <c r="X325" i="3"/>
  <c r="Z325" i="3" s="1"/>
  <c r="AB325" i="3"/>
  <c r="U325" i="3"/>
  <c r="W325" i="3"/>
  <c r="Y335" i="3"/>
  <c r="AA335" i="3" s="1"/>
  <c r="AB335" i="3"/>
  <c r="X335" i="3"/>
  <c r="Z335" i="3" s="1"/>
  <c r="W335" i="3"/>
  <c r="U335" i="3"/>
  <c r="Y329" i="3"/>
  <c r="AA329" i="3" s="1"/>
  <c r="X329" i="3"/>
  <c r="Z329" i="3" s="1"/>
  <c r="W329" i="3"/>
  <c r="AB329" i="3"/>
  <c r="U329" i="3"/>
  <c r="AB741" i="3"/>
  <c r="U741" i="3"/>
  <c r="W741" i="3"/>
  <c r="X741" i="3"/>
  <c r="Z741" i="3" s="1"/>
  <c r="Y741" i="3"/>
  <c r="AA741" i="3" s="1"/>
  <c r="AB757" i="3"/>
  <c r="W757" i="3"/>
  <c r="Y757" i="3"/>
  <c r="AA757" i="3" s="1"/>
  <c r="X757" i="3"/>
  <c r="Z757" i="3" s="1"/>
  <c r="U757" i="3"/>
  <c r="U431" i="3"/>
  <c r="X431" i="3"/>
  <c r="Z431" i="3" s="1"/>
  <c r="Y431" i="3"/>
  <c r="AA431" i="3" s="1"/>
  <c r="W431" i="3"/>
  <c r="AB431" i="3"/>
  <c r="AB633" i="3"/>
  <c r="Y633" i="3"/>
  <c r="AA633" i="3" s="1"/>
  <c r="X633" i="3"/>
  <c r="Z633" i="3" s="1"/>
  <c r="W633" i="3"/>
  <c r="U633" i="3"/>
  <c r="U871" i="3"/>
  <c r="X871" i="3"/>
  <c r="Z871" i="3" s="1"/>
  <c r="W871" i="3"/>
  <c r="AB871" i="3"/>
  <c r="Y871" i="3"/>
  <c r="AA871" i="3" s="1"/>
  <c r="W595" i="3"/>
  <c r="AB595" i="3"/>
  <c r="Y595" i="3"/>
  <c r="AA595" i="3" s="1"/>
  <c r="X595" i="3"/>
  <c r="Z595" i="3" s="1"/>
  <c r="U595" i="3"/>
  <c r="Y843" i="3"/>
  <c r="AA843" i="3" s="1"/>
  <c r="AB843" i="3"/>
  <c r="X843" i="3"/>
  <c r="Z843" i="3" s="1"/>
  <c r="U843" i="3"/>
  <c r="W843" i="3"/>
  <c r="AB618" i="3"/>
  <c r="W618" i="3"/>
  <c r="U618" i="3"/>
  <c r="X618" i="3"/>
  <c r="Z618" i="3" s="1"/>
  <c r="Y618" i="3"/>
  <c r="AA618" i="3" s="1"/>
  <c r="AB795" i="3"/>
  <c r="Y795" i="3"/>
  <c r="AA795" i="3" s="1"/>
  <c r="W795" i="3"/>
  <c r="X795" i="3"/>
  <c r="Z795" i="3" s="1"/>
  <c r="U795" i="3"/>
  <c r="Y812" i="3"/>
  <c r="AA812" i="3" s="1"/>
  <c r="AB812" i="3"/>
  <c r="X812" i="3"/>
  <c r="Z812" i="3" s="1"/>
  <c r="W812" i="3"/>
  <c r="U812" i="3"/>
  <c r="W782" i="3"/>
  <c r="X782" i="3"/>
  <c r="Z782" i="3" s="1"/>
  <c r="AB782" i="3"/>
  <c r="Y782" i="3"/>
  <c r="AA782" i="3" s="1"/>
  <c r="U782" i="3"/>
  <c r="W462" i="3"/>
  <c r="X462" i="3"/>
  <c r="Z462" i="3" s="1"/>
  <c r="U462" i="3"/>
  <c r="Y462" i="3"/>
  <c r="AA462" i="3" s="1"/>
  <c r="AB462" i="3"/>
  <c r="U412" i="3"/>
  <c r="AB412" i="3"/>
  <c r="X412" i="3"/>
  <c r="Z412" i="3" s="1"/>
  <c r="W412" i="3"/>
  <c r="Y412" i="3"/>
  <c r="AA412" i="3" s="1"/>
  <c r="Y856" i="3"/>
  <c r="AA856" i="3" s="1"/>
  <c r="AB856" i="3"/>
  <c r="U856" i="3"/>
  <c r="W856" i="3"/>
  <c r="X856" i="3"/>
  <c r="Z856" i="3" s="1"/>
  <c r="Y652" i="3"/>
  <c r="AA652" i="3" s="1"/>
  <c r="X652" i="3"/>
  <c r="Z652" i="3" s="1"/>
  <c r="W652" i="3"/>
  <c r="U652" i="3"/>
  <c r="AB652" i="3"/>
  <c r="X883" i="3"/>
  <c r="Z883" i="3" s="1"/>
  <c r="AB883" i="3"/>
  <c r="Y883" i="3"/>
  <c r="AA883" i="3" s="1"/>
  <c r="U883" i="3"/>
  <c r="W883" i="3"/>
  <c r="X260" i="3"/>
  <c r="Z260" i="3" s="1"/>
  <c r="U260" i="3"/>
  <c r="W260" i="3"/>
  <c r="Y260" i="3"/>
  <c r="AA260" i="3" s="1"/>
  <c r="AB260" i="3"/>
  <c r="U756" i="3"/>
  <c r="Y756" i="3"/>
  <c r="AA756" i="3" s="1"/>
  <c r="X756" i="3"/>
  <c r="Z756" i="3" s="1"/>
  <c r="AB756" i="3"/>
  <c r="W756" i="3"/>
  <c r="W504" i="3"/>
  <c r="U504" i="3"/>
  <c r="Y504" i="3"/>
  <c r="AA504" i="3" s="1"/>
  <c r="AB504" i="3"/>
  <c r="X504" i="3"/>
  <c r="Z504" i="3" s="1"/>
  <c r="W220" i="3"/>
  <c r="U220" i="3"/>
  <c r="X220" i="3"/>
  <c r="Z220" i="3" s="1"/>
  <c r="Y220" i="3"/>
  <c r="AA220" i="3" s="1"/>
  <c r="AB220" i="3"/>
  <c r="AB731" i="3"/>
  <c r="Y731" i="3"/>
  <c r="AA731" i="3" s="1"/>
  <c r="U731" i="3"/>
  <c r="X731" i="3"/>
  <c r="Z731" i="3" s="1"/>
  <c r="W731" i="3"/>
  <c r="Y542" i="3"/>
  <c r="AA542" i="3" s="1"/>
  <c r="U542" i="3"/>
  <c r="X542" i="3"/>
  <c r="Z542" i="3" s="1"/>
  <c r="W542" i="3"/>
  <c r="AB542" i="3"/>
  <c r="W585" i="3"/>
  <c r="U585" i="3"/>
  <c r="AB585" i="3"/>
  <c r="X585" i="3"/>
  <c r="Z585" i="3" s="1"/>
  <c r="Y585" i="3"/>
  <c r="AA585" i="3" s="1"/>
  <c r="W222" i="3"/>
  <c r="U222" i="3"/>
  <c r="X222" i="3"/>
  <c r="Z222" i="3" s="1"/>
  <c r="Y222" i="3"/>
  <c r="AA222" i="3" s="1"/>
  <c r="AB222" i="3"/>
  <c r="Y514" i="3"/>
  <c r="AA514" i="3" s="1"/>
  <c r="AB514" i="3"/>
  <c r="W514" i="3"/>
  <c r="U514" i="3"/>
  <c r="X514" i="3"/>
  <c r="Z514" i="3" s="1"/>
  <c r="Y509" i="3"/>
  <c r="AA509" i="3" s="1"/>
  <c r="AB509" i="3"/>
  <c r="X509" i="3"/>
  <c r="Z509" i="3" s="1"/>
  <c r="W509" i="3"/>
  <c r="U509" i="3"/>
  <c r="AB923" i="3"/>
  <c r="X923" i="3"/>
  <c r="Z923" i="3" s="1"/>
  <c r="Y923" i="3"/>
  <c r="AA923" i="3" s="1"/>
  <c r="W923" i="3"/>
  <c r="U923" i="3"/>
  <c r="W434" i="3"/>
  <c r="U434" i="3"/>
  <c r="AB434" i="3"/>
  <c r="X434" i="3"/>
  <c r="Z434" i="3" s="1"/>
  <c r="Y434" i="3"/>
  <c r="AA434" i="3" s="1"/>
  <c r="Y994" i="3"/>
  <c r="AA994" i="3" s="1"/>
  <c r="AB994" i="3"/>
  <c r="X994" i="3"/>
  <c r="Z994" i="3" s="1"/>
  <c r="W994" i="3"/>
  <c r="U994" i="3"/>
  <c r="Y851" i="3"/>
  <c r="AA851" i="3" s="1"/>
  <c r="W851" i="3"/>
  <c r="U851" i="3"/>
  <c r="AB851" i="3"/>
  <c r="X851" i="3"/>
  <c r="Z851" i="3" s="1"/>
  <c r="U654" i="3"/>
  <c r="W654" i="3"/>
  <c r="Y654" i="3"/>
  <c r="AA654" i="3" s="1"/>
  <c r="AB654" i="3"/>
  <c r="X654" i="3"/>
  <c r="Z654" i="3" s="1"/>
  <c r="Y569" i="3"/>
  <c r="AA569" i="3" s="1"/>
  <c r="AB569" i="3"/>
  <c r="W569" i="3"/>
  <c r="X569" i="3"/>
  <c r="Z569" i="3" s="1"/>
  <c r="U569" i="3"/>
  <c r="AB906" i="3"/>
  <c r="U906" i="3"/>
  <c r="W906" i="3"/>
  <c r="X906" i="3"/>
  <c r="Z906" i="3" s="1"/>
  <c r="Y906" i="3"/>
  <c r="AA906" i="3" s="1"/>
  <c r="Y285" i="3"/>
  <c r="AA285" i="3" s="1"/>
  <c r="X285" i="3"/>
  <c r="Z285" i="3" s="1"/>
  <c r="AB285" i="3"/>
  <c r="U285" i="3"/>
  <c r="W285" i="3"/>
  <c r="U942" i="3"/>
  <c r="AB942" i="3"/>
  <c r="X942" i="3"/>
  <c r="Z942" i="3" s="1"/>
  <c r="W942" i="3"/>
  <c r="Y942" i="3"/>
  <c r="AA942" i="3" s="1"/>
  <c r="Y187" i="3"/>
  <c r="AA187" i="3" s="1"/>
  <c r="AB187" i="3"/>
  <c r="U187" i="3"/>
  <c r="X187" i="3"/>
  <c r="Z187" i="3" s="1"/>
  <c r="W187" i="3"/>
  <c r="W276" i="3"/>
  <c r="U276" i="3"/>
  <c r="AB276" i="3"/>
  <c r="X276" i="3"/>
  <c r="Z276" i="3" s="1"/>
  <c r="Y276" i="3"/>
  <c r="AA276" i="3" s="1"/>
  <c r="U471" i="3"/>
  <c r="AB471" i="3"/>
  <c r="X471" i="3"/>
  <c r="Z471" i="3" s="1"/>
  <c r="W471" i="3"/>
  <c r="Y471" i="3"/>
  <c r="AA471" i="3" s="1"/>
  <c r="Y308" i="3"/>
  <c r="AA308" i="3" s="1"/>
  <c r="W308" i="3"/>
  <c r="AB308" i="3"/>
  <c r="X308" i="3"/>
  <c r="Z308" i="3" s="1"/>
  <c r="U308" i="3"/>
  <c r="Y307" i="3"/>
  <c r="AA307" i="3" s="1"/>
  <c r="AB307" i="3"/>
  <c r="U307" i="3"/>
  <c r="X307" i="3"/>
  <c r="Z307" i="3" s="1"/>
  <c r="W307" i="3"/>
  <c r="W792" i="3"/>
  <c r="U792" i="3"/>
  <c r="X792" i="3"/>
  <c r="Z792" i="3" s="1"/>
  <c r="Y792" i="3"/>
  <c r="AA792" i="3" s="1"/>
  <c r="AB792" i="3"/>
  <c r="U802" i="3"/>
  <c r="AB802" i="3"/>
  <c r="Y802" i="3"/>
  <c r="AA802" i="3" s="1"/>
  <c r="X802" i="3"/>
  <c r="Z802" i="3" s="1"/>
  <c r="W802" i="3"/>
  <c r="Y583" i="3"/>
  <c r="AA583" i="3" s="1"/>
  <c r="U583" i="3"/>
  <c r="AB583" i="3"/>
  <c r="X583" i="3"/>
  <c r="Z583" i="3" s="1"/>
  <c r="W583" i="3"/>
  <c r="Y476" i="3"/>
  <c r="AA476" i="3" s="1"/>
  <c r="AB476" i="3"/>
  <c r="W476" i="3"/>
  <c r="U476" i="3"/>
  <c r="X476" i="3"/>
  <c r="Z476" i="3" s="1"/>
  <c r="Y379" i="3"/>
  <c r="AA379" i="3" s="1"/>
  <c r="AB379" i="3"/>
  <c r="X379" i="3"/>
  <c r="Z379" i="3" s="1"/>
  <c r="W379" i="3"/>
  <c r="U379" i="3"/>
  <c r="X836" i="3"/>
  <c r="Z836" i="3" s="1"/>
  <c r="AB836" i="3"/>
  <c r="W836" i="3"/>
  <c r="U836" i="3"/>
  <c r="Y836" i="3"/>
  <c r="AA836" i="3" s="1"/>
  <c r="X783" i="3"/>
  <c r="Z783" i="3" s="1"/>
  <c r="U783" i="3"/>
  <c r="W783" i="3"/>
  <c r="Y783" i="3"/>
  <c r="AA783" i="3" s="1"/>
  <c r="AB783" i="3"/>
  <c r="U895" i="3"/>
  <c r="W895" i="3"/>
  <c r="Y895" i="3"/>
  <c r="AA895" i="3" s="1"/>
  <c r="X895" i="3"/>
  <c r="Z895" i="3" s="1"/>
  <c r="AB895" i="3"/>
  <c r="Y737" i="3"/>
  <c r="AA737" i="3" s="1"/>
  <c r="U737" i="3"/>
  <c r="AB737" i="3"/>
  <c r="X737" i="3"/>
  <c r="Z737" i="3" s="1"/>
  <c r="W737" i="3"/>
  <c r="Y881" i="3"/>
  <c r="AA881" i="3" s="1"/>
  <c r="AB881" i="3"/>
  <c r="X881" i="3"/>
  <c r="Z881" i="3" s="1"/>
  <c r="W881" i="3"/>
  <c r="U881" i="3"/>
  <c r="W888" i="3"/>
  <c r="Y888" i="3"/>
  <c r="AA888" i="3" s="1"/>
  <c r="AB888" i="3"/>
  <c r="U888" i="3"/>
  <c r="X888" i="3"/>
  <c r="Z888" i="3" s="1"/>
  <c r="AB242" i="3"/>
  <c r="W242" i="3"/>
  <c r="Y242" i="3"/>
  <c r="AA242" i="3" s="1"/>
  <c r="U242" i="3"/>
  <c r="X242" i="3"/>
  <c r="Z242" i="3" s="1"/>
  <c r="Y876" i="3"/>
  <c r="AA876" i="3" s="1"/>
  <c r="AB876" i="3"/>
  <c r="W876" i="3"/>
  <c r="U876" i="3"/>
  <c r="X876" i="3"/>
  <c r="Z876" i="3" s="1"/>
  <c r="X492" i="3"/>
  <c r="Z492" i="3" s="1"/>
  <c r="U492" i="3"/>
  <c r="Y492" i="3"/>
  <c r="AA492" i="3" s="1"/>
  <c r="AB492" i="3"/>
  <c r="W492" i="3"/>
  <c r="X415" i="3"/>
  <c r="Z415" i="3" s="1"/>
  <c r="W415" i="3"/>
  <c r="U415" i="3"/>
  <c r="Y415" i="3"/>
  <c r="AA415" i="3" s="1"/>
  <c r="AB415" i="3"/>
  <c r="Y584" i="3"/>
  <c r="AA584" i="3" s="1"/>
  <c r="AB584" i="3"/>
  <c r="W584" i="3"/>
  <c r="X584" i="3"/>
  <c r="Z584" i="3" s="1"/>
  <c r="U584" i="3"/>
  <c r="Y214" i="3"/>
  <c r="AA214" i="3" s="1"/>
  <c r="AB214" i="3"/>
  <c r="U214" i="3"/>
  <c r="X214" i="3"/>
  <c r="Z214" i="3" s="1"/>
  <c r="W214" i="3"/>
  <c r="Y733" i="3"/>
  <c r="AA733" i="3" s="1"/>
  <c r="AB733" i="3"/>
  <c r="U733" i="3"/>
  <c r="X733" i="3"/>
  <c r="Z733" i="3" s="1"/>
  <c r="W733" i="3"/>
  <c r="Y538" i="3"/>
  <c r="AA538" i="3" s="1"/>
  <c r="AB538" i="3"/>
  <c r="U538" i="3"/>
  <c r="W538" i="3"/>
  <c r="X538" i="3"/>
  <c r="Z538" i="3" s="1"/>
  <c r="W925" i="3"/>
  <c r="X925" i="3"/>
  <c r="Z925" i="3" s="1"/>
  <c r="U925" i="3"/>
  <c r="Y925" i="3"/>
  <c r="AA925" i="3" s="1"/>
  <c r="AB925" i="3"/>
  <c r="W272" i="3"/>
  <c r="Y272" i="3"/>
  <c r="AA272" i="3" s="1"/>
  <c r="X272" i="3"/>
  <c r="Z272" i="3" s="1"/>
  <c r="AB272" i="3"/>
  <c r="U272" i="3"/>
  <c r="Y478" i="3"/>
  <c r="AA478" i="3" s="1"/>
  <c r="AB478" i="3"/>
  <c r="U478" i="3"/>
  <c r="W478" i="3"/>
  <c r="X478" i="3"/>
  <c r="Z478" i="3" s="1"/>
  <c r="W179" i="3"/>
  <c r="Y179" i="3"/>
  <c r="AA179" i="3" s="1"/>
  <c r="X179" i="3"/>
  <c r="Z179" i="3" s="1"/>
  <c r="AB179" i="3"/>
  <c r="U179" i="3"/>
  <c r="Y483" i="3"/>
  <c r="AA483" i="3" s="1"/>
  <c r="X483" i="3"/>
  <c r="Z483" i="3" s="1"/>
  <c r="W483" i="3"/>
  <c r="U483" i="3"/>
  <c r="AB483" i="3"/>
  <c r="W874" i="3"/>
  <c r="X874" i="3"/>
  <c r="Z874" i="3" s="1"/>
  <c r="Y874" i="3"/>
  <c r="AA874" i="3" s="1"/>
  <c r="AB874" i="3"/>
  <c r="U874" i="3"/>
  <c r="W465" i="3"/>
  <c r="X465" i="3"/>
  <c r="Z465" i="3" s="1"/>
  <c r="Y465" i="3"/>
  <c r="AA465" i="3" s="1"/>
  <c r="AB465" i="3"/>
  <c r="U465" i="3"/>
  <c r="Y725" i="3"/>
  <c r="AA725" i="3" s="1"/>
  <c r="AB725" i="3"/>
  <c r="W725" i="3"/>
  <c r="U725" i="3"/>
  <c r="X725" i="3"/>
  <c r="Z725" i="3" s="1"/>
  <c r="AB472" i="3"/>
  <c r="W472" i="3"/>
  <c r="U472" i="3"/>
  <c r="X472" i="3"/>
  <c r="Z472" i="3" s="1"/>
  <c r="Y472" i="3"/>
  <c r="AA472" i="3" s="1"/>
  <c r="Y227" i="3"/>
  <c r="AA227" i="3" s="1"/>
  <c r="AB227" i="3"/>
  <c r="X227" i="3"/>
  <c r="Z227" i="3" s="1"/>
  <c r="U227" i="3"/>
  <c r="W227" i="3"/>
  <c r="AB698" i="3"/>
  <c r="X698" i="3"/>
  <c r="Z698" i="3" s="1"/>
  <c r="W698" i="3"/>
  <c r="Y698" i="3"/>
  <c r="AA698" i="3" s="1"/>
  <c r="U698" i="3"/>
  <c r="Y482" i="3"/>
  <c r="AA482" i="3" s="1"/>
  <c r="AB482" i="3"/>
  <c r="W482" i="3"/>
  <c r="U482" i="3"/>
  <c r="X482" i="3"/>
  <c r="Z482" i="3" s="1"/>
  <c r="Y806" i="3"/>
  <c r="AA806" i="3" s="1"/>
  <c r="AB806" i="3"/>
  <c r="X806" i="3"/>
  <c r="Z806" i="3" s="1"/>
  <c r="W806" i="3"/>
  <c r="U806" i="3"/>
  <c r="U612" i="3"/>
  <c r="X612" i="3"/>
  <c r="Z612" i="3" s="1"/>
  <c r="Y612" i="3"/>
  <c r="AA612" i="3" s="1"/>
  <c r="W612" i="3"/>
  <c r="AB612" i="3"/>
  <c r="Y997" i="3"/>
  <c r="AA997" i="3" s="1"/>
  <c r="AB997" i="3"/>
  <c r="W997" i="3"/>
  <c r="U997" i="3"/>
  <c r="X997" i="3"/>
  <c r="Z997" i="3" s="1"/>
  <c r="Y233" i="3"/>
  <c r="AA233" i="3" s="1"/>
  <c r="AB233" i="3"/>
  <c r="X233" i="3"/>
  <c r="Z233" i="3" s="1"/>
  <c r="U233" i="3"/>
  <c r="W233" i="3"/>
  <c r="Y211" i="3"/>
  <c r="AA211" i="3" s="1"/>
  <c r="AB211" i="3"/>
  <c r="W211" i="3"/>
  <c r="X211" i="3"/>
  <c r="Z211" i="3" s="1"/>
  <c r="U211" i="3"/>
  <c r="U837" i="3"/>
  <c r="Y837" i="3"/>
  <c r="AA837" i="3" s="1"/>
  <c r="AB837" i="3"/>
  <c r="X837" i="3"/>
  <c r="Z837" i="3" s="1"/>
  <c r="W837" i="3"/>
  <c r="Y684" i="3"/>
  <c r="AA684" i="3" s="1"/>
  <c r="AB684" i="3"/>
  <c r="W684" i="3"/>
  <c r="U684" i="3"/>
  <c r="X684" i="3"/>
  <c r="Z684" i="3" s="1"/>
  <c r="W683" i="3"/>
  <c r="Y683" i="3"/>
  <c r="AA683" i="3" s="1"/>
  <c r="AB683" i="3"/>
  <c r="X683" i="3"/>
  <c r="Z683" i="3" s="1"/>
  <c r="U683" i="3"/>
  <c r="AB466" i="3"/>
  <c r="W466" i="3"/>
  <c r="Y466" i="3"/>
  <c r="AA466" i="3" s="1"/>
  <c r="X466" i="3"/>
  <c r="Z466" i="3" s="1"/>
  <c r="U466" i="3"/>
  <c r="Y663" i="3"/>
  <c r="AA663" i="3" s="1"/>
  <c r="U663" i="3"/>
  <c r="X663" i="3"/>
  <c r="Z663" i="3" s="1"/>
  <c r="W663" i="3"/>
  <c r="AB663" i="3"/>
  <c r="U346" i="3"/>
  <c r="Y346" i="3"/>
  <c r="AA346" i="3" s="1"/>
  <c r="AB346" i="3"/>
  <c r="W346" i="3"/>
  <c r="X346" i="3"/>
  <c r="Z346" i="3" s="1"/>
  <c r="Y945" i="3"/>
  <c r="AA945" i="3" s="1"/>
  <c r="X945" i="3"/>
  <c r="Z945" i="3" s="1"/>
  <c r="W945" i="3"/>
  <c r="U945" i="3"/>
  <c r="AB945" i="3"/>
  <c r="X410" i="3"/>
  <c r="Z410" i="3" s="1"/>
  <c r="Y410" i="3"/>
  <c r="AA410" i="3" s="1"/>
  <c r="AB410" i="3"/>
  <c r="W410" i="3"/>
  <c r="U410" i="3"/>
  <c r="AB681" i="3"/>
  <c r="U681" i="3"/>
  <c r="Y681" i="3"/>
  <c r="AA681" i="3" s="1"/>
  <c r="W681" i="3"/>
  <c r="X681" i="3"/>
  <c r="Z681" i="3" s="1"/>
  <c r="W371" i="3"/>
  <c r="U371" i="3"/>
  <c r="Y371" i="3"/>
  <c r="AA371" i="3" s="1"/>
  <c r="X371" i="3"/>
  <c r="Z371" i="3" s="1"/>
  <c r="AB371" i="3"/>
  <c r="AB370" i="3"/>
  <c r="Y370" i="3"/>
  <c r="AA370" i="3" s="1"/>
  <c r="U370" i="3"/>
  <c r="X370" i="3"/>
  <c r="Z370" i="3" s="1"/>
  <c r="W370" i="3"/>
  <c r="AB732" i="3"/>
  <c r="X732" i="3"/>
  <c r="Z732" i="3" s="1"/>
  <c r="Y732" i="3"/>
  <c r="AA732" i="3" s="1"/>
  <c r="W732" i="3"/>
  <c r="U732" i="3"/>
  <c r="Y778" i="3"/>
  <c r="AA778" i="3" s="1"/>
  <c r="X778" i="3"/>
  <c r="Z778" i="3" s="1"/>
  <c r="W778" i="3"/>
  <c r="U778" i="3"/>
  <c r="AB778" i="3"/>
  <c r="Y349" i="3"/>
  <c r="AA349" i="3" s="1"/>
  <c r="X349" i="3"/>
  <c r="Z349" i="3" s="1"/>
  <c r="AB349" i="3"/>
  <c r="W349" i="3"/>
  <c r="U349" i="3"/>
  <c r="Y593" i="3"/>
  <c r="AA593" i="3" s="1"/>
  <c r="W593" i="3"/>
  <c r="U593" i="3"/>
  <c r="X593" i="3"/>
  <c r="Z593" i="3" s="1"/>
  <c r="AB593" i="3"/>
  <c r="W609" i="3"/>
  <c r="Y609" i="3"/>
  <c r="AA609" i="3" s="1"/>
  <c r="AB609" i="3"/>
  <c r="X609" i="3"/>
  <c r="Z609" i="3" s="1"/>
  <c r="U609" i="3"/>
  <c r="W556" i="3"/>
  <c r="AB556" i="3"/>
  <c r="U556" i="3"/>
  <c r="Y556" i="3"/>
  <c r="AA556" i="3" s="1"/>
  <c r="X556" i="3"/>
  <c r="Z556" i="3" s="1"/>
  <c r="W479" i="3"/>
  <c r="Y479" i="3"/>
  <c r="AA479" i="3" s="1"/>
  <c r="U479" i="3"/>
  <c r="AB479" i="3"/>
  <c r="X479" i="3"/>
  <c r="Z479" i="3" s="1"/>
  <c r="U638" i="3"/>
  <c r="X638" i="3"/>
  <c r="Z638" i="3" s="1"/>
  <c r="Y638" i="3"/>
  <c r="AA638" i="3" s="1"/>
  <c r="AB638" i="3"/>
  <c r="W638" i="3"/>
  <c r="Y437" i="3"/>
  <c r="AA437" i="3" s="1"/>
  <c r="AB437" i="3"/>
  <c r="X437" i="3"/>
  <c r="Z437" i="3" s="1"/>
  <c r="W437" i="3"/>
  <c r="U437" i="3"/>
  <c r="Y341" i="3"/>
  <c r="AA341" i="3" s="1"/>
  <c r="AB341" i="3"/>
  <c r="X341" i="3"/>
  <c r="Z341" i="3" s="1"/>
  <c r="U341" i="3"/>
  <c r="W341" i="3"/>
  <c r="U439" i="3"/>
  <c r="X439" i="3"/>
  <c r="Z439" i="3" s="1"/>
  <c r="W439" i="3"/>
  <c r="Y439" i="3"/>
  <c r="AA439" i="3" s="1"/>
  <c r="AB439" i="3"/>
  <c r="AB719" i="3"/>
  <c r="Y719" i="3"/>
  <c r="AA719" i="3" s="1"/>
  <c r="X719" i="3"/>
  <c r="Z719" i="3" s="1"/>
  <c r="W719" i="3"/>
  <c r="U719" i="3"/>
  <c r="Y497" i="3"/>
  <c r="AA497" i="3" s="1"/>
  <c r="AB497" i="3"/>
  <c r="X497" i="3"/>
  <c r="Z497" i="3" s="1"/>
  <c r="U497" i="3"/>
  <c r="W497" i="3"/>
  <c r="W862" i="3"/>
  <c r="U862" i="3"/>
  <c r="Y862" i="3"/>
  <c r="AA862" i="3" s="1"/>
  <c r="AB862" i="3"/>
  <c r="X862" i="3"/>
  <c r="Z862" i="3" s="1"/>
  <c r="W522" i="3"/>
  <c r="X522" i="3"/>
  <c r="Z522" i="3" s="1"/>
  <c r="U522" i="3"/>
  <c r="AB522" i="3"/>
  <c r="Y522" i="3"/>
  <c r="AA522" i="3" s="1"/>
  <c r="Y426" i="3"/>
  <c r="AA426" i="3" s="1"/>
  <c r="X426" i="3"/>
  <c r="Z426" i="3" s="1"/>
  <c r="U426" i="3"/>
  <c r="W426" i="3"/>
  <c r="AB426" i="3"/>
  <c r="U24" i="3"/>
  <c r="W24" i="3"/>
  <c r="X24" i="3"/>
  <c r="Z24" i="3" s="1"/>
  <c r="AB24" i="3"/>
  <c r="Y24" i="3"/>
  <c r="AA24" i="3" s="1"/>
  <c r="U918" i="3"/>
  <c r="W918" i="3"/>
  <c r="X918" i="3"/>
  <c r="Z918" i="3" s="1"/>
  <c r="Y918" i="3"/>
  <c r="AA918" i="3" s="1"/>
  <c r="AB918" i="3"/>
  <c r="AB571" i="3"/>
  <c r="U571" i="3"/>
  <c r="X571" i="3"/>
  <c r="Z571" i="3" s="1"/>
  <c r="Y571" i="3"/>
  <c r="AA571" i="3" s="1"/>
  <c r="W571" i="3"/>
  <c r="Y535" i="3"/>
  <c r="AA535" i="3" s="1"/>
  <c r="AB535" i="3"/>
  <c r="X535" i="3"/>
  <c r="Z535" i="3" s="1"/>
  <c r="W535" i="3"/>
  <c r="U535" i="3"/>
  <c r="Y501" i="3"/>
  <c r="AA501" i="3" s="1"/>
  <c r="AB501" i="3"/>
  <c r="X501" i="3"/>
  <c r="Z501" i="3" s="1"/>
  <c r="U501" i="3"/>
  <c r="W501" i="3"/>
  <c r="Y458" i="3"/>
  <c r="AA458" i="3" s="1"/>
  <c r="AB458" i="3"/>
  <c r="X458" i="3"/>
  <c r="Z458" i="3" s="1"/>
  <c r="U458" i="3"/>
  <c r="W458" i="3"/>
  <c r="AB983" i="3"/>
  <c r="W983" i="3"/>
  <c r="X983" i="3"/>
  <c r="Z983" i="3" s="1"/>
  <c r="U983" i="3"/>
  <c r="Y983" i="3"/>
  <c r="AA983" i="3" s="1"/>
  <c r="X491" i="3"/>
  <c r="Z491" i="3" s="1"/>
  <c r="Y491" i="3"/>
  <c r="AA491" i="3" s="1"/>
  <c r="AB491" i="3"/>
  <c r="W491" i="3"/>
  <c r="U491" i="3"/>
  <c r="W996" i="3"/>
  <c r="AB996" i="3"/>
  <c r="X996" i="3"/>
  <c r="Z996" i="3" s="1"/>
  <c r="U996" i="3"/>
  <c r="Y996" i="3"/>
  <c r="AA996" i="3" s="1"/>
  <c r="Y353" i="3"/>
  <c r="AA353" i="3" s="1"/>
  <c r="U353" i="3"/>
  <c r="AB353" i="3"/>
  <c r="W353" i="3"/>
  <c r="X353" i="3"/>
  <c r="Z353" i="3" s="1"/>
  <c r="W713" i="3"/>
  <c r="U713" i="3"/>
  <c r="AB713" i="3"/>
  <c r="X713" i="3"/>
  <c r="Z713" i="3" s="1"/>
  <c r="Y713" i="3"/>
  <c r="AA713" i="3" s="1"/>
  <c r="U975" i="3"/>
  <c r="W975" i="3"/>
  <c r="X975" i="3"/>
  <c r="Z975" i="3" s="1"/>
  <c r="AB975" i="3"/>
  <c r="Y975" i="3"/>
  <c r="AA975" i="3" s="1"/>
  <c r="AB863" i="3"/>
  <c r="X863" i="3"/>
  <c r="Z863" i="3" s="1"/>
  <c r="W863" i="3"/>
  <c r="U863" i="3"/>
  <c r="Y863" i="3"/>
  <c r="AA863" i="3" s="1"/>
  <c r="U740" i="3"/>
  <c r="Y740" i="3"/>
  <c r="AA740" i="3" s="1"/>
  <c r="AB740" i="3"/>
  <c r="X740" i="3"/>
  <c r="Z740" i="3" s="1"/>
  <c r="W740" i="3"/>
  <c r="W305" i="3"/>
  <c r="AB305" i="3"/>
  <c r="Y305" i="3"/>
  <c r="AA305" i="3" s="1"/>
  <c r="X305" i="3"/>
  <c r="Z305" i="3" s="1"/>
  <c r="U305" i="3"/>
  <c r="X309" i="3"/>
  <c r="Z309" i="3" s="1"/>
  <c r="AB309" i="3"/>
  <c r="W309" i="3"/>
  <c r="U309" i="3"/>
  <c r="Y309" i="3"/>
  <c r="AA309" i="3" s="1"/>
  <c r="X287" i="3"/>
  <c r="Z287" i="3" s="1"/>
  <c r="W287" i="3"/>
  <c r="Y287" i="3"/>
  <c r="AA287" i="3" s="1"/>
  <c r="AB287" i="3"/>
  <c r="U287" i="3"/>
  <c r="Y525" i="3"/>
  <c r="AA525" i="3" s="1"/>
  <c r="AB525" i="3"/>
  <c r="X525" i="3"/>
  <c r="Z525" i="3" s="1"/>
  <c r="W525" i="3"/>
  <c r="U525" i="3"/>
  <c r="W519" i="3"/>
  <c r="Y519" i="3"/>
  <c r="AA519" i="3" s="1"/>
  <c r="AB519" i="3"/>
  <c r="X519" i="3"/>
  <c r="Z519" i="3" s="1"/>
  <c r="U519" i="3"/>
  <c r="U670" i="3"/>
  <c r="AB670" i="3"/>
  <c r="X670" i="3"/>
  <c r="Z670" i="3" s="1"/>
  <c r="Y670" i="3"/>
  <c r="AA670" i="3" s="1"/>
  <c r="W670" i="3"/>
  <c r="Y616" i="3"/>
  <c r="AA616" i="3" s="1"/>
  <c r="AB616" i="3"/>
  <c r="X616" i="3"/>
  <c r="Z616" i="3" s="1"/>
  <c r="W616" i="3"/>
  <c r="U616" i="3"/>
  <c r="U835" i="3"/>
  <c r="Y835" i="3"/>
  <c r="AA835" i="3" s="1"/>
  <c r="AB835" i="3"/>
  <c r="W835" i="3"/>
  <c r="X835" i="3"/>
  <c r="Z835" i="3" s="1"/>
  <c r="U696" i="3"/>
  <c r="Y696" i="3"/>
  <c r="AA696" i="3" s="1"/>
  <c r="AB696" i="3"/>
  <c r="X696" i="3"/>
  <c r="Z696" i="3" s="1"/>
  <c r="W696" i="3"/>
  <c r="Y300" i="3"/>
  <c r="AA300" i="3" s="1"/>
  <c r="AB300" i="3"/>
  <c r="X300" i="3"/>
  <c r="Z300" i="3" s="1"/>
  <c r="U300" i="3"/>
  <c r="W300" i="3"/>
  <c r="Y842" i="3"/>
  <c r="AA842" i="3" s="1"/>
  <c r="U842" i="3"/>
  <c r="X842" i="3"/>
  <c r="Z842" i="3" s="1"/>
  <c r="AB842" i="3"/>
  <c r="W842" i="3"/>
  <c r="Y988" i="3"/>
  <c r="AA988" i="3" s="1"/>
  <c r="AB988" i="3"/>
  <c r="X988" i="3"/>
  <c r="Z988" i="3" s="1"/>
  <c r="U988" i="3"/>
  <c r="W988" i="3"/>
  <c r="Y916" i="3"/>
  <c r="AA916" i="3" s="1"/>
  <c r="AB916" i="3"/>
  <c r="W916" i="3"/>
  <c r="U916" i="3"/>
  <c r="X916" i="3"/>
  <c r="Z916" i="3" s="1"/>
  <c r="Y496" i="3"/>
  <c r="AA496" i="3" s="1"/>
  <c r="AB496" i="3"/>
  <c r="X496" i="3"/>
  <c r="Z496" i="3" s="1"/>
  <c r="U496" i="3"/>
  <c r="W496" i="3"/>
  <c r="W381" i="3"/>
  <c r="Y381" i="3"/>
  <c r="AA381" i="3" s="1"/>
  <c r="AB381" i="3"/>
  <c r="X381" i="3"/>
  <c r="Z381" i="3" s="1"/>
  <c r="U381" i="3"/>
  <c r="X794" i="3"/>
  <c r="Z794" i="3" s="1"/>
  <c r="W794" i="3"/>
  <c r="U794" i="3"/>
  <c r="Y794" i="3"/>
  <c r="AA794" i="3" s="1"/>
  <c r="AB794" i="3"/>
  <c r="W529" i="3"/>
  <c r="X529" i="3"/>
  <c r="Z529" i="3" s="1"/>
  <c r="U529" i="3"/>
  <c r="Y529" i="3"/>
  <c r="AA529" i="3" s="1"/>
  <c r="AB529" i="3"/>
  <c r="X734" i="3"/>
  <c r="Z734" i="3" s="1"/>
  <c r="W734" i="3"/>
  <c r="U734" i="3"/>
  <c r="AB734" i="3"/>
  <c r="Y734" i="3"/>
  <c r="AA734" i="3" s="1"/>
  <c r="Y610" i="3"/>
  <c r="AA610" i="3" s="1"/>
  <c r="AB610" i="3"/>
  <c r="W610" i="3"/>
  <c r="U610" i="3"/>
  <c r="X610" i="3"/>
  <c r="Z610" i="3" s="1"/>
  <c r="Y279" i="3"/>
  <c r="AA279" i="3" s="1"/>
  <c r="W279" i="3"/>
  <c r="U279" i="3"/>
  <c r="AB279" i="3"/>
  <c r="X279" i="3"/>
  <c r="Z279" i="3" s="1"/>
  <c r="Y221" i="3"/>
  <c r="AA221" i="3" s="1"/>
  <c r="W221" i="3"/>
  <c r="AB221" i="3"/>
  <c r="U221" i="3"/>
  <c r="X221" i="3"/>
  <c r="Z221" i="3" s="1"/>
  <c r="AB908" i="3"/>
  <c r="Y908" i="3"/>
  <c r="AA908" i="3" s="1"/>
  <c r="U908" i="3"/>
  <c r="X908" i="3"/>
  <c r="Z908" i="3" s="1"/>
  <c r="W908" i="3"/>
  <c r="W390" i="3"/>
  <c r="U390" i="3"/>
  <c r="X390" i="3"/>
  <c r="Z390" i="3" s="1"/>
  <c r="Y390" i="3"/>
  <c r="AA390" i="3" s="1"/>
  <c r="AB390" i="3"/>
  <c r="AB302" i="3"/>
  <c r="X302" i="3"/>
  <c r="Z302" i="3" s="1"/>
  <c r="U302" i="3"/>
  <c r="Y302" i="3"/>
  <c r="AA302" i="3" s="1"/>
  <c r="W302" i="3"/>
  <c r="W844" i="3"/>
  <c r="AB844" i="3"/>
  <c r="Y844" i="3"/>
  <c r="AA844" i="3" s="1"/>
  <c r="X844" i="3"/>
  <c r="Z844" i="3" s="1"/>
  <c r="U844" i="3"/>
  <c r="AB864" i="3"/>
  <c r="X864" i="3"/>
  <c r="Z864" i="3" s="1"/>
  <c r="W864" i="3"/>
  <c r="U864" i="3"/>
  <c r="Y864" i="3"/>
  <c r="AA864" i="3" s="1"/>
  <c r="AB965" i="3"/>
  <c r="X965" i="3"/>
  <c r="Z965" i="3" s="1"/>
  <c r="W965" i="3"/>
  <c r="U965" i="3"/>
  <c r="Y965" i="3"/>
  <c r="AA965" i="3" s="1"/>
  <c r="U940" i="3"/>
  <c r="Y940" i="3"/>
  <c r="AA940" i="3" s="1"/>
  <c r="X940" i="3"/>
  <c r="Z940" i="3" s="1"/>
  <c r="AB940" i="3"/>
  <c r="W940" i="3"/>
  <c r="Y175" i="3"/>
  <c r="AA175" i="3" s="1"/>
  <c r="AB175" i="3"/>
  <c r="W175" i="3"/>
  <c r="U175" i="3"/>
  <c r="X175" i="3"/>
  <c r="Z175" i="3" s="1"/>
  <c r="AB213" i="3"/>
  <c r="U213" i="3"/>
  <c r="W213" i="3"/>
  <c r="X213" i="3"/>
  <c r="Z213" i="3" s="1"/>
  <c r="Y213" i="3"/>
  <c r="AA213" i="3" s="1"/>
  <c r="U408" i="3"/>
  <c r="Y408" i="3"/>
  <c r="AA408" i="3" s="1"/>
  <c r="AB408" i="3"/>
  <c r="X408" i="3"/>
  <c r="Z408" i="3" s="1"/>
  <c r="W408" i="3"/>
  <c r="Y340" i="3"/>
  <c r="AA340" i="3" s="1"/>
  <c r="AB340" i="3"/>
  <c r="W340" i="3"/>
  <c r="U340" i="3"/>
  <c r="X340" i="3"/>
  <c r="Z340" i="3" s="1"/>
  <c r="W736" i="3"/>
  <c r="Y736" i="3"/>
  <c r="AA736" i="3" s="1"/>
  <c r="AB736" i="3"/>
  <c r="X736" i="3"/>
  <c r="Z736" i="3" s="1"/>
  <c r="U736" i="3"/>
  <c r="Y292" i="3"/>
  <c r="AA292" i="3" s="1"/>
  <c r="U292" i="3"/>
  <c r="AB292" i="3"/>
  <c r="W292" i="3"/>
  <c r="X292" i="3"/>
  <c r="Z292" i="3" s="1"/>
  <c r="AB203" i="3"/>
  <c r="X203" i="3"/>
  <c r="Z203" i="3" s="1"/>
  <c r="U203" i="3"/>
  <c r="W203" i="3"/>
  <c r="Y203" i="3"/>
  <c r="AA203" i="3" s="1"/>
  <c r="W264" i="3"/>
  <c r="Y264" i="3"/>
  <c r="AA264" i="3" s="1"/>
  <c r="AB264" i="3"/>
  <c r="X264" i="3"/>
  <c r="Z264" i="3" s="1"/>
  <c r="U264" i="3"/>
  <c r="Y760" i="3"/>
  <c r="AA760" i="3" s="1"/>
  <c r="U760" i="3"/>
  <c r="X760" i="3"/>
  <c r="Z760" i="3" s="1"/>
  <c r="AB760" i="3"/>
  <c r="W760" i="3"/>
  <c r="W361" i="3"/>
  <c r="U361" i="3"/>
  <c r="X361" i="3"/>
  <c r="Z361" i="3" s="1"/>
  <c r="AB361" i="3"/>
  <c r="Y361" i="3"/>
  <c r="AA361" i="3" s="1"/>
  <c r="Y487" i="3"/>
  <c r="AA487" i="3" s="1"/>
  <c r="X487" i="3"/>
  <c r="Z487" i="3" s="1"/>
  <c r="W487" i="3"/>
  <c r="AB487" i="3"/>
  <c r="U487" i="3"/>
  <c r="U357" i="3"/>
  <c r="AB357" i="3"/>
  <c r="X357" i="3"/>
  <c r="Z357" i="3" s="1"/>
  <c r="W357" i="3"/>
  <c r="Y357" i="3"/>
  <c r="AA357" i="3" s="1"/>
  <c r="AB196" i="3"/>
  <c r="Y196" i="3"/>
  <c r="AA196" i="3" s="1"/>
  <c r="X196" i="3"/>
  <c r="Z196" i="3" s="1"/>
  <c r="W196" i="3"/>
  <c r="U196" i="3"/>
  <c r="AB897" i="3"/>
  <c r="Y897" i="3"/>
  <c r="AA897" i="3" s="1"/>
  <c r="W897" i="3"/>
  <c r="X897" i="3"/>
  <c r="Z897" i="3" s="1"/>
  <c r="U897" i="3"/>
  <c r="W176" i="3"/>
  <c r="Y176" i="3"/>
  <c r="AA176" i="3" s="1"/>
  <c r="AB176" i="3"/>
  <c r="X176" i="3"/>
  <c r="Z176" i="3" s="1"/>
  <c r="U176" i="3"/>
  <c r="Y352" i="3"/>
  <c r="AA352" i="3" s="1"/>
  <c r="U352" i="3"/>
  <c r="X352" i="3"/>
  <c r="Z352" i="3" s="1"/>
  <c r="W352" i="3"/>
  <c r="AB352" i="3"/>
  <c r="Y452" i="3"/>
  <c r="AA452" i="3" s="1"/>
  <c r="AB452" i="3"/>
  <c r="X452" i="3"/>
  <c r="Z452" i="3" s="1"/>
  <c r="U452" i="3"/>
  <c r="W452" i="3"/>
  <c r="Y686" i="3"/>
  <c r="AA686" i="3" s="1"/>
  <c r="AB686" i="3"/>
  <c r="W686" i="3"/>
  <c r="U686" i="3"/>
  <c r="X686" i="3"/>
  <c r="Z686" i="3" s="1"/>
  <c r="Y508" i="3"/>
  <c r="AA508" i="3" s="1"/>
  <c r="X508" i="3"/>
  <c r="Z508" i="3" s="1"/>
  <c r="AB508" i="3"/>
  <c r="W508" i="3"/>
  <c r="U508" i="3"/>
  <c r="U589" i="3"/>
  <c r="W589" i="3"/>
  <c r="Y589" i="3"/>
  <c r="AA589" i="3" s="1"/>
  <c r="AB589" i="3"/>
  <c r="X589" i="3"/>
  <c r="Z589" i="3" s="1"/>
  <c r="AB375" i="3"/>
  <c r="Y375" i="3"/>
  <c r="AA375" i="3" s="1"/>
  <c r="W375" i="3"/>
  <c r="U375" i="3"/>
  <c r="X375" i="3"/>
  <c r="Z375" i="3" s="1"/>
  <c r="AB258" i="3"/>
  <c r="Y258" i="3"/>
  <c r="AA258" i="3" s="1"/>
  <c r="W258" i="3"/>
  <c r="U258" i="3"/>
  <c r="X258" i="3"/>
  <c r="Z258" i="3" s="1"/>
  <c r="W419" i="3"/>
  <c r="U419" i="3"/>
  <c r="Y419" i="3"/>
  <c r="AA419" i="3" s="1"/>
  <c r="X419" i="3"/>
  <c r="Z419" i="3" s="1"/>
  <c r="AB419" i="3"/>
  <c r="Y647" i="3"/>
  <c r="AA647" i="3" s="1"/>
  <c r="AB647" i="3"/>
  <c r="X647" i="3"/>
  <c r="Z647" i="3" s="1"/>
  <c r="U647" i="3"/>
  <c r="W647" i="3"/>
  <c r="AB226" i="3"/>
  <c r="U226" i="3"/>
  <c r="Y226" i="3"/>
  <c r="AA226" i="3" s="1"/>
  <c r="W226" i="3"/>
  <c r="X226" i="3"/>
  <c r="Z226" i="3" s="1"/>
  <c r="U207" i="3"/>
  <c r="AB207" i="3"/>
  <c r="Y207" i="3"/>
  <c r="AA207" i="3" s="1"/>
  <c r="X207" i="3"/>
  <c r="Z207" i="3" s="1"/>
  <c r="W207" i="3"/>
  <c r="W573" i="3"/>
  <c r="U573" i="3"/>
  <c r="X573" i="3"/>
  <c r="Z573" i="3" s="1"/>
  <c r="Y573" i="3"/>
  <c r="AA573" i="3" s="1"/>
  <c r="AB573" i="3"/>
  <c r="Y678" i="3"/>
  <c r="AA678" i="3" s="1"/>
  <c r="X678" i="3"/>
  <c r="Z678" i="3" s="1"/>
  <c r="U678" i="3"/>
  <c r="W678" i="3"/>
  <c r="AB678" i="3"/>
  <c r="AB927" i="3"/>
  <c r="W927" i="3"/>
  <c r="X927" i="3"/>
  <c r="Z927" i="3" s="1"/>
  <c r="Y927" i="3"/>
  <c r="AA927" i="3" s="1"/>
  <c r="U927" i="3"/>
  <c r="U688" i="3"/>
  <c r="Y688" i="3"/>
  <c r="AA688" i="3" s="1"/>
  <c r="AB688" i="3"/>
  <c r="X688" i="3"/>
  <c r="Z688" i="3" s="1"/>
  <c r="W688" i="3"/>
  <c r="AB413" i="3"/>
  <c r="W413" i="3"/>
  <c r="Y413" i="3"/>
  <c r="AA413" i="3" s="1"/>
  <c r="X413" i="3"/>
  <c r="Z413" i="3" s="1"/>
  <c r="U413" i="3"/>
  <c r="Y291" i="3"/>
  <c r="AA291" i="3" s="1"/>
  <c r="AB291" i="3"/>
  <c r="U291" i="3"/>
  <c r="W291" i="3"/>
  <c r="X291" i="3"/>
  <c r="Z291" i="3" s="1"/>
  <c r="U231" i="3"/>
  <c r="X231" i="3"/>
  <c r="Z231" i="3" s="1"/>
  <c r="AB231" i="3"/>
  <c r="W231" i="3"/>
  <c r="Y231" i="3"/>
  <c r="AA231" i="3" s="1"/>
  <c r="W347" i="3"/>
  <c r="X347" i="3"/>
  <c r="Z347" i="3" s="1"/>
  <c r="AB347" i="3"/>
  <c r="Y347" i="3"/>
  <c r="AA347" i="3" s="1"/>
  <c r="U347" i="3"/>
  <c r="Y533" i="3"/>
  <c r="AA533" i="3" s="1"/>
  <c r="U533" i="3"/>
  <c r="W533" i="3"/>
  <c r="AB533" i="3"/>
  <c r="X533" i="3"/>
  <c r="Z533" i="3" s="1"/>
  <c r="Y743" i="3"/>
  <c r="AA743" i="3" s="1"/>
  <c r="AB743" i="3"/>
  <c r="X743" i="3"/>
  <c r="Z743" i="3" s="1"/>
  <c r="U743" i="3"/>
  <c r="W743" i="3"/>
  <c r="Y384" i="3"/>
  <c r="AA384" i="3" s="1"/>
  <c r="AB384" i="3"/>
  <c r="U384" i="3"/>
  <c r="W384" i="3"/>
  <c r="X384" i="3"/>
  <c r="Z384" i="3" s="1"/>
  <c r="Y617" i="3"/>
  <c r="AA617" i="3" s="1"/>
  <c r="U617" i="3"/>
  <c r="X617" i="3"/>
  <c r="Z617" i="3" s="1"/>
  <c r="W617" i="3"/>
  <c r="AB617" i="3"/>
  <c r="Y453" i="3"/>
  <c r="AA453" i="3" s="1"/>
  <c r="X453" i="3"/>
  <c r="Z453" i="3" s="1"/>
  <c r="AB453" i="3"/>
  <c r="U453" i="3"/>
  <c r="W453" i="3"/>
  <c r="X758" i="3"/>
  <c r="Z758" i="3" s="1"/>
  <c r="Y758" i="3"/>
  <c r="AA758" i="3" s="1"/>
  <c r="AB758" i="3"/>
  <c r="W758" i="3"/>
  <c r="U758" i="3"/>
  <c r="Y430" i="3"/>
  <c r="AA430" i="3" s="1"/>
  <c r="AB430" i="3"/>
  <c r="U430" i="3"/>
  <c r="W430" i="3"/>
  <c r="X430" i="3"/>
  <c r="Z430" i="3" s="1"/>
  <c r="AB707" i="3"/>
  <c r="Y707" i="3"/>
  <c r="AA707" i="3" s="1"/>
  <c r="W707" i="3"/>
  <c r="U707" i="3"/>
  <c r="X707" i="3"/>
  <c r="Z707" i="3" s="1"/>
  <c r="Y317" i="3"/>
  <c r="AA317" i="3" s="1"/>
  <c r="AB317" i="3"/>
  <c r="X317" i="3"/>
  <c r="Z317" i="3" s="1"/>
  <c r="W317" i="3"/>
  <c r="U317" i="3"/>
  <c r="U560" i="3"/>
  <c r="X560" i="3"/>
  <c r="Z560" i="3" s="1"/>
  <c r="AB560" i="3"/>
  <c r="W560" i="3"/>
  <c r="Y560" i="3"/>
  <c r="AA560" i="3" s="1"/>
  <c r="X366" i="3"/>
  <c r="Z366" i="3" s="1"/>
  <c r="U366" i="3"/>
  <c r="AB366" i="3"/>
  <c r="W366" i="3"/>
  <c r="Y366" i="3"/>
  <c r="AA366" i="3" s="1"/>
  <c r="U355" i="3"/>
  <c r="Y355" i="3"/>
  <c r="AA355" i="3" s="1"/>
  <c r="AB355" i="3"/>
  <c r="X355" i="3"/>
  <c r="Z355" i="3" s="1"/>
  <c r="W355" i="3"/>
  <c r="AB451" i="3"/>
  <c r="X451" i="3"/>
  <c r="Z451" i="3" s="1"/>
  <c r="W451" i="3"/>
  <c r="U451" i="3"/>
  <c r="Y451" i="3"/>
  <c r="AA451" i="3" s="1"/>
  <c r="X576" i="3"/>
  <c r="Z576" i="3" s="1"/>
  <c r="U576" i="3"/>
  <c r="Y576" i="3"/>
  <c r="AA576" i="3" s="1"/>
  <c r="AB576" i="3"/>
  <c r="W576" i="3"/>
  <c r="W350" i="3"/>
  <c r="X350" i="3"/>
  <c r="Z350" i="3" s="1"/>
  <c r="AB350" i="3"/>
  <c r="Y350" i="3"/>
  <c r="AA350" i="3" s="1"/>
  <c r="U350" i="3"/>
  <c r="X403" i="3"/>
  <c r="Z403" i="3" s="1"/>
  <c r="Y403" i="3"/>
  <c r="AA403" i="3" s="1"/>
  <c r="U403" i="3"/>
  <c r="W403" i="3"/>
  <c r="AB403" i="3"/>
  <c r="Y898" i="3"/>
  <c r="AA898" i="3" s="1"/>
  <c r="U898" i="3"/>
  <c r="W898" i="3"/>
  <c r="X898" i="3"/>
  <c r="Z898" i="3" s="1"/>
  <c r="AB898" i="3"/>
  <c r="Y702" i="3"/>
  <c r="AA702" i="3" s="1"/>
  <c r="AB702" i="3"/>
  <c r="X702" i="3"/>
  <c r="Z702" i="3" s="1"/>
  <c r="U702" i="3"/>
  <c r="W702" i="3"/>
  <c r="AB645" i="3"/>
  <c r="W645" i="3"/>
  <c r="Y645" i="3"/>
  <c r="AA645" i="3" s="1"/>
  <c r="X645" i="3"/>
  <c r="Z645" i="3" s="1"/>
  <c r="U645" i="3"/>
  <c r="U198" i="3"/>
  <c r="Y198" i="3"/>
  <c r="AA198" i="3" s="1"/>
  <c r="AB198" i="3"/>
  <c r="X198" i="3"/>
  <c r="Z198" i="3" s="1"/>
  <c r="W198" i="3"/>
  <c r="Y554" i="3"/>
  <c r="AA554" i="3" s="1"/>
  <c r="AB554" i="3"/>
  <c r="X554" i="3"/>
  <c r="Z554" i="3" s="1"/>
  <c r="W554" i="3"/>
  <c r="U554" i="3"/>
  <c r="AB28" i="3"/>
  <c r="X28" i="3"/>
  <c r="Z28" i="3" s="1"/>
  <c r="W28" i="3"/>
  <c r="Y28" i="3"/>
  <c r="AA28" i="3" s="1"/>
  <c r="U28" i="3"/>
  <c r="Y634" i="3"/>
  <c r="AA634" i="3" s="1"/>
  <c r="AB634" i="3"/>
  <c r="U634" i="3"/>
  <c r="W634" i="3"/>
  <c r="X634" i="3"/>
  <c r="Z634" i="3" s="1"/>
  <c r="U796" i="3"/>
  <c r="X796" i="3"/>
  <c r="Z796" i="3" s="1"/>
  <c r="AB796" i="3"/>
  <c r="Y796" i="3"/>
  <c r="AA796" i="3" s="1"/>
  <c r="W796" i="3"/>
  <c r="U224" i="3"/>
  <c r="Y224" i="3"/>
  <c r="AA224" i="3" s="1"/>
  <c r="W224" i="3"/>
  <c r="X224" i="3"/>
  <c r="Z224" i="3" s="1"/>
  <c r="AB224" i="3"/>
  <c r="U962" i="3"/>
  <c r="Y962" i="3"/>
  <c r="AA962" i="3" s="1"/>
  <c r="AB962" i="3"/>
  <c r="W962" i="3"/>
  <c r="X962" i="3"/>
  <c r="Z962" i="3" s="1"/>
  <c r="X204" i="3"/>
  <c r="Z204" i="3" s="1"/>
  <c r="Y204" i="3"/>
  <c r="AA204" i="3" s="1"/>
  <c r="U204" i="3"/>
  <c r="AB204" i="3"/>
  <c r="W204" i="3"/>
  <c r="Y840" i="3"/>
  <c r="AA840" i="3" s="1"/>
  <c r="AB840" i="3"/>
  <c r="W840" i="3"/>
  <c r="X840" i="3"/>
  <c r="Z840" i="3" s="1"/>
  <c r="U840" i="3"/>
  <c r="Y910" i="3"/>
  <c r="AA910" i="3" s="1"/>
  <c r="AB910" i="3"/>
  <c r="X910" i="3"/>
  <c r="Z910" i="3" s="1"/>
  <c r="U910" i="3"/>
  <c r="W910" i="3"/>
  <c r="W387" i="3"/>
  <c r="U387" i="3"/>
  <c r="AB387" i="3"/>
  <c r="X387" i="3"/>
  <c r="Z387" i="3" s="1"/>
  <c r="Y387" i="3"/>
  <c r="AA387" i="3" s="1"/>
  <c r="W785" i="3"/>
  <c r="Y785" i="3"/>
  <c r="AA785" i="3" s="1"/>
  <c r="AB785" i="3"/>
  <c r="X785" i="3"/>
  <c r="Z785" i="3" s="1"/>
  <c r="U785" i="3"/>
  <c r="AB184" i="3"/>
  <c r="W184" i="3"/>
  <c r="X184" i="3"/>
  <c r="Z184" i="3" s="1"/>
  <c r="U184" i="3"/>
  <c r="Y184" i="3"/>
  <c r="AA184" i="3" s="1"/>
  <c r="U330" i="3"/>
  <c r="W330" i="3"/>
  <c r="AB330" i="3"/>
  <c r="Y330" i="3"/>
  <c r="AA330" i="3" s="1"/>
  <c r="X330" i="3"/>
  <c r="Z330" i="3" s="1"/>
  <c r="Y603" i="3"/>
  <c r="AA603" i="3" s="1"/>
  <c r="U603" i="3"/>
  <c r="AB603" i="3"/>
  <c r="X603" i="3"/>
  <c r="Z603" i="3" s="1"/>
  <c r="W603" i="3"/>
  <c r="Y324" i="3"/>
  <c r="AA324" i="3" s="1"/>
  <c r="AB324" i="3"/>
  <c r="X324" i="3"/>
  <c r="Z324" i="3" s="1"/>
  <c r="U324" i="3"/>
  <c r="W324" i="3"/>
  <c r="W235" i="3"/>
  <c r="Y235" i="3"/>
  <c r="AA235" i="3" s="1"/>
  <c r="AB235" i="3"/>
  <c r="U235" i="3"/>
  <c r="X235" i="3"/>
  <c r="Z235" i="3" s="1"/>
  <c r="Y921" i="3"/>
  <c r="AA921" i="3" s="1"/>
  <c r="AB921" i="3"/>
  <c r="X921" i="3"/>
  <c r="Z921" i="3" s="1"/>
  <c r="W921" i="3"/>
  <c r="U921" i="3"/>
  <c r="U614" i="3"/>
  <c r="X614" i="3"/>
  <c r="Z614" i="3" s="1"/>
  <c r="Y614" i="3"/>
  <c r="AA614" i="3" s="1"/>
  <c r="AB614" i="3"/>
  <c r="W614" i="3"/>
  <c r="U643" i="3"/>
  <c r="W643" i="3"/>
  <c r="X643" i="3"/>
  <c r="Z643" i="3" s="1"/>
  <c r="AB643" i="3"/>
  <c r="Y643" i="3"/>
  <c r="AA643" i="3" s="1"/>
  <c r="Y900" i="3"/>
  <c r="AA900" i="3" s="1"/>
  <c r="AB900" i="3"/>
  <c r="X900" i="3"/>
  <c r="Z900" i="3" s="1"/>
  <c r="U900" i="3"/>
  <c r="W900" i="3"/>
  <c r="X319" i="3"/>
  <c r="Z319" i="3" s="1"/>
  <c r="AB319" i="3"/>
  <c r="Y319" i="3"/>
  <c r="AA319" i="3" s="1"/>
  <c r="U319" i="3"/>
  <c r="W319" i="3"/>
  <c r="Y433" i="3"/>
  <c r="AA433" i="3" s="1"/>
  <c r="X433" i="3"/>
  <c r="Z433" i="3" s="1"/>
  <c r="U433" i="3"/>
  <c r="AB433" i="3"/>
  <c r="W433" i="3"/>
  <c r="Y705" i="3"/>
  <c r="AA705" i="3" s="1"/>
  <c r="AB705" i="3"/>
  <c r="W705" i="3"/>
  <c r="X705" i="3"/>
  <c r="Z705" i="3" s="1"/>
  <c r="U705" i="3"/>
  <c r="AB424" i="3"/>
  <c r="W424" i="3"/>
  <c r="U424" i="3"/>
  <c r="Y424" i="3"/>
  <c r="AA424" i="3" s="1"/>
  <c r="X424" i="3"/>
  <c r="Z424" i="3" s="1"/>
  <c r="X823" i="3"/>
  <c r="Z823" i="3" s="1"/>
  <c r="Y823" i="3"/>
  <c r="AA823" i="3" s="1"/>
  <c r="W823" i="3"/>
  <c r="AB823" i="3"/>
  <c r="U823" i="3"/>
  <c r="Y978" i="3"/>
  <c r="AA978" i="3" s="1"/>
  <c r="U978" i="3"/>
  <c r="W978" i="3"/>
  <c r="X978" i="3"/>
  <c r="Z978" i="3" s="1"/>
  <c r="AB978" i="3"/>
  <c r="W853" i="3"/>
  <c r="Y853" i="3"/>
  <c r="AA853" i="3" s="1"/>
  <c r="AB853" i="3"/>
  <c r="X853" i="3"/>
  <c r="Z853" i="3" s="1"/>
  <c r="U853" i="3"/>
  <c r="W516" i="3"/>
  <c r="AB516" i="3"/>
  <c r="X516" i="3"/>
  <c r="Z516" i="3" s="1"/>
  <c r="U516" i="3"/>
  <c r="Y516" i="3"/>
  <c r="AA516" i="3" s="1"/>
  <c r="Y887" i="3"/>
  <c r="AA887" i="3" s="1"/>
  <c r="AB887" i="3"/>
  <c r="W887" i="3"/>
  <c r="X887" i="3"/>
  <c r="Z887" i="3" s="1"/>
  <c r="U887" i="3"/>
  <c r="AB263" i="3"/>
  <c r="X263" i="3"/>
  <c r="Z263" i="3" s="1"/>
  <c r="W263" i="3"/>
  <c r="U263" i="3"/>
  <c r="Y263" i="3"/>
  <c r="AA263" i="3" s="1"/>
  <c r="U601" i="3"/>
  <c r="Y601" i="3"/>
  <c r="AA601" i="3" s="1"/>
  <c r="AB601" i="3"/>
  <c r="X601" i="3"/>
  <c r="Z601" i="3" s="1"/>
  <c r="W601" i="3"/>
  <c r="X826" i="3"/>
  <c r="Z826" i="3" s="1"/>
  <c r="AB826" i="3"/>
  <c r="Y826" i="3"/>
  <c r="AA826" i="3" s="1"/>
  <c r="U826" i="3"/>
  <c r="W826" i="3"/>
  <c r="W338" i="3"/>
  <c r="U338" i="3"/>
  <c r="Y338" i="3"/>
  <c r="AA338" i="3" s="1"/>
  <c r="X338" i="3"/>
  <c r="Z338" i="3" s="1"/>
  <c r="AB338" i="3"/>
  <c r="AB477" i="3"/>
  <c r="Y477" i="3"/>
  <c r="AA477" i="3" s="1"/>
  <c r="W477" i="3"/>
  <c r="U477" i="3"/>
  <c r="X477" i="3"/>
  <c r="Z477" i="3" s="1"/>
  <c r="X718" i="3"/>
  <c r="Z718" i="3" s="1"/>
  <c r="Y718" i="3"/>
  <c r="AA718" i="3" s="1"/>
  <c r="W718" i="3"/>
  <c r="AB718" i="3"/>
  <c r="U718" i="3"/>
  <c r="Y700" i="3"/>
  <c r="AA700" i="3" s="1"/>
  <c r="AB700" i="3"/>
  <c r="W700" i="3"/>
  <c r="U700" i="3"/>
  <c r="X700" i="3"/>
  <c r="Z700" i="3" s="1"/>
  <c r="W992" i="3"/>
  <c r="U992" i="3"/>
  <c r="Y992" i="3"/>
  <c r="AA992" i="3" s="1"/>
  <c r="X992" i="3"/>
  <c r="Z992" i="3" s="1"/>
  <c r="AB992" i="3"/>
  <c r="Y506" i="3"/>
  <c r="AA506" i="3" s="1"/>
  <c r="AB506" i="3"/>
  <c r="W506" i="3"/>
  <c r="X506" i="3"/>
  <c r="Z506" i="3" s="1"/>
  <c r="U506" i="3"/>
  <c r="W845" i="3"/>
  <c r="AB845" i="3"/>
  <c r="Y845" i="3"/>
  <c r="AA845" i="3" s="1"/>
  <c r="U845" i="3"/>
  <c r="X845" i="3"/>
  <c r="Z845" i="3" s="1"/>
  <c r="AB422" i="3"/>
  <c r="U422" i="3"/>
  <c r="W422" i="3"/>
  <c r="X422" i="3"/>
  <c r="Z422" i="3" s="1"/>
  <c r="Y422" i="3"/>
  <c r="AA422" i="3" s="1"/>
  <c r="U907" i="3"/>
  <c r="X907" i="3"/>
  <c r="Z907" i="3" s="1"/>
  <c r="Y907" i="3"/>
  <c r="AA907" i="3" s="1"/>
  <c r="W907" i="3"/>
  <c r="AB907" i="3"/>
  <c r="Y941" i="3"/>
  <c r="AA941" i="3" s="1"/>
  <c r="AB941" i="3"/>
  <c r="W941" i="3"/>
  <c r="X941" i="3"/>
  <c r="Z941" i="3" s="1"/>
  <c r="U941" i="3"/>
  <c r="AB648" i="3"/>
  <c r="X648" i="3"/>
  <c r="Z648" i="3" s="1"/>
  <c r="W648" i="3"/>
  <c r="U648" i="3"/>
  <c r="Y648" i="3"/>
  <c r="AA648" i="3" s="1"/>
  <c r="Y886" i="3"/>
  <c r="AA886" i="3" s="1"/>
  <c r="AB886" i="3"/>
  <c r="X886" i="3"/>
  <c r="Z886" i="3" s="1"/>
  <c r="W886" i="3"/>
  <c r="U886" i="3"/>
  <c r="W746" i="3"/>
  <c r="U746" i="3"/>
  <c r="Y746" i="3"/>
  <c r="AA746" i="3" s="1"/>
  <c r="AB746" i="3"/>
  <c r="X746" i="3"/>
  <c r="Z746" i="3" s="1"/>
  <c r="AB25" i="3"/>
  <c r="X25" i="3"/>
  <c r="Z25" i="3" s="1"/>
  <c r="W25" i="3"/>
  <c r="Y25" i="3"/>
  <c r="AA25" i="3" s="1"/>
  <c r="U25" i="3"/>
  <c r="X938" i="3"/>
  <c r="Z938" i="3" s="1"/>
  <c r="AB938" i="3"/>
  <c r="W938" i="3"/>
  <c r="Y938" i="3"/>
  <c r="AA938" i="3" s="1"/>
  <c r="U938" i="3"/>
  <c r="X348" i="3"/>
  <c r="Z348" i="3" s="1"/>
  <c r="AB348" i="3"/>
  <c r="U348" i="3"/>
  <c r="Y348" i="3"/>
  <c r="AA348" i="3" s="1"/>
  <c r="W348" i="3"/>
  <c r="X727" i="3"/>
  <c r="Z727" i="3" s="1"/>
  <c r="U727" i="3"/>
  <c r="Y727" i="3"/>
  <c r="AA727" i="3" s="1"/>
  <c r="AB727" i="3"/>
  <c r="W727" i="3"/>
  <c r="Y640" i="3"/>
  <c r="AA640" i="3" s="1"/>
  <c r="AB640" i="3"/>
  <c r="U640" i="3"/>
  <c r="W640" i="3"/>
  <c r="X640" i="3"/>
  <c r="Z640" i="3" s="1"/>
  <c r="AB838" i="3"/>
  <c r="Y838" i="3"/>
  <c r="AA838" i="3" s="1"/>
  <c r="U838" i="3"/>
  <c r="W838" i="3"/>
  <c r="X838" i="3"/>
  <c r="Z838" i="3" s="1"/>
  <c r="AB885" i="3"/>
  <c r="X885" i="3"/>
  <c r="Z885" i="3" s="1"/>
  <c r="W885" i="3"/>
  <c r="U885" i="3"/>
  <c r="Y885" i="3"/>
  <c r="AA885" i="3" s="1"/>
  <c r="U400" i="3"/>
  <c r="AB400" i="3"/>
  <c r="Y400" i="3"/>
  <c r="AA400" i="3" s="1"/>
  <c r="X400" i="3"/>
  <c r="Z400" i="3" s="1"/>
  <c r="W400" i="3"/>
  <c r="Y296" i="3"/>
  <c r="AA296" i="3" s="1"/>
  <c r="X296" i="3"/>
  <c r="Z296" i="3" s="1"/>
  <c r="AB296" i="3"/>
  <c r="U296" i="3"/>
  <c r="W296" i="3"/>
  <c r="AB480" i="3"/>
  <c r="X480" i="3"/>
  <c r="Z480" i="3" s="1"/>
  <c r="W480" i="3"/>
  <c r="U480" i="3"/>
  <c r="Y480" i="3"/>
  <c r="AA480" i="3" s="1"/>
  <c r="W680" i="3"/>
  <c r="X680" i="3"/>
  <c r="Z680" i="3" s="1"/>
  <c r="U680" i="3"/>
  <c r="Y680" i="3"/>
  <c r="AA680" i="3" s="1"/>
  <c r="AB680" i="3"/>
  <c r="Y955" i="3"/>
  <c r="AA955" i="3" s="1"/>
  <c r="W955" i="3"/>
  <c r="U955" i="3"/>
  <c r="X955" i="3"/>
  <c r="Z955" i="3" s="1"/>
  <c r="AB955" i="3"/>
  <c r="X563" i="3"/>
  <c r="Z563" i="3" s="1"/>
  <c r="U563" i="3"/>
  <c r="Y563" i="3"/>
  <c r="AA563" i="3" s="1"/>
  <c r="W563" i="3"/>
  <c r="AB563" i="3"/>
  <c r="Y373" i="3"/>
  <c r="AA373" i="3" s="1"/>
  <c r="AB373" i="3"/>
  <c r="X373" i="3"/>
  <c r="Z373" i="3" s="1"/>
  <c r="W373" i="3"/>
  <c r="U373" i="3"/>
  <c r="Y666" i="3"/>
  <c r="AA666" i="3" s="1"/>
  <c r="W666" i="3"/>
  <c r="X666" i="3"/>
  <c r="Z666" i="3" s="1"/>
  <c r="U666" i="3"/>
  <c r="AB666" i="3"/>
  <c r="Y251" i="3"/>
  <c r="AA251" i="3" s="1"/>
  <c r="AB251" i="3"/>
  <c r="X251" i="3"/>
  <c r="Z251" i="3" s="1"/>
  <c r="U251" i="3"/>
  <c r="W251" i="3"/>
  <c r="W247" i="3"/>
  <c r="Y247" i="3"/>
  <c r="AA247" i="3" s="1"/>
  <c r="AB247" i="3"/>
  <c r="X247" i="3"/>
  <c r="Z247" i="3" s="1"/>
  <c r="U247" i="3"/>
  <c r="Y485" i="3"/>
  <c r="AA485" i="3" s="1"/>
  <c r="W485" i="3"/>
  <c r="X485" i="3"/>
  <c r="Z485" i="3" s="1"/>
  <c r="U485" i="3"/>
  <c r="AB485" i="3"/>
  <c r="Y195" i="3"/>
  <c r="AA195" i="3" s="1"/>
  <c r="AB195" i="3"/>
  <c r="W195" i="3"/>
  <c r="U195" i="3"/>
  <c r="X195" i="3"/>
  <c r="Z195" i="3" s="1"/>
  <c r="U701" i="3"/>
  <c r="W701" i="3"/>
  <c r="Y701" i="3"/>
  <c r="AA701" i="3" s="1"/>
  <c r="X701" i="3"/>
  <c r="Z701" i="3" s="1"/>
  <c r="AB701" i="3"/>
  <c r="AB682" i="3"/>
  <c r="X682" i="3"/>
  <c r="Z682" i="3" s="1"/>
  <c r="U682" i="3"/>
  <c r="Y682" i="3"/>
  <c r="AA682" i="3" s="1"/>
  <c r="W682" i="3"/>
  <c r="Y367" i="3"/>
  <c r="AA367" i="3" s="1"/>
  <c r="W367" i="3"/>
  <c r="U367" i="3"/>
  <c r="AB367" i="3"/>
  <c r="X367" i="3"/>
  <c r="Z367" i="3" s="1"/>
  <c r="Y855" i="3"/>
  <c r="AA855" i="3" s="1"/>
  <c r="W855" i="3"/>
  <c r="AB855" i="3"/>
  <c r="X855" i="3"/>
  <c r="Z855" i="3" s="1"/>
  <c r="U855" i="3"/>
  <c r="Y867" i="3"/>
  <c r="AA867" i="3" s="1"/>
  <c r="AB867" i="3"/>
  <c r="X867" i="3"/>
  <c r="Z867" i="3" s="1"/>
  <c r="W867" i="3"/>
  <c r="U867" i="3"/>
  <c r="Y280" i="3"/>
  <c r="AA280" i="3" s="1"/>
  <c r="X280" i="3"/>
  <c r="Z280" i="3" s="1"/>
  <c r="AB280" i="3"/>
  <c r="W280" i="3"/>
  <c r="U280" i="3"/>
  <c r="U679" i="3"/>
  <c r="W679" i="3"/>
  <c r="AB679" i="3"/>
  <c r="X679" i="3"/>
  <c r="Z679" i="3" s="1"/>
  <c r="Y679" i="3"/>
  <c r="AA679" i="3" s="1"/>
  <c r="X739" i="3"/>
  <c r="Z739" i="3" s="1"/>
  <c r="AB739" i="3"/>
  <c r="W739" i="3"/>
  <c r="Y739" i="3"/>
  <c r="AA739" i="3" s="1"/>
  <c r="U739" i="3"/>
  <c r="U966" i="3"/>
  <c r="AB966" i="3"/>
  <c r="X966" i="3"/>
  <c r="Z966" i="3" s="1"/>
  <c r="W966" i="3"/>
  <c r="Y966" i="3"/>
  <c r="AA966" i="3" s="1"/>
  <c r="Y970" i="3"/>
  <c r="AA970" i="3" s="1"/>
  <c r="AB970" i="3"/>
  <c r="W970" i="3"/>
  <c r="U970" i="3"/>
  <c r="X970" i="3"/>
  <c r="Z970" i="3" s="1"/>
  <c r="W383" i="3"/>
  <c r="Y383" i="3"/>
  <c r="AA383" i="3" s="1"/>
  <c r="AB383" i="3"/>
  <c r="X383" i="3"/>
  <c r="Z383" i="3" s="1"/>
  <c r="U383" i="3"/>
  <c r="Y216" i="3"/>
  <c r="AA216" i="3" s="1"/>
  <c r="U216" i="3"/>
  <c r="W216" i="3"/>
  <c r="AB216" i="3"/>
  <c r="X216" i="3"/>
  <c r="Z216" i="3" s="1"/>
  <c r="X406" i="3"/>
  <c r="Z406" i="3" s="1"/>
  <c r="U406" i="3"/>
  <c r="W406" i="3"/>
  <c r="Y406" i="3"/>
  <c r="AA406" i="3" s="1"/>
  <c r="AB406" i="3"/>
  <c r="AB911" i="3"/>
  <c r="W911" i="3"/>
  <c r="X911" i="3"/>
  <c r="Z911" i="3" s="1"/>
  <c r="U911" i="3"/>
  <c r="Y911" i="3"/>
  <c r="AA911" i="3" s="1"/>
  <c r="Y626" i="3"/>
  <c r="AA626" i="3" s="1"/>
  <c r="AB626" i="3"/>
  <c r="X626" i="3"/>
  <c r="Z626" i="3" s="1"/>
  <c r="W626" i="3"/>
  <c r="U626" i="3"/>
  <c r="Y455" i="3"/>
  <c r="AA455" i="3" s="1"/>
  <c r="W455" i="3"/>
  <c r="U455" i="3"/>
  <c r="X455" i="3"/>
  <c r="Z455" i="3" s="1"/>
  <c r="AB455" i="3"/>
  <c r="Y229" i="3"/>
  <c r="AA229" i="3" s="1"/>
  <c r="AB229" i="3"/>
  <c r="X229" i="3"/>
  <c r="Z229" i="3" s="1"/>
  <c r="U229" i="3"/>
  <c r="W229" i="3"/>
  <c r="AB912" i="3"/>
  <c r="X912" i="3"/>
  <c r="Z912" i="3" s="1"/>
  <c r="W912" i="3"/>
  <c r="U912" i="3"/>
  <c r="Y912" i="3"/>
  <c r="AA912" i="3" s="1"/>
  <c r="Y850" i="3"/>
  <c r="AA850" i="3" s="1"/>
  <c r="X850" i="3"/>
  <c r="Z850" i="3" s="1"/>
  <c r="W850" i="3"/>
  <c r="U850" i="3"/>
  <c r="AB850" i="3"/>
  <c r="Y188" i="3"/>
  <c r="AA188" i="3" s="1"/>
  <c r="U188" i="3"/>
  <c r="X188" i="3"/>
  <c r="Z188" i="3" s="1"/>
  <c r="W188" i="3"/>
  <c r="AB188" i="3"/>
  <c r="AD31" i="3" l="1"/>
  <c r="AC31" i="3"/>
  <c r="AO122" i="3"/>
  <c r="AS122" i="3" s="1"/>
  <c r="AO134" i="3"/>
  <c r="AS134" i="3" s="1"/>
  <c r="AO123" i="3"/>
  <c r="AS123" i="3" s="1"/>
  <c r="AO124" i="3"/>
  <c r="AS124" i="3" s="1"/>
  <c r="AO136" i="3"/>
  <c r="AS136" i="3" s="1"/>
  <c r="AO137" i="3"/>
  <c r="AS137" i="3" s="1"/>
  <c r="AO138" i="3"/>
  <c r="AS138" i="3" s="1"/>
  <c r="E32" i="4"/>
  <c r="A33" i="4"/>
  <c r="A65" i="5"/>
  <c r="B52" i="5"/>
  <c r="B51" i="5"/>
  <c r="AP31" i="3"/>
  <c r="AT31" i="3"/>
  <c r="AU31" i="3" s="1"/>
  <c r="B32" i="3"/>
  <c r="S32" i="3" s="1"/>
  <c r="V32" i="3" s="1"/>
  <c r="AD32" i="3" l="1"/>
  <c r="AC32" i="3"/>
  <c r="AO125" i="3"/>
  <c r="AS125" i="3" s="1"/>
  <c r="AO126" i="3"/>
  <c r="AS126" i="3" s="1"/>
  <c r="AO127" i="3"/>
  <c r="AS127" i="3" s="1"/>
  <c r="E33" i="4"/>
  <c r="A34" i="4"/>
  <c r="A35" i="4" s="1"/>
  <c r="A36" i="4" s="1"/>
  <c r="A37" i="4" s="1"/>
  <c r="A38" i="4" s="1"/>
  <c r="A39" i="4" s="1"/>
  <c r="A40" i="4" s="1"/>
  <c r="A41" i="4" s="1"/>
  <c r="A42" i="4" s="1"/>
  <c r="A66" i="5"/>
  <c r="B54" i="5"/>
  <c r="B53" i="5"/>
  <c r="B33" i="3"/>
  <c r="S33" i="3" s="1"/>
  <c r="V33" i="3" s="1"/>
  <c r="AP32" i="3"/>
  <c r="AT32" i="3"/>
  <c r="AU32" i="3" s="1"/>
  <c r="T31" i="3"/>
  <c r="W31" i="3"/>
  <c r="X31" i="3"/>
  <c r="Z31" i="3" s="1"/>
  <c r="U31" i="3"/>
  <c r="AB31" i="3"/>
  <c r="Y31" i="3"/>
  <c r="AA31" i="3" s="1"/>
  <c r="AD33" i="3" l="1"/>
  <c r="AC33" i="3"/>
  <c r="AO130" i="3"/>
  <c r="AS130" i="3" s="1"/>
  <c r="AO131" i="3"/>
  <c r="AS131" i="3" s="1"/>
  <c r="E34" i="4"/>
  <c r="A67" i="5"/>
  <c r="B55" i="5"/>
  <c r="AE21" i="3"/>
  <c r="B34" i="3"/>
  <c r="AP34" i="3" s="1"/>
  <c r="T32" i="3"/>
  <c r="AB32" i="3"/>
  <c r="Y32" i="3"/>
  <c r="AA32" i="3" s="1"/>
  <c r="W32" i="3"/>
  <c r="X32" i="3"/>
  <c r="Z32" i="3" s="1"/>
  <c r="U32" i="3"/>
  <c r="AP33" i="3"/>
  <c r="AT33" i="3"/>
  <c r="AU33" i="3" s="1"/>
  <c r="A68" i="5" l="1"/>
  <c r="B35" i="3"/>
  <c r="AP35" i="3" s="1"/>
  <c r="B56" i="5"/>
  <c r="S34" i="3"/>
  <c r="AE12" i="3"/>
  <c r="AT34" i="3"/>
  <c r="AU34" i="3" s="1"/>
  <c r="T33" i="3"/>
  <c r="W33" i="3"/>
  <c r="U33" i="3"/>
  <c r="Y33" i="3"/>
  <c r="AA33" i="3" s="1"/>
  <c r="AB33" i="3"/>
  <c r="X33" i="3"/>
  <c r="Z33" i="3" s="1"/>
  <c r="B36" i="3"/>
  <c r="AC34" i="3" l="1"/>
  <c r="V34" i="3"/>
  <c r="AT35" i="3"/>
  <c r="AU35" i="3" s="1"/>
  <c r="AD34" i="3"/>
  <c r="B63" i="5"/>
  <c r="B62" i="5"/>
  <c r="S35" i="3"/>
  <c r="V35" i="3" s="1"/>
  <c r="A69" i="5"/>
  <c r="B58" i="5"/>
  <c r="B57" i="5"/>
  <c r="Q19" i="3"/>
  <c r="AE10" i="3" s="1"/>
  <c r="Y34" i="3"/>
  <c r="AA34" i="3" s="1"/>
  <c r="AB34" i="3"/>
  <c r="U34" i="3"/>
  <c r="X34" i="3"/>
  <c r="Z34" i="3" s="1"/>
  <c r="W34" i="3"/>
  <c r="T34" i="3"/>
  <c r="S36" i="3"/>
  <c r="V36" i="3" s="1"/>
  <c r="AT36" i="3"/>
  <c r="AU36" i="3" s="1"/>
  <c r="AP36" i="3"/>
  <c r="B37" i="3"/>
  <c r="S37" i="3" s="1"/>
  <c r="V37" i="3" s="1"/>
  <c r="AD36" i="3" l="1"/>
  <c r="AC36" i="3"/>
  <c r="AD37" i="3"/>
  <c r="AC37" i="3"/>
  <c r="Y35" i="3"/>
  <c r="AA35" i="3" s="1"/>
  <c r="AC35" i="3"/>
  <c r="T35" i="3"/>
  <c r="AB35" i="3"/>
  <c r="W35" i="3"/>
  <c r="AD35" i="3"/>
  <c r="X35" i="3"/>
  <c r="Z35" i="3" s="1"/>
  <c r="U35" i="3"/>
  <c r="B75" i="5"/>
  <c r="B77" i="5"/>
  <c r="B71" i="5"/>
  <c r="B72" i="5"/>
  <c r="B73" i="5"/>
  <c r="B76" i="5"/>
  <c r="B74" i="5"/>
  <c r="B78" i="5"/>
  <c r="B64" i="5"/>
  <c r="B65" i="5"/>
  <c r="B59" i="5"/>
  <c r="B60" i="5"/>
  <c r="A70" i="5"/>
  <c r="AE18" i="3"/>
  <c r="AE17" i="3"/>
  <c r="B38" i="3"/>
  <c r="AT37" i="3"/>
  <c r="AU37" i="3" s="1"/>
  <c r="AP37" i="3"/>
  <c r="Y36" i="3"/>
  <c r="AA36" i="3" s="1"/>
  <c r="X36" i="3"/>
  <c r="Z36" i="3" s="1"/>
  <c r="U36" i="3"/>
  <c r="T36" i="3"/>
  <c r="AB36" i="3"/>
  <c r="W36" i="3"/>
  <c r="S38" i="3" l="1"/>
  <c r="V38" i="3" s="1"/>
  <c r="B80" i="5"/>
  <c r="B79" i="5"/>
  <c r="Q10" i="3"/>
  <c r="Q9" i="3"/>
  <c r="A71" i="5"/>
  <c r="AP38" i="3"/>
  <c r="B39" i="3"/>
  <c r="AT38" i="3"/>
  <c r="AU38" i="3" s="1"/>
  <c r="Y37" i="3"/>
  <c r="AA37" i="3" s="1"/>
  <c r="W37" i="3"/>
  <c r="T37" i="3"/>
  <c r="U37" i="3"/>
  <c r="AB37" i="3"/>
  <c r="X37" i="3"/>
  <c r="Z37" i="3" s="1"/>
  <c r="W38" i="3" l="1"/>
  <c r="AC38" i="3"/>
  <c r="AD38" i="3"/>
  <c r="T38" i="3"/>
  <c r="AB38" i="3"/>
  <c r="Y38" i="3"/>
  <c r="AA38" i="3" s="1"/>
  <c r="X38" i="3"/>
  <c r="Z38" i="3" s="1"/>
  <c r="U38" i="3"/>
  <c r="S39" i="3"/>
  <c r="B83" i="5"/>
  <c r="B82" i="5"/>
  <c r="B84" i="5"/>
  <c r="B81" i="5"/>
  <c r="AE19" i="3"/>
  <c r="A72" i="5"/>
  <c r="AT39" i="3"/>
  <c r="AU39" i="3" s="1"/>
  <c r="B40" i="3"/>
  <c r="AP39" i="3"/>
  <c r="AC39" i="3" l="1"/>
  <c r="V39" i="3"/>
  <c r="U39" i="3"/>
  <c r="AD39" i="3"/>
  <c r="W39" i="3"/>
  <c r="AB39" i="3"/>
  <c r="T39" i="3"/>
  <c r="X39" i="3"/>
  <c r="Z39" i="3" s="1"/>
  <c r="Y39" i="3"/>
  <c r="AA39" i="3" s="1"/>
  <c r="B87" i="5"/>
  <c r="B85" i="5"/>
  <c r="B88" i="5"/>
  <c r="B86" i="5"/>
  <c r="S40" i="3"/>
  <c r="A73" i="5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T40" i="3"/>
  <c r="AU40" i="3" s="1"/>
  <c r="B41" i="3"/>
  <c r="AP40" i="3"/>
  <c r="AC40" i="3" l="1"/>
  <c r="V40" i="3"/>
  <c r="AD40" i="3"/>
  <c r="B89" i="5"/>
  <c r="B90" i="5"/>
  <c r="B91" i="5"/>
  <c r="B92" i="5"/>
  <c r="AB40" i="3"/>
  <c r="T40" i="3"/>
  <c r="AT41" i="3"/>
  <c r="AU41" i="3" s="1"/>
  <c r="U40" i="3"/>
  <c r="W40" i="3"/>
  <c r="Y40" i="3"/>
  <c r="AA40" i="3" s="1"/>
  <c r="X40" i="3"/>
  <c r="Z40" i="3" s="1"/>
  <c r="A113" i="5"/>
  <c r="A114" i="5" s="1"/>
  <c r="B42" i="3"/>
  <c r="S41" i="3"/>
  <c r="AP41" i="3"/>
  <c r="AC41" i="3" l="1"/>
  <c r="V41" i="3"/>
  <c r="AD41" i="3"/>
  <c r="AP42" i="3"/>
  <c r="B95" i="5"/>
  <c r="B94" i="5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S42" i="3"/>
  <c r="B43" i="3"/>
  <c r="B44" i="3" s="1"/>
  <c r="B45" i="3" s="1"/>
  <c r="AT42" i="3"/>
  <c r="AU42" i="3" s="1"/>
  <c r="Y41" i="3"/>
  <c r="AA41" i="3" s="1"/>
  <c r="W41" i="3"/>
  <c r="AB41" i="3"/>
  <c r="X41" i="3"/>
  <c r="Z41" i="3" s="1"/>
  <c r="T41" i="3"/>
  <c r="U41" i="3"/>
  <c r="AC42" i="3" l="1"/>
  <c r="V42" i="3"/>
  <c r="AD42" i="3"/>
  <c r="AP43" i="3"/>
  <c r="B96" i="5"/>
  <c r="AT43" i="3"/>
  <c r="AU43" i="3" s="1"/>
  <c r="S44" i="3"/>
  <c r="AT44" i="3"/>
  <c r="AU44" i="3" s="1"/>
  <c r="AP44" i="3"/>
  <c r="A163" i="5"/>
  <c r="U42" i="3"/>
  <c r="AB42" i="3"/>
  <c r="W42" i="3"/>
  <c r="X42" i="3"/>
  <c r="Z42" i="3" s="1"/>
  <c r="Y42" i="3"/>
  <c r="AA42" i="3" s="1"/>
  <c r="T42" i="3"/>
  <c r="S43" i="3"/>
  <c r="AP45" i="3"/>
  <c r="AT45" i="3"/>
  <c r="AU45" i="3" s="1"/>
  <c r="S45" i="3"/>
  <c r="V45" i="3" s="1"/>
  <c r="B46" i="3"/>
  <c r="AC44" i="3" l="1"/>
  <c r="V44" i="3"/>
  <c r="AC43" i="3"/>
  <c r="V43" i="3"/>
  <c r="AD45" i="3"/>
  <c r="AC45" i="3"/>
  <c r="AD44" i="3"/>
  <c r="X43" i="3"/>
  <c r="Z43" i="3" s="1"/>
  <c r="AD43" i="3"/>
  <c r="W44" i="3"/>
  <c r="T44" i="3"/>
  <c r="U44" i="3"/>
  <c r="AB44" i="3"/>
  <c r="X44" i="3"/>
  <c r="Z44" i="3" s="1"/>
  <c r="Y44" i="3"/>
  <c r="AA44" i="3" s="1"/>
  <c r="B97" i="5"/>
  <c r="A164" i="5"/>
  <c r="T43" i="3"/>
  <c r="U43" i="3"/>
  <c r="AB43" i="3"/>
  <c r="Y43" i="3"/>
  <c r="AA43" i="3" s="1"/>
  <c r="W43" i="3"/>
  <c r="AP46" i="3"/>
  <c r="AT46" i="3"/>
  <c r="AU46" i="3" s="1"/>
  <c r="S46" i="3"/>
  <c r="V46" i="3" s="1"/>
  <c r="B47" i="3"/>
  <c r="T45" i="3"/>
  <c r="AB45" i="3"/>
  <c r="X45" i="3"/>
  <c r="Z45" i="3" s="1"/>
  <c r="W45" i="3"/>
  <c r="U45" i="3"/>
  <c r="Y45" i="3"/>
  <c r="AA45" i="3" s="1"/>
  <c r="AD46" i="3" l="1"/>
  <c r="AC46" i="3"/>
  <c r="B98" i="5"/>
  <c r="A165" i="5"/>
  <c r="AT47" i="3"/>
  <c r="AU47" i="3" s="1"/>
  <c r="AP47" i="3"/>
  <c r="S47" i="3"/>
  <c r="B48" i="3"/>
  <c r="T46" i="3"/>
  <c r="U46" i="3"/>
  <c r="W46" i="3"/>
  <c r="AB46" i="3"/>
  <c r="Y46" i="3"/>
  <c r="AA46" i="3" s="1"/>
  <c r="X46" i="3"/>
  <c r="Z46" i="3" s="1"/>
  <c r="AC47" i="3" l="1"/>
  <c r="V47" i="3"/>
  <c r="AD47" i="3"/>
  <c r="B99" i="5"/>
  <c r="A166" i="5"/>
  <c r="AP48" i="3"/>
  <c r="AT48" i="3"/>
  <c r="AU48" i="3" s="1"/>
  <c r="S48" i="3"/>
  <c r="B49" i="3"/>
  <c r="T47" i="3"/>
  <c r="U47" i="3"/>
  <c r="Y47" i="3"/>
  <c r="AA47" i="3" s="1"/>
  <c r="AB47" i="3"/>
  <c r="X47" i="3"/>
  <c r="Z47" i="3" s="1"/>
  <c r="W47" i="3"/>
  <c r="AC48" i="3" l="1"/>
  <c r="V48" i="3"/>
  <c r="AD48" i="3"/>
  <c r="B100" i="5"/>
  <c r="A167" i="5"/>
  <c r="B50" i="3"/>
  <c r="AT49" i="3"/>
  <c r="AU49" i="3" s="1"/>
  <c r="AP49" i="3"/>
  <c r="S49" i="3"/>
  <c r="T48" i="3"/>
  <c r="AB48" i="3"/>
  <c r="Y48" i="3"/>
  <c r="AA48" i="3" s="1"/>
  <c r="W48" i="3"/>
  <c r="X48" i="3"/>
  <c r="Z48" i="3" s="1"/>
  <c r="U48" i="3"/>
  <c r="AC49" i="3" l="1"/>
  <c r="V49" i="3"/>
  <c r="AD49" i="3"/>
  <c r="B101" i="5"/>
  <c r="A168" i="5"/>
  <c r="AT50" i="3"/>
  <c r="AU50" i="3" s="1"/>
  <c r="AP50" i="3"/>
  <c r="S50" i="3"/>
  <c r="B51" i="3"/>
  <c r="T49" i="3"/>
  <c r="AB49" i="3"/>
  <c r="Y49" i="3"/>
  <c r="AA49" i="3" s="1"/>
  <c r="W49" i="3"/>
  <c r="U49" i="3"/>
  <c r="X49" i="3"/>
  <c r="Z49" i="3" s="1"/>
  <c r="AC50" i="3" l="1"/>
  <c r="V50" i="3"/>
  <c r="AD50" i="3"/>
  <c r="B102" i="5"/>
  <c r="A169" i="5"/>
  <c r="AT51" i="3"/>
  <c r="AU51" i="3" s="1"/>
  <c r="AP51" i="3"/>
  <c r="B52" i="3"/>
  <c r="S51" i="3"/>
  <c r="T50" i="3"/>
  <c r="U50" i="3"/>
  <c r="X50" i="3"/>
  <c r="Z50" i="3" s="1"/>
  <c r="Y50" i="3"/>
  <c r="AA50" i="3" s="1"/>
  <c r="AB50" i="3"/>
  <c r="W50" i="3"/>
  <c r="AC51" i="3" l="1"/>
  <c r="V51" i="3"/>
  <c r="AD51" i="3"/>
  <c r="B103" i="5"/>
  <c r="A170" i="5"/>
  <c r="T51" i="3"/>
  <c r="U51" i="3"/>
  <c r="AB51" i="3"/>
  <c r="W51" i="3"/>
  <c r="X51" i="3"/>
  <c r="Z51" i="3" s="1"/>
  <c r="Y51" i="3"/>
  <c r="AA51" i="3" s="1"/>
  <c r="B53" i="3"/>
  <c r="AT52" i="3"/>
  <c r="AU52" i="3" s="1"/>
  <c r="S52" i="3"/>
  <c r="AP52" i="3"/>
  <c r="AC52" i="3" l="1"/>
  <c r="V52" i="3"/>
  <c r="AD52" i="3"/>
  <c r="B104" i="5"/>
  <c r="A171" i="5"/>
  <c r="T52" i="3"/>
  <c r="X52" i="3"/>
  <c r="Z52" i="3" s="1"/>
  <c r="Y52" i="3"/>
  <c r="AA52" i="3" s="1"/>
  <c r="W52" i="3"/>
  <c r="AB52" i="3"/>
  <c r="U52" i="3"/>
  <c r="S53" i="3"/>
  <c r="AT53" i="3"/>
  <c r="AU53" i="3" s="1"/>
  <c r="AP53" i="3"/>
  <c r="B54" i="3"/>
  <c r="B55" i="3" s="1"/>
  <c r="AC53" i="3" l="1"/>
  <c r="V53" i="3"/>
  <c r="AD53" i="3"/>
  <c r="B105" i="5"/>
  <c r="A172" i="5"/>
  <c r="AP55" i="3"/>
  <c r="S55" i="3"/>
  <c r="V55" i="3" s="1"/>
  <c r="AT55" i="3"/>
  <c r="AU55" i="3" s="1"/>
  <c r="B56" i="3"/>
  <c r="AT54" i="3"/>
  <c r="AU54" i="3" s="1"/>
  <c r="AP54" i="3"/>
  <c r="S54" i="3"/>
  <c r="V54" i="3" s="1"/>
  <c r="T53" i="3"/>
  <c r="U53" i="3"/>
  <c r="W53" i="3"/>
  <c r="AB53" i="3"/>
  <c r="Y53" i="3"/>
  <c r="AA53" i="3" s="1"/>
  <c r="X53" i="3"/>
  <c r="Z53" i="3" s="1"/>
  <c r="AD54" i="3" l="1"/>
  <c r="AC54" i="3"/>
  <c r="AD55" i="3"/>
  <c r="AC55" i="3"/>
  <c r="B107" i="5"/>
  <c r="B106" i="5"/>
  <c r="A173" i="5"/>
  <c r="B57" i="3"/>
  <c r="S56" i="3"/>
  <c r="V56" i="3" s="1"/>
  <c r="AP56" i="3"/>
  <c r="AT56" i="3"/>
  <c r="AU56" i="3" s="1"/>
  <c r="T55" i="3"/>
  <c r="X55" i="3"/>
  <c r="Z55" i="3" s="1"/>
  <c r="AB55" i="3"/>
  <c r="W55" i="3"/>
  <c r="U55" i="3"/>
  <c r="Y55" i="3"/>
  <c r="AA55" i="3" s="1"/>
  <c r="T54" i="3"/>
  <c r="X54" i="3"/>
  <c r="Z54" i="3" s="1"/>
  <c r="U54" i="3"/>
  <c r="W54" i="3"/>
  <c r="Y54" i="3"/>
  <c r="AA54" i="3" s="1"/>
  <c r="AB54" i="3"/>
  <c r="AD56" i="3" l="1"/>
  <c r="AC56" i="3"/>
  <c r="B110" i="5"/>
  <c r="A174" i="5"/>
  <c r="T56" i="3"/>
  <c r="W56" i="3"/>
  <c r="Y56" i="3"/>
  <c r="AA56" i="3" s="1"/>
  <c r="U56" i="3"/>
  <c r="X56" i="3"/>
  <c r="Z56" i="3" s="1"/>
  <c r="AB56" i="3"/>
  <c r="B58" i="3"/>
  <c r="AT57" i="3"/>
  <c r="AU57" i="3" s="1"/>
  <c r="AP57" i="3"/>
  <c r="S57" i="3"/>
  <c r="AC57" i="3" l="1"/>
  <c r="V57" i="3"/>
  <c r="AD57" i="3"/>
  <c r="A175" i="5"/>
  <c r="B111" i="5"/>
  <c r="T57" i="3"/>
  <c r="U57" i="3"/>
  <c r="X57" i="3"/>
  <c r="Z57" i="3" s="1"/>
  <c r="W57" i="3"/>
  <c r="AB57" i="3"/>
  <c r="Y57" i="3"/>
  <c r="AA57" i="3" s="1"/>
  <c r="AT58" i="3"/>
  <c r="AU58" i="3" s="1"/>
  <c r="S58" i="3"/>
  <c r="V58" i="3" s="1"/>
  <c r="AP58" i="3"/>
  <c r="B59" i="3"/>
  <c r="B60" i="3" s="1"/>
  <c r="B61" i="3" s="1"/>
  <c r="AD58" i="3" l="1"/>
  <c r="AC58" i="3"/>
  <c r="A176" i="5"/>
  <c r="B112" i="5"/>
  <c r="S61" i="3"/>
  <c r="V61" i="3" s="1"/>
  <c r="AT61" i="3"/>
  <c r="AU61" i="3" s="1"/>
  <c r="AP61" i="3"/>
  <c r="B62" i="3"/>
  <c r="AP60" i="3"/>
  <c r="AT60" i="3"/>
  <c r="AU60" i="3" s="1"/>
  <c r="S60" i="3"/>
  <c r="V60" i="3" s="1"/>
  <c r="S59" i="3"/>
  <c r="V59" i="3" s="1"/>
  <c r="AT59" i="3"/>
  <c r="AU59" i="3" s="1"/>
  <c r="AP59" i="3"/>
  <c r="T58" i="3"/>
  <c r="AB58" i="3"/>
  <c r="X58" i="3"/>
  <c r="Z58" i="3" s="1"/>
  <c r="W58" i="3"/>
  <c r="Y58" i="3"/>
  <c r="AA58" i="3" s="1"/>
  <c r="U58" i="3"/>
  <c r="AD60" i="3" l="1"/>
  <c r="AC60" i="3"/>
  <c r="AD59" i="3"/>
  <c r="AC59" i="3"/>
  <c r="AD61" i="3"/>
  <c r="AC61" i="3"/>
  <c r="A177" i="5"/>
  <c r="T61" i="3"/>
  <c r="U61" i="3"/>
  <c r="AB61" i="3"/>
  <c r="Y61" i="3"/>
  <c r="AA61" i="3" s="1"/>
  <c r="X61" i="3"/>
  <c r="Z61" i="3" s="1"/>
  <c r="W61" i="3"/>
  <c r="AT62" i="3"/>
  <c r="AU62" i="3" s="1"/>
  <c r="AP62" i="3"/>
  <c r="B63" i="3"/>
  <c r="B144" i="5"/>
  <c r="B145" i="5"/>
  <c r="B146" i="5"/>
  <c r="B147" i="5"/>
  <c r="B142" i="5"/>
  <c r="B143" i="5"/>
  <c r="S62" i="3"/>
  <c r="T60" i="3"/>
  <c r="AB60" i="3"/>
  <c r="U60" i="3"/>
  <c r="Y60" i="3"/>
  <c r="AA60" i="3" s="1"/>
  <c r="X60" i="3"/>
  <c r="Z60" i="3" s="1"/>
  <c r="W60" i="3"/>
  <c r="T59" i="3"/>
  <c r="Y59" i="3"/>
  <c r="AA59" i="3" s="1"/>
  <c r="X59" i="3"/>
  <c r="Z59" i="3" s="1"/>
  <c r="W59" i="3"/>
  <c r="AB59" i="3"/>
  <c r="U59" i="3"/>
  <c r="AC62" i="3" l="1"/>
  <c r="V62" i="3"/>
  <c r="AD62" i="3"/>
  <c r="A178" i="5"/>
  <c r="A179" i="5" s="1"/>
  <c r="T62" i="3"/>
  <c r="Y62" i="3"/>
  <c r="AA62" i="3" s="1"/>
  <c r="U62" i="3"/>
  <c r="AB62" i="3"/>
  <c r="W62" i="3"/>
  <c r="X62" i="3"/>
  <c r="Z62" i="3" s="1"/>
  <c r="AT63" i="3"/>
  <c r="AU63" i="3" s="1"/>
  <c r="AP63" i="3"/>
  <c r="B64" i="3"/>
  <c r="B113" i="5"/>
  <c r="S63" i="3"/>
  <c r="AC63" i="3" l="1"/>
  <c r="V63" i="3"/>
  <c r="AD63" i="3"/>
  <c r="A180" i="5"/>
  <c r="A181" i="5"/>
  <c r="A182" i="5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T63" i="3"/>
  <c r="Y63" i="3"/>
  <c r="AA63" i="3" s="1"/>
  <c r="W63" i="3"/>
  <c r="AB63" i="3"/>
  <c r="X63" i="3"/>
  <c r="Z63" i="3" s="1"/>
  <c r="U63" i="3"/>
  <c r="AT64" i="3"/>
  <c r="AU64" i="3" s="1"/>
  <c r="AP64" i="3"/>
  <c r="B65" i="3"/>
  <c r="B114" i="5"/>
  <c r="S64" i="3"/>
  <c r="V64" i="3" s="1"/>
  <c r="AD64" i="3" l="1"/>
  <c r="AC64" i="3"/>
  <c r="A209" i="5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T64" i="3"/>
  <c r="X64" i="3"/>
  <c r="Z64" i="3" s="1"/>
  <c r="U64" i="3"/>
  <c r="W64" i="3"/>
  <c r="AB64" i="3"/>
  <c r="Y64" i="3"/>
  <c r="AA64" i="3" s="1"/>
  <c r="AT65" i="3"/>
  <c r="AU65" i="3" s="1"/>
  <c r="AP65" i="3"/>
  <c r="B66" i="3"/>
  <c r="B115" i="5"/>
  <c r="A221" i="5" l="1"/>
  <c r="A222" i="5"/>
  <c r="S66" i="3"/>
  <c r="V66" i="3" s="1"/>
  <c r="B116" i="5"/>
  <c r="AP66" i="3"/>
  <c r="AT66" i="3"/>
  <c r="AU66" i="3" s="1"/>
  <c r="B67" i="3"/>
  <c r="S65" i="3"/>
  <c r="AC65" i="3" l="1"/>
  <c r="V65" i="3"/>
  <c r="AD66" i="3"/>
  <c r="AC66" i="3"/>
  <c r="AD65" i="3"/>
  <c r="A223" i="5"/>
  <c r="A224" i="5"/>
  <c r="T66" i="3"/>
  <c r="Y66" i="3"/>
  <c r="AA66" i="3" s="1"/>
  <c r="W66" i="3"/>
  <c r="U66" i="3"/>
  <c r="AB66" i="3"/>
  <c r="X66" i="3"/>
  <c r="Z66" i="3" s="1"/>
  <c r="T65" i="3"/>
  <c r="U65" i="3"/>
  <c r="AB65" i="3"/>
  <c r="X65" i="3"/>
  <c r="Z65" i="3" s="1"/>
  <c r="Y65" i="3"/>
  <c r="AA65" i="3" s="1"/>
  <c r="W65" i="3"/>
  <c r="AT67" i="3"/>
  <c r="AU67" i="3" s="1"/>
  <c r="AP67" i="3"/>
  <c r="B68" i="3"/>
  <c r="S67" i="3"/>
  <c r="V67" i="3" s="1"/>
  <c r="B117" i="5"/>
  <c r="AD67" i="3" l="1"/>
  <c r="AC67" i="3"/>
  <c r="A225" i="5"/>
  <c r="AP68" i="3"/>
  <c r="AT68" i="3"/>
  <c r="AU68" i="3" s="1"/>
  <c r="B69" i="3"/>
  <c r="T67" i="3"/>
  <c r="U67" i="3"/>
  <c r="W67" i="3"/>
  <c r="Y67" i="3"/>
  <c r="AA67" i="3" s="1"/>
  <c r="X67" i="3"/>
  <c r="Z67" i="3" s="1"/>
  <c r="AB67" i="3"/>
  <c r="B118" i="5"/>
  <c r="A226" i="5" l="1"/>
  <c r="A227" i="5"/>
  <c r="A228" i="5" s="1"/>
  <c r="B119" i="5"/>
  <c r="AP69" i="3"/>
  <c r="AT69" i="3"/>
  <c r="AU69" i="3" s="1"/>
  <c r="B70" i="3"/>
  <c r="S68" i="3"/>
  <c r="AC68" i="3" l="1"/>
  <c r="V68" i="3"/>
  <c r="AD68" i="3"/>
  <c r="A229" i="5"/>
  <c r="A230" i="5" s="1"/>
  <c r="A234" i="5" s="1"/>
  <c r="A231" i="5"/>
  <c r="A232" i="5" s="1"/>
  <c r="A233" i="5" s="1"/>
  <c r="AP70" i="3"/>
  <c r="AT70" i="3"/>
  <c r="AU70" i="3" s="1"/>
  <c r="B71" i="3"/>
  <c r="T68" i="3"/>
  <c r="U68" i="3"/>
  <c r="X68" i="3"/>
  <c r="Z68" i="3" s="1"/>
  <c r="Y68" i="3"/>
  <c r="AA68" i="3" s="1"/>
  <c r="AB68" i="3"/>
  <c r="W68" i="3"/>
  <c r="B129" i="5"/>
  <c r="B130" i="5"/>
  <c r="S70" i="3"/>
  <c r="V70" i="3" s="1"/>
  <c r="S69" i="3"/>
  <c r="V69" i="3" s="1"/>
  <c r="AD70" i="3" l="1"/>
  <c r="AC70" i="3"/>
  <c r="AD69" i="3"/>
  <c r="AC69" i="3"/>
  <c r="T70" i="3"/>
  <c r="AB70" i="3"/>
  <c r="X70" i="3"/>
  <c r="Z70" i="3" s="1"/>
  <c r="Y70" i="3"/>
  <c r="AA70" i="3" s="1"/>
  <c r="U70" i="3"/>
  <c r="W70" i="3"/>
  <c r="AT71" i="3"/>
  <c r="AU71" i="3" s="1"/>
  <c r="AP71" i="3"/>
  <c r="B72" i="3"/>
  <c r="T69" i="3"/>
  <c r="AB69" i="3"/>
  <c r="X69" i="3"/>
  <c r="Z69" i="3" s="1"/>
  <c r="U69" i="3"/>
  <c r="W69" i="3"/>
  <c r="Y69" i="3"/>
  <c r="AA69" i="3" s="1"/>
  <c r="B121" i="5"/>
  <c r="B122" i="5"/>
  <c r="B123" i="5"/>
  <c r="B124" i="5"/>
  <c r="B126" i="5" l="1"/>
  <c r="B128" i="5"/>
  <c r="B127" i="5"/>
  <c r="B125" i="5"/>
  <c r="S71" i="3"/>
  <c r="AP72" i="3"/>
  <c r="AT72" i="3"/>
  <c r="AU72" i="3" s="1"/>
  <c r="B73" i="3"/>
  <c r="AC71" i="3" l="1"/>
  <c r="V71" i="3"/>
  <c r="AD71" i="3"/>
  <c r="B131" i="5"/>
  <c r="S73" i="3"/>
  <c r="V73" i="3" s="1"/>
  <c r="AT73" i="3"/>
  <c r="AU73" i="3" s="1"/>
  <c r="AP73" i="3"/>
  <c r="B74" i="3"/>
  <c r="S72" i="3"/>
  <c r="V72" i="3" s="1"/>
  <c r="T71" i="3"/>
  <c r="X71" i="3"/>
  <c r="Z71" i="3" s="1"/>
  <c r="Y71" i="3"/>
  <c r="AA71" i="3" s="1"/>
  <c r="AB71" i="3"/>
  <c r="W71" i="3"/>
  <c r="U71" i="3"/>
  <c r="AD73" i="3" l="1"/>
  <c r="AC73" i="3"/>
  <c r="AD72" i="3"/>
  <c r="AC72" i="3"/>
  <c r="T73" i="3"/>
  <c r="W73" i="3"/>
  <c r="X73" i="3"/>
  <c r="Z73" i="3" s="1"/>
  <c r="U73" i="3"/>
  <c r="AB73" i="3"/>
  <c r="Y73" i="3"/>
  <c r="AA73" i="3" s="1"/>
  <c r="AT74" i="3"/>
  <c r="AU74" i="3" s="1"/>
  <c r="AP74" i="3"/>
  <c r="B75" i="3"/>
  <c r="T72" i="3"/>
  <c r="X72" i="3"/>
  <c r="Z72" i="3" s="1"/>
  <c r="U72" i="3"/>
  <c r="AB72" i="3"/>
  <c r="W72" i="3"/>
  <c r="Y72" i="3"/>
  <c r="AA72" i="3" s="1"/>
  <c r="B132" i="5"/>
  <c r="S74" i="3"/>
  <c r="V74" i="3" s="1"/>
  <c r="AD74" i="3" l="1"/>
  <c r="AC74" i="3"/>
  <c r="T74" i="3"/>
  <c r="X74" i="3"/>
  <c r="Z74" i="3" s="1"/>
  <c r="W74" i="3"/>
  <c r="U74" i="3"/>
  <c r="AB74" i="3"/>
  <c r="Y74" i="3"/>
  <c r="AA74" i="3" s="1"/>
  <c r="AP75" i="3"/>
  <c r="AT75" i="3"/>
  <c r="AU75" i="3" s="1"/>
  <c r="B76" i="3"/>
  <c r="B133" i="5"/>
  <c r="B134" i="5" l="1"/>
  <c r="S76" i="3"/>
  <c r="V76" i="3" s="1"/>
  <c r="S75" i="3"/>
  <c r="AT76" i="3"/>
  <c r="AU76" i="3" s="1"/>
  <c r="AP76" i="3"/>
  <c r="B77" i="3"/>
  <c r="AC75" i="3" l="1"/>
  <c r="V75" i="3"/>
  <c r="AD76" i="3"/>
  <c r="AC76" i="3"/>
  <c r="AD75" i="3"/>
  <c r="T76" i="3"/>
  <c r="X76" i="3"/>
  <c r="Z76" i="3" s="1"/>
  <c r="AB76" i="3"/>
  <c r="U76" i="3"/>
  <c r="Y76" i="3"/>
  <c r="AA76" i="3" s="1"/>
  <c r="W76" i="3"/>
  <c r="AP77" i="3"/>
  <c r="AT77" i="3"/>
  <c r="AU77" i="3" s="1"/>
  <c r="B78" i="3"/>
  <c r="T75" i="3"/>
  <c r="W75" i="3"/>
  <c r="U75" i="3"/>
  <c r="Y75" i="3"/>
  <c r="AA75" i="3" s="1"/>
  <c r="AB75" i="3"/>
  <c r="X75" i="3"/>
  <c r="Z75" i="3" s="1"/>
  <c r="B135" i="5"/>
  <c r="S77" i="3"/>
  <c r="V77" i="3" s="1"/>
  <c r="AD77" i="3" l="1"/>
  <c r="AC77" i="3"/>
  <c r="T77" i="3"/>
  <c r="W77" i="3"/>
  <c r="Y77" i="3"/>
  <c r="AA77" i="3" s="1"/>
  <c r="X77" i="3"/>
  <c r="Z77" i="3" s="1"/>
  <c r="AB77" i="3"/>
  <c r="U77" i="3"/>
  <c r="B136" i="5"/>
  <c r="AT78" i="3"/>
  <c r="AU78" i="3" s="1"/>
  <c r="AP78" i="3"/>
  <c r="B79" i="3"/>
  <c r="B137" i="5" l="1"/>
  <c r="S79" i="3"/>
  <c r="V79" i="3" s="1"/>
  <c r="AT79" i="3"/>
  <c r="AU79" i="3" s="1"/>
  <c r="AP79" i="3"/>
  <c r="B80" i="3"/>
  <c r="S78" i="3"/>
  <c r="AC78" i="3" l="1"/>
  <c r="V78" i="3"/>
  <c r="AD79" i="3"/>
  <c r="AC79" i="3"/>
  <c r="AD78" i="3"/>
  <c r="T79" i="3"/>
  <c r="AB79" i="3"/>
  <c r="U79" i="3"/>
  <c r="Y79" i="3"/>
  <c r="AA79" i="3" s="1"/>
  <c r="X79" i="3"/>
  <c r="Z79" i="3" s="1"/>
  <c r="W79" i="3"/>
  <c r="T78" i="3"/>
  <c r="U78" i="3"/>
  <c r="Y78" i="3"/>
  <c r="AA78" i="3" s="1"/>
  <c r="AB78" i="3"/>
  <c r="W78" i="3"/>
  <c r="X78" i="3"/>
  <c r="Z78" i="3" s="1"/>
  <c r="AT80" i="3"/>
  <c r="AU80" i="3" s="1"/>
  <c r="AP80" i="3"/>
  <c r="B81" i="3"/>
  <c r="B138" i="5"/>
  <c r="B139" i="5" l="1"/>
  <c r="AT81" i="3"/>
  <c r="AU81" i="3" s="1"/>
  <c r="AP81" i="3"/>
  <c r="B82" i="3"/>
  <c r="S80" i="3"/>
  <c r="AC80" i="3" l="1"/>
  <c r="V80" i="3"/>
  <c r="AD80" i="3"/>
  <c r="AT82" i="3"/>
  <c r="AU82" i="3" s="1"/>
  <c r="AP82" i="3"/>
  <c r="B83" i="3"/>
  <c r="B140" i="5"/>
  <c r="T80" i="3"/>
  <c r="AB80" i="3"/>
  <c r="W80" i="3"/>
  <c r="Y80" i="3"/>
  <c r="AA80" i="3" s="1"/>
  <c r="X80" i="3"/>
  <c r="Z80" i="3" s="1"/>
  <c r="U80" i="3"/>
  <c r="S81" i="3"/>
  <c r="V81" i="3" s="1"/>
  <c r="AD81" i="3" l="1"/>
  <c r="AC81" i="3"/>
  <c r="B141" i="5"/>
  <c r="S83" i="3"/>
  <c r="V83" i="3" s="1"/>
  <c r="AT83" i="3"/>
  <c r="AU83" i="3" s="1"/>
  <c r="AP83" i="3"/>
  <c r="B84" i="3"/>
  <c r="S82" i="3"/>
  <c r="T81" i="3"/>
  <c r="AB81" i="3"/>
  <c r="W81" i="3"/>
  <c r="U81" i="3"/>
  <c r="X81" i="3"/>
  <c r="Z81" i="3" s="1"/>
  <c r="Y81" i="3"/>
  <c r="AA81" i="3" s="1"/>
  <c r="AC82" i="3" l="1"/>
  <c r="V82" i="3"/>
  <c r="AD83" i="3"/>
  <c r="AC83" i="3"/>
  <c r="AD82" i="3"/>
  <c r="T83" i="3"/>
  <c r="X83" i="3"/>
  <c r="Z83" i="3" s="1"/>
  <c r="Y83" i="3"/>
  <c r="AA83" i="3" s="1"/>
  <c r="U83" i="3"/>
  <c r="W83" i="3"/>
  <c r="AB83" i="3"/>
  <c r="T82" i="3"/>
  <c r="X82" i="3"/>
  <c r="Z82" i="3" s="1"/>
  <c r="Y82" i="3"/>
  <c r="AA82" i="3" s="1"/>
  <c r="W82" i="3"/>
  <c r="AB82" i="3"/>
  <c r="U82" i="3"/>
  <c r="AP84" i="3"/>
  <c r="AT84" i="3"/>
  <c r="AU84" i="3"/>
  <c r="B85" i="3"/>
  <c r="B148" i="5"/>
  <c r="B150" i="5"/>
  <c r="B152" i="5"/>
  <c r="B153" i="5"/>
  <c r="B149" i="5"/>
  <c r="B151" i="5"/>
  <c r="B156" i="5" l="1"/>
  <c r="B157" i="5"/>
  <c r="B158" i="5"/>
  <c r="B159" i="5"/>
  <c r="B154" i="5"/>
  <c r="B155" i="5"/>
  <c r="S85" i="3"/>
  <c r="V85" i="3" s="1"/>
  <c r="S84" i="3"/>
  <c r="AT85" i="3"/>
  <c r="AU85" i="3" s="1"/>
  <c r="AP85" i="3"/>
  <c r="B86" i="3"/>
  <c r="AC84" i="3" l="1"/>
  <c r="V84" i="3"/>
  <c r="AD85" i="3"/>
  <c r="AC85" i="3"/>
  <c r="AD84" i="3"/>
  <c r="T85" i="3"/>
  <c r="AB85" i="3"/>
  <c r="X85" i="3"/>
  <c r="Z85" i="3" s="1"/>
  <c r="W85" i="3"/>
  <c r="Y85" i="3"/>
  <c r="AA85" i="3" s="1"/>
  <c r="U85" i="3"/>
  <c r="B160" i="5"/>
  <c r="T84" i="3"/>
  <c r="U84" i="3"/>
  <c r="X84" i="3"/>
  <c r="Z84" i="3" s="1"/>
  <c r="Y84" i="3"/>
  <c r="AA84" i="3" s="1"/>
  <c r="AB84" i="3"/>
  <c r="W84" i="3"/>
  <c r="AT86" i="3"/>
  <c r="AU86" i="3" s="1"/>
  <c r="AP86" i="3"/>
  <c r="B87" i="3"/>
  <c r="B161" i="5" l="1"/>
  <c r="AT87" i="3"/>
  <c r="AP87" i="3"/>
  <c r="AU87" i="3"/>
  <c r="B88" i="3"/>
  <c r="S86" i="3"/>
  <c r="AC86" i="3" l="1"/>
  <c r="V86" i="3"/>
  <c r="AD86" i="3"/>
  <c r="T86" i="3"/>
  <c r="U86" i="3"/>
  <c r="Y86" i="3"/>
  <c r="AA86" i="3" s="1"/>
  <c r="AB86" i="3"/>
  <c r="W86" i="3"/>
  <c r="X86" i="3"/>
  <c r="Z86" i="3" s="1"/>
  <c r="B162" i="5"/>
  <c r="B163" i="5"/>
  <c r="AP88" i="3"/>
  <c r="AT88" i="3"/>
  <c r="AU88" i="3" s="1"/>
  <c r="B89" i="3"/>
  <c r="S87" i="3"/>
  <c r="V87" i="3" s="1"/>
  <c r="AD87" i="3" l="1"/>
  <c r="AC87" i="3"/>
  <c r="T87" i="3"/>
  <c r="U87" i="3"/>
  <c r="W87" i="3"/>
  <c r="X87" i="3"/>
  <c r="Z87" i="3" s="1"/>
  <c r="Y87" i="3"/>
  <c r="AA87" i="3" s="1"/>
  <c r="AB87" i="3"/>
  <c r="B164" i="5"/>
  <c r="S89" i="3"/>
  <c r="V89" i="3" s="1"/>
  <c r="AP89" i="3"/>
  <c r="AT89" i="3"/>
  <c r="AU89" i="3" s="1"/>
  <c r="B90" i="3"/>
  <c r="S88" i="3"/>
  <c r="AC88" i="3" l="1"/>
  <c r="V88" i="3"/>
  <c r="AD89" i="3"/>
  <c r="AC89" i="3"/>
  <c r="AD88" i="3"/>
  <c r="T89" i="3"/>
  <c r="X89" i="3"/>
  <c r="Z89" i="3" s="1"/>
  <c r="W89" i="3"/>
  <c r="Y89" i="3"/>
  <c r="AA89" i="3" s="1"/>
  <c r="AB89" i="3"/>
  <c r="U89" i="3"/>
  <c r="T88" i="3"/>
  <c r="AB88" i="3"/>
  <c r="X88" i="3"/>
  <c r="Z88" i="3" s="1"/>
  <c r="Y88" i="3"/>
  <c r="AA88" i="3" s="1"/>
  <c r="W88" i="3"/>
  <c r="U88" i="3"/>
  <c r="AT90" i="3"/>
  <c r="AU90" i="3" s="1"/>
  <c r="AP90" i="3"/>
  <c r="B91" i="3"/>
  <c r="B165" i="5" l="1"/>
  <c r="S91" i="3"/>
  <c r="V91" i="3" s="1"/>
  <c r="B92" i="3"/>
  <c r="AT91" i="3"/>
  <c r="AU91" i="3" s="1"/>
  <c r="AP91" i="3"/>
  <c r="S90" i="3"/>
  <c r="AC90" i="3" l="1"/>
  <c r="V90" i="3"/>
  <c r="AD91" i="3"/>
  <c r="AC91" i="3"/>
  <c r="AD90" i="3"/>
  <c r="T91" i="3"/>
  <c r="AB91" i="3"/>
  <c r="U91" i="3"/>
  <c r="X91" i="3"/>
  <c r="Z91" i="3" s="1"/>
  <c r="W91" i="3"/>
  <c r="Y91" i="3"/>
  <c r="AA91" i="3" s="1"/>
  <c r="T90" i="3"/>
  <c r="AB90" i="3"/>
  <c r="W90" i="3"/>
  <c r="X90" i="3"/>
  <c r="Z90" i="3" s="1"/>
  <c r="U90" i="3"/>
  <c r="Y90" i="3"/>
  <c r="AA90" i="3" s="1"/>
  <c r="AT92" i="3"/>
  <c r="AP92" i="3"/>
  <c r="AU92" i="3"/>
  <c r="B93" i="3"/>
  <c r="B166" i="5"/>
  <c r="S92" i="3"/>
  <c r="V92" i="3" s="1"/>
  <c r="AD92" i="3" l="1"/>
  <c r="AC92" i="3"/>
  <c r="T92" i="3"/>
  <c r="Y92" i="3"/>
  <c r="AA92" i="3" s="1"/>
  <c r="X92" i="3"/>
  <c r="Z92" i="3" s="1"/>
  <c r="U92" i="3"/>
  <c r="W92" i="3"/>
  <c r="AB92" i="3"/>
  <c r="B94" i="3"/>
  <c r="AP93" i="3"/>
  <c r="AT93" i="3"/>
  <c r="AU93" i="3" s="1"/>
  <c r="S93" i="3"/>
  <c r="V93" i="3" s="1"/>
  <c r="B167" i="5"/>
  <c r="AD93" i="3" l="1"/>
  <c r="AC93" i="3"/>
  <c r="T93" i="3"/>
  <c r="U93" i="3"/>
  <c r="W93" i="3"/>
  <c r="X93" i="3"/>
  <c r="Z93" i="3" s="1"/>
  <c r="Y93" i="3"/>
  <c r="AA93" i="3" s="1"/>
  <c r="AB93" i="3"/>
  <c r="B95" i="3"/>
  <c r="AT94" i="3"/>
  <c r="AU94" i="3" s="1"/>
  <c r="AP94" i="3"/>
  <c r="B168" i="5"/>
  <c r="S94" i="3" l="1"/>
  <c r="B169" i="5"/>
  <c r="B192" i="5"/>
  <c r="AT95" i="3"/>
  <c r="AU95" i="3" s="1"/>
  <c r="AP95" i="3"/>
  <c r="B96" i="3"/>
  <c r="AC94" i="3" l="1"/>
  <c r="V94" i="3"/>
  <c r="AD94" i="3"/>
  <c r="B97" i="3"/>
  <c r="AT96" i="3"/>
  <c r="AU96" i="3" s="1"/>
  <c r="AP96" i="3"/>
  <c r="T94" i="3"/>
  <c r="Y94" i="3"/>
  <c r="AA94" i="3" s="1"/>
  <c r="AB94" i="3"/>
  <c r="X94" i="3"/>
  <c r="Z94" i="3" s="1"/>
  <c r="W94" i="3"/>
  <c r="U94" i="3"/>
  <c r="S95" i="3" l="1"/>
  <c r="AP97" i="3"/>
  <c r="AT97" i="3"/>
  <c r="AU97" i="3" s="1"/>
  <c r="B98" i="3"/>
  <c r="AC95" i="3" l="1"/>
  <c r="V95" i="3"/>
  <c r="AD95" i="3"/>
  <c r="B174" i="5"/>
  <c r="B175" i="5"/>
  <c r="B176" i="5"/>
  <c r="B177" i="5"/>
  <c r="T95" i="3"/>
  <c r="X95" i="3"/>
  <c r="Z95" i="3" s="1"/>
  <c r="AB95" i="3"/>
  <c r="W95" i="3"/>
  <c r="Y95" i="3"/>
  <c r="AA95" i="3" s="1"/>
  <c r="U95" i="3"/>
  <c r="S96" i="3"/>
  <c r="V96" i="3" s="1"/>
  <c r="B191" i="5"/>
  <c r="AT98" i="3"/>
  <c r="AP98" i="3"/>
  <c r="AU98" i="3"/>
  <c r="B99" i="3"/>
  <c r="AD96" i="3" l="1"/>
  <c r="AC96" i="3"/>
  <c r="T96" i="3"/>
  <c r="AB96" i="3"/>
  <c r="W96" i="3"/>
  <c r="U96" i="3"/>
  <c r="X96" i="3"/>
  <c r="Z96" i="3" s="1"/>
  <c r="Y96" i="3"/>
  <c r="AA96" i="3" s="1"/>
  <c r="B100" i="3"/>
  <c r="AT99" i="3"/>
  <c r="AU99" i="3" s="1"/>
  <c r="AP99" i="3"/>
  <c r="S97" i="3" l="1"/>
  <c r="B170" i="5"/>
  <c r="AT100" i="3"/>
  <c r="AU100" i="3" s="1"/>
  <c r="AP100" i="3"/>
  <c r="B101" i="3"/>
  <c r="AC97" i="3" l="1"/>
  <c r="V97" i="3"/>
  <c r="AD97" i="3"/>
  <c r="T97" i="3"/>
  <c r="U97" i="3"/>
  <c r="W97" i="3"/>
  <c r="X97" i="3"/>
  <c r="Z97" i="3" s="1"/>
  <c r="Y97" i="3"/>
  <c r="AA97" i="3" s="1"/>
  <c r="AB97" i="3"/>
  <c r="S98" i="3"/>
  <c r="V98" i="3" s="1"/>
  <c r="B171" i="5"/>
  <c r="S99" i="3"/>
  <c r="V99" i="3" s="1"/>
  <c r="AT101" i="3"/>
  <c r="AU101" i="3" s="1"/>
  <c r="AP101" i="3"/>
  <c r="B102" i="3"/>
  <c r="AD99" i="3" l="1"/>
  <c r="AC99" i="3"/>
  <c r="AD98" i="3"/>
  <c r="AC98" i="3"/>
  <c r="X99" i="3"/>
  <c r="Z99" i="3" s="1"/>
  <c r="Y99" i="3"/>
  <c r="AA99" i="3" s="1"/>
  <c r="T99" i="3"/>
  <c r="W99" i="3"/>
  <c r="U99" i="3"/>
  <c r="AB99" i="3"/>
  <c r="AB98" i="3"/>
  <c r="Y98" i="3"/>
  <c r="AA98" i="3" s="1"/>
  <c r="X98" i="3"/>
  <c r="Z98" i="3" s="1"/>
  <c r="T98" i="3"/>
  <c r="W98" i="3"/>
  <c r="U98" i="3"/>
  <c r="B173" i="5"/>
  <c r="B186" i="5"/>
  <c r="B103" i="3"/>
  <c r="AT102" i="3"/>
  <c r="AU102" i="3" s="1"/>
  <c r="AP102" i="3"/>
  <c r="S100" i="3" l="1"/>
  <c r="B183" i="5"/>
  <c r="AT103" i="3"/>
  <c r="AU103" i="3" s="1"/>
  <c r="AP103" i="3"/>
  <c r="B104" i="3"/>
  <c r="AC100" i="3" l="1"/>
  <c r="V100" i="3"/>
  <c r="AD100" i="3"/>
  <c r="S101" i="3"/>
  <c r="T100" i="3"/>
  <c r="U100" i="3"/>
  <c r="Y100" i="3"/>
  <c r="AA100" i="3" s="1"/>
  <c r="AB100" i="3"/>
  <c r="X100" i="3"/>
  <c r="Z100" i="3" s="1"/>
  <c r="W100" i="3"/>
  <c r="B172" i="5"/>
  <c r="AP104" i="3"/>
  <c r="AT104" i="3"/>
  <c r="AU104" i="3" s="1"/>
  <c r="B105" i="3"/>
  <c r="AC101" i="3" l="1"/>
  <c r="V101" i="3"/>
  <c r="Y101" i="3"/>
  <c r="AA101" i="3" s="1"/>
  <c r="AD101" i="3"/>
  <c r="T101" i="3"/>
  <c r="W101" i="3"/>
  <c r="AB101" i="3"/>
  <c r="U101" i="3"/>
  <c r="X101" i="3"/>
  <c r="Z101" i="3" s="1"/>
  <c r="S102" i="3"/>
  <c r="B178" i="5"/>
  <c r="AT105" i="3"/>
  <c r="AU105" i="3" s="1"/>
  <c r="AP105" i="3"/>
  <c r="B106" i="3"/>
  <c r="AC102" i="3" l="1"/>
  <c r="V102" i="3"/>
  <c r="AD102" i="3"/>
  <c r="W102" i="3"/>
  <c r="Y102" i="3"/>
  <c r="AA102" i="3" s="1"/>
  <c r="AB102" i="3"/>
  <c r="U102" i="3"/>
  <c r="T102" i="3"/>
  <c r="X102" i="3"/>
  <c r="Z102" i="3" s="1"/>
  <c r="S103" i="3"/>
  <c r="V103" i="3" s="1"/>
  <c r="B184" i="5"/>
  <c r="AT106" i="3"/>
  <c r="AP106" i="3"/>
  <c r="AU106" i="3"/>
  <c r="B107" i="3"/>
  <c r="AD103" i="3" l="1"/>
  <c r="AC103" i="3"/>
  <c r="T103" i="3"/>
  <c r="U103" i="3"/>
  <c r="X103" i="3"/>
  <c r="Z103" i="3" s="1"/>
  <c r="Y103" i="3"/>
  <c r="AA103" i="3" s="1"/>
  <c r="AB103" i="3"/>
  <c r="W103" i="3"/>
  <c r="S104" i="3"/>
  <c r="B185" i="5"/>
  <c r="S105" i="3"/>
  <c r="V105" i="3" s="1"/>
  <c r="AT107" i="3"/>
  <c r="AU107" i="3" s="1"/>
  <c r="AP107" i="3"/>
  <c r="B108" i="3"/>
  <c r="AC104" i="3" l="1"/>
  <c r="V104" i="3"/>
  <c r="AD105" i="3"/>
  <c r="AC105" i="3"/>
  <c r="AD104" i="3"/>
  <c r="T105" i="3"/>
  <c r="AB105" i="3"/>
  <c r="Y105" i="3"/>
  <c r="AA105" i="3" s="1"/>
  <c r="X105" i="3"/>
  <c r="Z105" i="3" s="1"/>
  <c r="W105" i="3"/>
  <c r="U105" i="3"/>
  <c r="W104" i="3"/>
  <c r="U104" i="3"/>
  <c r="T104" i="3"/>
  <c r="Y104" i="3"/>
  <c r="AA104" i="3" s="1"/>
  <c r="AB104" i="3"/>
  <c r="X104" i="3"/>
  <c r="Z104" i="3" s="1"/>
  <c r="S106" i="3"/>
  <c r="B187" i="5"/>
  <c r="AP108" i="3"/>
  <c r="AT108" i="3"/>
  <c r="AU108" i="3" s="1"/>
  <c r="B109" i="3"/>
  <c r="AC106" i="3" l="1"/>
  <c r="V106" i="3"/>
  <c r="AD106" i="3"/>
  <c r="B189" i="5"/>
  <c r="U106" i="3"/>
  <c r="X106" i="3"/>
  <c r="Z106" i="3" s="1"/>
  <c r="W106" i="3"/>
  <c r="T106" i="3"/>
  <c r="AB106" i="3"/>
  <c r="Y106" i="3"/>
  <c r="AA106" i="3" s="1"/>
  <c r="S107" i="3"/>
  <c r="B188" i="5"/>
  <c r="AP109" i="3"/>
  <c r="AT109" i="3"/>
  <c r="AU109" i="3" s="1"/>
  <c r="B110" i="3"/>
  <c r="AC107" i="3" l="1"/>
  <c r="V107" i="3"/>
  <c r="T107" i="3"/>
  <c r="AD107" i="3"/>
  <c r="S108" i="3"/>
  <c r="W107" i="3"/>
  <c r="AB107" i="3"/>
  <c r="Y107" i="3"/>
  <c r="AA107" i="3" s="1"/>
  <c r="U107" i="3"/>
  <c r="X107" i="3"/>
  <c r="Z107" i="3" s="1"/>
  <c r="B179" i="5"/>
  <c r="B180" i="5"/>
  <c r="B181" i="5"/>
  <c r="B182" i="5"/>
  <c r="AT110" i="3"/>
  <c r="AU110" i="3" s="1"/>
  <c r="AP110" i="3"/>
  <c r="B111" i="3"/>
  <c r="AC108" i="3" l="1"/>
  <c r="V108" i="3"/>
  <c r="AB108" i="3"/>
  <c r="AD108" i="3"/>
  <c r="T108" i="3"/>
  <c r="B193" i="5"/>
  <c r="W108" i="3"/>
  <c r="X108" i="3"/>
  <c r="Z108" i="3" s="1"/>
  <c r="U108" i="3"/>
  <c r="Y108" i="3"/>
  <c r="AA108" i="3" s="1"/>
  <c r="S109" i="3"/>
  <c r="B190" i="5"/>
  <c r="S110" i="3"/>
  <c r="AP111" i="3"/>
  <c r="AT111" i="3"/>
  <c r="AU111" i="3" s="1"/>
  <c r="B112" i="3"/>
  <c r="AC109" i="3" l="1"/>
  <c r="V109" i="3"/>
  <c r="AC110" i="3"/>
  <c r="V110" i="3"/>
  <c r="B196" i="5"/>
  <c r="W110" i="3"/>
  <c r="AD110" i="3"/>
  <c r="U109" i="3"/>
  <c r="AD109" i="3"/>
  <c r="B194" i="5"/>
  <c r="AB109" i="3"/>
  <c r="S111" i="3"/>
  <c r="X109" i="3"/>
  <c r="Z109" i="3" s="1"/>
  <c r="T109" i="3"/>
  <c r="Y109" i="3"/>
  <c r="AA109" i="3" s="1"/>
  <c r="W109" i="3"/>
  <c r="B195" i="5"/>
  <c r="X110" i="3"/>
  <c r="Z110" i="3" s="1"/>
  <c r="T110" i="3"/>
  <c r="U110" i="3"/>
  <c r="AB110" i="3"/>
  <c r="Y110" i="3"/>
  <c r="AA110" i="3" s="1"/>
  <c r="AP112" i="3"/>
  <c r="AT112" i="3"/>
  <c r="AU112" i="3" s="1"/>
  <c r="S112" i="3"/>
  <c r="V112" i="3" s="1"/>
  <c r="B113" i="3"/>
  <c r="AC111" i="3" l="1"/>
  <c r="V111" i="3"/>
  <c r="AD112" i="3"/>
  <c r="AC112" i="3"/>
  <c r="AD111" i="3"/>
  <c r="U111" i="3"/>
  <c r="Y111" i="3"/>
  <c r="AA111" i="3" s="1"/>
  <c r="W111" i="3"/>
  <c r="AB111" i="3"/>
  <c r="T111" i="3"/>
  <c r="X111" i="3"/>
  <c r="Z111" i="3" s="1"/>
  <c r="B205" i="5"/>
  <c r="B206" i="5"/>
  <c r="B207" i="5"/>
  <c r="B198" i="5"/>
  <c r="B197" i="5"/>
  <c r="B114" i="3"/>
  <c r="AP113" i="3"/>
  <c r="AT113" i="3"/>
  <c r="AU113" i="3" s="1"/>
  <c r="S113" i="3"/>
  <c r="T112" i="3"/>
  <c r="U112" i="3"/>
  <c r="Y112" i="3"/>
  <c r="AA112" i="3" s="1"/>
  <c r="X112" i="3"/>
  <c r="Z112" i="3" s="1"/>
  <c r="AB112" i="3"/>
  <c r="W112" i="3"/>
  <c r="AC113" i="3" l="1"/>
  <c r="V113" i="3"/>
  <c r="AD113" i="3"/>
  <c r="B202" i="5"/>
  <c r="B203" i="5"/>
  <c r="B204" i="5"/>
  <c r="T113" i="3"/>
  <c r="W113" i="3"/>
  <c r="X113" i="3"/>
  <c r="Z113" i="3" s="1"/>
  <c r="U113" i="3"/>
  <c r="Y113" i="3"/>
  <c r="AA113" i="3" s="1"/>
  <c r="AB113" i="3"/>
  <c r="AT114" i="3"/>
  <c r="AU114" i="3" s="1"/>
  <c r="AP114" i="3"/>
  <c r="S114" i="3"/>
  <c r="B115" i="3"/>
  <c r="AC114" i="3" l="1"/>
  <c r="V114" i="3"/>
  <c r="AD114" i="3"/>
  <c r="B208" i="5"/>
  <c r="B209" i="5"/>
  <c r="B199" i="5"/>
  <c r="B200" i="5"/>
  <c r="B201" i="5"/>
  <c r="AT115" i="3"/>
  <c r="AU115" i="3" s="1"/>
  <c r="AP115" i="3"/>
  <c r="S115" i="3"/>
  <c r="B116" i="3"/>
  <c r="T114" i="3"/>
  <c r="Y114" i="3"/>
  <c r="AA114" i="3" s="1"/>
  <c r="AB114" i="3"/>
  <c r="W114" i="3"/>
  <c r="U114" i="3"/>
  <c r="X114" i="3"/>
  <c r="Z114" i="3" s="1"/>
  <c r="AC115" i="3" l="1"/>
  <c r="V115" i="3"/>
  <c r="AD115" i="3"/>
  <c r="Q66" i="3"/>
  <c r="Q71" i="3"/>
  <c r="Q58" i="3"/>
  <c r="AE40" i="3" s="1"/>
  <c r="Q50" i="3"/>
  <c r="AE35" i="3" s="1"/>
  <c r="Q41" i="3"/>
  <c r="AE27" i="3" s="1"/>
  <c r="Q25" i="3"/>
  <c r="AE13" i="3" s="1"/>
  <c r="Q103" i="3"/>
  <c r="AE68" i="3" s="1"/>
  <c r="Q118" i="3"/>
  <c r="AE83" i="3" s="1"/>
  <c r="Q65" i="3"/>
  <c r="Q99" i="3"/>
  <c r="AE64" i="3" s="1"/>
  <c r="Q109" i="3"/>
  <c r="Q85" i="3"/>
  <c r="AE50" i="3" s="1"/>
  <c r="Q27" i="3"/>
  <c r="AE15" i="3" s="1"/>
  <c r="Q64" i="3"/>
  <c r="Q140" i="3"/>
  <c r="AE105" i="3" s="1"/>
  <c r="Q136" i="3"/>
  <c r="AE101" i="3" s="1"/>
  <c r="Q80" i="3"/>
  <c r="Q110" i="3"/>
  <c r="AE75" i="3" s="1"/>
  <c r="Q55" i="3"/>
  <c r="Q75" i="3"/>
  <c r="Q94" i="3"/>
  <c r="AE59" i="3" s="1"/>
  <c r="Q115" i="3"/>
  <c r="AE80" i="3" s="1"/>
  <c r="Q96" i="3"/>
  <c r="AE61" i="3" s="1"/>
  <c r="Q98" i="3"/>
  <c r="Q137" i="3"/>
  <c r="AE102" i="3" s="1"/>
  <c r="Q89" i="3"/>
  <c r="AE54" i="3" s="1"/>
  <c r="Q144" i="3"/>
  <c r="AE109" i="3" s="1"/>
  <c r="Q91" i="3"/>
  <c r="AE56" i="3" s="1"/>
  <c r="Q146" i="3"/>
  <c r="AE111" i="3" s="1"/>
  <c r="Q143" i="3"/>
  <c r="AE108" i="3" s="1"/>
  <c r="Q102" i="3"/>
  <c r="AE67" i="3" s="1"/>
  <c r="Q114" i="3"/>
  <c r="AE79" i="3" s="1"/>
  <c r="Q56" i="3"/>
  <c r="Q82" i="3"/>
  <c r="AE47" i="3" s="1"/>
  <c r="Q52" i="3"/>
  <c r="AE37" i="3" s="1"/>
  <c r="Q121" i="3"/>
  <c r="AE86" i="3" s="1"/>
  <c r="Q76" i="3"/>
  <c r="Q106" i="3"/>
  <c r="AE71" i="3" s="1"/>
  <c r="Q45" i="3"/>
  <c r="AE31" i="3" s="1"/>
  <c r="Q112" i="3"/>
  <c r="AE77" i="3" s="1"/>
  <c r="Q134" i="3"/>
  <c r="AE99" i="3" s="1"/>
  <c r="Q105" i="3"/>
  <c r="AE70" i="3" s="1"/>
  <c r="Q116" i="3"/>
  <c r="AE81" i="3" s="1"/>
  <c r="Q53" i="3"/>
  <c r="AE38" i="3" s="1"/>
  <c r="Q67" i="3"/>
  <c r="AE42" i="3" s="1"/>
  <c r="Q148" i="3"/>
  <c r="AE113" i="3" s="1"/>
  <c r="Q68" i="3"/>
  <c r="Q147" i="3"/>
  <c r="AE112" i="3" s="1"/>
  <c r="Q111" i="3"/>
  <c r="AE76" i="3" s="1"/>
  <c r="Q139" i="3"/>
  <c r="AE104" i="3" s="1"/>
  <c r="Q79" i="3"/>
  <c r="Q104" i="3"/>
  <c r="AE69" i="3" s="1"/>
  <c r="Q92" i="3"/>
  <c r="AE57" i="3" s="1"/>
  <c r="Q133" i="3"/>
  <c r="AE98" i="3" s="1"/>
  <c r="Q123" i="3"/>
  <c r="AE88" i="3" s="1"/>
  <c r="Q125" i="3"/>
  <c r="AE90" i="3" s="1"/>
  <c r="Q69" i="3"/>
  <c r="AE43" i="3" s="1"/>
  <c r="Q93" i="3"/>
  <c r="AE58" i="3" s="1"/>
  <c r="Q63" i="3"/>
  <c r="Q61" i="3"/>
  <c r="Q34" i="3"/>
  <c r="AE22" i="3" s="1"/>
  <c r="Q129" i="3"/>
  <c r="AE94" i="3" s="1"/>
  <c r="Q57" i="3"/>
  <c r="Q60" i="3"/>
  <c r="Q42" i="3"/>
  <c r="AE28" i="3" s="1"/>
  <c r="Q130" i="3"/>
  <c r="AE95" i="3" s="1"/>
  <c r="Q86" i="3"/>
  <c r="AE51" i="3" s="1"/>
  <c r="Q117" i="3"/>
  <c r="AE82" i="3" s="1"/>
  <c r="Q149" i="3"/>
  <c r="AE114" i="3" s="1"/>
  <c r="Q43" i="3"/>
  <c r="Q26" i="3"/>
  <c r="AE14" i="3" s="1"/>
  <c r="Q46" i="3"/>
  <c r="AE32" i="3" s="1"/>
  <c r="Q150" i="3"/>
  <c r="AE115" i="3" s="1"/>
  <c r="Q54" i="3"/>
  <c r="Q135" i="3"/>
  <c r="AE100" i="3" s="1"/>
  <c r="Q48" i="3"/>
  <c r="Q97" i="3"/>
  <c r="AE62" i="3" s="1"/>
  <c r="Q59" i="3"/>
  <c r="AE41" i="3" s="1"/>
  <c r="Q77" i="3"/>
  <c r="AE45" i="3" s="1"/>
  <c r="Q127" i="3"/>
  <c r="AE92" i="3" s="1"/>
  <c r="Q142" i="3"/>
  <c r="Q90" i="3"/>
  <c r="AE55" i="3" s="1"/>
  <c r="Q23" i="3"/>
  <c r="AE11" i="3" s="1"/>
  <c r="Q83" i="3"/>
  <c r="AE48" i="3" s="1"/>
  <c r="Q131" i="3"/>
  <c r="Q73" i="3"/>
  <c r="AE44" i="3" s="1"/>
  <c r="Q84" i="3"/>
  <c r="AE49" i="3" s="1"/>
  <c r="Q132" i="3"/>
  <c r="AE97" i="3" s="1"/>
  <c r="Q62" i="3"/>
  <c r="Q100" i="3"/>
  <c r="AE65" i="3" s="1"/>
  <c r="Q72" i="3"/>
  <c r="Q40" i="3"/>
  <c r="AE26" i="3" s="1"/>
  <c r="Q87" i="3"/>
  <c r="Q95" i="3"/>
  <c r="AE60" i="3" s="1"/>
  <c r="Q47" i="3"/>
  <c r="AE33" i="3" s="1"/>
  <c r="Q151" i="3"/>
  <c r="Q51" i="3"/>
  <c r="AE36" i="3" s="1"/>
  <c r="Q119" i="3"/>
  <c r="AE84" i="3" s="1"/>
  <c r="Q145" i="3"/>
  <c r="AE110" i="3" s="1"/>
  <c r="Q128" i="3"/>
  <c r="AE93" i="3" s="1"/>
  <c r="Q38" i="3"/>
  <c r="AE24" i="3" s="1"/>
  <c r="Q138" i="3"/>
  <c r="AE103" i="3" s="1"/>
  <c r="Q70" i="3"/>
  <c r="Q74" i="3"/>
  <c r="Q108" i="3"/>
  <c r="AE73" i="3" s="1"/>
  <c r="Q44" i="3"/>
  <c r="AE30" i="3" s="1"/>
  <c r="Q49" i="3"/>
  <c r="AE34" i="3" s="1"/>
  <c r="Q28" i="3"/>
  <c r="AE16" i="3" s="1"/>
  <c r="Q126" i="3"/>
  <c r="AE91" i="3" s="1"/>
  <c r="Q101" i="3"/>
  <c r="AE66" i="3" s="1"/>
  <c r="Q113" i="3"/>
  <c r="AE78" i="3" s="1"/>
  <c r="Q39" i="3"/>
  <c r="AE25" i="3" s="1"/>
  <c r="Q88" i="3"/>
  <c r="AE53" i="3" s="1"/>
  <c r="Q120" i="3"/>
  <c r="Q81" i="3"/>
  <c r="AE46" i="3" s="1"/>
  <c r="Q141" i="3"/>
  <c r="AE106" i="3" s="1"/>
  <c r="Q107" i="3"/>
  <c r="AE72" i="3" s="1"/>
  <c r="Q122" i="3"/>
  <c r="AE87" i="3" s="1"/>
  <c r="Q78" i="3"/>
  <c r="AT116" i="3"/>
  <c r="AU116" i="3" s="1"/>
  <c r="AP116" i="3"/>
  <c r="S116" i="3"/>
  <c r="B117" i="3"/>
  <c r="T115" i="3"/>
  <c r="W115" i="3"/>
  <c r="X115" i="3"/>
  <c r="Z115" i="3" s="1"/>
  <c r="U115" i="3"/>
  <c r="Y115" i="3"/>
  <c r="AA115" i="3" s="1"/>
  <c r="AB115" i="3"/>
  <c r="AC116" i="3" l="1"/>
  <c r="V116" i="3"/>
  <c r="B210" i="5"/>
  <c r="B212" i="5"/>
  <c r="B213" i="5"/>
  <c r="B211" i="5"/>
  <c r="AD116" i="3"/>
  <c r="AT117" i="3"/>
  <c r="AU117" i="3" s="1"/>
  <c r="AP117" i="3"/>
  <c r="S117" i="3"/>
  <c r="B118" i="3"/>
  <c r="AE116" i="3"/>
  <c r="T116" i="3"/>
  <c r="Y116" i="3"/>
  <c r="AA116" i="3" s="1"/>
  <c r="W116" i="3"/>
  <c r="U116" i="3"/>
  <c r="AB116" i="3"/>
  <c r="X116" i="3"/>
  <c r="Z116" i="3" s="1"/>
  <c r="AC117" i="3" l="1"/>
  <c r="V117" i="3"/>
  <c r="Q154" i="3"/>
  <c r="B215" i="5"/>
  <c r="B214" i="5"/>
  <c r="Q155" i="3"/>
  <c r="AD117" i="3"/>
  <c r="AT118" i="3"/>
  <c r="AU118" i="3" s="1"/>
  <c r="AP118" i="3"/>
  <c r="S118" i="3"/>
  <c r="B119" i="3"/>
  <c r="T117" i="3"/>
  <c r="X117" i="3"/>
  <c r="Z117" i="3" s="1"/>
  <c r="W117" i="3"/>
  <c r="U117" i="3"/>
  <c r="Y117" i="3"/>
  <c r="AA117" i="3" s="1"/>
  <c r="AB117" i="3"/>
  <c r="AC118" i="3" l="1"/>
  <c r="V118" i="3"/>
  <c r="B217" i="5"/>
  <c r="AD118" i="3"/>
  <c r="AT119" i="3"/>
  <c r="AU119" i="3" s="1"/>
  <c r="AP119" i="3"/>
  <c r="S119" i="3"/>
  <c r="B120" i="3"/>
  <c r="T118" i="3"/>
  <c r="W118" i="3"/>
  <c r="X118" i="3"/>
  <c r="Z118" i="3" s="1"/>
  <c r="AB118" i="3"/>
  <c r="U118" i="3"/>
  <c r="Y118" i="3"/>
  <c r="AA118" i="3" s="1"/>
  <c r="AC119" i="3" l="1"/>
  <c r="V119" i="3"/>
  <c r="AD119" i="3"/>
  <c r="B219" i="5"/>
  <c r="AT120" i="3"/>
  <c r="AP120" i="3"/>
  <c r="S120" i="3"/>
  <c r="AU120" i="3"/>
  <c r="B121" i="3"/>
  <c r="AE119" i="3"/>
  <c r="T119" i="3"/>
  <c r="X119" i="3"/>
  <c r="Z119" i="3" s="1"/>
  <c r="W119" i="3"/>
  <c r="AB119" i="3"/>
  <c r="U119" i="3"/>
  <c r="Y119" i="3"/>
  <c r="AA119" i="3" s="1"/>
  <c r="AC120" i="3" l="1"/>
  <c r="V120" i="3"/>
  <c r="B218" i="5"/>
  <c r="AD120" i="3"/>
  <c r="AP121" i="3"/>
  <c r="AT121" i="3"/>
  <c r="AU121" i="3" s="1"/>
  <c r="S121" i="3"/>
  <c r="B122" i="3"/>
  <c r="AE120" i="3"/>
  <c r="T120" i="3"/>
  <c r="Y120" i="3"/>
  <c r="AA120" i="3" s="1"/>
  <c r="AB120" i="3"/>
  <c r="W120" i="3"/>
  <c r="U120" i="3"/>
  <c r="X120" i="3"/>
  <c r="Z120" i="3" s="1"/>
  <c r="AC121" i="3" l="1"/>
  <c r="V121" i="3"/>
  <c r="AD121" i="3"/>
  <c r="B220" i="5"/>
  <c r="B216" i="5"/>
  <c r="Q159" i="3"/>
  <c r="AP122" i="3"/>
  <c r="AT122" i="3"/>
  <c r="AU122" i="3" s="1"/>
  <c r="S122" i="3"/>
  <c r="B123" i="3"/>
  <c r="T121" i="3"/>
  <c r="X121" i="3"/>
  <c r="Z121" i="3" s="1"/>
  <c r="U121" i="3"/>
  <c r="AB121" i="3"/>
  <c r="W121" i="3"/>
  <c r="Y121" i="3"/>
  <c r="AA121" i="3" s="1"/>
  <c r="AC122" i="3" l="1"/>
  <c r="V122" i="3"/>
  <c r="AD122" i="3"/>
  <c r="Q156" i="3"/>
  <c r="AE121" i="3" s="1"/>
  <c r="Q157" i="3"/>
  <c r="AE122" i="3" s="1"/>
  <c r="Q158" i="3"/>
  <c r="B221" i="5"/>
  <c r="Q161" i="3" s="1"/>
  <c r="Q160" i="3"/>
  <c r="AE85" i="3"/>
  <c r="AE96" i="3"/>
  <c r="AE107" i="3"/>
  <c r="AE20" i="3"/>
  <c r="AE29" i="3"/>
  <c r="AE39" i="3"/>
  <c r="AE52" i="3"/>
  <c r="AE63" i="3"/>
  <c r="AE74" i="3"/>
  <c r="AP123" i="3"/>
  <c r="AT123" i="3"/>
  <c r="AU123" i="3" s="1"/>
  <c r="S123" i="3"/>
  <c r="B124" i="3"/>
  <c r="T122" i="3"/>
  <c r="Y122" i="3"/>
  <c r="AA122" i="3" s="1"/>
  <c r="X122" i="3"/>
  <c r="Z122" i="3" s="1"/>
  <c r="AB122" i="3"/>
  <c r="W122" i="3"/>
  <c r="U122" i="3"/>
  <c r="AC123" i="3" l="1"/>
  <c r="V123" i="3"/>
  <c r="AD123" i="3"/>
  <c r="B222" i="5"/>
  <c r="Q162" i="3"/>
  <c r="AT124" i="3"/>
  <c r="AP124" i="3"/>
  <c r="S124" i="3"/>
  <c r="AU124" i="3"/>
  <c r="B125" i="3"/>
  <c r="AE123" i="3"/>
  <c r="T123" i="3"/>
  <c r="Y123" i="3"/>
  <c r="AA123" i="3" s="1"/>
  <c r="X123" i="3"/>
  <c r="Z123" i="3" s="1"/>
  <c r="W123" i="3"/>
  <c r="U123" i="3"/>
  <c r="AB123" i="3"/>
  <c r="AC124" i="3" l="1"/>
  <c r="V124" i="3"/>
  <c r="AD124" i="3"/>
  <c r="B223" i="5"/>
  <c r="Q163" i="3"/>
  <c r="AT125" i="3"/>
  <c r="AP125" i="3"/>
  <c r="S125" i="3"/>
  <c r="AU125" i="3"/>
  <c r="B126" i="3"/>
  <c r="AE124" i="3"/>
  <c r="T124" i="3"/>
  <c r="AB124" i="3"/>
  <c r="U124" i="3"/>
  <c r="W124" i="3"/>
  <c r="X124" i="3"/>
  <c r="Z124" i="3" s="1"/>
  <c r="Y124" i="3"/>
  <c r="AA124" i="3" s="1"/>
  <c r="AC125" i="3" l="1"/>
  <c r="V125" i="3"/>
  <c r="AD125" i="3"/>
  <c r="B224" i="5"/>
  <c r="Q164" i="3"/>
  <c r="AP126" i="3"/>
  <c r="AT126" i="3"/>
  <c r="S126" i="3"/>
  <c r="AU126" i="3"/>
  <c r="B127" i="3"/>
  <c r="AE125" i="3"/>
  <c r="T125" i="3"/>
  <c r="W125" i="3"/>
  <c r="U125" i="3"/>
  <c r="AB125" i="3"/>
  <c r="X125" i="3"/>
  <c r="Z125" i="3" s="1"/>
  <c r="Y125" i="3"/>
  <c r="AA125" i="3" s="1"/>
  <c r="AC126" i="3" l="1"/>
  <c r="V126" i="3"/>
  <c r="AD126" i="3"/>
  <c r="B225" i="5"/>
  <c r="Q165" i="3"/>
  <c r="AP127" i="3"/>
  <c r="AT127" i="3"/>
  <c r="S127" i="3"/>
  <c r="AU127" i="3"/>
  <c r="B128" i="3"/>
  <c r="AE126" i="3"/>
  <c r="T126" i="3"/>
  <c r="W126" i="3"/>
  <c r="U126" i="3"/>
  <c r="Y126" i="3"/>
  <c r="AA126" i="3" s="1"/>
  <c r="X126" i="3"/>
  <c r="Z126" i="3" s="1"/>
  <c r="AB126" i="3"/>
  <c r="AC127" i="3" l="1"/>
  <c r="V127" i="3"/>
  <c r="AD127" i="3"/>
  <c r="B226" i="5"/>
  <c r="Q166" i="3" s="1"/>
  <c r="AP128" i="3"/>
  <c r="AT128" i="3"/>
  <c r="S128" i="3"/>
  <c r="AU128" i="3"/>
  <c r="B129" i="3"/>
  <c r="AE127" i="3"/>
  <c r="T127" i="3"/>
  <c r="AB127" i="3"/>
  <c r="X127" i="3"/>
  <c r="Z127" i="3" s="1"/>
  <c r="W127" i="3"/>
  <c r="U127" i="3"/>
  <c r="Y127" i="3"/>
  <c r="AA127" i="3" s="1"/>
  <c r="AC128" i="3" l="1"/>
  <c r="V128" i="3"/>
  <c r="AD128" i="3"/>
  <c r="B227" i="5"/>
  <c r="Q167" i="3"/>
  <c r="B228" i="5"/>
  <c r="B130" i="3"/>
  <c r="AT129" i="3"/>
  <c r="AP129" i="3"/>
  <c r="S129" i="3"/>
  <c r="V129" i="3" s="1"/>
  <c r="AU129" i="3"/>
  <c r="AE128" i="3"/>
  <c r="T128" i="3"/>
  <c r="U128" i="3"/>
  <c r="X128" i="3"/>
  <c r="Z128" i="3" s="1"/>
  <c r="Y128" i="3"/>
  <c r="AA128" i="3" s="1"/>
  <c r="W128" i="3"/>
  <c r="AB128" i="3"/>
  <c r="AD129" i="3" l="1"/>
  <c r="AC129" i="3"/>
  <c r="AE129" i="3"/>
  <c r="T129" i="3"/>
  <c r="W129" i="3"/>
  <c r="AB129" i="3"/>
  <c r="Y129" i="3"/>
  <c r="AA129" i="3" s="1"/>
  <c r="U129" i="3"/>
  <c r="X129" i="3"/>
  <c r="Z129" i="3" s="1"/>
  <c r="AP130" i="3"/>
  <c r="AT130" i="3"/>
  <c r="AU130" i="3" s="1"/>
  <c r="S130" i="3"/>
  <c r="V130" i="3" s="1"/>
  <c r="B131" i="3"/>
  <c r="AD130" i="3" l="1"/>
  <c r="AC130" i="3"/>
  <c r="B229" i="5"/>
  <c r="Q169" i="3"/>
  <c r="AT131" i="3"/>
  <c r="AP131" i="3"/>
  <c r="S131" i="3"/>
  <c r="V131" i="3" s="1"/>
  <c r="AU131" i="3"/>
  <c r="B132" i="3"/>
  <c r="AE130" i="3"/>
  <c r="T130" i="3"/>
  <c r="Y130" i="3"/>
  <c r="AA130" i="3" s="1"/>
  <c r="AB130" i="3"/>
  <c r="U130" i="3"/>
  <c r="X130" i="3"/>
  <c r="Z130" i="3" s="1"/>
  <c r="W130" i="3"/>
  <c r="AD131" i="3" l="1"/>
  <c r="AC131" i="3"/>
  <c r="B230" i="5"/>
  <c r="Q170" i="3" s="1"/>
  <c r="AP132" i="3"/>
  <c r="AT132" i="3"/>
  <c r="AU132" i="3" s="1"/>
  <c r="S132" i="3"/>
  <c r="V132" i="3" s="1"/>
  <c r="B133" i="3"/>
  <c r="AE131" i="3"/>
  <c r="T131" i="3"/>
  <c r="W131" i="3"/>
  <c r="X131" i="3"/>
  <c r="Z131" i="3" s="1"/>
  <c r="Y131" i="3"/>
  <c r="AA131" i="3" s="1"/>
  <c r="AB131" i="3"/>
  <c r="U131" i="3"/>
  <c r="AD132" i="3" l="1"/>
  <c r="AC132" i="3"/>
  <c r="B231" i="5"/>
  <c r="Q171" i="3" s="1"/>
  <c r="AP133" i="3"/>
  <c r="AT133" i="3"/>
  <c r="AU133" i="3" s="1"/>
  <c r="S133" i="3"/>
  <c r="V133" i="3" s="1"/>
  <c r="B134" i="3"/>
  <c r="AE132" i="3"/>
  <c r="T132" i="3"/>
  <c r="Y132" i="3"/>
  <c r="AA132" i="3" s="1"/>
  <c r="AB132" i="3"/>
  <c r="U132" i="3"/>
  <c r="X132" i="3"/>
  <c r="Z132" i="3" s="1"/>
  <c r="W132" i="3"/>
  <c r="AD133" i="3" l="1"/>
  <c r="AC133" i="3"/>
  <c r="B232" i="5"/>
  <c r="Q172" i="3"/>
  <c r="S6" i="3"/>
  <c r="AT134" i="3"/>
  <c r="AU134" i="3" s="1"/>
  <c r="AP134" i="3"/>
  <c r="S134" i="3"/>
  <c r="V134" i="3" s="1"/>
  <c r="B135" i="3"/>
  <c r="T133" i="3"/>
  <c r="Y133" i="3"/>
  <c r="AA133" i="3" s="1"/>
  <c r="AB133" i="3"/>
  <c r="U133" i="3"/>
  <c r="W133" i="3"/>
  <c r="X133" i="3"/>
  <c r="Z133" i="3" s="1"/>
  <c r="U6" i="3" l="1"/>
  <c r="X6" i="3"/>
  <c r="Z6" i="3" s="1"/>
  <c r="Y6" i="3"/>
  <c r="AA6" i="3" s="1"/>
  <c r="W6" i="3"/>
  <c r="V6" i="3"/>
  <c r="AD6" i="3"/>
  <c r="AC6" i="3"/>
  <c r="AB6" i="3"/>
  <c r="T6" i="3"/>
  <c r="AD134" i="3"/>
  <c r="AC134" i="3"/>
  <c r="S8" i="3"/>
  <c r="V8" i="3" s="1"/>
  <c r="S7" i="3"/>
  <c r="B233" i="5"/>
  <c r="Q7" i="3" s="1"/>
  <c r="S1001" i="3"/>
  <c r="V1001" i="3" s="1"/>
  <c r="AE134" i="3"/>
  <c r="T134" i="3"/>
  <c r="U134" i="3"/>
  <c r="Y134" i="3"/>
  <c r="AA134" i="3" s="1"/>
  <c r="X134" i="3"/>
  <c r="Z134" i="3" s="1"/>
  <c r="AB134" i="3"/>
  <c r="W134" i="3"/>
  <c r="AT135" i="3"/>
  <c r="AU135" i="3" s="1"/>
  <c r="AP135" i="3"/>
  <c r="S135" i="3"/>
  <c r="V135" i="3" s="1"/>
  <c r="B136" i="3"/>
  <c r="V7" i="3" l="1"/>
  <c r="AC7" i="3"/>
  <c r="AC1001" i="3"/>
  <c r="AD135" i="3"/>
  <c r="AC135" i="3"/>
  <c r="AD8" i="3"/>
  <c r="AC8" i="3"/>
  <c r="Y8" i="3"/>
  <c r="AA8" i="3" s="1"/>
  <c r="W8" i="3"/>
  <c r="AB8" i="3"/>
  <c r="U8" i="3"/>
  <c r="T8" i="3"/>
  <c r="X8" i="3"/>
  <c r="Z8" i="3" s="1"/>
  <c r="AD7" i="3"/>
  <c r="U7" i="3"/>
  <c r="X7" i="3"/>
  <c r="Z7" i="3" s="1"/>
  <c r="AB7" i="3"/>
  <c r="Y7" i="3"/>
  <c r="AA7" i="3" s="1"/>
  <c r="W7" i="3"/>
  <c r="T7" i="3"/>
  <c r="Q8" i="3"/>
  <c r="AE8" i="3" s="1"/>
  <c r="Q6" i="3"/>
  <c r="Q4" i="3"/>
  <c r="AE4" i="3" s="1"/>
  <c r="Q5" i="3"/>
  <c r="Q153" i="3"/>
  <c r="AE118" i="3" s="1"/>
  <c r="Q3" i="3"/>
  <c r="AE3" i="3" s="1"/>
  <c r="AI15" i="3" s="1"/>
  <c r="Q173" i="3"/>
  <c r="AB1001" i="3"/>
  <c r="U1001" i="3"/>
  <c r="T1001" i="3"/>
  <c r="X1001" i="3"/>
  <c r="Z1001" i="3" s="1"/>
  <c r="AD1001" i="3"/>
  <c r="W1001" i="3"/>
  <c r="Y1001" i="3"/>
  <c r="AA1001" i="3" s="1"/>
  <c r="AE1001" i="3"/>
  <c r="Q124" i="3"/>
  <c r="AE89" i="3" s="1"/>
  <c r="Q152" i="3"/>
  <c r="AE117" i="3" s="1"/>
  <c r="Q14" i="3"/>
  <c r="Q15" i="3"/>
  <c r="Q36" i="3"/>
  <c r="Q37" i="3"/>
  <c r="Q12" i="3"/>
  <c r="Q18" i="3"/>
  <c r="AE9" i="3" s="1"/>
  <c r="Q35" i="3"/>
  <c r="AE23" i="3" s="1"/>
  <c r="Q13" i="3"/>
  <c r="Q16" i="3"/>
  <c r="Q168" i="3"/>
  <c r="AE133" i="3" s="1"/>
  <c r="AT136" i="3"/>
  <c r="AU136" i="3" s="1"/>
  <c r="AP136" i="3"/>
  <c r="S136" i="3"/>
  <c r="B137" i="3"/>
  <c r="AE135" i="3"/>
  <c r="T135" i="3"/>
  <c r="W135" i="3"/>
  <c r="Y135" i="3"/>
  <c r="AA135" i="3" s="1"/>
  <c r="AB135" i="3"/>
  <c r="U135" i="3"/>
  <c r="X135" i="3"/>
  <c r="Z135" i="3" s="1"/>
  <c r="AE5" i="3" l="1"/>
  <c r="AE7" i="3"/>
  <c r="AC136" i="3"/>
  <c r="V136" i="3"/>
  <c r="AE6" i="3"/>
  <c r="AD136" i="3"/>
  <c r="AP137" i="3"/>
  <c r="AT137" i="3"/>
  <c r="AU137" i="3" s="1"/>
  <c r="S137" i="3"/>
  <c r="B138" i="3"/>
  <c r="AE136" i="3"/>
  <c r="T136" i="3"/>
  <c r="X136" i="3"/>
  <c r="Z136" i="3" s="1"/>
  <c r="AB136" i="3"/>
  <c r="U136" i="3"/>
  <c r="Y136" i="3"/>
  <c r="AA136" i="3" s="1"/>
  <c r="W136" i="3"/>
  <c r="V137" i="3" l="1"/>
  <c r="AC137" i="3"/>
  <c r="AD137" i="3"/>
  <c r="AE137" i="3"/>
  <c r="T137" i="3"/>
  <c r="X137" i="3"/>
  <c r="Z137" i="3" s="1"/>
  <c r="AB137" i="3"/>
  <c r="U137" i="3"/>
  <c r="Y137" i="3"/>
  <c r="AA137" i="3" s="1"/>
  <c r="W137" i="3"/>
  <c r="AT138" i="3"/>
  <c r="AU138" i="3" s="1"/>
  <c r="AP138" i="3"/>
  <c r="S138" i="3"/>
  <c r="B139" i="3"/>
  <c r="V138" i="3" l="1"/>
  <c r="AC138" i="3"/>
  <c r="AD138" i="3"/>
  <c r="AT139" i="3"/>
  <c r="AU139" i="3" s="1"/>
  <c r="AP139" i="3"/>
  <c r="S139" i="3"/>
  <c r="B140" i="3"/>
  <c r="B141" i="3" s="1"/>
  <c r="AE138" i="3"/>
  <c r="T138" i="3"/>
  <c r="X138" i="3"/>
  <c r="Z138" i="3" s="1"/>
  <c r="W138" i="3"/>
  <c r="Y138" i="3"/>
  <c r="AA138" i="3" s="1"/>
  <c r="AB138" i="3"/>
  <c r="U138" i="3"/>
  <c r="V139" i="3" l="1"/>
  <c r="AC139" i="3"/>
  <c r="AD139" i="3"/>
  <c r="B142" i="3"/>
  <c r="AP141" i="3"/>
  <c r="AT141" i="3"/>
  <c r="AU141" i="3" s="1"/>
  <c r="S141" i="3"/>
  <c r="V141" i="3" s="1"/>
  <c r="AT140" i="3"/>
  <c r="AU140" i="3" s="1"/>
  <c r="AP140" i="3"/>
  <c r="S140" i="3"/>
  <c r="AE139" i="3"/>
  <c r="T139" i="3"/>
  <c r="W139" i="3"/>
  <c r="AB139" i="3"/>
  <c r="U139" i="3"/>
  <c r="X139" i="3"/>
  <c r="Z139" i="3" s="1"/>
  <c r="Y139" i="3"/>
  <c r="AA139" i="3" s="1"/>
  <c r="V140" i="3" l="1"/>
  <c r="AC140" i="3"/>
  <c r="AD141" i="3"/>
  <c r="AC141" i="3"/>
  <c r="AD140" i="3"/>
  <c r="S142" i="3"/>
  <c r="AP142" i="3"/>
  <c r="AT142" i="3"/>
  <c r="AU142" i="3" s="1"/>
  <c r="B143" i="3"/>
  <c r="B144" i="3" s="1"/>
  <c r="B145" i="3" s="1"/>
  <c r="AE141" i="3"/>
  <c r="T141" i="3"/>
  <c r="AB141" i="3"/>
  <c r="Y141" i="3"/>
  <c r="AA141" i="3" s="1"/>
  <c r="U141" i="3"/>
  <c r="X141" i="3"/>
  <c r="Z141" i="3" s="1"/>
  <c r="W141" i="3"/>
  <c r="AE140" i="3"/>
  <c r="T140" i="3"/>
  <c r="Y140" i="3"/>
  <c r="AA140" i="3" s="1"/>
  <c r="W140" i="3"/>
  <c r="AB140" i="3"/>
  <c r="U140" i="3"/>
  <c r="X140" i="3"/>
  <c r="Z140" i="3" s="1"/>
  <c r="AC142" i="3" l="1"/>
  <c r="V142" i="3"/>
  <c r="AD142" i="3"/>
  <c r="B146" i="3"/>
  <c r="B147" i="3" s="1"/>
  <c r="AT145" i="3"/>
  <c r="AU145" i="3" s="1"/>
  <c r="S145" i="3"/>
  <c r="V145" i="3" s="1"/>
  <c r="AP145" i="3"/>
  <c r="AT144" i="3"/>
  <c r="AU144" i="3" s="1"/>
  <c r="AP144" i="3"/>
  <c r="S144" i="3"/>
  <c r="V144" i="3" s="1"/>
  <c r="AT143" i="3"/>
  <c r="AU143" i="3" s="1"/>
  <c r="AP143" i="3"/>
  <c r="S143" i="3"/>
  <c r="AE142" i="3"/>
  <c r="T142" i="3"/>
  <c r="U142" i="3"/>
  <c r="X142" i="3"/>
  <c r="Z142" i="3" s="1"/>
  <c r="W142" i="3"/>
  <c r="AB142" i="3"/>
  <c r="Y142" i="3"/>
  <c r="AA142" i="3" s="1"/>
  <c r="V143" i="3" l="1"/>
  <c r="AD145" i="3"/>
  <c r="AC145" i="3"/>
  <c r="AD144" i="3"/>
  <c r="AC144" i="3"/>
  <c r="AC143" i="3"/>
  <c r="AD143" i="3"/>
  <c r="B148" i="3"/>
  <c r="B149" i="3" s="1"/>
  <c r="AP147" i="3"/>
  <c r="AT147" i="3"/>
  <c r="AU147" i="3" s="1"/>
  <c r="S147" i="3"/>
  <c r="V147" i="3" s="1"/>
  <c r="S146" i="3"/>
  <c r="AP146" i="3"/>
  <c r="AT146" i="3"/>
  <c r="AU146" i="3" s="1"/>
  <c r="AE145" i="3"/>
  <c r="T145" i="3"/>
  <c r="Y145" i="3"/>
  <c r="AA145" i="3" s="1"/>
  <c r="X145" i="3"/>
  <c r="Z145" i="3" s="1"/>
  <c r="U145" i="3"/>
  <c r="AB145" i="3"/>
  <c r="W145" i="3"/>
  <c r="AE143" i="3"/>
  <c r="T143" i="3"/>
  <c r="Y143" i="3"/>
  <c r="AA143" i="3" s="1"/>
  <c r="AB143" i="3"/>
  <c r="U143" i="3"/>
  <c r="W143" i="3"/>
  <c r="X143" i="3"/>
  <c r="Z143" i="3" s="1"/>
  <c r="AE144" i="3"/>
  <c r="T144" i="3"/>
  <c r="X144" i="3"/>
  <c r="Z144" i="3" s="1"/>
  <c r="W144" i="3"/>
  <c r="U144" i="3"/>
  <c r="Y144" i="3"/>
  <c r="AA144" i="3" s="1"/>
  <c r="AB144" i="3"/>
  <c r="AC146" i="3" l="1"/>
  <c r="V146" i="3"/>
  <c r="AD147" i="3"/>
  <c r="AC147" i="3"/>
  <c r="AD146" i="3"/>
  <c r="AP149" i="3"/>
  <c r="S149" i="3"/>
  <c r="V149" i="3" s="1"/>
  <c r="AT149" i="3"/>
  <c r="AU149" i="3" s="1"/>
  <c r="B150" i="3"/>
  <c r="AE147" i="3"/>
  <c r="T147" i="3"/>
  <c r="Y147" i="3"/>
  <c r="AA147" i="3" s="1"/>
  <c r="AB147" i="3"/>
  <c r="X147" i="3"/>
  <c r="Z147" i="3" s="1"/>
  <c r="W147" i="3"/>
  <c r="U147" i="3"/>
  <c r="AP148" i="3"/>
  <c r="S148" i="3"/>
  <c r="V148" i="3" s="1"/>
  <c r="AT148" i="3"/>
  <c r="AU148" i="3" s="1"/>
  <c r="AE146" i="3"/>
  <c r="T146" i="3"/>
  <c r="AB146" i="3"/>
  <c r="Y146" i="3"/>
  <c r="AA146" i="3" s="1"/>
  <c r="W146" i="3"/>
  <c r="U146" i="3"/>
  <c r="X146" i="3"/>
  <c r="Z146" i="3" s="1"/>
  <c r="AD149" i="3" l="1"/>
  <c r="AC149" i="3"/>
  <c r="AD148" i="3"/>
  <c r="AC148" i="3"/>
  <c r="B151" i="3"/>
  <c r="B152" i="3" s="1"/>
  <c r="S150" i="3"/>
  <c r="V150" i="3" s="1"/>
  <c r="AT150" i="3"/>
  <c r="AU150" i="3" s="1"/>
  <c r="AP150" i="3"/>
  <c r="AE149" i="3"/>
  <c r="T149" i="3"/>
  <c r="Y149" i="3"/>
  <c r="AA149" i="3" s="1"/>
  <c r="X149" i="3"/>
  <c r="Z149" i="3" s="1"/>
  <c r="U149" i="3"/>
  <c r="W149" i="3"/>
  <c r="AB149" i="3"/>
  <c r="AE148" i="3"/>
  <c r="T148" i="3"/>
  <c r="AB148" i="3"/>
  <c r="Y148" i="3"/>
  <c r="AA148" i="3" s="1"/>
  <c r="W148" i="3"/>
  <c r="X148" i="3"/>
  <c r="Z148" i="3" s="1"/>
  <c r="U148" i="3"/>
  <c r="AD150" i="3" l="1"/>
  <c r="AC150" i="3"/>
  <c r="AP152" i="3"/>
  <c r="AT152" i="3"/>
  <c r="AU152" i="3" s="1"/>
  <c r="S152" i="3"/>
  <c r="B153" i="3"/>
  <c r="AE150" i="3"/>
  <c r="T150" i="3"/>
  <c r="W150" i="3"/>
  <c r="X150" i="3"/>
  <c r="Z150" i="3" s="1"/>
  <c r="U150" i="3"/>
  <c r="Y150" i="3"/>
  <c r="AA150" i="3" s="1"/>
  <c r="AB150" i="3"/>
  <c r="S151" i="3"/>
  <c r="AP151" i="3"/>
  <c r="AT151" i="3"/>
  <c r="AU151" i="3" s="1"/>
  <c r="AC152" i="3" l="1"/>
  <c r="V152" i="3"/>
  <c r="AC151" i="3"/>
  <c r="V151" i="3"/>
  <c r="B154" i="3"/>
  <c r="AP153" i="3"/>
  <c r="AT153" i="3"/>
  <c r="AU153" i="3" s="1"/>
  <c r="S153" i="3"/>
  <c r="AE152" i="3"/>
  <c r="AD152" i="3"/>
  <c r="T152" i="3"/>
  <c r="Y152" i="3"/>
  <c r="AA152" i="3" s="1"/>
  <c r="AB152" i="3"/>
  <c r="U152" i="3"/>
  <c r="W152" i="3"/>
  <c r="X152" i="3"/>
  <c r="Z152" i="3" s="1"/>
  <c r="AD151" i="3"/>
  <c r="AE151" i="3"/>
  <c r="T151" i="3"/>
  <c r="Y151" i="3"/>
  <c r="AA151" i="3" s="1"/>
  <c r="X151" i="3"/>
  <c r="Z151" i="3" s="1"/>
  <c r="AB151" i="3"/>
  <c r="W151" i="3"/>
  <c r="U151" i="3"/>
  <c r="AC153" i="3" l="1"/>
  <c r="V153" i="3"/>
  <c r="AP154" i="3"/>
  <c r="AT154" i="3"/>
  <c r="AU154" i="3" s="1"/>
  <c r="S154" i="3"/>
  <c r="B155" i="3"/>
  <c r="B156" i="3"/>
  <c r="B157" i="3" s="1"/>
  <c r="AD153" i="3"/>
  <c r="AE153" i="3"/>
  <c r="T153" i="3"/>
  <c r="X153" i="3"/>
  <c r="Z153" i="3" s="1"/>
  <c r="W153" i="3"/>
  <c r="U153" i="3"/>
  <c r="AB153" i="3"/>
  <c r="Y153" i="3"/>
  <c r="AA153" i="3" s="1"/>
  <c r="AC154" i="3" l="1"/>
  <c r="V154" i="3"/>
  <c r="B158" i="3"/>
  <c r="AT158" i="3" s="1"/>
  <c r="AU158" i="3" s="1"/>
  <c r="AP157" i="3"/>
  <c r="AT157" i="3"/>
  <c r="AU157" i="3" s="1"/>
  <c r="S157" i="3"/>
  <c r="AP158" i="3"/>
  <c r="AT155" i="3"/>
  <c r="AU155" i="3" s="1"/>
  <c r="AP155" i="3"/>
  <c r="S155" i="3"/>
  <c r="B159" i="3"/>
  <c r="AP156" i="3"/>
  <c r="AT156" i="3"/>
  <c r="AU156" i="3" s="1"/>
  <c r="S156" i="3"/>
  <c r="AD154" i="3"/>
  <c r="AE154" i="3"/>
  <c r="T154" i="3"/>
  <c r="W154" i="3"/>
  <c r="U154" i="3"/>
  <c r="Y154" i="3"/>
  <c r="AA154" i="3" s="1"/>
  <c r="AB154" i="3"/>
  <c r="X154" i="3"/>
  <c r="Z154" i="3" s="1"/>
  <c r="AC157" i="3" l="1"/>
  <c r="V157" i="3"/>
  <c r="AC155" i="3"/>
  <c r="V155" i="3"/>
  <c r="AC156" i="3"/>
  <c r="V156" i="3"/>
  <c r="S158" i="3"/>
  <c r="V158" i="3" s="1"/>
  <c r="AE156" i="3"/>
  <c r="AD156" i="3"/>
  <c r="T156" i="3"/>
  <c r="U156" i="3"/>
  <c r="X156" i="3"/>
  <c r="Z156" i="3" s="1"/>
  <c r="AB156" i="3"/>
  <c r="W156" i="3"/>
  <c r="Y156" i="3"/>
  <c r="AA156" i="3" s="1"/>
  <c r="AP159" i="3"/>
  <c r="AT159" i="3"/>
  <c r="AU159" i="3" s="1"/>
  <c r="S159" i="3"/>
  <c r="B160" i="3"/>
  <c r="B161" i="3" s="1"/>
  <c r="AD157" i="3"/>
  <c r="AE157" i="3"/>
  <c r="T157" i="3"/>
  <c r="W157" i="3"/>
  <c r="Y157" i="3"/>
  <c r="AA157" i="3" s="1"/>
  <c r="X157" i="3"/>
  <c r="Z157" i="3" s="1"/>
  <c r="U157" i="3"/>
  <c r="AB157" i="3"/>
  <c r="AE155" i="3"/>
  <c r="AD155" i="3"/>
  <c r="T155" i="3"/>
  <c r="U155" i="3"/>
  <c r="X155" i="3"/>
  <c r="Z155" i="3" s="1"/>
  <c r="W155" i="3"/>
  <c r="Y155" i="3"/>
  <c r="AA155" i="3" s="1"/>
  <c r="AB155" i="3"/>
  <c r="AD158" i="3" l="1"/>
  <c r="AC159" i="3"/>
  <c r="V159" i="3"/>
  <c r="Y158" i="3"/>
  <c r="AA158" i="3" s="1"/>
  <c r="T158" i="3"/>
  <c r="AE158" i="3"/>
  <c r="X158" i="3"/>
  <c r="Z158" i="3" s="1"/>
  <c r="AC158" i="3"/>
  <c r="AB158" i="3"/>
  <c r="U158" i="3"/>
  <c r="W158" i="3"/>
  <c r="AP160" i="3"/>
  <c r="AT160" i="3"/>
  <c r="AU160" i="3" s="1"/>
  <c r="S160" i="3"/>
  <c r="AE159" i="3"/>
  <c r="AD159" i="3"/>
  <c r="T159" i="3"/>
  <c r="W159" i="3"/>
  <c r="Y159" i="3"/>
  <c r="AA159" i="3" s="1"/>
  <c r="X159" i="3"/>
  <c r="Z159" i="3" s="1"/>
  <c r="AB159" i="3"/>
  <c r="U159" i="3"/>
  <c r="B162" i="3"/>
  <c r="AP161" i="3"/>
  <c r="AT161" i="3"/>
  <c r="AU161" i="3" s="1"/>
  <c r="S161" i="3"/>
  <c r="AC160" i="3" l="1"/>
  <c r="V160" i="3"/>
  <c r="AC161" i="3"/>
  <c r="V161" i="3"/>
  <c r="AE160" i="3"/>
  <c r="AD160" i="3"/>
  <c r="T160" i="3"/>
  <c r="Y160" i="3"/>
  <c r="AA160" i="3" s="1"/>
  <c r="AB160" i="3"/>
  <c r="W160" i="3"/>
  <c r="X160" i="3"/>
  <c r="Z160" i="3" s="1"/>
  <c r="U160" i="3"/>
  <c r="B163" i="3"/>
  <c r="AT162" i="3"/>
  <c r="AU162" i="3" s="1"/>
  <c r="AP162" i="3"/>
  <c r="S162" i="3"/>
  <c r="AE161" i="3"/>
  <c r="AD161" i="3"/>
  <c r="T161" i="3"/>
  <c r="X161" i="3"/>
  <c r="Z161" i="3" s="1"/>
  <c r="AB161" i="3"/>
  <c r="Y161" i="3"/>
  <c r="AA161" i="3" s="1"/>
  <c r="W161" i="3"/>
  <c r="U161" i="3"/>
  <c r="AC162" i="3" l="1"/>
  <c r="V162" i="3"/>
  <c r="AD162" i="3"/>
  <c r="AE162" i="3"/>
  <c r="T162" i="3"/>
  <c r="W162" i="3"/>
  <c r="X162" i="3"/>
  <c r="Z162" i="3" s="1"/>
  <c r="AB162" i="3"/>
  <c r="Y162" i="3"/>
  <c r="AA162" i="3" s="1"/>
  <c r="U162" i="3"/>
  <c r="AP163" i="3"/>
  <c r="AT163" i="3"/>
  <c r="AU163" i="3" s="1"/>
  <c r="S163" i="3"/>
  <c r="B164" i="3"/>
  <c r="AC163" i="3" l="1"/>
  <c r="V163" i="3"/>
  <c r="AP164" i="3"/>
  <c r="AT164" i="3"/>
  <c r="AU164" i="3" s="1"/>
  <c r="S164" i="3"/>
  <c r="B165" i="3"/>
  <c r="AD163" i="3"/>
  <c r="AE163" i="3"/>
  <c r="T163" i="3"/>
  <c r="X163" i="3"/>
  <c r="Z163" i="3" s="1"/>
  <c r="Y163" i="3"/>
  <c r="AA163" i="3" s="1"/>
  <c r="U163" i="3"/>
  <c r="AB163" i="3"/>
  <c r="W163" i="3"/>
  <c r="AC164" i="3" l="1"/>
  <c r="V164" i="3"/>
  <c r="AT165" i="3"/>
  <c r="AU165" i="3" s="1"/>
  <c r="AP165" i="3"/>
  <c r="S165" i="3"/>
  <c r="B166" i="3"/>
  <c r="AD164" i="3"/>
  <c r="AE164" i="3"/>
  <c r="T164" i="3"/>
  <c r="Y164" i="3"/>
  <c r="AA164" i="3" s="1"/>
  <c r="X164" i="3"/>
  <c r="Z164" i="3" s="1"/>
  <c r="U164" i="3"/>
  <c r="AB164" i="3"/>
  <c r="W164" i="3"/>
  <c r="AC165" i="3" l="1"/>
  <c r="V165" i="3"/>
  <c r="AP166" i="3"/>
  <c r="AT166" i="3"/>
  <c r="AU166" i="3" s="1"/>
  <c r="S166" i="3"/>
  <c r="B167" i="3"/>
  <c r="AE165" i="3"/>
  <c r="AD165" i="3"/>
  <c r="T165" i="3"/>
  <c r="W165" i="3"/>
  <c r="AB165" i="3"/>
  <c r="X165" i="3"/>
  <c r="Z165" i="3" s="1"/>
  <c r="Y165" i="3"/>
  <c r="AA165" i="3" s="1"/>
  <c r="U165" i="3"/>
  <c r="AC166" i="3" l="1"/>
  <c r="V166" i="3"/>
  <c r="AT167" i="3"/>
  <c r="AU167" i="3" s="1"/>
  <c r="AP167" i="3"/>
  <c r="S167" i="3"/>
  <c r="B168" i="3"/>
  <c r="AD166" i="3"/>
  <c r="AE166" i="3"/>
  <c r="T166" i="3"/>
  <c r="AB166" i="3"/>
  <c r="Y166" i="3"/>
  <c r="AA166" i="3" s="1"/>
  <c r="U166" i="3"/>
  <c r="X166" i="3"/>
  <c r="Z166" i="3" s="1"/>
  <c r="W166" i="3"/>
  <c r="AC167" i="3" l="1"/>
  <c r="V167" i="3"/>
  <c r="B169" i="3"/>
  <c r="AP168" i="3"/>
  <c r="AT168" i="3"/>
  <c r="AU168" i="3" s="1"/>
  <c r="S168" i="3"/>
  <c r="AD167" i="3"/>
  <c r="AE167" i="3"/>
  <c r="T167" i="3"/>
  <c r="X167" i="3"/>
  <c r="Z167" i="3" s="1"/>
  <c r="AB167" i="3"/>
  <c r="U167" i="3"/>
  <c r="Y167" i="3"/>
  <c r="AA167" i="3" s="1"/>
  <c r="W167" i="3"/>
  <c r="AC168" i="3" l="1"/>
  <c r="V168" i="3"/>
  <c r="AD168" i="3"/>
  <c r="AE168" i="3"/>
  <c r="T168" i="3"/>
  <c r="U168" i="3"/>
  <c r="X168" i="3"/>
  <c r="Z168" i="3" s="1"/>
  <c r="W168" i="3"/>
  <c r="AB168" i="3"/>
  <c r="Y168" i="3"/>
  <c r="AA168" i="3" s="1"/>
  <c r="AP169" i="3"/>
  <c r="AT169" i="3"/>
  <c r="AU169" i="3" s="1"/>
  <c r="S169" i="3"/>
  <c r="B170" i="3"/>
  <c r="AC169" i="3" l="1"/>
  <c r="V169" i="3"/>
  <c r="AP170" i="3"/>
  <c r="AT170" i="3"/>
  <c r="AU170" i="3" s="1"/>
  <c r="S170" i="3"/>
  <c r="B171" i="3"/>
  <c r="AD169" i="3"/>
  <c r="AE169" i="3"/>
  <c r="T169" i="3"/>
  <c r="Y169" i="3"/>
  <c r="AA169" i="3" s="1"/>
  <c r="X169" i="3"/>
  <c r="Z169" i="3" s="1"/>
  <c r="AB169" i="3"/>
  <c r="W169" i="3"/>
  <c r="U169" i="3"/>
  <c r="AC170" i="3" l="1"/>
  <c r="V170" i="3"/>
  <c r="AP171" i="3"/>
  <c r="AT171" i="3"/>
  <c r="AU171" i="3" s="1"/>
  <c r="S171" i="3"/>
  <c r="B172" i="3"/>
  <c r="AE170" i="3"/>
  <c r="AD170" i="3"/>
  <c r="T170" i="3"/>
  <c r="Y170" i="3"/>
  <c r="AA170" i="3" s="1"/>
  <c r="U170" i="3"/>
  <c r="X170" i="3"/>
  <c r="Z170" i="3" s="1"/>
  <c r="AB170" i="3"/>
  <c r="W170" i="3"/>
  <c r="AC171" i="3" l="1"/>
  <c r="V171" i="3"/>
  <c r="AD171" i="3"/>
  <c r="AE171" i="3"/>
  <c r="T171" i="3"/>
  <c r="X171" i="3"/>
  <c r="Z171" i="3" s="1"/>
  <c r="AB171" i="3"/>
  <c r="W171" i="3"/>
  <c r="Y171" i="3"/>
  <c r="AA171" i="3" s="1"/>
  <c r="U171" i="3"/>
  <c r="AT172" i="3"/>
  <c r="AU172" i="3" s="1"/>
  <c r="AP172" i="3"/>
  <c r="S172" i="3"/>
  <c r="B173" i="3"/>
  <c r="AC172" i="3" l="1"/>
  <c r="V172" i="3"/>
  <c r="AT173" i="3"/>
  <c r="AU173" i="3" s="1"/>
  <c r="AP173" i="3"/>
  <c r="S173" i="3"/>
  <c r="AE172" i="3"/>
  <c r="AD172" i="3"/>
  <c r="T172" i="3"/>
  <c r="AB172" i="3"/>
  <c r="U172" i="3"/>
  <c r="X172" i="3"/>
  <c r="Z172" i="3" s="1"/>
  <c r="Y172" i="3"/>
  <c r="AA172" i="3" s="1"/>
  <c r="W172" i="3"/>
  <c r="V173" i="3" l="1"/>
  <c r="AC173" i="3"/>
  <c r="AE173" i="3"/>
  <c r="AD173" i="3"/>
  <c r="T173" i="3"/>
  <c r="Y173" i="3"/>
  <c r="AA173" i="3" s="1"/>
  <c r="AB173" i="3"/>
  <c r="U173" i="3"/>
  <c r="W173" i="3"/>
  <c r="X173" i="3"/>
  <c r="Z173" i="3" s="1"/>
  <c r="E3" i="5" l="1"/>
  <c r="F3" i="5" s="1"/>
  <c r="E2" i="5"/>
  <c r="F2" i="5" s="1"/>
  <c r="E4" i="5"/>
  <c r="F4" i="5" s="1"/>
  <c r="E5" i="5"/>
  <c r="F5" i="5" s="1"/>
  <c r="E209" i="5"/>
  <c r="F209" i="5" s="1"/>
  <c r="E54" i="5"/>
  <c r="F54" i="5" s="1"/>
  <c r="E149" i="5"/>
  <c r="F149" i="5" s="1"/>
  <c r="E24" i="5"/>
  <c r="F24" i="5" s="1"/>
  <c r="E161" i="5"/>
  <c r="F161" i="5" s="1"/>
  <c r="E106" i="5"/>
  <c r="F106" i="5" s="1"/>
  <c r="E184" i="5"/>
  <c r="F184" i="5" s="1"/>
  <c r="E76" i="5"/>
  <c r="F76" i="5" s="1"/>
  <c r="E82" i="5"/>
  <c r="F82" i="5" s="1"/>
  <c r="E69" i="5"/>
  <c r="F69" i="5" s="1"/>
  <c r="E18" i="5"/>
  <c r="F18" i="5" s="1"/>
  <c r="E100" i="5"/>
  <c r="F100" i="5" s="1"/>
  <c r="E114" i="5"/>
  <c r="F114" i="5" s="1"/>
  <c r="E148" i="5"/>
  <c r="F148" i="5" s="1"/>
  <c r="E55" i="5"/>
  <c r="F55" i="5" s="1"/>
  <c r="E166" i="5"/>
  <c r="F166" i="5" s="1"/>
  <c r="E80" i="5"/>
  <c r="F80" i="5" s="1"/>
  <c r="E210" i="5"/>
  <c r="F210" i="5" s="1"/>
  <c r="E202" i="5"/>
  <c r="F202" i="5" s="1"/>
  <c r="E59" i="5"/>
  <c r="F59" i="5" s="1"/>
  <c r="E187" i="5"/>
  <c r="F187" i="5" s="1"/>
  <c r="E53" i="5"/>
  <c r="F53" i="5" s="1"/>
  <c r="E129" i="5"/>
  <c r="F129" i="5" s="1"/>
  <c r="E45" i="5"/>
  <c r="F45" i="5" s="1"/>
  <c r="E86" i="5"/>
  <c r="F86" i="5" s="1"/>
  <c r="E176" i="5"/>
  <c r="F176" i="5" s="1"/>
  <c r="E84" i="5"/>
  <c r="F84" i="5" s="1"/>
  <c r="E190" i="5"/>
  <c r="F190" i="5" s="1"/>
  <c r="E6" i="5"/>
  <c r="F6" i="5" s="1"/>
  <c r="E117" i="5"/>
  <c r="F117" i="5" s="1"/>
  <c r="E154" i="5"/>
  <c r="F154" i="5" s="1"/>
  <c r="E196" i="5"/>
  <c r="F196" i="5" s="1"/>
  <c r="E188" i="5"/>
  <c r="F188" i="5" s="1"/>
  <c r="E171" i="5"/>
  <c r="F171" i="5" s="1"/>
  <c r="E147" i="5"/>
  <c r="F147" i="5" s="1"/>
  <c r="E32" i="5"/>
  <c r="F32" i="5" s="1"/>
  <c r="E168" i="5"/>
  <c r="F168" i="5" s="1"/>
  <c r="E43" i="5"/>
  <c r="F43" i="5" s="1"/>
  <c r="E104" i="5"/>
  <c r="F104" i="5" s="1"/>
  <c r="E215" i="5"/>
  <c r="F215" i="5" s="1"/>
  <c r="E207" i="5"/>
  <c r="F207" i="5" s="1"/>
  <c r="E139" i="5"/>
  <c r="F139" i="5" s="1"/>
  <c r="E34" i="5"/>
  <c r="F34" i="5" s="1"/>
  <c r="E206" i="5"/>
  <c r="F206" i="5" s="1"/>
  <c r="E165" i="5"/>
  <c r="F165" i="5" s="1"/>
  <c r="E98" i="5"/>
  <c r="F98" i="5" s="1"/>
  <c r="E73" i="5"/>
  <c r="F73" i="5" s="1"/>
  <c r="E110" i="5"/>
  <c r="F110" i="5" s="1"/>
  <c r="E120" i="5"/>
  <c r="F120" i="5" s="1"/>
  <c r="E61" i="5"/>
  <c r="F61" i="5" s="1"/>
  <c r="E15" i="5"/>
  <c r="F15" i="5" s="1"/>
  <c r="E81" i="5"/>
  <c r="F81" i="5" s="1"/>
  <c r="E198" i="5"/>
  <c r="F198" i="5" s="1"/>
  <c r="E119" i="5"/>
  <c r="F119" i="5" s="1"/>
  <c r="E41" i="5"/>
  <c r="F41" i="5" s="1"/>
  <c r="E204" i="5"/>
  <c r="F204" i="5" s="1"/>
  <c r="E144" i="5"/>
  <c r="F144" i="5" s="1"/>
  <c r="E142" i="5"/>
  <c r="F142" i="5" s="1"/>
  <c r="E42" i="5"/>
  <c r="F42" i="5" s="1"/>
  <c r="E83" i="5"/>
  <c r="F83" i="5" s="1"/>
  <c r="E102" i="5"/>
  <c r="F102" i="5" s="1"/>
  <c r="E194" i="5"/>
  <c r="F194" i="5" s="1"/>
  <c r="E85" i="5"/>
  <c r="F85" i="5" s="1"/>
  <c r="E113" i="5"/>
  <c r="F113" i="5" s="1"/>
  <c r="E62" i="5"/>
  <c r="F62" i="5" s="1"/>
  <c r="E157" i="5"/>
  <c r="F157" i="5" s="1"/>
  <c r="E99" i="5"/>
  <c r="F99" i="5" s="1"/>
  <c r="E14" i="5"/>
  <c r="F14" i="5" s="1"/>
  <c r="E134" i="5"/>
  <c r="F134" i="5" s="1"/>
  <c r="E95" i="5"/>
  <c r="F95" i="5" s="1"/>
  <c r="E37" i="5"/>
  <c r="F37" i="5" s="1"/>
  <c r="E138" i="5"/>
  <c r="F138" i="5" s="1"/>
  <c r="E130" i="5"/>
  <c r="F130" i="5" s="1"/>
  <c r="E12" i="5"/>
  <c r="F12" i="5" s="1"/>
  <c r="E10" i="5"/>
  <c r="F10" i="5" s="1"/>
  <c r="E150" i="5"/>
  <c r="F150" i="5" s="1"/>
  <c r="E52" i="5"/>
  <c r="F52" i="5" s="1"/>
  <c r="E16" i="5"/>
  <c r="F16" i="5" s="1"/>
  <c r="E112" i="5"/>
  <c r="F112" i="5" s="1"/>
  <c r="E19" i="5"/>
  <c r="F19" i="5" s="1"/>
  <c r="E68" i="5"/>
  <c r="F68" i="5" s="1"/>
  <c r="E200" i="5"/>
  <c r="F200" i="5" s="1"/>
  <c r="E90" i="5"/>
  <c r="F90" i="5" s="1"/>
  <c r="E71" i="5"/>
  <c r="F71" i="5" s="1"/>
  <c r="E214" i="5"/>
  <c r="F214" i="5" s="1"/>
  <c r="E109" i="5"/>
  <c r="F109" i="5" s="1"/>
  <c r="E51" i="5"/>
  <c r="F51" i="5" s="1"/>
  <c r="E56" i="5"/>
  <c r="F56" i="5" s="1"/>
  <c r="E136" i="5"/>
  <c r="F136" i="5" s="1"/>
  <c r="E199" i="5"/>
  <c r="F199" i="5" s="1"/>
  <c r="E123" i="5"/>
  <c r="F123" i="5" s="1"/>
  <c r="E101" i="5"/>
  <c r="F101" i="5" s="1"/>
  <c r="E96" i="5"/>
  <c r="F96" i="5" s="1"/>
  <c r="E105" i="5"/>
  <c r="F105" i="5" s="1"/>
  <c r="E50" i="5"/>
  <c r="F50" i="5" s="1"/>
  <c r="E145" i="5"/>
  <c r="F145" i="5" s="1"/>
  <c r="E20" i="5"/>
  <c r="F20" i="5" s="1"/>
  <c r="E155" i="5"/>
  <c r="F155" i="5" s="1"/>
  <c r="E87" i="5"/>
  <c r="F87" i="5" s="1"/>
  <c r="E160" i="5"/>
  <c r="F160" i="5" s="1"/>
  <c r="E91" i="5"/>
  <c r="F91" i="5" s="1"/>
  <c r="E125" i="5"/>
  <c r="F125" i="5" s="1"/>
  <c r="E92" i="5"/>
  <c r="F92" i="5" s="1"/>
  <c r="E25" i="5"/>
  <c r="F25" i="5" s="1"/>
  <c r="E94" i="5"/>
  <c r="F94" i="5" s="1"/>
  <c r="E127" i="5"/>
  <c r="F127" i="5" s="1"/>
  <c r="E67" i="5"/>
  <c r="F67" i="5" s="1"/>
  <c r="E133" i="5"/>
  <c r="F133" i="5" s="1"/>
  <c r="E63" i="5"/>
  <c r="F63" i="5" s="1"/>
  <c r="E70" i="5"/>
  <c r="F70" i="5" s="1"/>
  <c r="E21" i="5"/>
  <c r="F21" i="5" s="1"/>
  <c r="E60" i="5"/>
  <c r="F60" i="5" s="1"/>
  <c r="E116" i="5"/>
  <c r="F116" i="5" s="1"/>
  <c r="E169" i="5"/>
  <c r="F169" i="5" s="1"/>
  <c r="E29" i="5"/>
  <c r="F29" i="5" s="1"/>
  <c r="E151" i="5"/>
  <c r="F151" i="5" s="1"/>
  <c r="E11" i="5"/>
  <c r="F11" i="5" s="1"/>
  <c r="E44" i="5"/>
  <c r="F44" i="5" s="1"/>
  <c r="E72" i="5"/>
  <c r="F72" i="5" s="1"/>
  <c r="E66" i="5"/>
  <c r="F66" i="5" s="1"/>
  <c r="E205" i="5"/>
  <c r="F205" i="5" s="1"/>
  <c r="E17" i="5"/>
  <c r="F17" i="5" s="1"/>
  <c r="E131" i="5"/>
  <c r="F131" i="5" s="1"/>
  <c r="E97" i="5"/>
  <c r="F97" i="5" s="1"/>
  <c r="E211" i="5"/>
  <c r="F211" i="5" s="1"/>
  <c r="E49" i="5"/>
  <c r="F49" i="5" s="1"/>
  <c r="E78" i="5"/>
  <c r="F78" i="5" s="1"/>
  <c r="E197" i="5"/>
  <c r="F197" i="5" s="1"/>
  <c r="E28" i="5"/>
  <c r="F28" i="5" s="1"/>
  <c r="E26" i="5"/>
  <c r="F26" i="5" s="1"/>
  <c r="E132" i="5"/>
  <c r="F132" i="5" s="1"/>
  <c r="E118" i="5"/>
  <c r="F118" i="5" s="1"/>
  <c r="E7" i="5"/>
  <c r="F7" i="5" s="1"/>
  <c r="E159" i="5"/>
  <c r="F159" i="5" s="1"/>
  <c r="E137" i="5"/>
  <c r="F137" i="5" s="1"/>
  <c r="E126" i="5"/>
  <c r="F126" i="5" s="1"/>
  <c r="E38" i="5"/>
  <c r="F38" i="5" s="1"/>
  <c r="E191" i="5"/>
  <c r="F191" i="5" s="1"/>
  <c r="E135" i="5"/>
  <c r="F135" i="5" s="1"/>
  <c r="E88" i="5"/>
  <c r="F88" i="5" s="1"/>
  <c r="E203" i="5"/>
  <c r="F203" i="5" s="1"/>
  <c r="E108" i="5"/>
  <c r="F108" i="5" s="1"/>
  <c r="E167" i="5"/>
  <c r="F167" i="5" s="1"/>
  <c r="E212" i="5"/>
  <c r="F212" i="5" s="1"/>
  <c r="E143" i="5"/>
  <c r="F143" i="5" s="1"/>
  <c r="E195" i="5"/>
  <c r="F195" i="5" s="1"/>
  <c r="E140" i="5"/>
  <c r="F140" i="5" s="1"/>
  <c r="E74" i="5"/>
  <c r="F74" i="5" s="1"/>
  <c r="E22" i="5"/>
  <c r="F22" i="5" s="1"/>
  <c r="E141" i="5"/>
  <c r="F141" i="5" s="1"/>
  <c r="E75" i="5"/>
  <c r="F75" i="5" s="1"/>
  <c r="E58" i="5"/>
  <c r="F58" i="5" s="1"/>
  <c r="E122" i="5"/>
  <c r="F122" i="5" s="1"/>
  <c r="E111" i="5"/>
  <c r="F111" i="5" s="1"/>
  <c r="E64" i="5"/>
  <c r="F64" i="5" s="1"/>
  <c r="E35" i="5"/>
  <c r="F35" i="5" s="1"/>
  <c r="E124" i="5"/>
  <c r="F124" i="5" s="1"/>
  <c r="E193" i="5"/>
  <c r="F193" i="5" s="1"/>
  <c r="E27" i="5"/>
  <c r="F27" i="5" s="1"/>
  <c r="E39" i="5"/>
  <c r="F39" i="5" s="1"/>
  <c r="E115" i="5"/>
  <c r="F115" i="5" s="1"/>
  <c r="E33" i="5"/>
  <c r="F33" i="5" s="1"/>
  <c r="E9" i="5"/>
  <c r="F9" i="5" s="1"/>
  <c r="E156" i="5"/>
  <c r="F156" i="5" s="1"/>
  <c r="E170" i="5"/>
  <c r="F170" i="5" s="1"/>
  <c r="E107" i="5"/>
  <c r="F107" i="5" s="1"/>
  <c r="E146" i="5"/>
  <c r="F146" i="5" s="1"/>
  <c r="E213" i="5"/>
  <c r="F213" i="5" s="1"/>
  <c r="E40" i="5"/>
  <c r="F40" i="5" s="1"/>
  <c r="E13" i="5"/>
  <c r="F13" i="5" s="1"/>
  <c r="E23" i="5"/>
  <c r="F23" i="5" s="1"/>
  <c r="E89" i="5"/>
  <c r="F89" i="5" s="1"/>
  <c r="E128" i="5"/>
  <c r="F128" i="5" s="1"/>
  <c r="E152" i="5"/>
  <c r="F152" i="5" s="1"/>
  <c r="E201" i="5"/>
  <c r="F201" i="5" s="1"/>
  <c r="E158" i="5"/>
  <c r="F158" i="5" s="1"/>
  <c r="E192" i="5"/>
  <c r="F192" i="5" s="1"/>
  <c r="E103" i="5"/>
  <c r="F103" i="5" s="1"/>
  <c r="E65" i="5"/>
  <c r="F65" i="5" s="1"/>
  <c r="E172" i="5"/>
  <c r="F172" i="5" s="1"/>
  <c r="E8" i="5"/>
  <c r="F8" i="5" s="1"/>
  <c r="E121" i="5"/>
  <c r="F121" i="5" s="1"/>
  <c r="E57" i="5"/>
  <c r="F57" i="5" s="1"/>
  <c r="E31" i="5"/>
  <c r="F31" i="5" s="1"/>
  <c r="E77" i="5"/>
  <c r="F77" i="5" s="1"/>
  <c r="E47" i="5"/>
  <c r="F47" i="5" s="1"/>
  <c r="E189" i="5"/>
  <c r="F189" i="5" s="1"/>
  <c r="E30" i="5"/>
  <c r="F30" i="5" s="1"/>
  <c r="E164" i="5"/>
  <c r="F164" i="5" s="1"/>
  <c r="E46" i="5"/>
  <c r="F46" i="5" s="1"/>
  <c r="E175" i="5"/>
  <c r="F175" i="5" s="1"/>
  <c r="E36" i="5"/>
  <c r="F36" i="5" s="1"/>
  <c r="E177" i="5"/>
  <c r="F177" i="5" s="1"/>
  <c r="E48" i="5"/>
  <c r="F48" i="5" s="1"/>
  <c r="E153" i="5"/>
  <c r="F153" i="5" s="1"/>
  <c r="E93" i="5"/>
  <c r="F93" i="5" s="1"/>
  <c r="E234" i="5"/>
  <c r="F234" i="5" s="1"/>
  <c r="E79" i="5"/>
  <c r="F79" i="5" s="1"/>
  <c r="E173" i="5"/>
  <c r="F173" i="5" s="1"/>
  <c r="E179" i="5"/>
  <c r="F179" i="5" s="1"/>
  <c r="E174" i="5"/>
  <c r="F174" i="5" s="1"/>
  <c r="E183" i="5"/>
  <c r="F183" i="5" s="1"/>
  <c r="E185" i="5"/>
  <c r="F185" i="5" s="1"/>
  <c r="E163" i="5"/>
  <c r="F163" i="5" s="1"/>
  <c r="E180" i="5"/>
  <c r="F180" i="5" s="1"/>
  <c r="E186" i="5"/>
  <c r="F186" i="5" s="1"/>
  <c r="E178" i="5"/>
  <c r="F178" i="5" s="1"/>
  <c r="E181" i="5"/>
  <c r="F181" i="5" s="1"/>
  <c r="E182" i="5"/>
  <c r="F182" i="5" s="1"/>
  <c r="E162" i="5"/>
  <c r="F162" i="5" s="1"/>
  <c r="E232" i="5"/>
  <c r="F232" i="5" s="1"/>
  <c r="E218" i="5"/>
  <c r="F218" i="5" s="1"/>
  <c r="E221" i="5"/>
  <c r="F221" i="5" s="1"/>
  <c r="E227" i="5"/>
  <c r="F227" i="5" s="1"/>
  <c r="E217" i="5"/>
  <c r="F217" i="5" s="1"/>
  <c r="E220" i="5"/>
  <c r="F220" i="5" s="1"/>
  <c r="E231" i="5"/>
  <c r="F231" i="5" s="1"/>
  <c r="E219" i="5"/>
  <c r="F219" i="5" s="1"/>
  <c r="E225" i="5"/>
  <c r="F225" i="5" s="1"/>
  <c r="E230" i="5"/>
  <c r="F230" i="5" s="1"/>
  <c r="E229" i="5"/>
  <c r="F229" i="5" s="1"/>
  <c r="E223" i="5"/>
  <c r="F223" i="5" s="1"/>
  <c r="E222" i="5"/>
  <c r="F222" i="5" s="1"/>
  <c r="E233" i="5"/>
  <c r="F233" i="5" s="1"/>
  <c r="E226" i="5"/>
  <c r="F226" i="5" s="1"/>
  <c r="E216" i="5"/>
  <c r="F216" i="5" s="1"/>
  <c r="E224" i="5"/>
  <c r="F224" i="5" s="1"/>
  <c r="E208" i="5"/>
  <c r="F208" i="5" s="1"/>
  <c r="E228" i="5"/>
  <c r="F228" i="5" s="1"/>
</calcChain>
</file>

<file path=xl/sharedStrings.xml><?xml version="1.0" encoding="utf-8"?>
<sst xmlns="http://schemas.openxmlformats.org/spreadsheetml/2006/main" count="2119" uniqueCount="90">
  <si>
    <t>nombre</t>
  </si>
  <si>
    <t>descripcion_larga</t>
  </si>
  <si>
    <t>descripcion</t>
  </si>
  <si>
    <t>categoria</t>
  </si>
  <si>
    <t>color</t>
  </si>
  <si>
    <t>talla</t>
  </si>
  <si>
    <t>subcategoria</t>
  </si>
  <si>
    <t>ID</t>
  </si>
  <si>
    <t>NOMBRE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</si>
  <si>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</si>
  <si>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</si>
  <si>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</si>
  <si>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</si>
  <si>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</si>
  <si>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</si>
  <si>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</si>
  <si>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id_articulo</t>
  </si>
  <si>
    <t>id_categoria</t>
  </si>
  <si>
    <t>id_subcategoria</t>
  </si>
  <si>
    <t>precio</t>
  </si>
  <si>
    <t>NUM</t>
  </si>
  <si>
    <t>Ax</t>
  </si>
  <si>
    <t>JSON</t>
  </si>
  <si>
    <t>ID CATEGORIA</t>
  </si>
  <si>
    <t>categoria001.png</t>
  </si>
  <si>
    <t>categoria003.png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</si>
  <si>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</si>
  <si>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</si>
  <si>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</si>
  <si>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</si>
  <si>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</si>
  <si>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</si>
  <si>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</si>
  <si>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</si>
  <si>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</si>
  <si>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</si>
  <si>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</si>
  <si>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</si>
  <si>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ZONA DE EDICIÓN</t>
  </si>
  <si>
    <t>DISPONIBLE</t>
  </si>
  <si>
    <t>disponible</t>
  </si>
  <si>
    <t>Stickers (Motarro)</t>
  </si>
  <si>
    <t>Cartulina española (Motarro)</t>
  </si>
  <si>
    <t>Lápices de color - 18 colores (Motarro)</t>
  </si>
  <si>
    <t>Lápices de color - 24 colores (Motarro)</t>
  </si>
  <si>
    <t>Goma eva - glitter (Motarro)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</si>
  <si>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</si>
  <si>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</si>
  <si>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</si>
  <si>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</si>
  <si>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</si>
  <si>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</si>
  <si>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</si>
  <si>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</si>
  <si>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Hilo cometa 50m</t>
  </si>
  <si>
    <t>video</t>
  </si>
  <si>
    <t>VIDEO</t>
  </si>
  <si>
    <t xml:space="preserve"> </t>
  </si>
  <si>
    <t>Monitor de Tareas</t>
  </si>
  <si>
    <t>Informe de Calificaciones</t>
  </si>
  <si>
    <t>Ajuste de Calificaciones</t>
  </si>
  <si>
    <t>Informe de Calificaciones Básico</t>
  </si>
  <si>
    <t>Informe de Calificaciones Avanzado</t>
  </si>
  <si>
    <t>Ajuste de Calificaciones Básico</t>
  </si>
  <si>
    <t>Ajuste de Calificaciones Avanzado</t>
  </si>
  <si>
    <t>Ajuste de Calificaciones Maestro</t>
  </si>
  <si>
    <t>Jefe de UTP</t>
  </si>
  <si>
    <t>Profesor Jefe</t>
  </si>
  <si>
    <t>Docente</t>
  </si>
  <si>
    <t>categoria002.png</t>
  </si>
  <si>
    <t>Evaluación</t>
  </si>
  <si>
    <t>Gestión de Tareas</t>
  </si>
  <si>
    <t>Reporte de Calificaciones</t>
  </si>
  <si>
    <t>2 Licencias</t>
  </si>
  <si>
    <t>docente1_1.png</t>
  </si>
  <si>
    <t>imagen</t>
  </si>
  <si>
    <t>analisis_1_1.png</t>
  </si>
  <si>
    <t>publicacion_1_1.png</t>
  </si>
  <si>
    <t>docente_1_2.png</t>
  </si>
  <si>
    <t>Básico</t>
  </si>
  <si>
    <t>GRADO</t>
  </si>
  <si>
    <t>grado</t>
  </si>
  <si>
    <t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t>
  </si>
  <si>
    <t>Estándar</t>
  </si>
  <si>
    <t>Avanzada</t>
  </si>
  <si>
    <t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t>
  </si>
  <si>
    <t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t>
  </si>
  <si>
    <t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t>
  </si>
  <si>
    <t>La planilla Informe de Calificaciones facilita el registro, análisis y visualización del rendimiento académico de hasta 50 estudiantes, con cálculos automáticos, segmentación por niveles de logro y gráficos estadísticos para informes claros y efectivos.</t>
  </si>
  <si>
    <t>La planilla Gestión de Tareas permite registrar entregas, monitorear el progreso de los estudiantes o empleados, y generar informes detallados de manera fácil, con opciones para exportar a PDF e imprimir.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</si>
</sst>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3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4" sqref="D2:D4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7</v>
      </c>
      <c r="B1" t="s">
        <v>8</v>
      </c>
      <c r="C1" t="s">
        <v>9</v>
      </c>
      <c r="D1" t="s">
        <v>22</v>
      </c>
    </row>
    <row r="2" spans="1:4" x14ac:dyDescent="0.25">
      <c r="A2" s="1">
        <f>IF(B2="","",MAX($A$1:A1)+1)</f>
        <v>1</v>
      </c>
      <c r="B2" t="s">
        <v>66</v>
      </c>
      <c r="C2" t="s">
        <v>24</v>
      </c>
      <c r="D2" t="str">
        <f>IF(C2="","",CONCATENATE("{ id: ",A2,", nombre: '",B2,"' },"))</f>
        <v>{ id: 1, nombre: 'Jefe de UTP' },</v>
      </c>
    </row>
    <row r="3" spans="1:4" x14ac:dyDescent="0.25">
      <c r="A3" s="1">
        <f>IF(B3="","",MAX($A$1:A2)+1)</f>
        <v>2</v>
      </c>
      <c r="B3" t="s">
        <v>67</v>
      </c>
      <c r="C3" t="s">
        <v>69</v>
      </c>
      <c r="D3" t="str">
        <f t="shared" ref="D3:D66" si="0">IF(C3="","",CONCATENATE("{ id: ",A3,", nombre: '",B3,"' },"))</f>
        <v>{ id: 2, nombre: 'Profesor Jefe' },</v>
      </c>
    </row>
    <row r="4" spans="1:4" x14ac:dyDescent="0.25">
      <c r="A4" s="1">
        <f>IF(B4="","",MAX($A$1:A3)+1)</f>
        <v>3</v>
      </c>
      <c r="B4" t="s">
        <v>68</v>
      </c>
      <c r="C4" t="s">
        <v>25</v>
      </c>
      <c r="D4" t="str">
        <f t="shared" si="0"/>
        <v>{ id: 3, nombre: 'Docente' },</v>
      </c>
    </row>
    <row r="5" spans="1:4" x14ac:dyDescent="0.25">
      <c r="A5" s="1" t="str">
        <f>IF(B5="","",MAX($A$1:A4)+1)</f>
        <v/>
      </c>
      <c r="D5" t="str">
        <f t="shared" si="0"/>
        <v/>
      </c>
    </row>
    <row r="6" spans="1:4" x14ac:dyDescent="0.25">
      <c r="A6" s="1" t="str">
        <f>IF(B6="","",MAX($A$1:A5)+1)</f>
        <v/>
      </c>
      <c r="D6" t="str">
        <f t="shared" si="0"/>
        <v/>
      </c>
    </row>
    <row r="7" spans="1:4" x14ac:dyDescent="0.25">
      <c r="A7" s="1" t="str">
        <f>IF(B7="","",MAX($A$1:A6)+1)</f>
        <v/>
      </c>
      <c r="D7" t="str">
        <f t="shared" si="0"/>
        <v/>
      </c>
    </row>
    <row r="8" spans="1:4" x14ac:dyDescent="0.25">
      <c r="A8" s="1" t="str">
        <f>IF(B8="","",MAX($A$1:A7)+1)</f>
        <v/>
      </c>
      <c r="D8" t="str">
        <f t="shared" si="0"/>
        <v/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5" sqref="E2:E5"/>
    </sheetView>
  </sheetViews>
  <sheetFormatPr baseColWidth="10" defaultRowHeight="15" x14ac:dyDescent="0.25"/>
  <cols>
    <col min="2" max="2" width="29.7109375" bestFit="1" customWidth="1"/>
    <col min="3" max="4" width="19.140625" customWidth="1"/>
  </cols>
  <sheetData>
    <row r="1" spans="1:5" x14ac:dyDescent="0.25">
      <c r="A1" t="s">
        <v>7</v>
      </c>
      <c r="B1" t="s">
        <v>8</v>
      </c>
      <c r="C1" t="s">
        <v>12</v>
      </c>
      <c r="D1" t="s">
        <v>23</v>
      </c>
      <c r="E1" t="s">
        <v>22</v>
      </c>
    </row>
    <row r="2" spans="1:5" x14ac:dyDescent="0.25">
      <c r="A2">
        <f>IF(B2="","",MAX($A$1:A1)+1)</f>
        <v>1</v>
      </c>
      <c r="B2" t="s">
        <v>70</v>
      </c>
      <c r="C2" t="s">
        <v>66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'Evaluación', id_categoria: 1},</v>
      </c>
    </row>
    <row r="3" spans="1:5" x14ac:dyDescent="0.25">
      <c r="A3">
        <f>IF(B3="","",MAX($A$1:A2)+1)</f>
        <v>2</v>
      </c>
      <c r="B3" t="s">
        <v>71</v>
      </c>
      <c r="C3" t="s">
        <v>68</v>
      </c>
      <c r="D3">
        <f>IF(C3="","",INDEX(CATEGORIAS!$A:$A,MATCH($C3,CATEGORIAS!$B:$B,0)))</f>
        <v>3</v>
      </c>
      <c r="E3" t="str">
        <f t="shared" ref="E3:E66" si="0">IF(D3="","",CONCATENATE("{ id_subcategoria: ",A3,", nombre: '",B3,"', id_categoria: ",D3,"},"))</f>
        <v>{ id_subcategoria: 2, nombre: 'Gestión de Tareas', id_categoria: 3},</v>
      </c>
    </row>
    <row r="4" spans="1:5" x14ac:dyDescent="0.25">
      <c r="A4">
        <f>IF(B4="","",MAX($A$1:A3)+1)</f>
        <v>3</v>
      </c>
      <c r="B4" t="s">
        <v>72</v>
      </c>
      <c r="C4" t="s">
        <v>68</v>
      </c>
      <c r="D4">
        <f>IF(C4="","",INDEX(CATEGORIAS!$A:$A,MATCH($C4,CATEGORIAS!$B:$B,0)))</f>
        <v>3</v>
      </c>
      <c r="E4" t="str">
        <f t="shared" si="0"/>
        <v>{ id_subcategoria: 3, nombre: 'Reporte de Calificaciones', id_categoria: 3},</v>
      </c>
    </row>
    <row r="5" spans="1:5" x14ac:dyDescent="0.25">
      <c r="A5">
        <f>IF(B5="","",MAX($A$1:A4)+1)</f>
        <v>4</v>
      </c>
      <c r="B5" t="s">
        <v>60</v>
      </c>
      <c r="C5" t="s">
        <v>66</v>
      </c>
      <c r="D5">
        <f>IF(C5="","",INDEX(CATEGORIAS!$A:$A,MATCH($C5,CATEGORIAS!$B:$B,0)))</f>
        <v>1</v>
      </c>
      <c r="E5" t="str">
        <f t="shared" si="0"/>
        <v>{ id_subcategoria: 4, nombre: 'Ajuste de Calificaciones', id_categoria: 1},</v>
      </c>
    </row>
    <row r="6" spans="1:5" x14ac:dyDescent="0.25">
      <c r="A6" t="str">
        <f>IF(B6="","",MAX($A$1:A5)+1)</f>
        <v/>
      </c>
      <c r="D6" t="str">
        <f>IF(C6="","",INDEX(CATEGORIAS!$A:$A,MATCH($C6,CATEGORIAS!$B:$B,0)))</f>
        <v/>
      </c>
      <c r="E6" t="str">
        <f t="shared" si="0"/>
        <v/>
      </c>
    </row>
    <row r="7" spans="1:5" x14ac:dyDescent="0.25">
      <c r="A7" t="str">
        <f>IF(B7="","",MAX($A$1:A6)+1)</f>
        <v/>
      </c>
      <c r="D7" t="str">
        <f>IF(C7="","",INDEX(CATEGORIAS!$A:$A,MATCH($C7,CATEGORIAS!$B:$B,0)))</f>
        <v/>
      </c>
      <c r="E7" t="str">
        <f t="shared" si="0"/>
        <v/>
      </c>
    </row>
    <row r="8" spans="1:5" x14ac:dyDescent="0.25">
      <c r="A8" t="str">
        <f>IF(B8="","",MAX($A$1:A7)+1)</f>
        <v/>
      </c>
      <c r="D8" t="str">
        <f>IF(C8="","",INDEX(CATEGORIAS!$A:$A,MATCH($C8,CATEGORIAS!$B:$B,0)))</f>
        <v/>
      </c>
      <c r="E8" t="str">
        <f t="shared" si="0"/>
        <v/>
      </c>
    </row>
    <row r="9" spans="1:5" x14ac:dyDescent="0.25">
      <c r="A9" t="str">
        <f>IF(B9="","",MAX($A$1:A8)+1)</f>
        <v/>
      </c>
      <c r="D9" t="str">
        <f>IF(C9="","",INDEX(CATEGORIAS!$A:$A,MATCH($C9,CATEGORIAS!$B:$B,0)))</f>
        <v/>
      </c>
      <c r="E9" t="str">
        <f t="shared" si="0"/>
        <v/>
      </c>
    </row>
    <row r="10" spans="1:5" x14ac:dyDescent="0.25">
      <c r="A10" t="str">
        <f>IF(B10="","",MAX($A$1:A9)+1)</f>
        <v/>
      </c>
      <c r="D10" t="str">
        <f>IF(C10="","",INDEX(CATEGORIAS!$A:$A,MATCH($C10,CATEGORIAS!$B:$B,0)))</f>
        <v/>
      </c>
      <c r="E10" t="str">
        <f t="shared" si="0"/>
        <v/>
      </c>
    </row>
    <row r="11" spans="1:5" x14ac:dyDescent="0.25">
      <c r="A11" t="str">
        <f>IF(B11="","",MAX($A$1:A10)+1)</f>
        <v/>
      </c>
      <c r="D11" t="str">
        <f>IF(C11="","",INDEX(CATEGORIAS!$A:$A,MATCH($C11,CATEGORIAS!$B:$B,0)))</f>
        <v/>
      </c>
      <c r="E11" t="str">
        <f t="shared" si="0"/>
        <v/>
      </c>
    </row>
    <row r="12" spans="1:5" x14ac:dyDescent="0.25">
      <c r="A12" t="str">
        <f>IF(B12="","",MAX($A$1:A11)+1)</f>
        <v/>
      </c>
      <c r="D12" t="str">
        <f>IF(C12="","",INDEX(CATEGORIAS!$A:$A,MATCH($C12,CATEGORIAS!$B:$B,0)))</f>
        <v/>
      </c>
      <c r="E12" t="str">
        <f t="shared" si="0"/>
        <v/>
      </c>
    </row>
    <row r="13" spans="1:5" x14ac:dyDescent="0.25">
      <c r="A13" t="str">
        <f>IF(B13="","",MAX($A$1:A12)+1)</f>
        <v/>
      </c>
      <c r="D13" t="str">
        <f>IF(C13="","",INDEX(CATEGORIAS!$A:$A,MATCH($C13,CATEGORIAS!$B:$B,0)))</f>
        <v/>
      </c>
      <c r="E13" t="str">
        <f t="shared" si="0"/>
        <v/>
      </c>
    </row>
    <row r="14" spans="1:5" x14ac:dyDescent="0.25">
      <c r="A14" t="str">
        <f>IF(B14="","",MAX($A$1:A13)+1)</f>
        <v/>
      </c>
      <c r="D14" t="str">
        <f>IF(C14="","",INDEX(CATEGORIAS!$A:$A,MATCH($C14,CATEGORIAS!$B:$B,0)))</f>
        <v/>
      </c>
      <c r="E14" t="str">
        <f t="shared" si="0"/>
        <v/>
      </c>
    </row>
    <row r="15" spans="1:5" x14ac:dyDescent="0.25">
      <c r="A15" t="str">
        <f>IF(B15="","",MAX($A$1:A14)+1)</f>
        <v/>
      </c>
      <c r="D15" t="str">
        <f>IF(C15="","",INDEX(CATEGORIAS!$A:$A,MATCH($C15,CATEGORIAS!$B:$B,0)))</f>
        <v/>
      </c>
      <c r="E15" t="str">
        <f t="shared" si="0"/>
        <v/>
      </c>
    </row>
    <row r="16" spans="1:5" x14ac:dyDescent="0.25">
      <c r="A16" t="str">
        <f>IF(B16="","",MAX($A$1:A15)+1)</f>
        <v/>
      </c>
      <c r="D16" t="str">
        <f>IF(C16="","",INDEX(CATEGORIAS!$A:$A,MATCH($C16,CATEGORIAS!$B:$B,0)))</f>
        <v/>
      </c>
      <c r="E16" t="str">
        <f t="shared" si="0"/>
        <v/>
      </c>
    </row>
    <row r="17" spans="1:5" x14ac:dyDescent="0.25">
      <c r="A17" t="str">
        <f>IF(B17="","",MAX($A$1:A16)+1)</f>
        <v/>
      </c>
      <c r="D17" t="str">
        <f>IF(C17="","",INDEX(CATEGORIAS!$A:$A,MATCH($C17,CATEGORIAS!$B:$B,0)))</f>
        <v/>
      </c>
      <c r="E17" t="str">
        <f t="shared" si="0"/>
        <v/>
      </c>
    </row>
    <row r="18" spans="1:5" x14ac:dyDescent="0.25">
      <c r="A18" t="str">
        <f>IF(B18="","",MAX($A$1:A17)+1)</f>
        <v/>
      </c>
      <c r="D18" t="str">
        <f>IF(C18="","",INDEX(CATEGORIAS!$A:$A,MATCH($C18,CATEGORIAS!$B:$B,0)))</f>
        <v/>
      </c>
      <c r="E18" t="str">
        <f t="shared" si="0"/>
        <v/>
      </c>
    </row>
    <row r="19" spans="1:5" x14ac:dyDescent="0.25">
      <c r="A19" t="str">
        <f>IF(B19="","",MAX($A$1:A18)+1)</f>
        <v/>
      </c>
      <c r="D19" t="str">
        <f>IF(C19="","",INDEX(CATEGORIAS!$A:$A,MATCH($C19,CATEGORIAS!$B:$B,0)))</f>
        <v/>
      </c>
      <c r="E19" t="str">
        <f t="shared" si="0"/>
        <v/>
      </c>
    </row>
    <row r="20" spans="1:5" x14ac:dyDescent="0.25">
      <c r="A20" t="str">
        <f>IF(B20="","",MAX($A$1:A19)+1)</f>
        <v/>
      </c>
      <c r="D20" t="str">
        <f>IF(C20="","",INDEX(CATEGORIAS!$A:$A,MATCH($C20,CATEGORIAS!$B:$B,0)))</f>
        <v/>
      </c>
      <c r="E20" t="str">
        <f t="shared" si="0"/>
        <v/>
      </c>
    </row>
    <row r="21" spans="1:5" x14ac:dyDescent="0.25">
      <c r="A21" t="str">
        <f>IF(B21="","",MAX($A$1:A20)+1)</f>
        <v/>
      </c>
      <c r="D21" t="str">
        <f>IF(C21="","",INDEX(CATEGORIAS!$A:$A,MATCH($C21,CATEGORIAS!$B:$B,0)))</f>
        <v/>
      </c>
      <c r="E21" t="str">
        <f t="shared" si="0"/>
        <v/>
      </c>
    </row>
    <row r="22" spans="1:5" x14ac:dyDescent="0.25">
      <c r="A22" t="str">
        <f>IF(B22="","",MAX($A$1:A21)+1)</f>
        <v/>
      </c>
      <c r="D22" t="str">
        <f>IF(C22="","",INDEX(CATEGORIAS!$A:$A,MATCH($C22,CATEGORIAS!$B:$B,0)))</f>
        <v/>
      </c>
      <c r="E22" t="str">
        <f t="shared" si="0"/>
        <v/>
      </c>
    </row>
    <row r="23" spans="1:5" x14ac:dyDescent="0.25">
      <c r="A23" t="str">
        <f>IF(B23="","",MAX($A$1:A22)+1)</f>
        <v/>
      </c>
      <c r="D23" t="str">
        <f>IF(C23="","",INDEX(CATEGORIAS!$A:$A,MATCH($C23,CATEGORIAS!$B:$B,0)))</f>
        <v/>
      </c>
      <c r="E23" t="str">
        <f t="shared" si="0"/>
        <v/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sheetPr codeName="Hoja1"/>
  <dimension ref="A1:AU2000"/>
  <sheetViews>
    <sheetView tabSelected="1" zoomScale="79" zoomScaleNormal="115" workbookViewId="0">
      <pane ySplit="2" topLeftCell="A3" activePane="bottomLeft" state="frozen"/>
      <selection pane="bottomLeft" activeCell="AI3" sqref="AI3:AI72"/>
    </sheetView>
  </sheetViews>
  <sheetFormatPr baseColWidth="10" defaultRowHeight="15" x14ac:dyDescent="0.25"/>
  <cols>
    <col min="2" max="2" width="6.7109375" customWidth="1"/>
    <col min="3" max="3" width="6.7109375" style="3" customWidth="1"/>
    <col min="4" max="4" width="47" customWidth="1"/>
    <col min="5" max="5" width="18.140625" customWidth="1"/>
    <col min="6" max="6" width="30.5703125" bestFit="1" customWidth="1"/>
    <col min="7" max="8" width="12.7109375" customWidth="1"/>
    <col min="9" max="9" width="20.5703125" bestFit="1" customWidth="1"/>
    <col min="10" max="11" width="13.7109375" customWidth="1"/>
    <col min="12" max="13" width="70" customWidth="1"/>
    <col min="14" max="15" width="19.28515625" customWidth="1"/>
    <col min="16" max="16" width="30.7109375" bestFit="1" customWidth="1"/>
    <col min="29" max="30" width="18.85546875" customWidth="1"/>
  </cols>
  <sheetData>
    <row r="1" spans="1:47" x14ac:dyDescent="0.25">
      <c r="D1" s="17" t="s">
        <v>38</v>
      </c>
      <c r="E1" s="17"/>
      <c r="F1" s="17"/>
      <c r="G1" s="17"/>
      <c r="H1" s="17"/>
      <c r="I1" s="17"/>
      <c r="J1" s="17"/>
      <c r="K1" s="17"/>
      <c r="L1" s="17"/>
      <c r="M1" s="17"/>
      <c r="N1" s="15"/>
      <c r="O1" s="15"/>
      <c r="S1" s="16" t="s">
        <v>30</v>
      </c>
      <c r="T1" s="16"/>
      <c r="U1" s="16"/>
      <c r="V1" s="16"/>
      <c r="W1" s="16"/>
      <c r="X1" s="16"/>
      <c r="Y1" s="16"/>
      <c r="Z1" s="16"/>
      <c r="AA1" s="16"/>
      <c r="AB1" s="16"/>
      <c r="AC1" s="4"/>
      <c r="AD1" s="4"/>
      <c r="AE1" s="4"/>
      <c r="AG1" s="16" t="s">
        <v>31</v>
      </c>
      <c r="AH1" s="16"/>
      <c r="AI1" s="16"/>
      <c r="AN1" s="16" t="s">
        <v>32</v>
      </c>
      <c r="AO1" s="16"/>
      <c r="AP1" s="16"/>
    </row>
    <row r="2" spans="1:47" x14ac:dyDescent="0.25">
      <c r="A2" t="s">
        <v>21</v>
      </c>
      <c r="B2" t="s">
        <v>7</v>
      </c>
      <c r="C2" s="3" t="s">
        <v>29</v>
      </c>
      <c r="D2" t="s">
        <v>8</v>
      </c>
      <c r="E2" t="s">
        <v>12</v>
      </c>
      <c r="F2" t="s">
        <v>13</v>
      </c>
      <c r="G2" t="s">
        <v>4</v>
      </c>
      <c r="H2" t="s">
        <v>5</v>
      </c>
      <c r="I2" t="s">
        <v>37</v>
      </c>
      <c r="J2" t="s">
        <v>15</v>
      </c>
      <c r="K2" t="s">
        <v>80</v>
      </c>
      <c r="L2" t="s">
        <v>10</v>
      </c>
      <c r="M2" t="s">
        <v>11</v>
      </c>
      <c r="N2" t="s">
        <v>9</v>
      </c>
      <c r="O2" t="s">
        <v>56</v>
      </c>
      <c r="P2" s="3" t="s">
        <v>14</v>
      </c>
      <c r="Q2" s="3" t="s">
        <v>39</v>
      </c>
      <c r="S2" t="s">
        <v>16</v>
      </c>
      <c r="T2" t="s">
        <v>0</v>
      </c>
      <c r="U2" t="s">
        <v>2</v>
      </c>
      <c r="V2" t="s">
        <v>81</v>
      </c>
      <c r="W2" t="s">
        <v>1</v>
      </c>
      <c r="X2" t="s">
        <v>3</v>
      </c>
      <c r="Y2" t="s">
        <v>6</v>
      </c>
      <c r="Z2" t="s">
        <v>17</v>
      </c>
      <c r="AA2" t="s">
        <v>18</v>
      </c>
      <c r="AB2" t="s">
        <v>19</v>
      </c>
      <c r="AC2" t="s">
        <v>75</v>
      </c>
      <c r="AD2" t="s">
        <v>55</v>
      </c>
      <c r="AE2" t="s">
        <v>40</v>
      </c>
      <c r="AG2" t="s">
        <v>20</v>
      </c>
      <c r="AH2" t="s">
        <v>21</v>
      </c>
      <c r="AI2" t="s">
        <v>22</v>
      </c>
      <c r="AN2" t="s">
        <v>17</v>
      </c>
      <c r="AO2" t="s">
        <v>18</v>
      </c>
      <c r="AP2" t="s">
        <v>33</v>
      </c>
      <c r="AR2" t="s">
        <v>26</v>
      </c>
      <c r="AS2" t="s">
        <v>27</v>
      </c>
      <c r="AT2" t="s">
        <v>28</v>
      </c>
      <c r="AU2" t="s">
        <v>22</v>
      </c>
    </row>
    <row r="3" spans="1:47" x14ac:dyDescent="0.25">
      <c r="A3" t="str">
        <f>IF(D3="","",CONCATENATE(D3,".",K3))</f>
        <v>Monitor de Tareas.Básico</v>
      </c>
      <c r="B3">
        <f>IF(D3="","",MAX($B$2:B2)+1)</f>
        <v>1</v>
      </c>
      <c r="C3" s="3">
        <f>IF(A3="","",IF(COUNTIF($A$2:$A2,$A3)=0,MAX($C$2:$C2)+1,""))</f>
        <v>1</v>
      </c>
      <c r="D3" t="s">
        <v>58</v>
      </c>
      <c r="E3" t="s">
        <v>68</v>
      </c>
      <c r="F3" t="s">
        <v>71</v>
      </c>
      <c r="I3" t="s">
        <v>73</v>
      </c>
      <c r="J3">
        <v>8000</v>
      </c>
      <c r="K3" t="s">
        <v>79</v>
      </c>
      <c r="L3" t="s">
        <v>89</v>
      </c>
      <c r="M3" t="s">
        <v>86</v>
      </c>
      <c r="N3" t="s">
        <v>78</v>
      </c>
      <c r="P3" s="3" t="str">
        <f>_xlfn.TEXTJOIN(" - ",TRUE,G3:I3)</f>
        <v>2 Licencias</v>
      </c>
      <c r="Q3" s="3" t="str">
        <f>IF(D3="","",IF(AND(D3&lt;&gt;"",E3&lt;&gt;"",F3&lt;&gt;"",J3&lt;&gt;"",P3&lt;&gt;"",L3&lt;&gt;"",IFERROR(MATCH(INDEX($C:$C,MATCH($D3,$D:$D,0)),IMAGENES!$B:$B,0),-1)&gt;0),"'si'","'no'"))</f>
        <v>'si'</v>
      </c>
      <c r="S3">
        <f t="shared" ref="S3:S66" si="0">IFERROR(INDEX($C:$C,MATCH($B3,$C:$C,0)),"")</f>
        <v>1</v>
      </c>
      <c r="T3" t="str">
        <f t="shared" ref="T3:T66" si="1">IF($S3="","",INDEX($D:$D,MATCH($S3,$C:$C,0)))</f>
        <v>Monitor de Tareas</v>
      </c>
      <c r="U3" t="str">
        <f t="shared" ref="U3:U66" si="2">IF($S3="","",INDEX($L:$L,MATCH($S3,$C:$C,0)))</f>
        <v>La planilla Gestión de Tareas permite registrar entregas, monitorear el progreso de los estudiantes o empleados, y generar informes detallados de manera fácil, con opciones para exportar a PDF e imprimir.</v>
      </c>
      <c r="V3" t="str">
        <f>IF($S3="","",INDEX($K:$K,MATCH($S3,$C:$C,0)))</f>
        <v>Básico</v>
      </c>
      <c r="W3" t="str">
        <f t="shared" ref="W3:W66" si="3">IF($S3="","",INDEX($M:$M,MATCH($S3,$C:$C,0)))</f>
        <v>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</v>
      </c>
      <c r="X3" t="str">
        <f t="shared" ref="X3:X66" si="4">IF($S3="","",INDEX($E:$E,MATCH($S3,$C:$C,0)))</f>
        <v>Docente</v>
      </c>
      <c r="Y3" t="str">
        <f t="shared" ref="Y3:Y66" si="5">IF($S3="","",INDEX($F:$F,MATCH($S3,$C:$C,0)))</f>
        <v>Gestión de Tareas</v>
      </c>
      <c r="Z3">
        <f>IF($X3="","",INDEX(CATEGORIAS!$A:$A,MATCH($X3,CATEGORIAS!$B:$B,0)))</f>
        <v>3</v>
      </c>
      <c r="AA3">
        <f>IF($Y3="","",INDEX(SUBCATEGORIAS!$A:$A,MATCH($Y3,SUBCATEGORIAS!$B:$B,0)))</f>
        <v>2</v>
      </c>
      <c r="AB3">
        <f t="shared" ref="AB3:AB66" si="6">IF($S3="","",INDEX($J:$J,MATCH($S3,$C:$C,0)))</f>
        <v>8000</v>
      </c>
      <c r="AC3" t="str">
        <f>IF($S3="","",IF(OR(INDEX($N:$N,MATCH($S3,$C:$C,0))=0,INDEX($N:$N,MATCH($S3,$C:$C,0))=" "),"",INDEX($N:$N,MATCH($S3,$C:$C,0))))</f>
        <v>docente_1_2.png</v>
      </c>
      <c r="AD3" t="str">
        <f>IF($S3="","",IF(OR(INDEX($O:$O,MATCH($S3,$C:$C,0))=0,INDEX($O:$O,MATCH($S3,$C:$C,0))=" "),"",INDEX($O:$O,MATCH($S3,$C:$C,0))))</f>
        <v/>
      </c>
      <c r="AE3" t="str">
        <f>IF($S3="","",INDEX($Q:$Q,MATCH($S3,$C:$C,0)))</f>
        <v>'si'</v>
      </c>
      <c r="AG3">
        <v>1</v>
      </c>
      <c r="AH3">
        <v>1</v>
      </c>
      <c r="AI3" t="str">
        <f>IFERROR(IF(MATCH($AH3,$S:$S,0)&gt;0,"{",0),"")</f>
        <v>{</v>
      </c>
      <c r="AN3">
        <f>IF($E3="","",INDEX(CATEGORIAS!$A:$A,MATCH($E3,CATEGORIAS!$B:$B,0)))</f>
        <v>3</v>
      </c>
      <c r="AO3">
        <f>IF($F3="","",INDEX(SUBCATEGORIAS!$A:$A,MATCH($F3,SUBCATEGORIAS!$B:$B,0)))</f>
        <v>2</v>
      </c>
      <c r="AP3">
        <f t="shared" ref="AP3:AP66" si="7">IF(B3="","",B3)</f>
        <v>1</v>
      </c>
      <c r="AR3" s="2" t="str">
        <f>IF(AN3="","",IF(AN3/100&gt;0,IF(AN3/10&gt;0,CONCATENATE("00",AN3),CONCATENATE("0",AN3)),AN3))</f>
        <v>003</v>
      </c>
      <c r="AS3" t="str">
        <f>IF(AO3="","",IF(AO3/100&gt;0,IF(AO3/10&gt;0,CONCATENATE("00",AO3),CONCATENATE("0",AO3)),AO3))</f>
        <v>002</v>
      </c>
      <c r="AT3" t="str">
        <f t="shared" ref="AT3:AT66" si="8">IF(B3="","",IF(B3/100&gt;0,IF(B3/10&gt;0,CONCATENATE("00",B3),CONCATENATE("0",B3)),B3))</f>
        <v>001</v>
      </c>
      <c r="AU3" t="str">
        <f t="shared" ref="AU3:AU66" si="9">IF(B3="","",CONCATENATE("{ id_sku: '",CONCATENATE(AR3,AS3,AT3),"', id_articulo: '",INDEX($C:$C,MATCH($D3,$D:$D,0)),"', variacion: '",P3,"' },"))</f>
        <v>{ id_sku: '003002001', id_articulo: '1', variacion: '2 Licencias' },</v>
      </c>
    </row>
    <row r="4" spans="1:47" x14ac:dyDescent="0.25">
      <c r="A4" t="str">
        <f t="shared" ref="A4:A67" si="10">IF(D4="","",CONCATENATE(D4,".",K4))</f>
        <v>Informe de Calificaciones.Estándar</v>
      </c>
      <c r="B4">
        <f>IF(D4="","",MAX($B$2:B3)+1)</f>
        <v>2</v>
      </c>
      <c r="C4" s="3">
        <f>IF(A4="","",IF(COUNTIF($A$2:$A3,$A4)=0,MAX($C$2:$C3)+1,""))</f>
        <v>2</v>
      </c>
      <c r="D4" t="s">
        <v>59</v>
      </c>
      <c r="E4" t="s">
        <v>68</v>
      </c>
      <c r="F4" t="s">
        <v>72</v>
      </c>
      <c r="I4" t="s">
        <v>73</v>
      </c>
      <c r="J4">
        <v>10000</v>
      </c>
      <c r="K4" t="s">
        <v>83</v>
      </c>
      <c r="L4" t="s">
        <v>88</v>
      </c>
      <c r="M4" t="s">
        <v>82</v>
      </c>
      <c r="N4" t="s">
        <v>77</v>
      </c>
      <c r="P4" s="3" t="str">
        <f t="shared" ref="P4:P67" si="11">_xlfn.TEXTJOIN(" - ",TRUE,G4:I4)</f>
        <v>2 Licencias</v>
      </c>
      <c r="Q4" s="3" t="str">
        <f>IF(D4="","",IF(AND(D4&lt;&gt;"",E4&lt;&gt;"",F4&lt;&gt;"",J4&lt;&gt;"",P4&lt;&gt;"",L4&lt;&gt;"",IFERROR(MATCH(INDEX($C:$C,MATCH($D4,$D:$D,0)),IMAGENES!$B:$B,0),-1)&gt;0),"'si'","'no'"))</f>
        <v>'no'</v>
      </c>
      <c r="S4">
        <f t="shared" si="0"/>
        <v>2</v>
      </c>
      <c r="T4" t="str">
        <f t="shared" si="1"/>
        <v>Informe de Calificaciones</v>
      </c>
      <c r="U4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4" t="str">
        <f t="shared" ref="V4:V67" si="12">IF($S4="","",INDEX($K:$K,MATCH($S4,$C:$C,0)))</f>
        <v>Estándar</v>
      </c>
      <c r="W4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4" t="str">
        <f t="shared" si="4"/>
        <v>Docente</v>
      </c>
      <c r="Y4" t="str">
        <f t="shared" si="5"/>
        <v>Reporte de Calificaciones</v>
      </c>
      <c r="Z4">
        <f>IF($X4="","",INDEX(CATEGORIAS!$A:$A,MATCH($X4,CATEGORIAS!$B:$B,0)))</f>
        <v>3</v>
      </c>
      <c r="AA4">
        <f>IF($Y4="","",INDEX(SUBCATEGORIAS!$A:$A,MATCH($Y4,SUBCATEGORIAS!$B:$B,0)))</f>
        <v>3</v>
      </c>
      <c r="AB4">
        <f t="shared" si="6"/>
        <v>10000</v>
      </c>
      <c r="AC4" t="str">
        <f t="shared" ref="AC4:AC67" si="13">IF($S4="","",IF(OR(INDEX($N:$N,MATCH($S4,$C:$C,0))=0,INDEX($N:$N,MATCH($S4,$C:$C,0))=" "),"",INDEX($N:$N,MATCH($S4,$C:$C,0))))</f>
        <v>publicacion_1_1.png</v>
      </c>
      <c r="AD4" t="str">
        <f t="shared" ref="AD4:AD67" si="14">IF($S4="","",IF(OR(INDEX($O:$O,MATCH($S4,$C:$C,0))=0,INDEX($O:$O,MATCH($S4,$C:$C,0))=" "),"",INDEX($O:$O,MATCH($S4,$C:$C,0))))</f>
        <v/>
      </c>
      <c r="AE4" t="str">
        <f t="shared" ref="AE4:AE67" si="15">IF($S4="","",INDEX($Q:$Q,MATCH($S4,$C:$C,0)))</f>
        <v>'no'</v>
      </c>
      <c r="AG4">
        <v>2</v>
      </c>
      <c r="AH4" t="str">
        <f>IF(AG3/14=INT(AG3/14),AG3/14+1,"")</f>
        <v/>
      </c>
      <c r="AI4" t="str">
        <f>IFERROR(IF(MATCH($AH3,$S:$S,0)&gt;0,CONCATENATE("id_articulo: ",$AH3,","),0),"")</f>
        <v>id_articulo: 1,</v>
      </c>
      <c r="AN4">
        <f>IF($E4="","",INDEX(CATEGORIAS!$A:$A,MATCH($E4,CATEGORIAS!$B:$B,0)))</f>
        <v>3</v>
      </c>
      <c r="AO4">
        <f>IF($F4="","",INDEX(SUBCATEGORIAS!$A:$A,MATCH($F4,SUBCATEGORIAS!$B:$B,0)))</f>
        <v>3</v>
      </c>
      <c r="AP4">
        <f t="shared" si="7"/>
        <v>2</v>
      </c>
      <c r="AR4" s="2" t="str">
        <f t="shared" ref="AR4:AR67" si="16">IF(AN4="","",IF(AN4/100&gt;0,IF(AN4/10&gt;0,CONCATENATE("00",AN4),CONCATENATE("0",AN4)),AN4))</f>
        <v>003</v>
      </c>
      <c r="AS4" t="str">
        <f t="shared" ref="AS4:AS67" si="17">IF(AO4="","",IF(AO4/100&gt;0,IF(AO4/10&gt;0,CONCATENATE("00",AO4),CONCATENATE("0",AO4)),AO4))</f>
        <v>003</v>
      </c>
      <c r="AT4" t="str">
        <f t="shared" si="8"/>
        <v>002</v>
      </c>
      <c r="AU4" t="str">
        <f t="shared" si="9"/>
        <v>{ id_sku: '003003002', id_articulo: '2', variacion: '2 Licencias' },</v>
      </c>
    </row>
    <row r="5" spans="1:47" x14ac:dyDescent="0.25">
      <c r="A5" t="str">
        <f t="shared" si="10"/>
        <v>Informe de Calificaciones.Avanzada</v>
      </c>
      <c r="B5">
        <f>IF(D5="","",MAX($B$2:B4)+1)</f>
        <v>3</v>
      </c>
      <c r="C5" s="3">
        <f>IF(A5="","",IF(COUNTIF($A$2:$A4,$A5)=0,MAX($C$2:$C4)+1,""))</f>
        <v>3</v>
      </c>
      <c r="D5" t="s">
        <v>59</v>
      </c>
      <c r="E5" t="s">
        <v>68</v>
      </c>
      <c r="F5" t="s">
        <v>72</v>
      </c>
      <c r="I5" t="s">
        <v>73</v>
      </c>
      <c r="J5">
        <v>15000</v>
      </c>
      <c r="K5" t="s">
        <v>84</v>
      </c>
      <c r="L5" t="s">
        <v>88</v>
      </c>
      <c r="M5" t="s">
        <v>82</v>
      </c>
      <c r="N5" t="s">
        <v>77</v>
      </c>
      <c r="P5" s="3" t="str">
        <f t="shared" si="11"/>
        <v>2 Licencias</v>
      </c>
      <c r="Q5" s="3" t="str">
        <f>IF(D5="","",IF(AND(D5&lt;&gt;"",E5&lt;&gt;"",F5&lt;&gt;"",J5&lt;&gt;"",P5&lt;&gt;"",L5&lt;&gt;"",IFERROR(MATCH(INDEX($C:$C,MATCH($D5,$D:$D,0)),IMAGENES!$B:$B,0),-1)&gt;0),"'si'","'no'"))</f>
        <v>'no'</v>
      </c>
      <c r="S5">
        <f t="shared" si="0"/>
        <v>3</v>
      </c>
      <c r="T5" t="str">
        <f t="shared" si="1"/>
        <v>Informe de Calificaciones</v>
      </c>
      <c r="U5" t="str">
        <f t="shared" si="2"/>
        <v>La planilla Informe de Calificaciones facilita el registro, análisis y visualización del rendimiento académico de hasta 50 estudiantes, con cálculos automáticos, segmentación por niveles de logro y gráficos estadísticos para informes claros y efectivos.</v>
      </c>
      <c r="V5" t="str">
        <f t="shared" si="12"/>
        <v>Avanzada</v>
      </c>
      <c r="W5" t="str">
        <f t="shared" si="3"/>
        <v>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</v>
      </c>
      <c r="X5" t="str">
        <f t="shared" si="4"/>
        <v>Docente</v>
      </c>
      <c r="Y5" t="str">
        <f t="shared" si="5"/>
        <v>Reporte de Calificaciones</v>
      </c>
      <c r="Z5">
        <f>IF($X5="","",INDEX(CATEGORIAS!$A:$A,MATCH($X5,CATEGORIAS!$B:$B,0)))</f>
        <v>3</v>
      </c>
      <c r="AA5">
        <f>IF($Y5="","",INDEX(SUBCATEGORIAS!$A:$A,MATCH($Y5,SUBCATEGORIAS!$B:$B,0)))</f>
        <v>3</v>
      </c>
      <c r="AB5">
        <f t="shared" si="6"/>
        <v>15000</v>
      </c>
      <c r="AC5" t="str">
        <f t="shared" si="13"/>
        <v>publicacion_1_1.png</v>
      </c>
      <c r="AD5" t="str">
        <f t="shared" si="14"/>
        <v/>
      </c>
      <c r="AE5" t="str">
        <f t="shared" si="15"/>
        <v>'no'</v>
      </c>
      <c r="AG5">
        <v>3</v>
      </c>
      <c r="AH5" t="str">
        <f t="shared" ref="AH5:AH68" si="18">IF(AG4/14=INT(AG4/14),AG4/14+1,"")</f>
        <v/>
      </c>
      <c r="AI5" t="str">
        <f>IFERROR(IF(MATCH($AH3,$S:$S,0)&gt;0,CONCATENATE("nombre: '",INDEX($T:$T,MATCH($AH3,$S:$S,0)),"',"),0),"")</f>
        <v>nombre: 'Monitor de Tareas',</v>
      </c>
      <c r="AN5">
        <f>IF($E5="","",INDEX(CATEGORIAS!$A:$A,MATCH($E5,CATEGORIAS!$B:$B,0)))</f>
        <v>3</v>
      </c>
      <c r="AO5">
        <f>IF($F5="","",INDEX(SUBCATEGORIAS!$A:$A,MATCH($F5,SUBCATEGORIAS!$B:$B,0)))</f>
        <v>3</v>
      </c>
      <c r="AP5">
        <f t="shared" si="7"/>
        <v>3</v>
      </c>
      <c r="AR5" s="2" t="str">
        <f t="shared" si="16"/>
        <v>003</v>
      </c>
      <c r="AS5" t="str">
        <f t="shared" si="17"/>
        <v>003</v>
      </c>
      <c r="AT5" t="str">
        <f t="shared" si="8"/>
        <v>003</v>
      </c>
      <c r="AU5" t="str">
        <f t="shared" si="9"/>
        <v>{ id_sku: '003003003', id_articulo: '2', variacion: '2 Licencias' },</v>
      </c>
    </row>
    <row r="6" spans="1:47" x14ac:dyDescent="0.25">
      <c r="A6" t="str">
        <f t="shared" si="10"/>
        <v>Ajuste de Calificaciones.Estándar</v>
      </c>
      <c r="B6">
        <f>IF(D6="","",MAX($B$2:B5)+1)</f>
        <v>4</v>
      </c>
      <c r="C6" s="3">
        <f>IF(A6="","",IF(COUNTIF($A$2:$A5,$A6)=0,MAX($C$2:$C5)+1,""))</f>
        <v>4</v>
      </c>
      <c r="D6" t="s">
        <v>60</v>
      </c>
      <c r="E6" t="s">
        <v>66</v>
      </c>
      <c r="F6" t="s">
        <v>60</v>
      </c>
      <c r="I6" t="s">
        <v>73</v>
      </c>
      <c r="J6">
        <v>15000</v>
      </c>
      <c r="K6" t="s">
        <v>83</v>
      </c>
      <c r="L6" t="s">
        <v>87</v>
      </c>
      <c r="M6" t="s">
        <v>85</v>
      </c>
      <c r="N6" t="s">
        <v>76</v>
      </c>
      <c r="P6" s="3" t="str">
        <f t="shared" si="11"/>
        <v>2 Licencias</v>
      </c>
      <c r="Q6" s="3" t="str">
        <f>IF(D6="","",IF(AND(D6&lt;&gt;"",E6&lt;&gt;"",F6&lt;&gt;"",J6&lt;&gt;"",P6&lt;&gt;"",L6&lt;&gt;"",IFERROR(MATCH(INDEX($C:$C,MATCH($D6,$D:$D,0)),IMAGENES!$B:$B,0),-1)&gt;0),"'si'","'no'"))</f>
        <v>'no'</v>
      </c>
      <c r="S6">
        <f t="shared" si="0"/>
        <v>4</v>
      </c>
      <c r="T6" t="str">
        <f t="shared" si="1"/>
        <v>Ajuste de Calificaciones</v>
      </c>
      <c r="U6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6" t="str">
        <f t="shared" si="12"/>
        <v>Estándar</v>
      </c>
      <c r="W6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6" t="str">
        <f t="shared" si="4"/>
        <v>Jefe de UTP</v>
      </c>
      <c r="Y6" t="str">
        <f t="shared" si="5"/>
        <v>Ajuste de Calificaciones</v>
      </c>
      <c r="Z6">
        <f>IF($X6="","",INDEX(CATEGORIAS!$A:$A,MATCH($X6,CATEGORIAS!$B:$B,0)))</f>
        <v>1</v>
      </c>
      <c r="AA6">
        <f>IF($Y6="","",INDEX(SUBCATEGORIAS!$A:$A,MATCH($Y6,SUBCATEGORIAS!$B:$B,0)))</f>
        <v>4</v>
      </c>
      <c r="AB6">
        <f t="shared" si="6"/>
        <v>15000</v>
      </c>
      <c r="AC6" t="str">
        <f t="shared" si="13"/>
        <v>analisis_1_1.png</v>
      </c>
      <c r="AD6" t="str">
        <f t="shared" si="14"/>
        <v/>
      </c>
      <c r="AE6" t="str">
        <f t="shared" si="15"/>
        <v>'no'</v>
      </c>
      <c r="AG6">
        <v>4</v>
      </c>
      <c r="AH6" t="str">
        <f t="shared" si="18"/>
        <v/>
      </c>
      <c r="AI6" t="str">
        <f>IFERROR(IF(MATCH($AH3,$S:$S,0)&gt;0,CONCATENATE("descripcion: '",INDEX($U:$U,MATCH($AH3,$S:$S,0)),"',"),0),"")</f>
        <v>descripcion: 'La planilla Gestión de Tareas permite registrar entregas, monitorear el progreso de los estudiantes o empleados, y generar informes detallados de manera fácil, con opciones para exportar a PDF e imprimir.',</v>
      </c>
      <c r="AN6">
        <f>IF($E6="","",INDEX(CATEGORIAS!$A:$A,MATCH($E6,CATEGORIAS!$B:$B,0)))</f>
        <v>1</v>
      </c>
      <c r="AO6">
        <f>IF($F6="","",INDEX(SUBCATEGORIAS!$A:$A,MATCH($F6,SUBCATEGORIAS!$B:$B,0)))</f>
        <v>4</v>
      </c>
      <c r="AP6">
        <f t="shared" si="7"/>
        <v>4</v>
      </c>
      <c r="AR6" s="2" t="str">
        <f t="shared" si="16"/>
        <v>001</v>
      </c>
      <c r="AS6" t="str">
        <f t="shared" si="17"/>
        <v>004</v>
      </c>
      <c r="AT6" t="str">
        <f t="shared" si="8"/>
        <v>004</v>
      </c>
      <c r="AU6" t="str">
        <f t="shared" si="9"/>
        <v>{ id_sku: '001004004', id_articulo: '4', variacion: '2 Licencias' },</v>
      </c>
    </row>
    <row r="7" spans="1:47" x14ac:dyDescent="0.25">
      <c r="A7" t="str">
        <f t="shared" si="10"/>
        <v>Ajuste de Calificaciones.Avanzada</v>
      </c>
      <c r="B7">
        <f>IF(D7="","",MAX($B$2:B6)+1)</f>
        <v>5</v>
      </c>
      <c r="C7" s="3">
        <f>IF(A7="","",IF(COUNTIF($A$2:$A6,$A7)=0,MAX($C$2:$C6)+1,""))</f>
        <v>5</v>
      </c>
      <c r="D7" t="s">
        <v>60</v>
      </c>
      <c r="E7" t="s">
        <v>66</v>
      </c>
      <c r="F7" t="s">
        <v>60</v>
      </c>
      <c r="I7" t="s">
        <v>73</v>
      </c>
      <c r="J7">
        <v>20000</v>
      </c>
      <c r="K7" t="s">
        <v>84</v>
      </c>
      <c r="L7" t="s">
        <v>87</v>
      </c>
      <c r="M7" t="s">
        <v>85</v>
      </c>
      <c r="N7" t="s">
        <v>76</v>
      </c>
      <c r="P7" s="3" t="str">
        <f t="shared" si="11"/>
        <v>2 Licencias</v>
      </c>
      <c r="Q7" s="3" t="str">
        <f>IF(D7="","",IF(AND(D7&lt;&gt;"",E7&lt;&gt;"",F7&lt;&gt;"",J7&lt;&gt;"",P7&lt;&gt;"",L7&lt;&gt;"",IFERROR(MATCH(INDEX($C:$C,MATCH($D7,$D:$D,0)),IMAGENES!$B:$B,0),-1)&gt;0),"'si'","'no'"))</f>
        <v>'no'</v>
      </c>
      <c r="S7">
        <f t="shared" si="0"/>
        <v>5</v>
      </c>
      <c r="T7" t="str">
        <f t="shared" si="1"/>
        <v>Ajuste de Calificaciones</v>
      </c>
      <c r="U7" t="str">
        <f t="shared" si="2"/>
        <v>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</v>
      </c>
      <c r="V7" t="str">
        <f t="shared" si="12"/>
        <v>Avanzada</v>
      </c>
      <c r="W7" t="str">
        <f t="shared" si="3"/>
        <v>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</v>
      </c>
      <c r="X7" t="str">
        <f t="shared" si="4"/>
        <v>Jefe de UTP</v>
      </c>
      <c r="Y7" t="str">
        <f t="shared" si="5"/>
        <v>Ajuste de Calificaciones</v>
      </c>
      <c r="Z7">
        <f>IF($X7="","",INDEX(CATEGORIAS!$A:$A,MATCH($X7,CATEGORIAS!$B:$B,0)))</f>
        <v>1</v>
      </c>
      <c r="AA7">
        <f>IF($Y7="","",INDEX(SUBCATEGORIAS!$A:$A,MATCH($Y7,SUBCATEGORIAS!$B:$B,0)))</f>
        <v>4</v>
      </c>
      <c r="AB7">
        <f t="shared" si="6"/>
        <v>20000</v>
      </c>
      <c r="AC7" t="str">
        <f t="shared" si="13"/>
        <v>analisis_1_1.png</v>
      </c>
      <c r="AD7" t="str">
        <f t="shared" si="14"/>
        <v/>
      </c>
      <c r="AE7" t="str">
        <f t="shared" si="15"/>
        <v>'no'</v>
      </c>
      <c r="AG7">
        <v>5</v>
      </c>
      <c r="AH7" t="str">
        <f t="shared" si="18"/>
        <v/>
      </c>
      <c r="AI7" t="str">
        <f>IFERROR(IF(MATCH($AH3,$S:$S,0)&gt;0,CONCATENATE("descripcion_larga: '",INDEX($W:$W,MATCH($AH3,$S:$S,0)),"',"),0),"")</f>
        <v>descripcion_larga: 'Esta planilla ha sido diseñada para simplificar la gestión y seguimiento de tareas, permitiendo registrar entregas, monitorear el progreso y generar informes detallados de forma eficiente. Su estructura organizada facilita la supervisión y análisis del desempeño de estudiantes o empleados, con la opción de exportar informes a PDF o imprimirlos de manera rápida gracias a las macros integradas. Es ideal para profesores y jefes de área que gestionan y supervisan los procesos de tareas, brindando una herramienta fácil de usar para el control y análisis del cumplimiento de responsabilidades.',</v>
      </c>
      <c r="AN7">
        <f>IF($E7="","",INDEX(CATEGORIAS!$A:$A,MATCH($E7,CATEGORIAS!$B:$B,0)))</f>
        <v>1</v>
      </c>
      <c r="AO7">
        <f>IF($F7="","",INDEX(SUBCATEGORIAS!$A:$A,MATCH($F7,SUBCATEGORIAS!$B:$B,0)))</f>
        <v>4</v>
      </c>
      <c r="AP7">
        <f t="shared" si="7"/>
        <v>5</v>
      </c>
      <c r="AR7" s="2" t="str">
        <f t="shared" si="16"/>
        <v>001</v>
      </c>
      <c r="AS7" t="str">
        <f t="shared" si="17"/>
        <v>004</v>
      </c>
      <c r="AT7" t="str">
        <f t="shared" si="8"/>
        <v>005</v>
      </c>
      <c r="AU7" t="str">
        <f t="shared" si="9"/>
        <v>{ id_sku: '001004005', id_articulo: '4', variacion: '2 Licencias' },</v>
      </c>
    </row>
    <row r="8" spans="1:47" x14ac:dyDescent="0.25">
      <c r="P8" s="3" t="str">
        <f t="shared" si="11"/>
        <v/>
      </c>
      <c r="Q8" s="3" t="str">
        <f>IF(D8="","",IF(AND(D8&lt;&gt;"",E8&lt;&gt;"",F8&lt;&gt;"",J8&lt;&gt;"",P8&lt;&gt;"",L8&lt;&gt;"",IFERROR(MATCH(INDEX($C:$C,MATCH($D8,$D:$D,0)),IMAGENES!$B:$B,0),-1)&gt;0),"'si'","'no'"))</f>
        <v/>
      </c>
      <c r="S8" t="str">
        <f t="shared" si="0"/>
        <v/>
      </c>
      <c r="T8" t="str">
        <f t="shared" si="1"/>
        <v/>
      </c>
      <c r="U8" t="str">
        <f t="shared" si="2"/>
        <v/>
      </c>
      <c r="V8" t="str">
        <f t="shared" si="12"/>
        <v/>
      </c>
      <c r="W8" t="str">
        <f t="shared" si="3"/>
        <v/>
      </c>
      <c r="X8" t="str">
        <f t="shared" si="4"/>
        <v/>
      </c>
      <c r="Y8" t="str">
        <f t="shared" si="5"/>
        <v/>
      </c>
      <c r="Z8" t="str">
        <f>IF($X8="","",INDEX(CATEGORIAS!$A:$A,MATCH($X8,CATEGORIAS!$B:$B,0)))</f>
        <v/>
      </c>
      <c r="AA8" t="str">
        <f>IF($Y8="","",INDEX(SUBCATEGORIAS!$A:$A,MATCH($Y8,SUBCATEGORIAS!$B:$B,0)))</f>
        <v/>
      </c>
      <c r="AB8" t="str">
        <f t="shared" si="6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G8">
        <v>6</v>
      </c>
      <c r="AH8" t="str">
        <f t="shared" si="18"/>
        <v/>
      </c>
      <c r="AI8" t="str">
        <f>IFERROR(IF(MATCH($AH3,$S:$S,0)&gt;0,CONCATENATE("grado: '",INDEX($V:$V,MATCH($AH3,$S:$S,0)),"',"),0),"")</f>
        <v>grado: 'Básico',</v>
      </c>
      <c r="AN8" t="str">
        <f>IF($E8="","",INDEX(CATEGORIAS!$A:$A,MATCH($E8,CATEGORIAS!$B:$B,0)))</f>
        <v/>
      </c>
      <c r="AO8" t="str">
        <f>IF($F8="","",INDEX(SUBCATEGORIAS!$A:$A,MATCH($F8,SUBCATEGORIAS!$B:$B,0)))</f>
        <v/>
      </c>
      <c r="AP8" t="str">
        <f t="shared" si="7"/>
        <v/>
      </c>
      <c r="AR8" s="2" t="str">
        <f t="shared" si="16"/>
        <v/>
      </c>
      <c r="AS8" t="str">
        <f t="shared" si="17"/>
        <v/>
      </c>
      <c r="AT8" t="str">
        <f t="shared" si="8"/>
        <v/>
      </c>
      <c r="AU8" t="str">
        <f t="shared" si="9"/>
        <v/>
      </c>
    </row>
    <row r="9" spans="1:47" x14ac:dyDescent="0.25">
      <c r="A9" t="str">
        <f t="shared" si="10"/>
        <v/>
      </c>
      <c r="B9" t="str">
        <f>IF(D9="","",MAX($B$2:B8)+1)</f>
        <v/>
      </c>
      <c r="C9" s="3" t="str">
        <f>IF(A9="","",IF(COUNTIF($A$2:$A8,$A9)=0,MAX($C$2:$C8)+1,""))</f>
        <v/>
      </c>
      <c r="M9" t="s">
        <v>57</v>
      </c>
      <c r="P9" s="3" t="str">
        <f t="shared" si="11"/>
        <v/>
      </c>
      <c r="Q9" s="3" t="str">
        <f>IF(D9="","",IF(AND(D9&lt;&gt;"",E9&lt;&gt;"",F9&lt;&gt;"",J9&lt;&gt;"",P9&lt;&gt;"",L9&lt;&gt;"",IFERROR(MATCH(INDEX($C:$C,MATCH($D9,$D:$D,0)),IMAGENES!$B:$B,0),-1)&gt;0),"'si'","'no'"))</f>
        <v/>
      </c>
      <c r="S9" t="str">
        <f t="shared" si="0"/>
        <v/>
      </c>
      <c r="T9" t="str">
        <f t="shared" si="1"/>
        <v/>
      </c>
      <c r="U9" t="str">
        <f t="shared" si="2"/>
        <v/>
      </c>
      <c r="V9" t="str">
        <f t="shared" si="12"/>
        <v/>
      </c>
      <c r="W9" t="str">
        <f t="shared" si="3"/>
        <v/>
      </c>
      <c r="X9" t="str">
        <f t="shared" si="4"/>
        <v/>
      </c>
      <c r="Y9" t="str">
        <f t="shared" si="5"/>
        <v/>
      </c>
      <c r="Z9" t="str">
        <f>IF($X9="","",INDEX(CATEGORIAS!$A:$A,MATCH($X9,CATEGORIAS!$B:$B,0)))</f>
        <v/>
      </c>
      <c r="AA9" t="str">
        <f>IF($Y9="","",INDEX(SUBCATEGORIAS!$A:$A,MATCH($Y9,SUBCATEGORIAS!$B:$B,0)))</f>
        <v/>
      </c>
      <c r="AB9" t="str">
        <f t="shared" si="6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G9">
        <v>7</v>
      </c>
      <c r="AH9" t="str">
        <f t="shared" si="18"/>
        <v/>
      </c>
      <c r="AI9" t="str">
        <f>IFERROR(IF(MATCH($AH3,$S:$S,0)&gt;0,CONCATENATE("id_categoria: '",INDEX($Z:$Z,MATCH($AH3,$S:$S,0)),"',"),0),"")</f>
        <v>id_categoria: '3',</v>
      </c>
      <c r="AN9" t="str">
        <f>IF($E9="","",INDEX(CATEGORIAS!$A:$A,MATCH($E9,CATEGORIAS!$B:$B,0)))</f>
        <v/>
      </c>
      <c r="AO9" t="str">
        <f>IF($F9="","",INDEX(SUBCATEGORIAS!$A:$A,MATCH($F9,SUBCATEGORIAS!$B:$B,0)))</f>
        <v/>
      </c>
      <c r="AP9" t="str">
        <f t="shared" si="7"/>
        <v/>
      </c>
      <c r="AR9" s="2" t="str">
        <f t="shared" si="16"/>
        <v/>
      </c>
      <c r="AS9" t="str">
        <f t="shared" si="17"/>
        <v/>
      </c>
      <c r="AT9" t="str">
        <f t="shared" si="8"/>
        <v/>
      </c>
      <c r="AU9" t="str">
        <f t="shared" si="9"/>
        <v/>
      </c>
    </row>
    <row r="10" spans="1:47" x14ac:dyDescent="0.25">
      <c r="A10" t="str">
        <f t="shared" si="10"/>
        <v/>
      </c>
      <c r="B10" t="str">
        <f>IF(D10="","",MAX($B$2:B9)+1)</f>
        <v/>
      </c>
      <c r="C10" s="3" t="str">
        <f>IF(A10="","",IF(COUNTIF($A$2:$A9,$A10)=0,MAX($C$2:$C9)+1,""))</f>
        <v/>
      </c>
      <c r="M10" t="s">
        <v>57</v>
      </c>
      <c r="P10" s="3" t="str">
        <f t="shared" si="11"/>
        <v/>
      </c>
      <c r="Q10" s="3" t="str">
        <f>IF(D10="","",IF(AND(D10&lt;&gt;"",E10&lt;&gt;"",F10&lt;&gt;"",J10&lt;&gt;"",P10&lt;&gt;"",L10&lt;&gt;"",IFERROR(MATCH(INDEX($C:$C,MATCH($D10,$D:$D,0)),IMAGENES!$B:$B,0),-1)&gt;0),"'si'","'no'"))</f>
        <v/>
      </c>
      <c r="S10" t="str">
        <f t="shared" si="0"/>
        <v/>
      </c>
      <c r="T10" t="str">
        <f t="shared" si="1"/>
        <v/>
      </c>
      <c r="U10" t="str">
        <f t="shared" si="2"/>
        <v/>
      </c>
      <c r="V10" t="str">
        <f t="shared" si="12"/>
        <v/>
      </c>
      <c r="W10" t="str">
        <f t="shared" si="3"/>
        <v/>
      </c>
      <c r="X10" t="str">
        <f t="shared" si="4"/>
        <v/>
      </c>
      <c r="Y10" t="str">
        <f t="shared" si="5"/>
        <v/>
      </c>
      <c r="Z10" t="str">
        <f>IF($X10="","",INDEX(CATEGORIAS!$A:$A,MATCH($X10,CATEGORIAS!$B:$B,0)))</f>
        <v/>
      </c>
      <c r="AA10" t="str">
        <f>IF($Y10="","",INDEX(SUBCATEGORIAS!$A:$A,MATCH($Y10,SUBCATEGORIAS!$B:$B,0)))</f>
        <v/>
      </c>
      <c r="AB10" t="str">
        <f t="shared" si="6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G10">
        <v>8</v>
      </c>
      <c r="AH10" t="str">
        <f t="shared" si="18"/>
        <v/>
      </c>
      <c r="AI10" t="str">
        <f>IFERROR(IF(MATCH($AH3,$S:$S,0)&gt;0,CONCATENATE("id_subcategoria: '",INDEX($AA:$AA,MATCH($AH3,$S:$S,0)),"',"),0),"")</f>
        <v>id_subcategoria: '2',</v>
      </c>
      <c r="AN10" t="str">
        <f>IF($E10="","",INDEX(CATEGORIAS!$A:$A,MATCH($E10,CATEGORIAS!$B:$B,0)))</f>
        <v/>
      </c>
      <c r="AO10" t="str">
        <f>IF($F10="","",INDEX(SUBCATEGORIAS!$A:$A,MATCH($F10,SUBCATEGORIAS!$B:$B,0)))</f>
        <v/>
      </c>
      <c r="AP10" t="str">
        <f t="shared" si="7"/>
        <v/>
      </c>
      <c r="AR10" s="2" t="str">
        <f t="shared" si="16"/>
        <v/>
      </c>
      <c r="AS10" t="str">
        <f t="shared" si="17"/>
        <v/>
      </c>
      <c r="AT10" t="str">
        <f t="shared" si="8"/>
        <v/>
      </c>
      <c r="AU10" t="str">
        <f t="shared" si="9"/>
        <v/>
      </c>
    </row>
    <row r="11" spans="1:47" x14ac:dyDescent="0.25">
      <c r="A11" t="str">
        <f t="shared" si="10"/>
        <v/>
      </c>
      <c r="B11" t="str">
        <f>IF(D11="","",MAX($B$2:B10)+1)</f>
        <v/>
      </c>
      <c r="C11" s="3" t="str">
        <f>IF(A11="","",IF(COUNTIF($A$2:$A10,$A11)=0,MAX($C$2:$C10)+1,""))</f>
        <v/>
      </c>
      <c r="M11" t="s">
        <v>57</v>
      </c>
      <c r="P11" s="3" t="str">
        <f t="shared" si="11"/>
        <v/>
      </c>
      <c r="Q11" s="3" t="str">
        <f>IF(D11="","",IF(AND(D11&lt;&gt;"",E11&lt;&gt;"",F11&lt;&gt;"",J11&lt;&gt;"",P11&lt;&gt;"",L11&lt;&gt;"",IFERROR(MATCH(INDEX($C:$C,MATCH($D11,$D:$D,0)),IMAGENES!$B:$B,0),-1)&gt;0),"'si'","'no'"))</f>
        <v/>
      </c>
      <c r="S11" t="str">
        <f t="shared" si="0"/>
        <v/>
      </c>
      <c r="T11" t="str">
        <f t="shared" si="1"/>
        <v/>
      </c>
      <c r="U11" t="str">
        <f t="shared" si="2"/>
        <v/>
      </c>
      <c r="V11" t="str">
        <f t="shared" si="12"/>
        <v/>
      </c>
      <c r="W11" t="str">
        <f t="shared" si="3"/>
        <v/>
      </c>
      <c r="X11" t="str">
        <f t="shared" si="4"/>
        <v/>
      </c>
      <c r="Y11" t="str">
        <f t="shared" si="5"/>
        <v/>
      </c>
      <c r="Z11" t="str">
        <f>IF($X11="","",INDEX(CATEGORIAS!$A:$A,MATCH($X11,CATEGORIAS!$B:$B,0)))</f>
        <v/>
      </c>
      <c r="AA11" t="str">
        <f>IF($Y11="","",INDEX(SUBCATEGORIAS!$A:$A,MATCH($Y11,SUBCATEGORIAS!$B:$B,0)))</f>
        <v/>
      </c>
      <c r="AB11" t="str">
        <f t="shared" si="6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G11">
        <v>9</v>
      </c>
      <c r="AH11" t="str">
        <f t="shared" si="18"/>
        <v/>
      </c>
      <c r="AI11" t="str">
        <f>IFERROR(IF(MATCH($AH3,$S:$S,0)&gt;0,CONCATENATE("precio: ",INDEX($AB:$AB,MATCH($AH3,$S:$S,0)),","),0),"")</f>
        <v>precio: 8000,</v>
      </c>
      <c r="AN11" t="str">
        <f>IF($E11="","",INDEX(CATEGORIAS!$A:$A,MATCH($E11,CATEGORIAS!$B:$B,0)))</f>
        <v/>
      </c>
      <c r="AO11" t="str">
        <f>IF($F11="","",INDEX(SUBCATEGORIAS!$A:$A,MATCH($F11,SUBCATEGORIAS!$B:$B,0)))</f>
        <v/>
      </c>
      <c r="AP11" t="str">
        <f t="shared" si="7"/>
        <v/>
      </c>
      <c r="AR11" s="2" t="str">
        <f t="shared" si="16"/>
        <v/>
      </c>
      <c r="AS11" t="str">
        <f t="shared" si="17"/>
        <v/>
      </c>
      <c r="AT11" t="str">
        <f t="shared" si="8"/>
        <v/>
      </c>
      <c r="AU11" t="str">
        <f t="shared" si="9"/>
        <v/>
      </c>
    </row>
    <row r="12" spans="1:47" x14ac:dyDescent="0.25">
      <c r="A12" t="str">
        <f t="shared" si="10"/>
        <v/>
      </c>
      <c r="B12" t="str">
        <f>IF(D12="","",MAX($B$2:B11)+1)</f>
        <v/>
      </c>
      <c r="C12" s="3" t="str">
        <f>IF(A12="","",IF(COUNTIF($A$2:$A11,$A12)=0,MAX($C$2:$C11)+1,""))</f>
        <v/>
      </c>
      <c r="M12" t="s">
        <v>57</v>
      </c>
      <c r="P12" s="3" t="str">
        <f t="shared" si="11"/>
        <v/>
      </c>
      <c r="Q12" s="3" t="str">
        <f>IF(D12="","",IF(AND(D12&lt;&gt;"",E12&lt;&gt;"",F12&lt;&gt;"",J12&lt;&gt;"",P12&lt;&gt;"",L12&lt;&gt;"",IFERROR(MATCH(INDEX($C:$C,MATCH($D12,$D:$D,0)),IMAGENES!$B:$B,0),-1)&gt;0),"'si'","'no'"))</f>
        <v/>
      </c>
      <c r="S12" t="str">
        <f t="shared" si="0"/>
        <v/>
      </c>
      <c r="T12" t="str">
        <f t="shared" si="1"/>
        <v/>
      </c>
      <c r="U12" t="str">
        <f t="shared" si="2"/>
        <v/>
      </c>
      <c r="V12" t="str">
        <f t="shared" si="12"/>
        <v/>
      </c>
      <c r="W12" t="str">
        <f t="shared" si="3"/>
        <v/>
      </c>
      <c r="X12" t="str">
        <f t="shared" si="4"/>
        <v/>
      </c>
      <c r="Y12" t="str">
        <f t="shared" si="5"/>
        <v/>
      </c>
      <c r="Z12" t="str">
        <f>IF($X12="","",INDEX(CATEGORIAS!$A:$A,MATCH($X12,CATEGORIAS!$B:$B,0)))</f>
        <v/>
      </c>
      <c r="AA12" t="str">
        <f>IF($Y12="","",INDEX(SUBCATEGORIAS!$A:$A,MATCH($Y12,SUBCATEGORIAS!$B:$B,0)))</f>
        <v/>
      </c>
      <c r="AB12" t="str">
        <f t="shared" si="6"/>
        <v/>
      </c>
      <c r="AC12" t="str">
        <f t="shared" si="13"/>
        <v/>
      </c>
      <c r="AD12" t="str">
        <f t="shared" si="14"/>
        <v/>
      </c>
      <c r="AE12" t="str">
        <f t="shared" si="15"/>
        <v/>
      </c>
      <c r="AG12">
        <v>10</v>
      </c>
      <c r="AH12" t="str">
        <f t="shared" si="18"/>
        <v/>
      </c>
      <c r="AI12" t="str">
        <f>IFERROR(IF(MATCH($AH3,$S:$S,0)&gt;0,CONCATENATE("video_si: ",IF(LEN(IF(OR(INDEX($AD:$AD,MATCH($AH3,$S:$S,0))=0,INDEX($AD:$AD,MATCH($AH3,$S:$S,0))=" ",INDEX($AD:$AD,MATCH($AH3,$S:$S,0))=""),CONCATENATE(CHAR(39),CHAR(39)),CONCATENATE(CHAR(39),INDEX($AD:$AD,MATCH($AH3,$S:$S,0)),CHAR(39))))&gt;5,"'si'","'no'"),","),0),"")</f>
        <v>video_si: 'no',</v>
      </c>
      <c r="AN12" t="str">
        <f>IF($E12="","",INDEX(CATEGORIAS!$A:$A,MATCH($E12,CATEGORIAS!$B:$B,0)))</f>
        <v/>
      </c>
      <c r="AO12" t="str">
        <f>IF($F12="","",INDEX(SUBCATEGORIAS!$A:$A,MATCH($F12,SUBCATEGORIAS!$B:$B,0)))</f>
        <v/>
      </c>
      <c r="AP12" t="str">
        <f t="shared" si="7"/>
        <v/>
      </c>
      <c r="AR12" s="2" t="str">
        <f t="shared" si="16"/>
        <v/>
      </c>
      <c r="AS12" t="str">
        <f t="shared" si="17"/>
        <v/>
      </c>
      <c r="AT12" t="str">
        <f t="shared" si="8"/>
        <v/>
      </c>
      <c r="AU12" t="str">
        <f t="shared" si="9"/>
        <v/>
      </c>
    </row>
    <row r="13" spans="1:47" x14ac:dyDescent="0.25">
      <c r="A13" t="str">
        <f t="shared" si="10"/>
        <v/>
      </c>
      <c r="B13" t="str">
        <f>IF(D13="","",MAX($B$2:B12)+1)</f>
        <v/>
      </c>
      <c r="C13" s="3" t="str">
        <f>IF(A13="","",IF(COUNTIF($A$2:$A12,$A13)=0,MAX($C$2:$C12)+1,""))</f>
        <v/>
      </c>
      <c r="M13" t="s">
        <v>57</v>
      </c>
      <c r="O13" t="s">
        <v>57</v>
      </c>
      <c r="P13" s="3" t="str">
        <f t="shared" si="11"/>
        <v/>
      </c>
      <c r="Q13" s="3" t="str">
        <f>IF(D13="","",IF(AND(D13&lt;&gt;"",E13&lt;&gt;"",F13&lt;&gt;"",J13&lt;&gt;"",P13&lt;&gt;"",L13&lt;&gt;"",IFERROR(MATCH(INDEX($C:$C,MATCH($D13,$D:$D,0)),IMAGENES!$B:$B,0),-1)&gt;0),"'si'","'no'"))</f>
        <v/>
      </c>
      <c r="S13" t="str">
        <f t="shared" si="0"/>
        <v/>
      </c>
      <c r="T13" t="str">
        <f t="shared" si="1"/>
        <v/>
      </c>
      <c r="U13" t="str">
        <f t="shared" si="2"/>
        <v/>
      </c>
      <c r="V13" t="str">
        <f t="shared" si="12"/>
        <v/>
      </c>
      <c r="W13" t="str">
        <f t="shared" si="3"/>
        <v/>
      </c>
      <c r="X13" t="str">
        <f t="shared" si="4"/>
        <v/>
      </c>
      <c r="Y13" t="str">
        <f t="shared" si="5"/>
        <v/>
      </c>
      <c r="Z13" t="str">
        <f>IF($X13="","",INDEX(CATEGORIAS!$A:$A,MATCH($X13,CATEGORIAS!$B:$B,0)))</f>
        <v/>
      </c>
      <c r="AA13" t="str">
        <f>IF($Y13="","",INDEX(SUBCATEGORIAS!$A:$A,MATCH($Y13,SUBCATEGORIAS!$B:$B,0)))</f>
        <v/>
      </c>
      <c r="AB13" t="str">
        <f t="shared" si="6"/>
        <v/>
      </c>
      <c r="AC13" t="str">
        <f t="shared" si="13"/>
        <v/>
      </c>
      <c r="AD13" t="str">
        <f t="shared" si="14"/>
        <v/>
      </c>
      <c r="AE13" t="str">
        <f t="shared" si="15"/>
        <v/>
      </c>
      <c r="AG13">
        <v>11</v>
      </c>
      <c r="AH13" t="str">
        <f t="shared" si="18"/>
        <v/>
      </c>
      <c r="AI13" t="str">
        <f>IFERROR(IF(MATCH($AH3,$S:$S,0)&gt;0,CONCATENATE("video_link: ",IF(OR(INDEX($AD:$AD,MATCH($AH3,$S:$S,0))=0,INDEX($AD:$AD,MATCH($AH3,$S:$S,0))=" ",INDEX($AD:$AD,MATCH($AH3,$S:$S,0))=""),CONCATENATE(CHAR(39),CHAR(39)),CONCATENATE(CHAR(39),INDEX($AD:$AD,MATCH($AH3,$S:$S,0)),CHAR(39))),","),0),"")</f>
        <v>video_link: '',</v>
      </c>
      <c r="AN13" t="str">
        <f>IF($E13="","",INDEX(CATEGORIAS!$A:$A,MATCH($E13,CATEGORIAS!$B:$B,0)))</f>
        <v/>
      </c>
      <c r="AO13" t="str">
        <f>IF($F13="","",INDEX(SUBCATEGORIAS!$A:$A,MATCH($F13,SUBCATEGORIAS!$B:$B,0)))</f>
        <v/>
      </c>
      <c r="AP13" t="str">
        <f t="shared" si="7"/>
        <v/>
      </c>
      <c r="AR13" s="2" t="str">
        <f t="shared" si="16"/>
        <v/>
      </c>
      <c r="AS13" t="str">
        <f t="shared" si="17"/>
        <v/>
      </c>
      <c r="AT13" t="str">
        <f t="shared" si="8"/>
        <v/>
      </c>
      <c r="AU13" t="str">
        <f t="shared" si="9"/>
        <v/>
      </c>
    </row>
    <row r="14" spans="1:47" x14ac:dyDescent="0.25">
      <c r="A14" t="str">
        <f t="shared" si="10"/>
        <v/>
      </c>
      <c r="B14" t="str">
        <f>IF(D14="","",MAX($B$2:B13)+1)</f>
        <v/>
      </c>
      <c r="C14" s="3" t="str">
        <f>IF(A14="","",IF(COUNTIF($A$2:$A13,$A14)=0,MAX($C$2:$C13)+1,""))</f>
        <v/>
      </c>
      <c r="M14" t="s">
        <v>57</v>
      </c>
      <c r="O14" t="s">
        <v>57</v>
      </c>
      <c r="P14" s="3" t="str">
        <f t="shared" si="11"/>
        <v/>
      </c>
      <c r="Q14" s="3" t="str">
        <f>IF(D14="","",IF(AND(D14&lt;&gt;"",E14&lt;&gt;"",F14&lt;&gt;"",J14&lt;&gt;"",P14&lt;&gt;"",L14&lt;&gt;"",IFERROR(MATCH(INDEX($C:$C,MATCH($D14,$D:$D,0)),IMAGENES!$B:$B,0),-1)&gt;0),"'si'","'no'"))</f>
        <v/>
      </c>
      <c r="S14" t="str">
        <f t="shared" si="0"/>
        <v/>
      </c>
      <c r="T14" t="str">
        <f t="shared" si="1"/>
        <v/>
      </c>
      <c r="U14" t="str">
        <f t="shared" si="2"/>
        <v/>
      </c>
      <c r="V14" t="str">
        <f t="shared" si="12"/>
        <v/>
      </c>
      <c r="W14" t="str">
        <f t="shared" si="3"/>
        <v/>
      </c>
      <c r="X14" t="str">
        <f t="shared" si="4"/>
        <v/>
      </c>
      <c r="Y14" t="str">
        <f t="shared" si="5"/>
        <v/>
      </c>
      <c r="Z14" t="str">
        <f>IF($X14="","",INDEX(CATEGORIAS!$A:$A,MATCH($X14,CATEGORIAS!$B:$B,0)))</f>
        <v/>
      </c>
      <c r="AA14" t="str">
        <f>IF($Y14="","",INDEX(SUBCATEGORIAS!$A:$A,MATCH($Y14,SUBCATEGORIAS!$B:$B,0)))</f>
        <v/>
      </c>
      <c r="AB14" t="str">
        <f t="shared" si="6"/>
        <v/>
      </c>
      <c r="AC14" t="str">
        <f t="shared" si="13"/>
        <v/>
      </c>
      <c r="AD14" t="str">
        <f t="shared" si="14"/>
        <v/>
      </c>
      <c r="AE14" t="str">
        <f t="shared" si="15"/>
        <v/>
      </c>
      <c r="AG14">
        <v>12</v>
      </c>
      <c r="AH14" t="str">
        <f t="shared" si="18"/>
        <v/>
      </c>
      <c r="AI14" t="str">
        <f>IFERROR(IF(MATCH($AH3,$S:$S,0)&gt;0,CONCATENATE("imagen: ",IF(OR(INDEX($AC:$AC,MATCH($AH3,$S:$S,0))=0,INDEX($AC:$AC,MATCH($AH3,$S:$S,0))=" ",INDEX($AC:$AC,MATCH($AH3,$S:$S,0))=""),CONCATENATE(CHAR(39),CHAR(39)),CONCATENATE("require('../images/productos/",INDEX($AC:$AC,MATCH($AH3,$S:$S,0)),"')")),","),0),"")</f>
        <v>imagen: require('../images/productos/docente_1_2.png'),</v>
      </c>
      <c r="AN14" t="str">
        <f>IF($E14="","",INDEX(CATEGORIAS!$A:$A,MATCH($E14,CATEGORIAS!$B:$B,0)))</f>
        <v/>
      </c>
      <c r="AO14" t="str">
        <f>IF($F14="","",INDEX(SUBCATEGORIAS!$A:$A,MATCH($F14,SUBCATEGORIAS!$B:$B,0)))</f>
        <v/>
      </c>
      <c r="AP14" t="str">
        <f t="shared" si="7"/>
        <v/>
      </c>
      <c r="AR14" s="2" t="str">
        <f t="shared" si="16"/>
        <v/>
      </c>
      <c r="AS14" t="str">
        <f t="shared" si="17"/>
        <v/>
      </c>
      <c r="AT14" t="str">
        <f t="shared" si="8"/>
        <v/>
      </c>
      <c r="AU14" t="str">
        <f t="shared" si="9"/>
        <v/>
      </c>
    </row>
    <row r="15" spans="1:47" x14ac:dyDescent="0.25">
      <c r="A15" t="str">
        <f t="shared" si="10"/>
        <v/>
      </c>
      <c r="B15" t="str">
        <f>IF(D15="","",MAX($B$2:B14)+1)</f>
        <v/>
      </c>
      <c r="C15" s="3" t="str">
        <f>IF(A15="","",IF(COUNTIF($A$2:$A14,$A15)=0,MAX($C$2:$C14)+1,""))</f>
        <v/>
      </c>
      <c r="M15" t="s">
        <v>57</v>
      </c>
      <c r="O15" t="s">
        <v>57</v>
      </c>
      <c r="P15" s="3" t="str">
        <f t="shared" si="11"/>
        <v/>
      </c>
      <c r="Q15" s="3" t="str">
        <f>IF(D15="","",IF(AND(D15&lt;&gt;"",E15&lt;&gt;"",F15&lt;&gt;"",J15&lt;&gt;"",P15&lt;&gt;"",L15&lt;&gt;"",IFERROR(MATCH(INDEX($C:$C,MATCH($D15,$D:$D,0)),IMAGENES!$B:$B,0),-1)&gt;0),"'si'","'no'"))</f>
        <v/>
      </c>
      <c r="S15" t="str">
        <f t="shared" si="0"/>
        <v/>
      </c>
      <c r="T15" t="str">
        <f t="shared" si="1"/>
        <v/>
      </c>
      <c r="U15" t="str">
        <f t="shared" si="2"/>
        <v/>
      </c>
      <c r="V15" t="str">
        <f t="shared" si="12"/>
        <v/>
      </c>
      <c r="W15" t="str">
        <f t="shared" si="3"/>
        <v/>
      </c>
      <c r="X15" t="str">
        <f t="shared" si="4"/>
        <v/>
      </c>
      <c r="Y15" t="str">
        <f t="shared" si="5"/>
        <v/>
      </c>
      <c r="Z15" t="str">
        <f>IF($X15="","",INDEX(CATEGORIAS!$A:$A,MATCH($X15,CATEGORIAS!$B:$B,0)))</f>
        <v/>
      </c>
      <c r="AA15" t="str">
        <f>IF($Y15="","",INDEX(SUBCATEGORIAS!$A:$A,MATCH($Y15,SUBCATEGORIAS!$B:$B,0)))</f>
        <v/>
      </c>
      <c r="AB15" t="str">
        <f t="shared" si="6"/>
        <v/>
      </c>
      <c r="AC15" t="str">
        <f t="shared" si="13"/>
        <v/>
      </c>
      <c r="AD15" t="str">
        <f t="shared" si="14"/>
        <v/>
      </c>
      <c r="AE15" t="str">
        <f t="shared" si="15"/>
        <v/>
      </c>
      <c r="AG15">
        <v>13</v>
      </c>
      <c r="AH15" t="str">
        <f t="shared" si="18"/>
        <v/>
      </c>
      <c r="AI15" t="str">
        <f>IFERROR(IF(MATCH($AH3,$S:$S,0)&gt;0,CONCATENATE("disponible: ",INDEX($AE:$AE,MATCH($AH3,$S:$S,0)),","),0),"")</f>
        <v>disponible: 'si',</v>
      </c>
      <c r="AN15" t="str">
        <f>IF($E15="","",INDEX(CATEGORIAS!$A:$A,MATCH($E15,CATEGORIAS!$B:$B,0)))</f>
        <v/>
      </c>
      <c r="AO15" t="str">
        <f>IF($F15="","",INDEX(SUBCATEGORIAS!$A:$A,MATCH($F15,SUBCATEGORIAS!$B:$B,0)))</f>
        <v/>
      </c>
      <c r="AP15" t="str">
        <f t="shared" si="7"/>
        <v/>
      </c>
      <c r="AR15" s="2" t="str">
        <f t="shared" si="16"/>
        <v/>
      </c>
      <c r="AS15" t="str">
        <f t="shared" si="17"/>
        <v/>
      </c>
      <c r="AT15" t="str">
        <f t="shared" si="8"/>
        <v/>
      </c>
      <c r="AU15" t="str">
        <f t="shared" si="9"/>
        <v/>
      </c>
    </row>
    <row r="16" spans="1:47" x14ac:dyDescent="0.25">
      <c r="A16" t="str">
        <f t="shared" si="10"/>
        <v/>
      </c>
      <c r="B16" t="str">
        <f>IF(D16="","",MAX($B$2:B15)+1)</f>
        <v/>
      </c>
      <c r="C16" s="3" t="str">
        <f>IF(A16="","",IF(COUNTIF($A$2:$A15,$A16)=0,MAX($C$2:$C15)+1,""))</f>
        <v/>
      </c>
      <c r="M16" t="s">
        <v>57</v>
      </c>
      <c r="O16" t="s">
        <v>57</v>
      </c>
      <c r="P16" s="3" t="str">
        <f t="shared" si="11"/>
        <v/>
      </c>
      <c r="Q16" s="3" t="str">
        <f>IF(D16="","",IF(AND(D16&lt;&gt;"",E16&lt;&gt;"",F16&lt;&gt;"",J16&lt;&gt;"",P16&lt;&gt;"",L16&lt;&gt;"",IFERROR(MATCH(INDEX($C:$C,MATCH($D16,$D:$D,0)),IMAGENES!$B:$B,0),-1)&gt;0),"'si'","'no'"))</f>
        <v/>
      </c>
      <c r="S16" t="str">
        <f t="shared" si="0"/>
        <v/>
      </c>
      <c r="T16" t="str">
        <f t="shared" si="1"/>
        <v/>
      </c>
      <c r="U16" t="str">
        <f t="shared" si="2"/>
        <v/>
      </c>
      <c r="V16" t="str">
        <f t="shared" si="12"/>
        <v/>
      </c>
      <c r="W16" t="str">
        <f t="shared" si="3"/>
        <v/>
      </c>
      <c r="X16" t="str">
        <f t="shared" si="4"/>
        <v/>
      </c>
      <c r="Y16" t="str">
        <f t="shared" si="5"/>
        <v/>
      </c>
      <c r="Z16" t="str">
        <f>IF($X16="","",INDEX(CATEGORIAS!$A:$A,MATCH($X16,CATEGORIAS!$B:$B,0)))</f>
        <v/>
      </c>
      <c r="AA16" t="str">
        <f>IF($Y16="","",INDEX(SUBCATEGORIAS!$A:$A,MATCH($Y16,SUBCATEGORIAS!$B:$B,0)))</f>
        <v/>
      </c>
      <c r="AB16" t="str">
        <f t="shared" si="6"/>
        <v/>
      </c>
      <c r="AC16" t="str">
        <f t="shared" si="13"/>
        <v/>
      </c>
      <c r="AD16" t="str">
        <f t="shared" si="14"/>
        <v/>
      </c>
      <c r="AE16" t="str">
        <f t="shared" si="15"/>
        <v/>
      </c>
      <c r="AG16">
        <v>14</v>
      </c>
      <c r="AH16" t="str">
        <f t="shared" si="18"/>
        <v/>
      </c>
      <c r="AI16" t="str">
        <f>IFERROR(IF(MATCH($AH3,$S:$S,0)&gt;0,"},",0),"")</f>
        <v>},</v>
      </c>
      <c r="AN16" t="str">
        <f>IF($E16="","",INDEX(CATEGORIAS!$A:$A,MATCH($E16,CATEGORIAS!$B:$B,0)))</f>
        <v/>
      </c>
      <c r="AO16" t="str">
        <f>IF($F16="","",INDEX(SUBCATEGORIAS!$A:$A,MATCH($F16,SUBCATEGORIAS!$B:$B,0)))</f>
        <v/>
      </c>
      <c r="AP16" t="str">
        <f t="shared" si="7"/>
        <v/>
      </c>
      <c r="AR16" s="2" t="str">
        <f t="shared" si="16"/>
        <v/>
      </c>
      <c r="AS16" t="str">
        <f t="shared" si="17"/>
        <v/>
      </c>
      <c r="AT16" t="str">
        <f t="shared" si="8"/>
        <v/>
      </c>
      <c r="AU16" t="str">
        <f t="shared" si="9"/>
        <v/>
      </c>
    </row>
    <row r="17" spans="1:47" x14ac:dyDescent="0.25">
      <c r="A17" t="str">
        <f t="shared" si="10"/>
        <v/>
      </c>
      <c r="B17" t="str">
        <f>IF(D17="","",MAX($B$2:B16)+1)</f>
        <v/>
      </c>
      <c r="C17" s="3" t="str">
        <f>IF(A17="","",IF(COUNTIF($A$2:$A16,$A17)=0,MAX($C$2:$C16)+1,""))</f>
        <v/>
      </c>
      <c r="M17" t="s">
        <v>57</v>
      </c>
      <c r="O17" t="s">
        <v>57</v>
      </c>
      <c r="P17" s="3" t="str">
        <f t="shared" si="11"/>
        <v/>
      </c>
      <c r="Q17" s="3" t="str">
        <f>IF(D17="","",IF(AND(D17&lt;&gt;"",E17&lt;&gt;"",F17&lt;&gt;"",J17&lt;&gt;"",P17&lt;&gt;"",L17&lt;&gt;"",IFERROR(MATCH(INDEX($C:$C,MATCH($D17,$D:$D,0)),IMAGENES!$B:$B,0),-1)&gt;0),"'si'","'no'"))</f>
        <v/>
      </c>
      <c r="S17" t="str">
        <f t="shared" si="0"/>
        <v/>
      </c>
      <c r="T17" t="str">
        <f t="shared" si="1"/>
        <v/>
      </c>
      <c r="U17" t="str">
        <f t="shared" si="2"/>
        <v/>
      </c>
      <c r="V17" t="str">
        <f t="shared" si="12"/>
        <v/>
      </c>
      <c r="W17" t="str">
        <f t="shared" si="3"/>
        <v/>
      </c>
      <c r="X17" t="str">
        <f t="shared" si="4"/>
        <v/>
      </c>
      <c r="Y17" t="str">
        <f t="shared" si="5"/>
        <v/>
      </c>
      <c r="Z17" t="str">
        <f>IF($X17="","",INDEX(CATEGORIAS!$A:$A,MATCH($X17,CATEGORIAS!$B:$B,0)))</f>
        <v/>
      </c>
      <c r="AA17" t="str">
        <f>IF($Y17="","",INDEX(SUBCATEGORIAS!$A:$A,MATCH($Y17,SUBCATEGORIAS!$B:$B,0)))</f>
        <v/>
      </c>
      <c r="AB17" t="str">
        <f t="shared" si="6"/>
        <v/>
      </c>
      <c r="AC17" t="str">
        <f t="shared" si="13"/>
        <v/>
      </c>
      <c r="AD17" t="str">
        <f t="shared" si="14"/>
        <v/>
      </c>
      <c r="AE17" t="str">
        <f t="shared" si="15"/>
        <v/>
      </c>
      <c r="AG17">
        <v>15</v>
      </c>
      <c r="AH17">
        <f t="shared" si="18"/>
        <v>2</v>
      </c>
      <c r="AI17" t="str">
        <f>IFERROR(IF(MATCH($AH17,$S:$S,0)&gt;0,"{",0),"")</f>
        <v>{</v>
      </c>
      <c r="AN17" t="str">
        <f>IF($E17="","",INDEX(CATEGORIAS!$A:$A,MATCH($E17,CATEGORIAS!$B:$B,0)))</f>
        <v/>
      </c>
      <c r="AO17" t="str">
        <f>IF($F17="","",INDEX(SUBCATEGORIAS!$A:$A,MATCH($F17,SUBCATEGORIAS!$B:$B,0)))</f>
        <v/>
      </c>
      <c r="AP17" t="str">
        <f t="shared" si="7"/>
        <v/>
      </c>
      <c r="AR17" s="2" t="str">
        <f t="shared" si="16"/>
        <v/>
      </c>
      <c r="AS17" t="str">
        <f t="shared" si="17"/>
        <v/>
      </c>
      <c r="AT17" t="str">
        <f t="shared" si="8"/>
        <v/>
      </c>
      <c r="AU17" t="str">
        <f t="shared" si="9"/>
        <v/>
      </c>
    </row>
    <row r="18" spans="1:47" x14ac:dyDescent="0.25">
      <c r="A18" t="str">
        <f t="shared" si="10"/>
        <v/>
      </c>
      <c r="B18" t="str">
        <f>IF(D18="","",MAX($B$2:B17)+1)</f>
        <v/>
      </c>
      <c r="C18" s="3" t="str">
        <f>IF(A18="","",IF(COUNTIF($A$2:$A17,$A18)=0,MAX($C$2:$C17)+1,""))</f>
        <v/>
      </c>
      <c r="M18" t="s">
        <v>57</v>
      </c>
      <c r="O18" t="s">
        <v>57</v>
      </c>
      <c r="P18" s="3" t="str">
        <f t="shared" si="11"/>
        <v/>
      </c>
      <c r="Q18" s="3" t="str">
        <f>IF(D18="","",IF(AND(D18&lt;&gt;"",E18&lt;&gt;"",F18&lt;&gt;"",J18&lt;&gt;"",P18&lt;&gt;"",L18&lt;&gt;"",IFERROR(MATCH(INDEX($C:$C,MATCH($D18,$D:$D,0)),IMAGENES!$B:$B,0),-1)&gt;0),"'si'","'no'"))</f>
        <v/>
      </c>
      <c r="S18" t="str">
        <f t="shared" si="0"/>
        <v/>
      </c>
      <c r="T18" t="str">
        <f t="shared" si="1"/>
        <v/>
      </c>
      <c r="U18" t="str">
        <f t="shared" si="2"/>
        <v/>
      </c>
      <c r="V18" t="str">
        <f t="shared" si="12"/>
        <v/>
      </c>
      <c r="W18" t="str">
        <f t="shared" si="3"/>
        <v/>
      </c>
      <c r="X18" t="str">
        <f t="shared" si="4"/>
        <v/>
      </c>
      <c r="Y18" t="str">
        <f t="shared" si="5"/>
        <v/>
      </c>
      <c r="Z18" t="str">
        <f>IF($X18="","",INDEX(CATEGORIAS!$A:$A,MATCH($X18,CATEGORIAS!$B:$B,0)))</f>
        <v/>
      </c>
      <c r="AA18" t="str">
        <f>IF($Y18="","",INDEX(SUBCATEGORIAS!$A:$A,MATCH($Y18,SUBCATEGORIAS!$B:$B,0)))</f>
        <v/>
      </c>
      <c r="AB18" t="str">
        <f t="shared" si="6"/>
        <v/>
      </c>
      <c r="AC18" t="str">
        <f t="shared" si="13"/>
        <v/>
      </c>
      <c r="AD18" t="str">
        <f t="shared" si="14"/>
        <v/>
      </c>
      <c r="AE18" t="str">
        <f t="shared" si="15"/>
        <v/>
      </c>
      <c r="AG18">
        <v>16</v>
      </c>
      <c r="AH18" t="str">
        <f t="shared" si="18"/>
        <v/>
      </c>
      <c r="AI18" t="str">
        <f>IFERROR(IF(MATCH($AH17,$S:$S,0)&gt;0,CONCATENATE("id_articulo: ",$AH17,","),0),"")</f>
        <v>id_articulo: 2,</v>
      </c>
      <c r="AN18" t="str">
        <f>IF($E18="","",INDEX(CATEGORIAS!$A:$A,MATCH($E18,CATEGORIAS!$B:$B,0)))</f>
        <v/>
      </c>
      <c r="AO18" t="str">
        <f>IF($F18="","",INDEX(SUBCATEGORIAS!$A:$A,MATCH($F18,SUBCATEGORIAS!$B:$B,0)))</f>
        <v/>
      </c>
      <c r="AP18" t="str">
        <f t="shared" si="7"/>
        <v/>
      </c>
      <c r="AR18" s="2" t="str">
        <f t="shared" si="16"/>
        <v/>
      </c>
      <c r="AS18" t="str">
        <f t="shared" si="17"/>
        <v/>
      </c>
      <c r="AT18" t="str">
        <f t="shared" si="8"/>
        <v/>
      </c>
      <c r="AU18" t="str">
        <f t="shared" si="9"/>
        <v/>
      </c>
    </row>
    <row r="19" spans="1:47" x14ac:dyDescent="0.25">
      <c r="A19" t="str">
        <f t="shared" si="10"/>
        <v/>
      </c>
      <c r="B19" t="str">
        <f>IF(D19="","",MAX($B$2:B18)+1)</f>
        <v/>
      </c>
      <c r="C19" s="3" t="str">
        <f>IF(A19="","",IF(COUNTIF($A$2:$A18,$A19)=0,MAX($C$2:$C18)+1,""))</f>
        <v/>
      </c>
      <c r="M19" t="s">
        <v>57</v>
      </c>
      <c r="O19" t="s">
        <v>57</v>
      </c>
      <c r="P19" s="3" t="str">
        <f t="shared" si="11"/>
        <v/>
      </c>
      <c r="Q19" s="3" t="str">
        <f>IF(D19="","",IF(AND(D19&lt;&gt;"",E19&lt;&gt;"",F19&lt;&gt;"",J19&lt;&gt;"",P19&lt;&gt;"",L19&lt;&gt;"",IFERROR(MATCH(INDEX($C:$C,MATCH($D19,$D:$D,0)),IMAGENES!$B:$B,0),-1)&gt;0),"'si'","'no'"))</f>
        <v/>
      </c>
      <c r="S19" t="str">
        <f t="shared" si="0"/>
        <v/>
      </c>
      <c r="T19" t="str">
        <f t="shared" si="1"/>
        <v/>
      </c>
      <c r="U19" t="str">
        <f t="shared" si="2"/>
        <v/>
      </c>
      <c r="V19" t="str">
        <f t="shared" si="12"/>
        <v/>
      </c>
      <c r="W19" t="str">
        <f t="shared" si="3"/>
        <v/>
      </c>
      <c r="X19" t="str">
        <f t="shared" si="4"/>
        <v/>
      </c>
      <c r="Y19" t="str">
        <f t="shared" si="5"/>
        <v/>
      </c>
      <c r="Z19" t="str">
        <f>IF($X19="","",INDEX(CATEGORIAS!$A:$A,MATCH($X19,CATEGORIAS!$B:$B,0)))</f>
        <v/>
      </c>
      <c r="AA19" t="str">
        <f>IF($Y19="","",INDEX(SUBCATEGORIAS!$A:$A,MATCH($Y19,SUBCATEGORIAS!$B:$B,0)))</f>
        <v/>
      </c>
      <c r="AB19" t="str">
        <f t="shared" si="6"/>
        <v/>
      </c>
      <c r="AC19" t="str">
        <f t="shared" si="13"/>
        <v/>
      </c>
      <c r="AD19" t="str">
        <f t="shared" si="14"/>
        <v/>
      </c>
      <c r="AE19" t="str">
        <f t="shared" si="15"/>
        <v/>
      </c>
      <c r="AG19">
        <v>17</v>
      </c>
      <c r="AH19" t="str">
        <f t="shared" si="18"/>
        <v/>
      </c>
      <c r="AI19" t="str">
        <f>IFERROR(IF(MATCH($AH17,$S:$S,0)&gt;0,CONCATENATE("nombre: '",INDEX($T:$T,MATCH($AH17,$S:$S,0)),"',"),0),"")</f>
        <v>nombre: 'Informe de Calificaciones',</v>
      </c>
      <c r="AN19" t="str">
        <f>IF($E19="","",INDEX(CATEGORIAS!$A:$A,MATCH($E19,CATEGORIAS!$B:$B,0)))</f>
        <v/>
      </c>
      <c r="AO19" t="str">
        <f>IF($F19="","",INDEX(SUBCATEGORIAS!$A:$A,MATCH($F19,SUBCATEGORIAS!$B:$B,0)))</f>
        <v/>
      </c>
      <c r="AP19" t="str">
        <f t="shared" si="7"/>
        <v/>
      </c>
      <c r="AR19" s="2" t="str">
        <f t="shared" si="16"/>
        <v/>
      </c>
      <c r="AS19" t="str">
        <f t="shared" si="17"/>
        <v/>
      </c>
      <c r="AT19" t="str">
        <f t="shared" si="8"/>
        <v/>
      </c>
      <c r="AU19" t="str">
        <f t="shared" si="9"/>
        <v/>
      </c>
    </row>
    <row r="20" spans="1:47" x14ac:dyDescent="0.25">
      <c r="A20" t="str">
        <f t="shared" si="10"/>
        <v/>
      </c>
      <c r="B20" t="str">
        <f>IF(D20="","",MAX($B$2:B19)+1)</f>
        <v/>
      </c>
      <c r="C20" s="3" t="str">
        <f>IF(A20="","",IF(COUNTIF($A$2:$A19,$A20)=0,MAX($C$2:$C19)+1,""))</f>
        <v/>
      </c>
      <c r="M20" t="s">
        <v>57</v>
      </c>
      <c r="O20" t="s">
        <v>57</v>
      </c>
      <c r="P20" s="3" t="str">
        <f t="shared" si="11"/>
        <v/>
      </c>
      <c r="Q20" s="3" t="str">
        <f>IF(D20="","",IF(AND(D20&lt;&gt;"",E20&lt;&gt;"",F20&lt;&gt;"",J20&lt;&gt;"",P20&lt;&gt;"",L20&lt;&gt;"",IFERROR(MATCH(INDEX($C:$C,MATCH($D20,$D:$D,0)),IMAGENES!$B:$B,0),-1)&gt;0),"'si'","'no'"))</f>
        <v/>
      </c>
      <c r="S20" t="str">
        <f t="shared" si="0"/>
        <v/>
      </c>
      <c r="T20" t="str">
        <f t="shared" si="1"/>
        <v/>
      </c>
      <c r="U20" t="str">
        <f t="shared" si="2"/>
        <v/>
      </c>
      <c r="V20" t="str">
        <f t="shared" si="12"/>
        <v/>
      </c>
      <c r="W20" t="str">
        <f t="shared" si="3"/>
        <v/>
      </c>
      <c r="X20" t="str">
        <f t="shared" si="4"/>
        <v/>
      </c>
      <c r="Y20" t="str">
        <f t="shared" si="5"/>
        <v/>
      </c>
      <c r="Z20" t="str">
        <f>IF($X20="","",INDEX(CATEGORIAS!$A:$A,MATCH($X20,CATEGORIAS!$B:$B,0)))</f>
        <v/>
      </c>
      <c r="AA20" t="str">
        <f>IF($Y20="","",INDEX(SUBCATEGORIAS!$A:$A,MATCH($Y20,SUBCATEGORIAS!$B:$B,0)))</f>
        <v/>
      </c>
      <c r="AB20" t="str">
        <f t="shared" si="6"/>
        <v/>
      </c>
      <c r="AC20" t="str">
        <f t="shared" si="13"/>
        <v/>
      </c>
      <c r="AD20" t="str">
        <f t="shared" si="14"/>
        <v/>
      </c>
      <c r="AE20" t="str">
        <f t="shared" si="15"/>
        <v/>
      </c>
      <c r="AG20">
        <v>18</v>
      </c>
      <c r="AH20" t="str">
        <f t="shared" si="18"/>
        <v/>
      </c>
      <c r="AI20" t="str">
        <f>IFERROR(IF(MATCH($AH17,$S:$S,0)&gt;0,CONCATENATE("descripcion: '",INDEX($U:$U,MATCH($AH17,$S:$S,0)),"',"),0),"")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20" t="str">
        <f>IF($E20="","",INDEX(CATEGORIAS!$A:$A,MATCH($E20,CATEGORIAS!$B:$B,0)))</f>
        <v/>
      </c>
      <c r="AO20" t="str">
        <f>IF($F20="","",INDEX(SUBCATEGORIAS!$A:$A,MATCH($F20,SUBCATEGORIAS!$B:$B,0)))</f>
        <v/>
      </c>
      <c r="AP20" t="str">
        <f t="shared" si="7"/>
        <v/>
      </c>
      <c r="AR20" s="2" t="str">
        <f t="shared" si="16"/>
        <v/>
      </c>
      <c r="AS20" t="str">
        <f t="shared" si="17"/>
        <v/>
      </c>
      <c r="AT20" t="str">
        <f t="shared" si="8"/>
        <v/>
      </c>
      <c r="AU20" t="str">
        <f t="shared" si="9"/>
        <v/>
      </c>
    </row>
    <row r="21" spans="1:47" x14ac:dyDescent="0.25">
      <c r="A21" t="str">
        <f t="shared" si="10"/>
        <v/>
      </c>
      <c r="B21" t="str">
        <f>IF(D21="","",MAX($B$2:B20)+1)</f>
        <v/>
      </c>
      <c r="C21" s="3" t="str">
        <f>IF(A21="","",IF(COUNTIF($A$2:$A20,$A21)=0,MAX($C$2:$C20)+1,""))</f>
        <v/>
      </c>
      <c r="M21" t="s">
        <v>57</v>
      </c>
      <c r="O21" t="s">
        <v>57</v>
      </c>
      <c r="P21" s="3" t="str">
        <f t="shared" si="11"/>
        <v/>
      </c>
      <c r="Q21" s="3" t="str">
        <f>IF(D21="","",IF(AND(D21&lt;&gt;"",E21&lt;&gt;"",F21&lt;&gt;"",J21&lt;&gt;"",P21&lt;&gt;"",L21&lt;&gt;"",IFERROR(MATCH(INDEX($C:$C,MATCH($D21,$D:$D,0)),IMAGENES!$B:$B,0),-1)&gt;0),"'si'","'no'"))</f>
        <v/>
      </c>
      <c r="S21" t="str">
        <f t="shared" si="0"/>
        <v/>
      </c>
      <c r="T21" t="str">
        <f t="shared" si="1"/>
        <v/>
      </c>
      <c r="U21" t="str">
        <f t="shared" si="2"/>
        <v/>
      </c>
      <c r="V21" t="str">
        <f t="shared" si="12"/>
        <v/>
      </c>
      <c r="W21" t="str">
        <f t="shared" si="3"/>
        <v/>
      </c>
      <c r="X21" t="str">
        <f t="shared" si="4"/>
        <v/>
      </c>
      <c r="Y21" t="str">
        <f t="shared" si="5"/>
        <v/>
      </c>
      <c r="Z21" t="str">
        <f>IF($X21="","",INDEX(CATEGORIAS!$A:$A,MATCH($X21,CATEGORIAS!$B:$B,0)))</f>
        <v/>
      </c>
      <c r="AA21" t="str">
        <f>IF($Y21="","",INDEX(SUBCATEGORIAS!$A:$A,MATCH($Y21,SUBCATEGORIAS!$B:$B,0)))</f>
        <v/>
      </c>
      <c r="AB21" t="str">
        <f t="shared" si="6"/>
        <v/>
      </c>
      <c r="AC21" t="str">
        <f t="shared" si="13"/>
        <v/>
      </c>
      <c r="AD21" t="str">
        <f t="shared" si="14"/>
        <v/>
      </c>
      <c r="AE21" t="str">
        <f t="shared" si="15"/>
        <v/>
      </c>
      <c r="AG21">
        <v>19</v>
      </c>
      <c r="AH21" t="str">
        <f t="shared" si="18"/>
        <v/>
      </c>
      <c r="AI21" t="str">
        <f>IFERROR(IF(MATCH($AH17,$S:$S,0)&gt;0,CONCATENATE("descripcion_larga: '",INDEX($W:$W,MATCH($AH17,$S:$S,0)),"',"),0),"")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21" t="str">
        <f>IF($E21="","",INDEX(CATEGORIAS!$A:$A,MATCH($E21,CATEGORIAS!$B:$B,0)))</f>
        <v/>
      </c>
      <c r="AO21" t="str">
        <f>IF($F21="","",INDEX(SUBCATEGORIAS!$A:$A,MATCH($F21,SUBCATEGORIAS!$B:$B,0)))</f>
        <v/>
      </c>
      <c r="AP21" t="str">
        <f t="shared" si="7"/>
        <v/>
      </c>
      <c r="AR21" s="2" t="str">
        <f t="shared" si="16"/>
        <v/>
      </c>
      <c r="AS21" t="str">
        <f t="shared" si="17"/>
        <v/>
      </c>
      <c r="AT21" t="str">
        <f t="shared" si="8"/>
        <v/>
      </c>
      <c r="AU21" t="str">
        <f t="shared" si="9"/>
        <v/>
      </c>
    </row>
    <row r="22" spans="1:47" x14ac:dyDescent="0.25">
      <c r="A22" t="str">
        <f t="shared" si="10"/>
        <v/>
      </c>
      <c r="B22" t="str">
        <f>IF(D22="","",MAX($B$2:B21)+1)</f>
        <v/>
      </c>
      <c r="C22" s="3" t="str">
        <f>IF(A22="","",IF(COUNTIF($A$2:$A21,$A22)=0,MAX($C$2:$C21)+1,""))</f>
        <v/>
      </c>
      <c r="M22" t="s">
        <v>57</v>
      </c>
      <c r="O22" t="s">
        <v>57</v>
      </c>
      <c r="P22" s="3" t="str">
        <f t="shared" si="11"/>
        <v/>
      </c>
      <c r="Q22" s="3" t="str">
        <f>IF(D22="","",IF(AND(D22&lt;&gt;"",E22&lt;&gt;"",F22&lt;&gt;"",J22&lt;&gt;"",P22&lt;&gt;"",L22&lt;&gt;"",IFERROR(MATCH(INDEX($C:$C,MATCH($D22,$D:$D,0)),IMAGENES!$B:$B,0),-1)&gt;0),"'si'","'no'"))</f>
        <v/>
      </c>
      <c r="S22" t="str">
        <f t="shared" si="0"/>
        <v/>
      </c>
      <c r="T22" t="str">
        <f t="shared" si="1"/>
        <v/>
      </c>
      <c r="U22" t="str">
        <f t="shared" si="2"/>
        <v/>
      </c>
      <c r="V22" t="str">
        <f t="shared" si="12"/>
        <v/>
      </c>
      <c r="W22" t="str">
        <f t="shared" si="3"/>
        <v/>
      </c>
      <c r="X22" t="str">
        <f t="shared" si="4"/>
        <v/>
      </c>
      <c r="Y22" t="str">
        <f t="shared" si="5"/>
        <v/>
      </c>
      <c r="Z22" t="str">
        <f>IF($X22="","",INDEX(CATEGORIAS!$A:$A,MATCH($X22,CATEGORIAS!$B:$B,0)))</f>
        <v/>
      </c>
      <c r="AA22" t="str">
        <f>IF($Y22="","",INDEX(SUBCATEGORIAS!$A:$A,MATCH($Y22,SUBCATEGORIAS!$B:$B,0)))</f>
        <v/>
      </c>
      <c r="AB22" t="str">
        <f t="shared" si="6"/>
        <v/>
      </c>
      <c r="AC22" t="str">
        <f t="shared" si="13"/>
        <v/>
      </c>
      <c r="AD22" t="str">
        <f t="shared" si="14"/>
        <v/>
      </c>
      <c r="AE22" t="str">
        <f t="shared" si="15"/>
        <v/>
      </c>
      <c r="AG22">
        <v>20</v>
      </c>
      <c r="AH22" t="str">
        <f t="shared" si="18"/>
        <v/>
      </c>
      <c r="AI22" t="str">
        <f>IFERROR(IF(MATCH($AH17,$S:$S,0)&gt;0,CONCATENATE("grado: '",INDEX($V:$V,MATCH($AH17,$S:$S,0)),"',"),0),"")</f>
        <v>grado: 'Estándar',</v>
      </c>
      <c r="AN22" t="str">
        <f>IF($E22="","",INDEX(CATEGORIAS!$A:$A,MATCH($E22,CATEGORIAS!$B:$B,0)))</f>
        <v/>
      </c>
      <c r="AO22" t="str">
        <f>IF($F22="","",INDEX(SUBCATEGORIAS!$A:$A,MATCH($F22,SUBCATEGORIAS!$B:$B,0)))</f>
        <v/>
      </c>
      <c r="AP22" t="str">
        <f t="shared" si="7"/>
        <v/>
      </c>
      <c r="AR22" s="2" t="str">
        <f t="shared" si="16"/>
        <v/>
      </c>
      <c r="AS22" t="str">
        <f t="shared" si="17"/>
        <v/>
      </c>
      <c r="AT22" t="str">
        <f t="shared" si="8"/>
        <v/>
      </c>
      <c r="AU22" t="str">
        <f t="shared" si="9"/>
        <v/>
      </c>
    </row>
    <row r="23" spans="1:47" x14ac:dyDescent="0.25">
      <c r="A23" t="str">
        <f t="shared" si="10"/>
        <v/>
      </c>
      <c r="B23" t="str">
        <f>IF(D23="","",MAX($B$2:B22)+1)</f>
        <v/>
      </c>
      <c r="C23" s="3" t="str">
        <f>IF(A23="","",IF(COUNTIF($A$2:$A22,$A23)=0,MAX($C$2:$C22)+1,""))</f>
        <v/>
      </c>
      <c r="M23" t="s">
        <v>57</v>
      </c>
      <c r="O23" t="s">
        <v>57</v>
      </c>
      <c r="P23" s="3" t="str">
        <f t="shared" si="11"/>
        <v/>
      </c>
      <c r="Q23" s="3" t="str">
        <f>IF(D23="","",IF(AND(D23&lt;&gt;"",E23&lt;&gt;"",F23&lt;&gt;"",J23&lt;&gt;"",P23&lt;&gt;"",L23&lt;&gt;"",IFERROR(MATCH(INDEX($C:$C,MATCH($D23,$D:$D,0)),IMAGENES!$B:$B,0),-1)&gt;0),"'si'","'no'"))</f>
        <v/>
      </c>
      <c r="S23" t="str">
        <f t="shared" si="0"/>
        <v/>
      </c>
      <c r="T23" t="str">
        <f t="shared" si="1"/>
        <v/>
      </c>
      <c r="U23" t="str">
        <f t="shared" si="2"/>
        <v/>
      </c>
      <c r="V23" t="str">
        <f t="shared" si="12"/>
        <v/>
      </c>
      <c r="W23" t="str">
        <f t="shared" si="3"/>
        <v/>
      </c>
      <c r="X23" t="str">
        <f t="shared" si="4"/>
        <v/>
      </c>
      <c r="Y23" t="str">
        <f t="shared" si="5"/>
        <v/>
      </c>
      <c r="Z23" t="str">
        <f>IF($X23="","",INDEX(CATEGORIAS!$A:$A,MATCH($X23,CATEGORIAS!$B:$B,0)))</f>
        <v/>
      </c>
      <c r="AA23" t="str">
        <f>IF($Y23="","",INDEX(SUBCATEGORIAS!$A:$A,MATCH($Y23,SUBCATEGORIAS!$B:$B,0)))</f>
        <v/>
      </c>
      <c r="AB23" t="str">
        <f t="shared" si="6"/>
        <v/>
      </c>
      <c r="AC23" t="str">
        <f t="shared" si="13"/>
        <v/>
      </c>
      <c r="AD23" t="str">
        <f t="shared" si="14"/>
        <v/>
      </c>
      <c r="AE23" t="str">
        <f t="shared" si="15"/>
        <v/>
      </c>
      <c r="AG23">
        <v>21</v>
      </c>
      <c r="AH23" t="str">
        <f t="shared" si="18"/>
        <v/>
      </c>
      <c r="AI23" t="str">
        <f>IFERROR(IF(MATCH($AH17,$S:$S,0)&gt;0,CONCATENATE("id_categoria: '",INDEX($Z:$Z,MATCH($AH17,$S:$S,0)),"',"),0),"")</f>
        <v>id_categoria: '3',</v>
      </c>
      <c r="AN23" t="str">
        <f>IF($E23="","",INDEX(CATEGORIAS!$A:$A,MATCH($E23,CATEGORIAS!$B:$B,0)))</f>
        <v/>
      </c>
      <c r="AO23" t="str">
        <f>IF($F23="","",INDEX(SUBCATEGORIAS!$A:$A,MATCH($F23,SUBCATEGORIAS!$B:$B,0)))</f>
        <v/>
      </c>
      <c r="AP23" t="str">
        <f t="shared" si="7"/>
        <v/>
      </c>
      <c r="AR23" s="2" t="str">
        <f t="shared" si="16"/>
        <v/>
      </c>
      <c r="AS23" t="str">
        <f t="shared" si="17"/>
        <v/>
      </c>
      <c r="AT23" t="str">
        <f t="shared" si="8"/>
        <v/>
      </c>
      <c r="AU23" t="str">
        <f t="shared" si="9"/>
        <v/>
      </c>
    </row>
    <row r="24" spans="1:47" x14ac:dyDescent="0.25">
      <c r="A24" t="str">
        <f t="shared" si="10"/>
        <v/>
      </c>
      <c r="B24" t="str">
        <f>IF(D24="","",MAX($B$2:B23)+1)</f>
        <v/>
      </c>
      <c r="C24" s="3" t="str">
        <f>IF(A24="","",IF(COUNTIF($A$2:$A23,$A24)=0,MAX($C$2:$C23)+1,""))</f>
        <v/>
      </c>
      <c r="M24" t="s">
        <v>57</v>
      </c>
      <c r="O24" t="s">
        <v>57</v>
      </c>
      <c r="P24" s="3" t="str">
        <f t="shared" si="11"/>
        <v/>
      </c>
      <c r="Q24" s="3" t="str">
        <f>IF(D24="","",IF(AND(D24&lt;&gt;"",E24&lt;&gt;"",F24&lt;&gt;"",J24&lt;&gt;"",P24&lt;&gt;"",L24&lt;&gt;"",IFERROR(MATCH(INDEX($C:$C,MATCH($D24,$D:$D,0)),IMAGENES!$B:$B,0),-1)&gt;0),"'si'","'no'"))</f>
        <v/>
      </c>
      <c r="S24" t="str">
        <f t="shared" si="0"/>
        <v/>
      </c>
      <c r="T24" t="str">
        <f t="shared" si="1"/>
        <v/>
      </c>
      <c r="U24" t="str">
        <f t="shared" si="2"/>
        <v/>
      </c>
      <c r="V24" t="str">
        <f t="shared" si="12"/>
        <v/>
      </c>
      <c r="W24" t="str">
        <f t="shared" si="3"/>
        <v/>
      </c>
      <c r="X24" t="str">
        <f t="shared" si="4"/>
        <v/>
      </c>
      <c r="Y24" t="str">
        <f t="shared" si="5"/>
        <v/>
      </c>
      <c r="Z24" t="str">
        <f>IF($X24="","",INDEX(CATEGORIAS!$A:$A,MATCH($X24,CATEGORIAS!$B:$B,0)))</f>
        <v/>
      </c>
      <c r="AA24" t="str">
        <f>IF($Y24="","",INDEX(SUBCATEGORIAS!$A:$A,MATCH($Y24,SUBCATEGORIAS!$B:$B,0)))</f>
        <v/>
      </c>
      <c r="AB24" t="str">
        <f t="shared" si="6"/>
        <v/>
      </c>
      <c r="AC24" t="str">
        <f t="shared" si="13"/>
        <v/>
      </c>
      <c r="AD24" t="str">
        <f t="shared" si="14"/>
        <v/>
      </c>
      <c r="AE24" t="str">
        <f t="shared" si="15"/>
        <v/>
      </c>
      <c r="AG24">
        <v>22</v>
      </c>
      <c r="AH24" t="str">
        <f t="shared" si="18"/>
        <v/>
      </c>
      <c r="AI24" t="str">
        <f>IFERROR(IF(MATCH($AH17,$S:$S,0)&gt;0,CONCATENATE("id_subcategoria: '",INDEX($AA:$AA,MATCH($AH17,$S:$S,0)),"',"),0),"")</f>
        <v>id_subcategoria: '3',</v>
      </c>
      <c r="AN24" t="str">
        <f>IF($E24="","",INDEX(CATEGORIAS!$A:$A,MATCH($E24,CATEGORIAS!$B:$B,0)))</f>
        <v/>
      </c>
      <c r="AO24" t="str">
        <f>IF($F24="","",INDEX(SUBCATEGORIAS!$A:$A,MATCH($F24,SUBCATEGORIAS!$B:$B,0)))</f>
        <v/>
      </c>
      <c r="AP24" t="str">
        <f t="shared" si="7"/>
        <v/>
      </c>
      <c r="AR24" s="2" t="str">
        <f t="shared" si="16"/>
        <v/>
      </c>
      <c r="AS24" t="str">
        <f t="shared" si="17"/>
        <v/>
      </c>
      <c r="AT24" t="str">
        <f t="shared" si="8"/>
        <v/>
      </c>
      <c r="AU24" t="str">
        <f t="shared" si="9"/>
        <v/>
      </c>
    </row>
    <row r="25" spans="1:47" x14ac:dyDescent="0.25">
      <c r="A25" t="str">
        <f t="shared" si="10"/>
        <v/>
      </c>
      <c r="B25" t="str">
        <f>IF(D25="","",MAX($B$2:B24)+1)</f>
        <v/>
      </c>
      <c r="C25" s="3" t="str">
        <f>IF(A25="","",IF(COUNTIF($A$2:$A24,$A25)=0,MAX($C$2:$C24)+1,""))</f>
        <v/>
      </c>
      <c r="M25" t="s">
        <v>57</v>
      </c>
      <c r="O25" t="s">
        <v>57</v>
      </c>
      <c r="P25" s="3" t="str">
        <f t="shared" si="11"/>
        <v/>
      </c>
      <c r="Q25" s="3" t="str">
        <f>IF(D25="","",IF(AND(D25&lt;&gt;"",E25&lt;&gt;"",F25&lt;&gt;"",J25&lt;&gt;"",P25&lt;&gt;"",L25&lt;&gt;"",IFERROR(MATCH(INDEX($C:$C,MATCH($D25,$D:$D,0)),IMAGENES!$B:$B,0),-1)&gt;0),"'si'","'no'"))</f>
        <v/>
      </c>
      <c r="S25" t="str">
        <f t="shared" si="0"/>
        <v/>
      </c>
      <c r="T25" t="str">
        <f t="shared" si="1"/>
        <v/>
      </c>
      <c r="U25" t="str">
        <f t="shared" si="2"/>
        <v/>
      </c>
      <c r="V25" t="str">
        <f t="shared" si="12"/>
        <v/>
      </c>
      <c r="W25" t="str">
        <f t="shared" si="3"/>
        <v/>
      </c>
      <c r="X25" t="str">
        <f t="shared" si="4"/>
        <v/>
      </c>
      <c r="Y25" t="str">
        <f t="shared" si="5"/>
        <v/>
      </c>
      <c r="Z25" t="str">
        <f>IF($X25="","",INDEX(CATEGORIAS!$A:$A,MATCH($X25,CATEGORIAS!$B:$B,0)))</f>
        <v/>
      </c>
      <c r="AA25" t="str">
        <f>IF($Y25="","",INDEX(SUBCATEGORIAS!$A:$A,MATCH($Y25,SUBCATEGORIAS!$B:$B,0)))</f>
        <v/>
      </c>
      <c r="AB25" t="str">
        <f t="shared" si="6"/>
        <v/>
      </c>
      <c r="AC25" t="str">
        <f t="shared" si="13"/>
        <v/>
      </c>
      <c r="AD25" t="str">
        <f t="shared" si="14"/>
        <v/>
      </c>
      <c r="AE25" t="str">
        <f t="shared" si="15"/>
        <v/>
      </c>
      <c r="AG25">
        <v>23</v>
      </c>
      <c r="AH25" t="str">
        <f t="shared" si="18"/>
        <v/>
      </c>
      <c r="AI25" t="str">
        <f>IFERROR(IF(MATCH($AH17,$S:$S,0)&gt;0,CONCATENATE("precio: ",INDEX($AB:$AB,MATCH($AH17,$S:$S,0)),","),0),"")</f>
        <v>precio: 10000,</v>
      </c>
      <c r="AN25" t="str">
        <f>IF($E25="","",INDEX(CATEGORIAS!$A:$A,MATCH($E25,CATEGORIAS!$B:$B,0)))</f>
        <v/>
      </c>
      <c r="AO25" t="str">
        <f>IF($F25="","",INDEX(SUBCATEGORIAS!$A:$A,MATCH($F25,SUBCATEGORIAS!$B:$B,0)))</f>
        <v/>
      </c>
      <c r="AP25" t="str">
        <f t="shared" si="7"/>
        <v/>
      </c>
      <c r="AR25" s="2" t="str">
        <f t="shared" si="16"/>
        <v/>
      </c>
      <c r="AS25" t="str">
        <f t="shared" si="17"/>
        <v/>
      </c>
      <c r="AT25" t="str">
        <f t="shared" si="8"/>
        <v/>
      </c>
      <c r="AU25" t="str">
        <f t="shared" si="9"/>
        <v/>
      </c>
    </row>
    <row r="26" spans="1:47" x14ac:dyDescent="0.25">
      <c r="A26" t="str">
        <f t="shared" si="10"/>
        <v/>
      </c>
      <c r="B26" t="str">
        <f>IF(D26="","",MAX($B$2:B25)+1)</f>
        <v/>
      </c>
      <c r="C26" s="3" t="str">
        <f>IF(A26="","",IF(COUNTIF($A$2:$A25,$A26)=0,MAX($C$2:$C25)+1,""))</f>
        <v/>
      </c>
      <c r="M26" t="s">
        <v>57</v>
      </c>
      <c r="O26" t="s">
        <v>57</v>
      </c>
      <c r="P26" s="3" t="str">
        <f t="shared" si="11"/>
        <v/>
      </c>
      <c r="Q26" s="3" t="str">
        <f>IF(D26="","",IF(AND(D26&lt;&gt;"",E26&lt;&gt;"",F26&lt;&gt;"",J26&lt;&gt;"",P26&lt;&gt;"",L26&lt;&gt;"",IFERROR(MATCH(INDEX($C:$C,MATCH($D26,$D:$D,0)),IMAGENES!$B:$B,0),-1)&gt;0),"'si'","'no'"))</f>
        <v/>
      </c>
      <c r="S26" t="str">
        <f t="shared" si="0"/>
        <v/>
      </c>
      <c r="T26" t="str">
        <f t="shared" si="1"/>
        <v/>
      </c>
      <c r="U26" t="str">
        <f t="shared" si="2"/>
        <v/>
      </c>
      <c r="V26" t="str">
        <f t="shared" si="12"/>
        <v/>
      </c>
      <c r="W26" t="str">
        <f t="shared" si="3"/>
        <v/>
      </c>
      <c r="X26" t="str">
        <f t="shared" si="4"/>
        <v/>
      </c>
      <c r="Y26" t="str">
        <f t="shared" si="5"/>
        <v/>
      </c>
      <c r="Z26" t="str">
        <f>IF($X26="","",INDEX(CATEGORIAS!$A:$A,MATCH($X26,CATEGORIAS!$B:$B,0)))</f>
        <v/>
      </c>
      <c r="AA26" t="str">
        <f>IF($Y26="","",INDEX(SUBCATEGORIAS!$A:$A,MATCH($Y26,SUBCATEGORIAS!$B:$B,0)))</f>
        <v/>
      </c>
      <c r="AB26" t="str">
        <f t="shared" si="6"/>
        <v/>
      </c>
      <c r="AC26" t="str">
        <f t="shared" si="13"/>
        <v/>
      </c>
      <c r="AD26" t="str">
        <f t="shared" si="14"/>
        <v/>
      </c>
      <c r="AE26" t="str">
        <f t="shared" si="15"/>
        <v/>
      </c>
      <c r="AG26">
        <v>24</v>
      </c>
      <c r="AH26" t="str">
        <f t="shared" si="18"/>
        <v/>
      </c>
      <c r="AI26" t="str">
        <f>IFERROR(IF(MATCH($AH17,$S:$S,0)&gt;0,CONCATENATE("video_si: ",IF(LEN(IF(OR(INDEX($AD:$AD,MATCH($AH17,$S:$S,0))=0,INDEX($AD:$AD,MATCH($AH17,$S:$S,0))=" ",INDEX($AD:$AD,MATCH($AH17,$S:$S,0))=""),CONCATENATE(CHAR(39),CHAR(39)),CONCATENATE(CHAR(39),INDEX($AD:$AD,MATCH($AH17,$S:$S,0)),CHAR(39))))&gt;5,"'si'","'no'"),","),0),"")</f>
        <v>video_si: 'no',</v>
      </c>
      <c r="AN26" t="str">
        <f>IF($E26="","",INDEX(CATEGORIAS!$A:$A,MATCH($E26,CATEGORIAS!$B:$B,0)))</f>
        <v/>
      </c>
      <c r="AO26" t="str">
        <f>IF($F26="","",INDEX(SUBCATEGORIAS!$A:$A,MATCH($F26,SUBCATEGORIAS!$B:$B,0)))</f>
        <v/>
      </c>
      <c r="AP26" t="str">
        <f t="shared" si="7"/>
        <v/>
      </c>
      <c r="AR26" s="2" t="str">
        <f t="shared" si="16"/>
        <v/>
      </c>
      <c r="AS26" t="str">
        <f t="shared" si="17"/>
        <v/>
      </c>
      <c r="AT26" t="str">
        <f t="shared" si="8"/>
        <v/>
      </c>
      <c r="AU26" t="str">
        <f t="shared" si="9"/>
        <v/>
      </c>
    </row>
    <row r="27" spans="1:47" x14ac:dyDescent="0.25">
      <c r="A27" t="str">
        <f t="shared" si="10"/>
        <v/>
      </c>
      <c r="B27" t="str">
        <f>IF(D27="","",MAX($B$2:B26)+1)</f>
        <v/>
      </c>
      <c r="C27" s="3" t="str">
        <f>IF(A27="","",IF(COUNTIF($A$2:$A26,$A27)=0,MAX($C$2:$C26)+1,""))</f>
        <v/>
      </c>
      <c r="M27" t="s">
        <v>57</v>
      </c>
      <c r="O27" t="s">
        <v>57</v>
      </c>
      <c r="P27" s="3" t="str">
        <f t="shared" si="11"/>
        <v/>
      </c>
      <c r="Q27" s="3" t="str">
        <f>IF(D27="","",IF(AND(D27&lt;&gt;"",E27&lt;&gt;"",F27&lt;&gt;"",J27&lt;&gt;"",P27&lt;&gt;"",L27&lt;&gt;"",IFERROR(MATCH(INDEX($C:$C,MATCH($D27,$D:$D,0)),IMAGENES!$B:$B,0),-1)&gt;0),"'si'","'no'"))</f>
        <v/>
      </c>
      <c r="S27" t="str">
        <f t="shared" si="0"/>
        <v/>
      </c>
      <c r="T27" t="str">
        <f t="shared" si="1"/>
        <v/>
      </c>
      <c r="U27" t="str">
        <f t="shared" si="2"/>
        <v/>
      </c>
      <c r="V27" t="str">
        <f t="shared" si="12"/>
        <v/>
      </c>
      <c r="W27" t="str">
        <f t="shared" si="3"/>
        <v/>
      </c>
      <c r="X27" t="str">
        <f t="shared" si="4"/>
        <v/>
      </c>
      <c r="Y27" t="str">
        <f t="shared" si="5"/>
        <v/>
      </c>
      <c r="Z27" t="str">
        <f>IF($X27="","",INDEX(CATEGORIAS!$A:$A,MATCH($X27,CATEGORIAS!$B:$B,0)))</f>
        <v/>
      </c>
      <c r="AA27" t="str">
        <f>IF($Y27="","",INDEX(SUBCATEGORIAS!$A:$A,MATCH($Y27,SUBCATEGORIAS!$B:$B,0)))</f>
        <v/>
      </c>
      <c r="AB27" t="str">
        <f t="shared" si="6"/>
        <v/>
      </c>
      <c r="AC27" t="str">
        <f t="shared" si="13"/>
        <v/>
      </c>
      <c r="AD27" t="str">
        <f t="shared" si="14"/>
        <v/>
      </c>
      <c r="AE27" t="str">
        <f t="shared" si="15"/>
        <v/>
      </c>
      <c r="AG27">
        <v>25</v>
      </c>
      <c r="AH27" t="str">
        <f t="shared" si="18"/>
        <v/>
      </c>
      <c r="AI27" t="str">
        <f>IFERROR(IF(MATCH($AH17,$S:$S,0)&gt;0,CONCATENATE("video_link: ",IF(OR(INDEX($AD:$AD,MATCH($AH17,$S:$S,0))=0,INDEX($AD:$AD,MATCH($AH17,$S:$S,0))=" ",INDEX($AD:$AD,MATCH($AH17,$S:$S,0))=""),CONCATENATE(CHAR(39),CHAR(39)),CONCATENATE(CHAR(39),INDEX($AD:$AD,MATCH($AH17,$S:$S,0)),CHAR(39))),","),0),"")</f>
        <v>video_link: '',</v>
      </c>
      <c r="AN27" t="str">
        <f>IF($E27="","",INDEX(CATEGORIAS!$A:$A,MATCH($E27,CATEGORIAS!$B:$B,0)))</f>
        <v/>
      </c>
      <c r="AO27" t="str">
        <f>IF($F27="","",INDEX(SUBCATEGORIAS!$A:$A,MATCH($F27,SUBCATEGORIAS!$B:$B,0)))</f>
        <v/>
      </c>
      <c r="AP27" t="str">
        <f t="shared" si="7"/>
        <v/>
      </c>
      <c r="AR27" s="2" t="str">
        <f t="shared" si="16"/>
        <v/>
      </c>
      <c r="AS27" t="str">
        <f t="shared" si="17"/>
        <v/>
      </c>
      <c r="AT27" t="str">
        <f t="shared" si="8"/>
        <v/>
      </c>
      <c r="AU27" t="str">
        <f t="shared" si="9"/>
        <v/>
      </c>
    </row>
    <row r="28" spans="1:47" x14ac:dyDescent="0.25">
      <c r="A28" t="str">
        <f t="shared" si="10"/>
        <v/>
      </c>
      <c r="B28" t="str">
        <f>IF(D28="","",MAX($B$2:B27)+1)</f>
        <v/>
      </c>
      <c r="C28" s="3" t="str">
        <f>IF(A28="","",IF(COUNTIF($A$2:$A27,$A28)=0,MAX($C$2:$C27)+1,""))</f>
        <v/>
      </c>
      <c r="M28" t="s">
        <v>57</v>
      </c>
      <c r="O28" t="s">
        <v>57</v>
      </c>
      <c r="P28" s="3" t="str">
        <f t="shared" si="11"/>
        <v/>
      </c>
      <c r="Q28" s="3" t="str">
        <f>IF(D28="","",IF(AND(D28&lt;&gt;"",E28&lt;&gt;"",F28&lt;&gt;"",J28&lt;&gt;"",P28&lt;&gt;"",L28&lt;&gt;"",IFERROR(MATCH(INDEX($C:$C,MATCH($D28,$D:$D,0)),IMAGENES!$B:$B,0),-1)&gt;0),"'si'","'no'"))</f>
        <v/>
      </c>
      <c r="S28" t="str">
        <f t="shared" si="0"/>
        <v/>
      </c>
      <c r="T28" t="str">
        <f t="shared" si="1"/>
        <v/>
      </c>
      <c r="U28" t="str">
        <f t="shared" si="2"/>
        <v/>
      </c>
      <c r="V28" t="str">
        <f t="shared" si="12"/>
        <v/>
      </c>
      <c r="W28" t="str">
        <f t="shared" si="3"/>
        <v/>
      </c>
      <c r="X28" t="str">
        <f t="shared" si="4"/>
        <v/>
      </c>
      <c r="Y28" t="str">
        <f t="shared" si="5"/>
        <v/>
      </c>
      <c r="Z28" t="str">
        <f>IF($X28="","",INDEX(CATEGORIAS!$A:$A,MATCH($X28,CATEGORIAS!$B:$B,0)))</f>
        <v/>
      </c>
      <c r="AA28" t="str">
        <f>IF($Y28="","",INDEX(SUBCATEGORIAS!$A:$A,MATCH($Y28,SUBCATEGORIAS!$B:$B,0)))</f>
        <v/>
      </c>
      <c r="AB28" t="str">
        <f t="shared" si="6"/>
        <v/>
      </c>
      <c r="AC28" t="str">
        <f t="shared" si="13"/>
        <v/>
      </c>
      <c r="AD28" t="str">
        <f t="shared" si="14"/>
        <v/>
      </c>
      <c r="AE28" t="str">
        <f t="shared" si="15"/>
        <v/>
      </c>
      <c r="AG28">
        <v>26</v>
      </c>
      <c r="AH28" t="str">
        <f t="shared" si="18"/>
        <v/>
      </c>
      <c r="AI28" t="str">
        <f>IFERROR(IF(MATCH($AH17,$S:$S,0)&gt;0,CONCATENATE("imagen: ",IF(OR(INDEX($AC:$AC,MATCH($AH17,$S:$S,0))=0,INDEX($AC:$AC,MATCH($AH17,$S:$S,0))=" ",INDEX($AC:$AC,MATCH($AH17,$S:$S,0))=""),CONCATENATE(CHAR(39),CHAR(39)),CONCATENATE("require('../images/productos/",INDEX($AC:$AC,MATCH($AH17,$S:$S,0)),"')")),","),0),"")</f>
        <v>imagen: require('../images/productos/publicacion_1_1.png'),</v>
      </c>
      <c r="AN28" t="str">
        <f>IF($E28="","",INDEX(CATEGORIAS!$A:$A,MATCH($E28,CATEGORIAS!$B:$B,0)))</f>
        <v/>
      </c>
      <c r="AO28" t="str">
        <f>IF($F28="","",INDEX(SUBCATEGORIAS!$A:$A,MATCH($F28,SUBCATEGORIAS!$B:$B,0)))</f>
        <v/>
      </c>
      <c r="AP28" t="str">
        <f t="shared" si="7"/>
        <v/>
      </c>
      <c r="AR28" s="2" t="str">
        <f t="shared" si="16"/>
        <v/>
      </c>
      <c r="AS28" t="str">
        <f t="shared" si="17"/>
        <v/>
      </c>
      <c r="AT28" t="str">
        <f t="shared" si="8"/>
        <v/>
      </c>
      <c r="AU28" t="str">
        <f t="shared" si="9"/>
        <v/>
      </c>
    </row>
    <row r="29" spans="1:47" x14ac:dyDescent="0.25">
      <c r="A29" t="str">
        <f t="shared" si="10"/>
        <v/>
      </c>
      <c r="B29" t="str">
        <f>IF(D29="","",MAX($B$2:B28)+1)</f>
        <v/>
      </c>
      <c r="C29" s="3" t="str">
        <f>IF(A29="","",IF(COUNTIF($A$2:$A28,$A29)=0,MAX($C$2:$C28)+1,""))</f>
        <v/>
      </c>
      <c r="M29" t="s">
        <v>57</v>
      </c>
      <c r="O29" t="s">
        <v>57</v>
      </c>
      <c r="P29" s="3" t="str">
        <f t="shared" si="11"/>
        <v/>
      </c>
      <c r="Q29" s="3" t="str">
        <f>IF(D29="","",IF(AND(D29&lt;&gt;"",E29&lt;&gt;"",F29&lt;&gt;"",J29&lt;&gt;"",P29&lt;&gt;"",L29&lt;&gt;"",IFERROR(MATCH(INDEX($C:$C,MATCH($D29,$D:$D,0)),IMAGENES!$B:$B,0),-1)&gt;0),"'si'","'no'"))</f>
        <v/>
      </c>
      <c r="S29" t="str">
        <f t="shared" si="0"/>
        <v/>
      </c>
      <c r="T29" t="str">
        <f t="shared" si="1"/>
        <v/>
      </c>
      <c r="U29" t="str">
        <f t="shared" si="2"/>
        <v/>
      </c>
      <c r="V29" t="str">
        <f t="shared" si="12"/>
        <v/>
      </c>
      <c r="W29" t="str">
        <f t="shared" si="3"/>
        <v/>
      </c>
      <c r="X29" t="str">
        <f t="shared" si="4"/>
        <v/>
      </c>
      <c r="Y29" t="str">
        <f t="shared" si="5"/>
        <v/>
      </c>
      <c r="Z29" t="str">
        <f>IF($X29="","",INDEX(CATEGORIAS!$A:$A,MATCH($X29,CATEGORIAS!$B:$B,0)))</f>
        <v/>
      </c>
      <c r="AA29" t="str">
        <f>IF($Y29="","",INDEX(SUBCATEGORIAS!$A:$A,MATCH($Y29,SUBCATEGORIAS!$B:$B,0)))</f>
        <v/>
      </c>
      <c r="AB29" t="str">
        <f t="shared" si="6"/>
        <v/>
      </c>
      <c r="AC29" t="str">
        <f t="shared" si="13"/>
        <v/>
      </c>
      <c r="AD29" t="str">
        <f t="shared" si="14"/>
        <v/>
      </c>
      <c r="AE29" t="str">
        <f t="shared" si="15"/>
        <v/>
      </c>
      <c r="AG29">
        <v>27</v>
      </c>
      <c r="AH29" t="str">
        <f t="shared" si="18"/>
        <v/>
      </c>
      <c r="AI29" t="str">
        <f>IFERROR(IF(MATCH($AH17,$S:$S,0)&gt;0,CONCATENATE("disponible: ",INDEX($AE:$AE,MATCH($AH17,$S:$S,0)),","),0),"")</f>
        <v>disponible: 'no',</v>
      </c>
      <c r="AN29" t="str">
        <f>IF($E29="","",INDEX(CATEGORIAS!$A:$A,MATCH($E29,CATEGORIAS!$B:$B,0)))</f>
        <v/>
      </c>
      <c r="AO29" t="str">
        <f>IF($F29="","",INDEX(SUBCATEGORIAS!$A:$A,MATCH($F29,SUBCATEGORIAS!$B:$B,0)))</f>
        <v/>
      </c>
      <c r="AP29" t="str">
        <f t="shared" si="7"/>
        <v/>
      </c>
      <c r="AR29" s="2" t="str">
        <f t="shared" si="16"/>
        <v/>
      </c>
      <c r="AS29" t="str">
        <f t="shared" si="17"/>
        <v/>
      </c>
      <c r="AT29" t="str">
        <f t="shared" si="8"/>
        <v/>
      </c>
      <c r="AU29" t="str">
        <f t="shared" si="9"/>
        <v/>
      </c>
    </row>
    <row r="30" spans="1:47" x14ac:dyDescent="0.25">
      <c r="A30" t="str">
        <f t="shared" si="10"/>
        <v/>
      </c>
      <c r="B30" t="str">
        <f>IF(D30="","",MAX($B$2:B29)+1)</f>
        <v/>
      </c>
      <c r="C30" s="3" t="str">
        <f>IF(A30="","",IF(COUNTIF($A$2:$A29,$A30)=0,MAX($C$2:$C29)+1,""))</f>
        <v/>
      </c>
      <c r="M30" t="s">
        <v>57</v>
      </c>
      <c r="O30" t="s">
        <v>57</v>
      </c>
      <c r="P30" s="3" t="str">
        <f t="shared" si="11"/>
        <v/>
      </c>
      <c r="Q30" s="3" t="str">
        <f>IF(D30="","",IF(AND(D30&lt;&gt;"",E30&lt;&gt;"",F30&lt;&gt;"",J30&lt;&gt;"",P30&lt;&gt;"",L30&lt;&gt;"",IFERROR(MATCH(INDEX($C:$C,MATCH($D30,$D:$D,0)),IMAGENES!$B:$B,0),-1)&gt;0),"'si'","'no'"))</f>
        <v/>
      </c>
      <c r="S30" t="str">
        <f t="shared" si="0"/>
        <v/>
      </c>
      <c r="T30" t="str">
        <f t="shared" si="1"/>
        <v/>
      </c>
      <c r="U30" t="str">
        <f t="shared" si="2"/>
        <v/>
      </c>
      <c r="V30" t="str">
        <f t="shared" si="12"/>
        <v/>
      </c>
      <c r="W30" t="str">
        <f t="shared" si="3"/>
        <v/>
      </c>
      <c r="X30" t="str">
        <f t="shared" si="4"/>
        <v/>
      </c>
      <c r="Y30" t="str">
        <f t="shared" si="5"/>
        <v/>
      </c>
      <c r="Z30" t="str">
        <f>IF($X30="","",INDEX(CATEGORIAS!$A:$A,MATCH($X30,CATEGORIAS!$B:$B,0)))</f>
        <v/>
      </c>
      <c r="AA30" t="str">
        <f>IF($Y30="","",INDEX(SUBCATEGORIAS!$A:$A,MATCH($Y30,SUBCATEGORIAS!$B:$B,0)))</f>
        <v/>
      </c>
      <c r="AB30" t="str">
        <f t="shared" si="6"/>
        <v/>
      </c>
      <c r="AC30" t="str">
        <f t="shared" si="13"/>
        <v/>
      </c>
      <c r="AD30" t="str">
        <f t="shared" si="14"/>
        <v/>
      </c>
      <c r="AE30" t="str">
        <f t="shared" si="15"/>
        <v/>
      </c>
      <c r="AG30">
        <v>28</v>
      </c>
      <c r="AH30" t="str">
        <f t="shared" si="18"/>
        <v/>
      </c>
      <c r="AI30" t="str">
        <f>IFERROR(IF(MATCH($AH17,$S:$S,0)&gt;0,"},",0),"")</f>
        <v>},</v>
      </c>
      <c r="AN30" t="str">
        <f>IF($E30="","",INDEX(CATEGORIAS!$A:$A,MATCH($E30,CATEGORIAS!$B:$B,0)))</f>
        <v/>
      </c>
      <c r="AO30" t="str">
        <f>IF($F30="","",INDEX(SUBCATEGORIAS!$A:$A,MATCH($F30,SUBCATEGORIAS!$B:$B,0)))</f>
        <v/>
      </c>
      <c r="AP30" t="str">
        <f t="shared" si="7"/>
        <v/>
      </c>
      <c r="AR30" s="2" t="str">
        <f t="shared" si="16"/>
        <v/>
      </c>
      <c r="AS30" t="str">
        <f t="shared" si="17"/>
        <v/>
      </c>
      <c r="AT30" t="str">
        <f t="shared" si="8"/>
        <v/>
      </c>
      <c r="AU30" t="str">
        <f t="shared" si="9"/>
        <v/>
      </c>
    </row>
    <row r="31" spans="1:47" x14ac:dyDescent="0.25">
      <c r="A31" t="str">
        <f t="shared" si="10"/>
        <v/>
      </c>
      <c r="B31" t="str">
        <f>IF(D31="","",MAX($B$2:B30)+1)</f>
        <v/>
      </c>
      <c r="C31" s="3" t="str">
        <f>IF(A31="","",IF(COUNTIF($A$2:$A30,$A31)=0,MAX($C$2:$C30)+1,""))</f>
        <v/>
      </c>
      <c r="M31" t="s">
        <v>57</v>
      </c>
      <c r="O31" t="s">
        <v>57</v>
      </c>
      <c r="P31" s="3" t="str">
        <f t="shared" si="11"/>
        <v/>
      </c>
      <c r="Q31" s="3" t="str">
        <f>IF(D31="","",IF(AND(D31&lt;&gt;"",E31&lt;&gt;"",F31&lt;&gt;"",J31&lt;&gt;"",P31&lt;&gt;"",L31&lt;&gt;"",IFERROR(MATCH(INDEX($C:$C,MATCH($D31,$D:$D,0)),IMAGENES!$B:$B,0),-1)&gt;0),"'si'","'no'"))</f>
        <v/>
      </c>
      <c r="S31" t="str">
        <f t="shared" si="0"/>
        <v/>
      </c>
      <c r="T31" t="str">
        <f t="shared" si="1"/>
        <v/>
      </c>
      <c r="U31" t="str">
        <f t="shared" si="2"/>
        <v/>
      </c>
      <c r="V31" t="str">
        <f t="shared" si="12"/>
        <v/>
      </c>
      <c r="W31" t="str">
        <f t="shared" si="3"/>
        <v/>
      </c>
      <c r="X31" t="str">
        <f t="shared" si="4"/>
        <v/>
      </c>
      <c r="Y31" t="str">
        <f t="shared" si="5"/>
        <v/>
      </c>
      <c r="Z31" t="str">
        <f>IF($X31="","",INDEX(CATEGORIAS!$A:$A,MATCH($X31,CATEGORIAS!$B:$B,0)))</f>
        <v/>
      </c>
      <c r="AA31" t="str">
        <f>IF($Y31="","",INDEX(SUBCATEGORIAS!$A:$A,MATCH($Y31,SUBCATEGORIAS!$B:$B,0)))</f>
        <v/>
      </c>
      <c r="AB31" t="str">
        <f t="shared" si="6"/>
        <v/>
      </c>
      <c r="AC31" t="str">
        <f t="shared" si="13"/>
        <v/>
      </c>
      <c r="AD31" t="str">
        <f t="shared" si="14"/>
        <v/>
      </c>
      <c r="AE31" t="str">
        <f t="shared" si="15"/>
        <v/>
      </c>
      <c r="AG31">
        <v>29</v>
      </c>
      <c r="AH31">
        <f t="shared" si="18"/>
        <v>3</v>
      </c>
      <c r="AI31" t="str">
        <f>IFERROR(IF(MATCH($AH31,$S:$S,0)&gt;0,"{",0),"")</f>
        <v>{</v>
      </c>
      <c r="AN31" t="str">
        <f>IF($E31="","",INDEX(CATEGORIAS!$A:$A,MATCH($E31,CATEGORIAS!$B:$B,0)))</f>
        <v/>
      </c>
      <c r="AO31" t="str">
        <f>IF($F31="","",INDEX(SUBCATEGORIAS!$A:$A,MATCH($F31,SUBCATEGORIAS!$B:$B,0)))</f>
        <v/>
      </c>
      <c r="AP31" t="str">
        <f t="shared" si="7"/>
        <v/>
      </c>
      <c r="AR31" s="2" t="str">
        <f t="shared" si="16"/>
        <v/>
      </c>
      <c r="AS31" t="str">
        <f t="shared" si="17"/>
        <v/>
      </c>
      <c r="AT31" t="str">
        <f t="shared" si="8"/>
        <v/>
      </c>
      <c r="AU31" t="str">
        <f t="shared" si="9"/>
        <v/>
      </c>
    </row>
    <row r="32" spans="1:47" x14ac:dyDescent="0.25">
      <c r="A32" t="str">
        <f t="shared" si="10"/>
        <v/>
      </c>
      <c r="B32" t="str">
        <f>IF(D32="","",MAX($B$2:B31)+1)</f>
        <v/>
      </c>
      <c r="C32" s="3" t="str">
        <f>IF(A32="","",IF(COUNTIF($A$2:$A31,$A32)=0,MAX($C$2:$C31)+1,""))</f>
        <v/>
      </c>
      <c r="M32" t="s">
        <v>57</v>
      </c>
      <c r="O32" t="s">
        <v>57</v>
      </c>
      <c r="P32" s="3" t="str">
        <f>_xlfn.TEXTJOIN(" - ",TRUE,G32:I32)</f>
        <v/>
      </c>
      <c r="Q32" s="3" t="str">
        <f>IF(D32="","",IF(AND(D32&lt;&gt;"",E32&lt;&gt;"",F32&lt;&gt;"",J32&lt;&gt;"",P32&lt;&gt;"",L32&lt;&gt;"",IFERROR(MATCH(INDEX($C:$C,MATCH($D32,$D:$D,0)),IMAGENES!$B:$B,0),-1)&gt;0),"'si'","'no'"))</f>
        <v/>
      </c>
      <c r="S32" t="str">
        <f t="shared" si="0"/>
        <v/>
      </c>
      <c r="T32" t="str">
        <f t="shared" si="1"/>
        <v/>
      </c>
      <c r="U32" t="str">
        <f t="shared" si="2"/>
        <v/>
      </c>
      <c r="V32" t="str">
        <f t="shared" si="12"/>
        <v/>
      </c>
      <c r="W32" t="str">
        <f t="shared" si="3"/>
        <v/>
      </c>
      <c r="X32" t="str">
        <f t="shared" si="4"/>
        <v/>
      </c>
      <c r="Y32" t="str">
        <f t="shared" si="5"/>
        <v/>
      </c>
      <c r="Z32" t="str">
        <f>IF($X32="","",INDEX(CATEGORIAS!$A:$A,MATCH($X32,CATEGORIAS!$B:$B,0)))</f>
        <v/>
      </c>
      <c r="AA32" t="str">
        <f>IF($Y32="","",INDEX(SUBCATEGORIAS!$A:$A,MATCH($Y32,SUBCATEGORIAS!$B:$B,0)))</f>
        <v/>
      </c>
      <c r="AB32" t="str">
        <f t="shared" si="6"/>
        <v/>
      </c>
      <c r="AC32" t="str">
        <f t="shared" si="13"/>
        <v/>
      </c>
      <c r="AD32" t="str">
        <f t="shared" si="14"/>
        <v/>
      </c>
      <c r="AE32" t="str">
        <f t="shared" si="15"/>
        <v/>
      </c>
      <c r="AG32">
        <v>30</v>
      </c>
      <c r="AH32" t="str">
        <f t="shared" si="18"/>
        <v/>
      </c>
      <c r="AI32" t="str">
        <f>IFERROR(IF(MATCH($AH31,$S:$S,0)&gt;0,CONCATENATE("id_articulo: ",$AH31,","),0),"")</f>
        <v>id_articulo: 3,</v>
      </c>
      <c r="AN32" t="str">
        <f>IF($E32="","",INDEX(CATEGORIAS!$A:$A,MATCH($E32,CATEGORIAS!$B:$B,0)))</f>
        <v/>
      </c>
      <c r="AO32" t="str">
        <f>IF($F32="","",INDEX(SUBCATEGORIAS!$A:$A,MATCH($F32,SUBCATEGORIAS!$B:$B,0)))</f>
        <v/>
      </c>
      <c r="AP32" t="str">
        <f t="shared" si="7"/>
        <v/>
      </c>
      <c r="AR32" s="2" t="str">
        <f t="shared" si="16"/>
        <v/>
      </c>
      <c r="AS32" t="str">
        <f t="shared" si="17"/>
        <v/>
      </c>
      <c r="AT32" t="str">
        <f t="shared" si="8"/>
        <v/>
      </c>
      <c r="AU32" t="str">
        <f t="shared" si="9"/>
        <v/>
      </c>
    </row>
    <row r="33" spans="1:47" x14ac:dyDescent="0.25">
      <c r="A33" t="str">
        <f t="shared" si="10"/>
        <v/>
      </c>
      <c r="B33" t="str">
        <f>IF(D33="","",MAX($B$2:B32)+1)</f>
        <v/>
      </c>
      <c r="C33" s="3" t="str">
        <f>IF(A33="","",IF(COUNTIF($A$2:$A32,$A33)=0,MAX($C$2:$C32)+1,""))</f>
        <v/>
      </c>
      <c r="M33" t="s">
        <v>57</v>
      </c>
      <c r="O33" t="s">
        <v>57</v>
      </c>
      <c r="P33" s="3" t="str">
        <f t="shared" si="11"/>
        <v/>
      </c>
      <c r="Q33" s="3" t="str">
        <f>IF(D33="","",IF(AND(D33&lt;&gt;"",E33&lt;&gt;"",F33&lt;&gt;"",J33&lt;&gt;"",P33&lt;&gt;"",L33&lt;&gt;"",IFERROR(MATCH(INDEX($C:$C,MATCH($D33,$D:$D,0)),IMAGENES!$B:$B,0),-1)&gt;0),"'si'","'no'"))</f>
        <v/>
      </c>
      <c r="S33" t="str">
        <f t="shared" si="0"/>
        <v/>
      </c>
      <c r="T33" t="str">
        <f t="shared" si="1"/>
        <v/>
      </c>
      <c r="U33" t="str">
        <f t="shared" si="2"/>
        <v/>
      </c>
      <c r="V33" t="str">
        <f t="shared" si="12"/>
        <v/>
      </c>
      <c r="W33" t="str">
        <f t="shared" si="3"/>
        <v/>
      </c>
      <c r="X33" t="str">
        <f t="shared" si="4"/>
        <v/>
      </c>
      <c r="Y33" t="str">
        <f t="shared" si="5"/>
        <v/>
      </c>
      <c r="Z33" t="str">
        <f>IF($X33="","",INDEX(CATEGORIAS!$A:$A,MATCH($X33,CATEGORIAS!$B:$B,0)))</f>
        <v/>
      </c>
      <c r="AA33" t="str">
        <f>IF($Y33="","",INDEX(SUBCATEGORIAS!$A:$A,MATCH($Y33,SUBCATEGORIAS!$B:$B,0)))</f>
        <v/>
      </c>
      <c r="AB33" t="str">
        <f t="shared" si="6"/>
        <v/>
      </c>
      <c r="AC33" t="str">
        <f t="shared" si="13"/>
        <v/>
      </c>
      <c r="AD33" t="str">
        <f t="shared" si="14"/>
        <v/>
      </c>
      <c r="AE33" t="str">
        <f t="shared" si="15"/>
        <v/>
      </c>
      <c r="AG33">
        <v>31</v>
      </c>
      <c r="AH33" t="str">
        <f t="shared" si="18"/>
        <v/>
      </c>
      <c r="AI33" t="str">
        <f>IFERROR(IF(MATCH($AH31,$S:$S,0)&gt;0,CONCATENATE("nombre: '",INDEX($T:$T,MATCH($AH31,$S:$S,0)),"',"),0),"")</f>
        <v>nombre: 'Informe de Calificaciones',</v>
      </c>
      <c r="AN33" t="str">
        <f>IF($E33="","",INDEX(CATEGORIAS!$A:$A,MATCH($E33,CATEGORIAS!$B:$B,0)))</f>
        <v/>
      </c>
      <c r="AO33" t="str">
        <f>IF($F33="","",INDEX(SUBCATEGORIAS!$A:$A,MATCH($F33,SUBCATEGORIAS!$B:$B,0)))</f>
        <v/>
      </c>
      <c r="AP33" t="str">
        <f t="shared" si="7"/>
        <v/>
      </c>
      <c r="AR33" s="2" t="str">
        <f t="shared" si="16"/>
        <v/>
      </c>
      <c r="AS33" t="str">
        <f t="shared" si="17"/>
        <v/>
      </c>
      <c r="AT33" t="str">
        <f t="shared" si="8"/>
        <v/>
      </c>
      <c r="AU33" t="str">
        <f t="shared" si="9"/>
        <v/>
      </c>
    </row>
    <row r="34" spans="1:47" x14ac:dyDescent="0.25">
      <c r="A34" t="str">
        <f t="shared" si="10"/>
        <v/>
      </c>
      <c r="B34" t="str">
        <f>IF(D34="","",MAX($B$2:B33)+1)</f>
        <v/>
      </c>
      <c r="C34" s="3" t="str">
        <f>IF(A34="","",IF(COUNTIF($A$2:$A33,$A34)=0,MAX($C$2:$C33)+1,""))</f>
        <v/>
      </c>
      <c r="M34" t="s">
        <v>57</v>
      </c>
      <c r="O34" t="s">
        <v>57</v>
      </c>
      <c r="P34" s="3" t="str">
        <f t="shared" si="11"/>
        <v/>
      </c>
      <c r="Q34" s="3" t="str">
        <f>IF(D34="","",IF(AND(D34&lt;&gt;"",E34&lt;&gt;"",F34&lt;&gt;"",J34&lt;&gt;"",P34&lt;&gt;"",L34&lt;&gt;"",IFERROR(MATCH(INDEX($C:$C,MATCH($D34,$D:$D,0)),IMAGENES!$B:$B,0),-1)&gt;0),"'si'","'no'"))</f>
        <v/>
      </c>
      <c r="S34" t="str">
        <f t="shared" si="0"/>
        <v/>
      </c>
      <c r="T34" t="str">
        <f t="shared" si="1"/>
        <v/>
      </c>
      <c r="U34" t="str">
        <f t="shared" si="2"/>
        <v/>
      </c>
      <c r="V34" t="str">
        <f t="shared" si="12"/>
        <v/>
      </c>
      <c r="W34" t="str">
        <f t="shared" si="3"/>
        <v/>
      </c>
      <c r="X34" t="str">
        <f t="shared" si="4"/>
        <v/>
      </c>
      <c r="Y34" t="str">
        <f t="shared" si="5"/>
        <v/>
      </c>
      <c r="Z34" t="str">
        <f>IF($X34="","",INDEX(CATEGORIAS!$A:$A,MATCH($X34,CATEGORIAS!$B:$B,0)))</f>
        <v/>
      </c>
      <c r="AA34" t="str">
        <f>IF($Y34="","",INDEX(SUBCATEGORIAS!$A:$A,MATCH($Y34,SUBCATEGORIAS!$B:$B,0)))</f>
        <v/>
      </c>
      <c r="AB34" t="str">
        <f t="shared" si="6"/>
        <v/>
      </c>
      <c r="AC34" t="str">
        <f t="shared" si="13"/>
        <v/>
      </c>
      <c r="AD34" t="str">
        <f t="shared" si="14"/>
        <v/>
      </c>
      <c r="AE34" t="str">
        <f t="shared" si="15"/>
        <v/>
      </c>
      <c r="AG34">
        <v>32</v>
      </c>
      <c r="AH34" t="str">
        <f t="shared" si="18"/>
        <v/>
      </c>
      <c r="AI34" t="str">
        <f>IFERROR(IF(MATCH($AH31,$S:$S,0)&gt;0,CONCATENATE("descripcion: '",INDEX($U:$U,MATCH($AH31,$S:$S,0)),"',"),0),"")</f>
        <v>descripcion: 'La planilla Informe de Calificaciones facilita el registro, análisis y visualización del rendimiento académico de hasta 50 estudiantes, con cálculos automáticos, segmentación por niveles de logro y gráficos estadísticos para informes claros y efectivos.',</v>
      </c>
      <c r="AN34" t="str">
        <f>IF($E34="","",INDEX(CATEGORIAS!$A:$A,MATCH($E34,CATEGORIAS!$B:$B,0)))</f>
        <v/>
      </c>
      <c r="AO34" t="str">
        <f>IF($F34="","",INDEX(SUBCATEGORIAS!$A:$A,MATCH($F34,SUBCATEGORIAS!$B:$B,0)))</f>
        <v/>
      </c>
      <c r="AP34" t="str">
        <f t="shared" si="7"/>
        <v/>
      </c>
      <c r="AR34" s="2" t="str">
        <f t="shared" si="16"/>
        <v/>
      </c>
      <c r="AS34" t="str">
        <f t="shared" si="17"/>
        <v/>
      </c>
      <c r="AT34" t="str">
        <f t="shared" si="8"/>
        <v/>
      </c>
      <c r="AU34" t="str">
        <f t="shared" si="9"/>
        <v/>
      </c>
    </row>
    <row r="35" spans="1:47" x14ac:dyDescent="0.25">
      <c r="A35" t="str">
        <f t="shared" si="10"/>
        <v/>
      </c>
      <c r="B35" t="str">
        <f>IF(D35="","",MAX($B$2:B34)+1)</f>
        <v/>
      </c>
      <c r="C35" s="3" t="str">
        <f>IF(A35="","",IF(COUNTIF($A$2:$A34,$A35)=0,MAX($C$2:$C34)+1,""))</f>
        <v/>
      </c>
      <c r="M35" t="s">
        <v>57</v>
      </c>
      <c r="O35" t="s">
        <v>57</v>
      </c>
      <c r="P35" s="3" t="str">
        <f t="shared" si="11"/>
        <v/>
      </c>
      <c r="Q35" s="3" t="str">
        <f>IF(D35="","",IF(AND(D35&lt;&gt;"",E35&lt;&gt;"",F35&lt;&gt;"",J35&lt;&gt;"",P35&lt;&gt;"",L35&lt;&gt;"",IFERROR(MATCH(INDEX($C:$C,MATCH($D35,$D:$D,0)),IMAGENES!$B:$B,0),-1)&gt;0),"'si'","'no'"))</f>
        <v/>
      </c>
      <c r="S35" t="str">
        <f t="shared" si="0"/>
        <v/>
      </c>
      <c r="T35" t="str">
        <f t="shared" si="1"/>
        <v/>
      </c>
      <c r="U35" t="str">
        <f t="shared" si="2"/>
        <v/>
      </c>
      <c r="V35" t="str">
        <f t="shared" si="12"/>
        <v/>
      </c>
      <c r="W35" t="str">
        <f t="shared" si="3"/>
        <v/>
      </c>
      <c r="X35" t="str">
        <f t="shared" si="4"/>
        <v/>
      </c>
      <c r="Y35" t="str">
        <f t="shared" si="5"/>
        <v/>
      </c>
      <c r="Z35" t="str">
        <f>IF($X35="","",INDEX(CATEGORIAS!$A:$A,MATCH($X35,CATEGORIAS!$B:$B,0)))</f>
        <v/>
      </c>
      <c r="AA35" t="str">
        <f>IF($Y35="","",INDEX(SUBCATEGORIAS!$A:$A,MATCH($Y35,SUBCATEGORIAS!$B:$B,0)))</f>
        <v/>
      </c>
      <c r="AB35" t="str">
        <f t="shared" si="6"/>
        <v/>
      </c>
      <c r="AC35" t="str">
        <f t="shared" si="13"/>
        <v/>
      </c>
      <c r="AD35" t="str">
        <f t="shared" si="14"/>
        <v/>
      </c>
      <c r="AE35" t="str">
        <f t="shared" si="15"/>
        <v/>
      </c>
      <c r="AG35">
        <v>33</v>
      </c>
      <c r="AH35" t="str">
        <f t="shared" si="18"/>
        <v/>
      </c>
      <c r="AI35" t="str">
        <f>IFERROR(IF(MATCH($AH31,$S:$S,0)&gt;0,CONCATENATE("descripcion_larga: '",INDEX($W:$W,MATCH($AH31,$S:$S,0)),"',"),0),"")</f>
        <v>descripcion_larga: 'Esta planilla ha sido diseñada para optimizar la gestión del rendimiento académico en el aula, permitiendo no solo calcular notas de manera automática sino también categorizar a los estudiantes según su nivel de logro y generar análisis estadísticos claros y precisos. Su interfaz intuitiva facilita el ingreso de datos y la creación de informes personalizados, adaptándose a diversas necesidades, como reuniones con directivos o presentaciones a apoderados. Además, incluye herramientas para ordenar estudiantes por nombre o RUT, lo que resulta útil al compartir calificaciones. Los gráficos integrados ofrecen una visualización completa de la distribución del desempeño, ayudando a identificar tendencias y áreas de mejora.',</v>
      </c>
      <c r="AN35" t="str">
        <f>IF($E35="","",INDEX(CATEGORIAS!$A:$A,MATCH($E35,CATEGORIAS!$B:$B,0)))</f>
        <v/>
      </c>
      <c r="AO35" t="str">
        <f>IF($F35="","",INDEX(SUBCATEGORIAS!$A:$A,MATCH($F35,SUBCATEGORIAS!$B:$B,0)))</f>
        <v/>
      </c>
      <c r="AP35" t="str">
        <f t="shared" si="7"/>
        <v/>
      </c>
      <c r="AR35" s="2" t="str">
        <f t="shared" si="16"/>
        <v/>
      </c>
      <c r="AS35" t="str">
        <f t="shared" si="17"/>
        <v/>
      </c>
      <c r="AT35" t="str">
        <f t="shared" si="8"/>
        <v/>
      </c>
      <c r="AU35" t="str">
        <f t="shared" si="9"/>
        <v/>
      </c>
    </row>
    <row r="36" spans="1:47" x14ac:dyDescent="0.25">
      <c r="A36" t="str">
        <f t="shared" si="10"/>
        <v/>
      </c>
      <c r="B36" t="str">
        <f>IF(D36="","",MAX($B$2:B35)+1)</f>
        <v/>
      </c>
      <c r="C36" s="3" t="str">
        <f>IF(A36="","",IF(COUNTIF($A$2:$A35,$A36)=0,MAX($C$2:$C35)+1,""))</f>
        <v/>
      </c>
      <c r="M36" t="s">
        <v>57</v>
      </c>
      <c r="O36" t="s">
        <v>57</v>
      </c>
      <c r="P36" s="3" t="str">
        <f t="shared" si="11"/>
        <v/>
      </c>
      <c r="Q36" s="3" t="str">
        <f>IF(D36="","",IF(AND(D36&lt;&gt;"",E36&lt;&gt;"",F36&lt;&gt;"",J36&lt;&gt;"",P36&lt;&gt;"",L36&lt;&gt;"",IFERROR(MATCH(INDEX($C:$C,MATCH($D36,$D:$D,0)),IMAGENES!$B:$B,0),-1)&gt;0),"'si'","'no'"))</f>
        <v/>
      </c>
      <c r="S36" t="str">
        <f t="shared" si="0"/>
        <v/>
      </c>
      <c r="T36" t="str">
        <f t="shared" si="1"/>
        <v/>
      </c>
      <c r="U36" t="str">
        <f t="shared" si="2"/>
        <v/>
      </c>
      <c r="V36" t="str">
        <f t="shared" si="12"/>
        <v/>
      </c>
      <c r="W36" t="str">
        <f t="shared" si="3"/>
        <v/>
      </c>
      <c r="X36" t="str">
        <f t="shared" si="4"/>
        <v/>
      </c>
      <c r="Y36" t="str">
        <f t="shared" si="5"/>
        <v/>
      </c>
      <c r="Z36" t="str">
        <f>IF($X36="","",INDEX(CATEGORIAS!$A:$A,MATCH($X36,CATEGORIAS!$B:$B,0)))</f>
        <v/>
      </c>
      <c r="AA36" t="str">
        <f>IF($Y36="","",INDEX(SUBCATEGORIAS!$A:$A,MATCH($Y36,SUBCATEGORIAS!$B:$B,0)))</f>
        <v/>
      </c>
      <c r="AB36" t="str">
        <f t="shared" si="6"/>
        <v/>
      </c>
      <c r="AC36" t="str">
        <f t="shared" si="13"/>
        <v/>
      </c>
      <c r="AD36" t="str">
        <f t="shared" si="14"/>
        <v/>
      </c>
      <c r="AE36" t="str">
        <f t="shared" si="15"/>
        <v/>
      </c>
      <c r="AG36">
        <v>34</v>
      </c>
      <c r="AH36" t="str">
        <f t="shared" si="18"/>
        <v/>
      </c>
      <c r="AI36" t="str">
        <f>IFERROR(IF(MATCH($AH31,$S:$S,0)&gt;0,CONCATENATE("grado: '",INDEX($V:$V,MATCH($AH31,$S:$S,0)),"',"),0),"")</f>
        <v>grado: 'Avanzada',</v>
      </c>
      <c r="AN36" t="str">
        <f>IF($E36="","",INDEX(CATEGORIAS!$A:$A,MATCH($E36,CATEGORIAS!$B:$B,0)))</f>
        <v/>
      </c>
      <c r="AO36" t="str">
        <f>IF($F36="","",INDEX(SUBCATEGORIAS!$A:$A,MATCH($F36,SUBCATEGORIAS!$B:$B,0)))</f>
        <v/>
      </c>
      <c r="AP36" t="str">
        <f t="shared" si="7"/>
        <v/>
      </c>
      <c r="AR36" s="2" t="str">
        <f t="shared" si="16"/>
        <v/>
      </c>
      <c r="AS36" t="str">
        <f t="shared" si="17"/>
        <v/>
      </c>
      <c r="AT36" t="str">
        <f t="shared" si="8"/>
        <v/>
      </c>
      <c r="AU36" t="str">
        <f t="shared" si="9"/>
        <v/>
      </c>
    </row>
    <row r="37" spans="1:47" x14ac:dyDescent="0.25">
      <c r="A37" t="str">
        <f t="shared" si="10"/>
        <v/>
      </c>
      <c r="B37" t="str">
        <f>IF(D37="","",MAX($B$2:B36)+1)</f>
        <v/>
      </c>
      <c r="C37" s="3" t="str">
        <f>IF(A37="","",IF(COUNTIF($A$2:$A36,$A37)=0,MAX($C$2:$C36)+1,""))</f>
        <v/>
      </c>
      <c r="M37" t="s">
        <v>57</v>
      </c>
      <c r="O37" t="s">
        <v>57</v>
      </c>
      <c r="P37" s="3" t="str">
        <f t="shared" si="11"/>
        <v/>
      </c>
      <c r="Q37" s="3" t="str">
        <f>IF(D37="","",IF(AND(D37&lt;&gt;"",E37&lt;&gt;"",F37&lt;&gt;"",J37&lt;&gt;"",P37&lt;&gt;"",L37&lt;&gt;"",IFERROR(MATCH(INDEX($C:$C,MATCH($D37,$D:$D,0)),IMAGENES!$B:$B,0),-1)&gt;0),"'si'","'no'"))</f>
        <v/>
      </c>
      <c r="S37" t="str">
        <f t="shared" si="0"/>
        <v/>
      </c>
      <c r="T37" t="str">
        <f t="shared" si="1"/>
        <v/>
      </c>
      <c r="U37" t="str">
        <f t="shared" si="2"/>
        <v/>
      </c>
      <c r="V37" t="str">
        <f t="shared" si="12"/>
        <v/>
      </c>
      <c r="W37" t="str">
        <f t="shared" si="3"/>
        <v/>
      </c>
      <c r="X37" t="str">
        <f t="shared" si="4"/>
        <v/>
      </c>
      <c r="Y37" t="str">
        <f t="shared" si="5"/>
        <v/>
      </c>
      <c r="Z37" t="str">
        <f>IF($X37="","",INDEX(CATEGORIAS!$A:$A,MATCH($X37,CATEGORIAS!$B:$B,0)))</f>
        <v/>
      </c>
      <c r="AA37" t="str">
        <f>IF($Y37="","",INDEX(SUBCATEGORIAS!$A:$A,MATCH($Y37,SUBCATEGORIAS!$B:$B,0)))</f>
        <v/>
      </c>
      <c r="AB37" t="str">
        <f t="shared" si="6"/>
        <v/>
      </c>
      <c r="AC37" t="str">
        <f t="shared" si="13"/>
        <v/>
      </c>
      <c r="AD37" t="str">
        <f t="shared" si="14"/>
        <v/>
      </c>
      <c r="AE37" t="str">
        <f t="shared" si="15"/>
        <v/>
      </c>
      <c r="AG37">
        <v>35</v>
      </c>
      <c r="AH37" t="str">
        <f t="shared" si="18"/>
        <v/>
      </c>
      <c r="AI37" t="str">
        <f>IFERROR(IF(MATCH($AH31,$S:$S,0)&gt;0,CONCATENATE("id_categoria: '",INDEX($Z:$Z,MATCH($AH31,$S:$S,0)),"',"),0),"")</f>
        <v>id_categoria: '3',</v>
      </c>
      <c r="AN37" t="str">
        <f>IF($E37="","",INDEX(CATEGORIAS!$A:$A,MATCH($E37,CATEGORIAS!$B:$B,0)))</f>
        <v/>
      </c>
      <c r="AO37" t="str">
        <f>IF($F37="","",INDEX(SUBCATEGORIAS!$A:$A,MATCH($F37,SUBCATEGORIAS!$B:$B,0)))</f>
        <v/>
      </c>
      <c r="AP37" t="str">
        <f t="shared" si="7"/>
        <v/>
      </c>
      <c r="AR37" s="2" t="str">
        <f t="shared" si="16"/>
        <v/>
      </c>
      <c r="AS37" t="str">
        <f t="shared" si="17"/>
        <v/>
      </c>
      <c r="AT37" t="str">
        <f t="shared" si="8"/>
        <v/>
      </c>
      <c r="AU37" t="str">
        <f t="shared" si="9"/>
        <v/>
      </c>
    </row>
    <row r="38" spans="1:47" x14ac:dyDescent="0.25">
      <c r="A38" t="str">
        <f t="shared" si="10"/>
        <v/>
      </c>
      <c r="B38" t="str">
        <f>IF(D38="","",MAX($B$2:B37)+1)</f>
        <v/>
      </c>
      <c r="C38" s="3" t="str">
        <f>IF(A38="","",IF(COUNTIF($A$2:$A37,$A38)=0,MAX($C$2:$C37)+1,""))</f>
        <v/>
      </c>
      <c r="M38" t="s">
        <v>57</v>
      </c>
      <c r="O38" t="s">
        <v>57</v>
      </c>
      <c r="P38" s="3" t="str">
        <f t="shared" si="11"/>
        <v/>
      </c>
      <c r="Q38" s="3" t="str">
        <f>IF(D38="","",IF(AND(D38&lt;&gt;"",E38&lt;&gt;"",F38&lt;&gt;"",J38&lt;&gt;"",P38&lt;&gt;"",L38&lt;&gt;"",IFERROR(MATCH(INDEX($C:$C,MATCH($D38,$D:$D,0)),IMAGENES!$B:$B,0),-1)&gt;0),"'si'","'no'"))</f>
        <v/>
      </c>
      <c r="S38" t="str">
        <f t="shared" si="0"/>
        <v/>
      </c>
      <c r="T38" t="str">
        <f t="shared" si="1"/>
        <v/>
      </c>
      <c r="U38" t="str">
        <f t="shared" si="2"/>
        <v/>
      </c>
      <c r="V38" t="str">
        <f t="shared" si="12"/>
        <v/>
      </c>
      <c r="W38" t="str">
        <f t="shared" si="3"/>
        <v/>
      </c>
      <c r="X38" t="str">
        <f t="shared" si="4"/>
        <v/>
      </c>
      <c r="Y38" t="str">
        <f t="shared" si="5"/>
        <v/>
      </c>
      <c r="Z38" t="str">
        <f>IF($X38="","",INDEX(CATEGORIAS!$A:$A,MATCH($X38,CATEGORIAS!$B:$B,0)))</f>
        <v/>
      </c>
      <c r="AA38" t="str">
        <f>IF($Y38="","",INDEX(SUBCATEGORIAS!$A:$A,MATCH($Y38,SUBCATEGORIAS!$B:$B,0)))</f>
        <v/>
      </c>
      <c r="AB38" t="str">
        <f t="shared" si="6"/>
        <v/>
      </c>
      <c r="AC38" t="str">
        <f t="shared" si="13"/>
        <v/>
      </c>
      <c r="AD38" t="str">
        <f t="shared" si="14"/>
        <v/>
      </c>
      <c r="AE38" t="str">
        <f t="shared" si="15"/>
        <v/>
      </c>
      <c r="AG38">
        <v>36</v>
      </c>
      <c r="AH38" t="str">
        <f t="shared" si="18"/>
        <v/>
      </c>
      <c r="AI38" t="str">
        <f>IFERROR(IF(MATCH($AH31,$S:$S,0)&gt;0,CONCATENATE("id_subcategoria: '",INDEX($AA:$AA,MATCH($AH31,$S:$S,0)),"',"),0),"")</f>
        <v>id_subcategoria: '3',</v>
      </c>
      <c r="AN38" t="str">
        <f>IF($E38="","",INDEX(CATEGORIAS!$A:$A,MATCH($E38,CATEGORIAS!$B:$B,0)))</f>
        <v/>
      </c>
      <c r="AO38" t="str">
        <f>IF($F38="","",INDEX(SUBCATEGORIAS!$A:$A,MATCH($F38,SUBCATEGORIAS!$B:$B,0)))</f>
        <v/>
      </c>
      <c r="AP38" t="str">
        <f t="shared" si="7"/>
        <v/>
      </c>
      <c r="AR38" s="2" t="str">
        <f t="shared" si="16"/>
        <v/>
      </c>
      <c r="AS38" t="str">
        <f t="shared" si="17"/>
        <v/>
      </c>
      <c r="AT38" t="str">
        <f t="shared" si="8"/>
        <v/>
      </c>
      <c r="AU38" t="str">
        <f t="shared" si="9"/>
        <v/>
      </c>
    </row>
    <row r="39" spans="1:47" x14ac:dyDescent="0.25">
      <c r="A39" t="str">
        <f t="shared" si="10"/>
        <v/>
      </c>
      <c r="B39" t="str">
        <f>IF(D39="","",MAX($B$2:B38)+1)</f>
        <v/>
      </c>
      <c r="C39" s="3" t="str">
        <f>IF(A39="","",IF(COUNTIF($A$2:$A38,$A39)=0,MAX($C$2:$C38)+1,""))</f>
        <v/>
      </c>
      <c r="M39" t="s">
        <v>57</v>
      </c>
      <c r="O39" t="s">
        <v>57</v>
      </c>
      <c r="P39" s="3" t="str">
        <f t="shared" si="11"/>
        <v/>
      </c>
      <c r="Q39" s="3" t="str">
        <f>IF(D39="","",IF(AND(D39&lt;&gt;"",E39&lt;&gt;"",F39&lt;&gt;"",J39&lt;&gt;"",P39&lt;&gt;"",L39&lt;&gt;"",IFERROR(MATCH(INDEX($C:$C,MATCH($D39,$D:$D,0)),IMAGENES!$B:$B,0),-1)&gt;0),"'si'","'no'"))</f>
        <v/>
      </c>
      <c r="S39" t="str">
        <f t="shared" si="0"/>
        <v/>
      </c>
      <c r="T39" t="str">
        <f t="shared" si="1"/>
        <v/>
      </c>
      <c r="U39" t="str">
        <f t="shared" si="2"/>
        <v/>
      </c>
      <c r="V39" t="str">
        <f t="shared" si="12"/>
        <v/>
      </c>
      <c r="W39" t="str">
        <f t="shared" si="3"/>
        <v/>
      </c>
      <c r="X39" t="str">
        <f t="shared" si="4"/>
        <v/>
      </c>
      <c r="Y39" t="str">
        <f t="shared" si="5"/>
        <v/>
      </c>
      <c r="Z39" t="str">
        <f>IF($X39="","",INDEX(CATEGORIAS!$A:$A,MATCH($X39,CATEGORIAS!$B:$B,0)))</f>
        <v/>
      </c>
      <c r="AA39" t="str">
        <f>IF($Y39="","",INDEX(SUBCATEGORIAS!$A:$A,MATCH($Y39,SUBCATEGORIAS!$B:$B,0)))</f>
        <v/>
      </c>
      <c r="AB39" t="str">
        <f t="shared" si="6"/>
        <v/>
      </c>
      <c r="AC39" t="str">
        <f t="shared" si="13"/>
        <v/>
      </c>
      <c r="AD39" t="str">
        <f t="shared" si="14"/>
        <v/>
      </c>
      <c r="AE39" t="str">
        <f t="shared" si="15"/>
        <v/>
      </c>
      <c r="AG39">
        <v>37</v>
      </c>
      <c r="AH39" t="str">
        <f t="shared" si="18"/>
        <v/>
      </c>
      <c r="AI39" t="str">
        <f>IFERROR(IF(MATCH($AH31,$S:$S,0)&gt;0,CONCATENATE("precio: ",INDEX($AB:$AB,MATCH($AH31,$S:$S,0)),","),0),"")</f>
        <v>precio: 15000,</v>
      </c>
      <c r="AN39" t="str">
        <f>IF($E39="","",INDEX(CATEGORIAS!$A:$A,MATCH($E39,CATEGORIAS!$B:$B,0)))</f>
        <v/>
      </c>
      <c r="AO39" t="str">
        <f>IF($F39="","",INDEX(SUBCATEGORIAS!$A:$A,MATCH($F39,SUBCATEGORIAS!$B:$B,0)))</f>
        <v/>
      </c>
      <c r="AP39" t="str">
        <f t="shared" si="7"/>
        <v/>
      </c>
      <c r="AR39" s="2" t="str">
        <f t="shared" si="16"/>
        <v/>
      </c>
      <c r="AS39" t="str">
        <f t="shared" si="17"/>
        <v/>
      </c>
      <c r="AT39" t="str">
        <f t="shared" si="8"/>
        <v/>
      </c>
      <c r="AU39" t="str">
        <f t="shared" si="9"/>
        <v/>
      </c>
    </row>
    <row r="40" spans="1:47" x14ac:dyDescent="0.25">
      <c r="A40" t="str">
        <f t="shared" si="10"/>
        <v/>
      </c>
      <c r="B40" t="str">
        <f>IF(D40="","",MAX($B$2:B39)+1)</f>
        <v/>
      </c>
      <c r="C40" s="3" t="str">
        <f>IF(A40="","",IF(COUNTIF($A$2:$A39,$A40)=0,MAX($C$2:$C39)+1,""))</f>
        <v/>
      </c>
      <c r="M40" t="s">
        <v>57</v>
      </c>
      <c r="O40" t="s">
        <v>57</v>
      </c>
      <c r="P40" s="3" t="str">
        <f t="shared" si="11"/>
        <v/>
      </c>
      <c r="Q40" s="3" t="str">
        <f>IF(D40="","",IF(AND(D40&lt;&gt;"",E40&lt;&gt;"",F40&lt;&gt;"",J40&lt;&gt;"",P40&lt;&gt;"",L40&lt;&gt;"",IFERROR(MATCH(INDEX($C:$C,MATCH($D40,$D:$D,0)),IMAGENES!$B:$B,0),-1)&gt;0),"'si'","'no'"))</f>
        <v/>
      </c>
      <c r="S40" t="str">
        <f t="shared" si="0"/>
        <v/>
      </c>
      <c r="T40" t="str">
        <f t="shared" si="1"/>
        <v/>
      </c>
      <c r="U40" t="str">
        <f t="shared" si="2"/>
        <v/>
      </c>
      <c r="V40" t="str">
        <f t="shared" si="12"/>
        <v/>
      </c>
      <c r="W40" t="str">
        <f t="shared" si="3"/>
        <v/>
      </c>
      <c r="X40" t="str">
        <f t="shared" si="4"/>
        <v/>
      </c>
      <c r="Y40" t="str">
        <f t="shared" si="5"/>
        <v/>
      </c>
      <c r="Z40" t="str">
        <f>IF($X40="","",INDEX(CATEGORIAS!$A:$A,MATCH($X40,CATEGORIAS!$B:$B,0)))</f>
        <v/>
      </c>
      <c r="AA40" t="str">
        <f>IF($Y40="","",INDEX(SUBCATEGORIAS!$A:$A,MATCH($Y40,SUBCATEGORIAS!$B:$B,0)))</f>
        <v/>
      </c>
      <c r="AB40" t="str">
        <f t="shared" si="6"/>
        <v/>
      </c>
      <c r="AC40" t="str">
        <f t="shared" si="13"/>
        <v/>
      </c>
      <c r="AD40" t="str">
        <f t="shared" si="14"/>
        <v/>
      </c>
      <c r="AE40" t="str">
        <f t="shared" si="15"/>
        <v/>
      </c>
      <c r="AG40">
        <v>38</v>
      </c>
      <c r="AH40" t="str">
        <f t="shared" si="18"/>
        <v/>
      </c>
      <c r="AI40" t="str">
        <f>IFERROR(IF(MATCH($AH31,$S:$S,0)&gt;0,CONCATENATE("video_si: ",IF(LEN(IF(OR(INDEX($AD:$AD,MATCH($AH31,$S:$S,0))=0,INDEX($AD:$AD,MATCH($AH31,$S:$S,0))=" ",INDEX($AD:$AD,MATCH($AH31,$S:$S,0))=""),CONCATENATE(CHAR(39),CHAR(39)),CONCATENATE(CHAR(39),INDEX($AD:$AD,MATCH($AH31,$S:$S,0)),CHAR(39))))&gt;5,"'si'","'no'"),","),0),"")</f>
        <v>video_si: 'no',</v>
      </c>
      <c r="AN40" t="str">
        <f>IF($E40="","",INDEX(CATEGORIAS!$A:$A,MATCH($E40,CATEGORIAS!$B:$B,0)))</f>
        <v/>
      </c>
      <c r="AO40" t="str">
        <f>IF($F40="","",INDEX(SUBCATEGORIAS!$A:$A,MATCH($F40,SUBCATEGORIAS!$B:$B,0)))</f>
        <v/>
      </c>
      <c r="AP40" t="str">
        <f t="shared" si="7"/>
        <v/>
      </c>
      <c r="AR40" s="2" t="str">
        <f t="shared" si="16"/>
        <v/>
      </c>
      <c r="AS40" t="str">
        <f t="shared" si="17"/>
        <v/>
      </c>
      <c r="AT40" t="str">
        <f t="shared" si="8"/>
        <v/>
      </c>
      <c r="AU40" t="str">
        <f t="shared" si="9"/>
        <v/>
      </c>
    </row>
    <row r="41" spans="1:47" x14ac:dyDescent="0.25">
      <c r="A41" t="str">
        <f t="shared" si="10"/>
        <v/>
      </c>
      <c r="B41" t="str">
        <f>IF(D41="","",MAX($B$2:B40)+1)</f>
        <v/>
      </c>
      <c r="C41" s="3" t="str">
        <f>IF(A41="","",IF(COUNTIF($A$2:$A40,$A41)=0,MAX($C$2:$C40)+1,""))</f>
        <v/>
      </c>
      <c r="M41" t="s">
        <v>57</v>
      </c>
      <c r="O41" t="s">
        <v>57</v>
      </c>
      <c r="P41" s="3" t="str">
        <f t="shared" si="11"/>
        <v/>
      </c>
      <c r="Q41" s="3" t="str">
        <f>IF(D41="","",IF(AND(D41&lt;&gt;"",E41&lt;&gt;"",F41&lt;&gt;"",J41&lt;&gt;"",P41&lt;&gt;"",L41&lt;&gt;"",IFERROR(MATCH(INDEX($C:$C,MATCH($D41,$D:$D,0)),IMAGENES!$B:$B,0),-1)&gt;0),"'si'","'no'"))</f>
        <v/>
      </c>
      <c r="S41" t="str">
        <f t="shared" si="0"/>
        <v/>
      </c>
      <c r="T41" t="str">
        <f t="shared" si="1"/>
        <v/>
      </c>
      <c r="U41" t="str">
        <f t="shared" si="2"/>
        <v/>
      </c>
      <c r="V41" t="str">
        <f t="shared" si="12"/>
        <v/>
      </c>
      <c r="W41" t="str">
        <f t="shared" si="3"/>
        <v/>
      </c>
      <c r="X41" t="str">
        <f t="shared" si="4"/>
        <v/>
      </c>
      <c r="Y41" t="str">
        <f t="shared" si="5"/>
        <v/>
      </c>
      <c r="Z41" t="str">
        <f>IF($X41="","",INDEX(CATEGORIAS!$A:$A,MATCH($X41,CATEGORIAS!$B:$B,0)))</f>
        <v/>
      </c>
      <c r="AA41" t="str">
        <f>IF($Y41="","",INDEX(SUBCATEGORIAS!$A:$A,MATCH($Y41,SUBCATEGORIAS!$B:$B,0)))</f>
        <v/>
      </c>
      <c r="AB41" t="str">
        <f t="shared" si="6"/>
        <v/>
      </c>
      <c r="AC41" t="str">
        <f t="shared" si="13"/>
        <v/>
      </c>
      <c r="AD41" t="str">
        <f t="shared" si="14"/>
        <v/>
      </c>
      <c r="AE41" t="str">
        <f t="shared" si="15"/>
        <v/>
      </c>
      <c r="AG41">
        <v>39</v>
      </c>
      <c r="AH41" t="str">
        <f t="shared" si="18"/>
        <v/>
      </c>
      <c r="AI41" t="str">
        <f>IFERROR(IF(MATCH($AH31,$S:$S,0)&gt;0,CONCATENATE("video_link: ",IF(OR(INDEX($AD:$AD,MATCH($AH31,$S:$S,0))=0,INDEX($AD:$AD,MATCH($AH31,$S:$S,0))=" ",INDEX($AD:$AD,MATCH($AH31,$S:$S,0))=""),CONCATENATE(CHAR(39),CHAR(39)),CONCATENATE(CHAR(39),INDEX($AD:$AD,MATCH($AH31,$S:$S,0)),CHAR(39))),","),0),"")</f>
        <v>video_link: '',</v>
      </c>
      <c r="AN41" t="str">
        <f>IF($E41="","",INDEX(CATEGORIAS!$A:$A,MATCH($E41,CATEGORIAS!$B:$B,0)))</f>
        <v/>
      </c>
      <c r="AO41" t="str">
        <f>IF($F41="","",INDEX(SUBCATEGORIAS!$A:$A,MATCH($F41,SUBCATEGORIAS!$B:$B,0)))</f>
        <v/>
      </c>
      <c r="AP41" t="str">
        <f t="shared" si="7"/>
        <v/>
      </c>
      <c r="AR41" s="2" t="str">
        <f t="shared" si="16"/>
        <v/>
      </c>
      <c r="AS41" t="str">
        <f t="shared" si="17"/>
        <v/>
      </c>
      <c r="AT41" t="str">
        <f t="shared" si="8"/>
        <v/>
      </c>
      <c r="AU41" t="str">
        <f t="shared" si="9"/>
        <v/>
      </c>
    </row>
    <row r="42" spans="1:47" x14ac:dyDescent="0.25">
      <c r="A42" t="str">
        <f t="shared" si="10"/>
        <v/>
      </c>
      <c r="B42" t="str">
        <f>IF(D42="","",MAX($B$2:B41)+1)</f>
        <v/>
      </c>
      <c r="C42" s="3" t="str">
        <f>IF(A42="","",IF(COUNTIF($A$2:$A41,$A42)=0,MAX($C$2:$C41)+1,""))</f>
        <v/>
      </c>
      <c r="M42" t="s">
        <v>57</v>
      </c>
      <c r="O42" t="s">
        <v>57</v>
      </c>
      <c r="P42" s="3" t="str">
        <f t="shared" si="11"/>
        <v/>
      </c>
      <c r="Q42" s="3" t="str">
        <f>IF(D42="","",IF(AND(D42&lt;&gt;"",E42&lt;&gt;"",F42&lt;&gt;"",J42&lt;&gt;"",P42&lt;&gt;"",L42&lt;&gt;"",IFERROR(MATCH(INDEX($C:$C,MATCH($D42,$D:$D,0)),IMAGENES!$B:$B,0),-1)&gt;0),"'si'","'no'"))</f>
        <v/>
      </c>
      <c r="S42" t="str">
        <f t="shared" si="0"/>
        <v/>
      </c>
      <c r="T42" t="str">
        <f t="shared" si="1"/>
        <v/>
      </c>
      <c r="U42" t="str">
        <f t="shared" si="2"/>
        <v/>
      </c>
      <c r="V42" t="str">
        <f t="shared" si="12"/>
        <v/>
      </c>
      <c r="W42" t="str">
        <f t="shared" si="3"/>
        <v/>
      </c>
      <c r="X42" t="str">
        <f t="shared" si="4"/>
        <v/>
      </c>
      <c r="Y42" t="str">
        <f t="shared" si="5"/>
        <v/>
      </c>
      <c r="Z42" t="str">
        <f>IF($X42="","",INDEX(CATEGORIAS!$A:$A,MATCH($X42,CATEGORIAS!$B:$B,0)))</f>
        <v/>
      </c>
      <c r="AA42" t="str">
        <f>IF($Y42="","",INDEX(SUBCATEGORIAS!$A:$A,MATCH($Y42,SUBCATEGORIAS!$B:$B,0)))</f>
        <v/>
      </c>
      <c r="AB42" t="str">
        <f t="shared" si="6"/>
        <v/>
      </c>
      <c r="AC42" t="str">
        <f t="shared" si="13"/>
        <v/>
      </c>
      <c r="AD42" t="str">
        <f t="shared" si="14"/>
        <v/>
      </c>
      <c r="AE42" t="str">
        <f t="shared" si="15"/>
        <v/>
      </c>
      <c r="AG42">
        <v>40</v>
      </c>
      <c r="AH42" t="str">
        <f t="shared" si="18"/>
        <v/>
      </c>
      <c r="AI42" t="str">
        <f>IFERROR(IF(MATCH($AH31,$S:$S,0)&gt;0,CONCATENATE("imagen: ",IF(OR(INDEX($AC:$AC,MATCH($AH31,$S:$S,0))=0,INDEX($AC:$AC,MATCH($AH31,$S:$S,0))=" ",INDEX($AC:$AC,MATCH($AH31,$S:$S,0))=""),CONCATENATE(CHAR(39),CHAR(39)),CONCATENATE("require('../images/productos/",INDEX($AC:$AC,MATCH($AH31,$S:$S,0)),"')")),","),0),"")</f>
        <v>imagen: require('../images/productos/publicacion_1_1.png'),</v>
      </c>
      <c r="AN42" t="str">
        <f>IF($E42="","",INDEX(CATEGORIAS!$A:$A,MATCH($E42,CATEGORIAS!$B:$B,0)))</f>
        <v/>
      </c>
      <c r="AO42" t="str">
        <f>IF($F42="","",INDEX(SUBCATEGORIAS!$A:$A,MATCH($F42,SUBCATEGORIAS!$B:$B,0)))</f>
        <v/>
      </c>
      <c r="AP42" t="str">
        <f t="shared" si="7"/>
        <v/>
      </c>
      <c r="AR42" s="2" t="str">
        <f t="shared" si="16"/>
        <v/>
      </c>
      <c r="AS42" t="str">
        <f t="shared" si="17"/>
        <v/>
      </c>
      <c r="AT42" t="str">
        <f t="shared" si="8"/>
        <v/>
      </c>
      <c r="AU42" t="str">
        <f t="shared" si="9"/>
        <v/>
      </c>
    </row>
    <row r="43" spans="1:47" x14ac:dyDescent="0.25">
      <c r="A43" t="str">
        <f t="shared" si="10"/>
        <v/>
      </c>
      <c r="B43" t="str">
        <f>IF(D43="","",MAX($B$2:B42)+1)</f>
        <v/>
      </c>
      <c r="C43" s="3" t="str">
        <f>IF(A43="","",IF(COUNTIF($A$2:$A42,$A43)=0,MAX($C$2:$C42)+1,""))</f>
        <v/>
      </c>
      <c r="M43" t="s">
        <v>57</v>
      </c>
      <c r="O43" t="s">
        <v>57</v>
      </c>
      <c r="P43" s="3" t="str">
        <f t="shared" si="11"/>
        <v/>
      </c>
      <c r="Q43" s="3" t="str">
        <f>IF(D43="","",IF(AND(D43&lt;&gt;"",E43&lt;&gt;"",F43&lt;&gt;"",J43&lt;&gt;"",P43&lt;&gt;"",L43&lt;&gt;"",IFERROR(MATCH(INDEX($C:$C,MATCH($D43,$D:$D,0)),IMAGENES!$B:$B,0),-1)&gt;0),"'si'","'no'"))</f>
        <v/>
      </c>
      <c r="S43" t="str">
        <f t="shared" si="0"/>
        <v/>
      </c>
      <c r="T43" t="str">
        <f t="shared" si="1"/>
        <v/>
      </c>
      <c r="U43" t="str">
        <f t="shared" si="2"/>
        <v/>
      </c>
      <c r="V43" t="str">
        <f t="shared" si="12"/>
        <v/>
      </c>
      <c r="W43" t="str">
        <f t="shared" si="3"/>
        <v/>
      </c>
      <c r="X43" t="str">
        <f t="shared" si="4"/>
        <v/>
      </c>
      <c r="Y43" t="str">
        <f t="shared" si="5"/>
        <v/>
      </c>
      <c r="Z43" t="str">
        <f>IF($X43="","",INDEX(CATEGORIAS!$A:$A,MATCH($X43,CATEGORIAS!$B:$B,0)))</f>
        <v/>
      </c>
      <c r="AA43" t="str">
        <f>IF($Y43="","",INDEX(SUBCATEGORIAS!$A:$A,MATCH($Y43,SUBCATEGORIAS!$B:$B,0)))</f>
        <v/>
      </c>
      <c r="AB43" t="str">
        <f t="shared" si="6"/>
        <v/>
      </c>
      <c r="AC43" t="str">
        <f t="shared" si="13"/>
        <v/>
      </c>
      <c r="AD43" t="str">
        <f t="shared" si="14"/>
        <v/>
      </c>
      <c r="AE43" t="str">
        <f t="shared" si="15"/>
        <v/>
      </c>
      <c r="AG43">
        <v>41</v>
      </c>
      <c r="AH43" t="str">
        <f t="shared" si="18"/>
        <v/>
      </c>
      <c r="AI43" t="str">
        <f>IFERROR(IF(MATCH($AH31,$S:$S,0)&gt;0,CONCATENATE("disponible: ",INDEX($AE:$AE,MATCH($AH31,$S:$S,0)),","),0),"")</f>
        <v>disponible: 'no',</v>
      </c>
      <c r="AN43" t="str">
        <f>IF($E43="","",INDEX(CATEGORIAS!$A:$A,MATCH($E43,CATEGORIAS!$B:$B,0)))</f>
        <v/>
      </c>
      <c r="AO43" t="str">
        <f>IF($F43="","",INDEX(SUBCATEGORIAS!$A:$A,MATCH($F43,SUBCATEGORIAS!$B:$B,0)))</f>
        <v/>
      </c>
      <c r="AP43" t="str">
        <f t="shared" si="7"/>
        <v/>
      </c>
      <c r="AR43" s="2" t="str">
        <f t="shared" si="16"/>
        <v/>
      </c>
      <c r="AS43" t="str">
        <f t="shared" si="17"/>
        <v/>
      </c>
      <c r="AT43" t="str">
        <f t="shared" si="8"/>
        <v/>
      </c>
      <c r="AU43" t="str">
        <f t="shared" si="9"/>
        <v/>
      </c>
    </row>
    <row r="44" spans="1:47" x14ac:dyDescent="0.25">
      <c r="A44" t="str">
        <f t="shared" si="10"/>
        <v/>
      </c>
      <c r="B44" t="str">
        <f>IF(D44="","",MAX($B$2:B43)+1)</f>
        <v/>
      </c>
      <c r="C44" s="3" t="str">
        <f>IF(A44="","",IF(COUNTIF($A$2:$A43,$A44)=0,MAX($C$2:$C43)+1,""))</f>
        <v/>
      </c>
      <c r="M44" t="s">
        <v>57</v>
      </c>
      <c r="O44" t="s">
        <v>57</v>
      </c>
      <c r="P44" s="3" t="str">
        <f t="shared" si="11"/>
        <v/>
      </c>
      <c r="Q44" s="3" t="str">
        <f>IF(D44="","",IF(AND(D44&lt;&gt;"",E44&lt;&gt;"",F44&lt;&gt;"",J44&lt;&gt;"",P44&lt;&gt;"",L44&lt;&gt;"",IFERROR(MATCH(INDEX($C:$C,MATCH($D44,$D:$D,0)),IMAGENES!$B:$B,0),-1)&gt;0),"'si'","'no'"))</f>
        <v/>
      </c>
      <c r="S44" t="str">
        <f t="shared" si="0"/>
        <v/>
      </c>
      <c r="T44" t="str">
        <f t="shared" si="1"/>
        <v/>
      </c>
      <c r="U44" t="str">
        <f t="shared" si="2"/>
        <v/>
      </c>
      <c r="V44" t="str">
        <f t="shared" si="12"/>
        <v/>
      </c>
      <c r="W44" t="str">
        <f t="shared" si="3"/>
        <v/>
      </c>
      <c r="X44" t="str">
        <f t="shared" si="4"/>
        <v/>
      </c>
      <c r="Y44" t="str">
        <f t="shared" si="5"/>
        <v/>
      </c>
      <c r="Z44" t="str">
        <f>IF($X44="","",INDEX(CATEGORIAS!$A:$A,MATCH($X44,CATEGORIAS!$B:$B,0)))</f>
        <v/>
      </c>
      <c r="AA44" t="str">
        <f>IF($Y44="","",INDEX(SUBCATEGORIAS!$A:$A,MATCH($Y44,SUBCATEGORIAS!$B:$B,0)))</f>
        <v/>
      </c>
      <c r="AB44" t="str">
        <f t="shared" si="6"/>
        <v/>
      </c>
      <c r="AC44" t="str">
        <f t="shared" si="13"/>
        <v/>
      </c>
      <c r="AD44" t="str">
        <f t="shared" si="14"/>
        <v/>
      </c>
      <c r="AE44" t="str">
        <f t="shared" si="15"/>
        <v/>
      </c>
      <c r="AG44">
        <v>42</v>
      </c>
      <c r="AH44" t="str">
        <f t="shared" si="18"/>
        <v/>
      </c>
      <c r="AI44" t="str">
        <f>IFERROR(IF(MATCH($AH31,$S:$S,0)&gt;0,"},",0),"")</f>
        <v>},</v>
      </c>
      <c r="AN44" t="str">
        <f>IF($E44="","",INDEX(CATEGORIAS!$A:$A,MATCH($E44,CATEGORIAS!$B:$B,0)))</f>
        <v/>
      </c>
      <c r="AO44" t="str">
        <f>IF($F44="","",INDEX(SUBCATEGORIAS!$A:$A,MATCH($F44,SUBCATEGORIAS!$B:$B,0)))</f>
        <v/>
      </c>
      <c r="AP44" t="str">
        <f t="shared" si="7"/>
        <v/>
      </c>
      <c r="AR44" s="2" t="str">
        <f t="shared" si="16"/>
        <v/>
      </c>
      <c r="AS44" t="str">
        <f t="shared" si="17"/>
        <v/>
      </c>
      <c r="AT44" t="str">
        <f t="shared" si="8"/>
        <v/>
      </c>
      <c r="AU44" t="str">
        <f t="shared" si="9"/>
        <v/>
      </c>
    </row>
    <row r="45" spans="1:47" x14ac:dyDescent="0.25">
      <c r="A45" t="str">
        <f t="shared" si="10"/>
        <v/>
      </c>
      <c r="B45" t="str">
        <f>IF(D45="","",MAX($B$2:B44)+1)</f>
        <v/>
      </c>
      <c r="C45" s="3" t="str">
        <f>IF(A45="","",IF(COUNTIF($A$2:$A44,$A45)=0,MAX($C$2:$C44)+1,""))</f>
        <v/>
      </c>
      <c r="M45" t="s">
        <v>57</v>
      </c>
      <c r="O45" t="s">
        <v>57</v>
      </c>
      <c r="P45" s="3" t="str">
        <f t="shared" si="11"/>
        <v/>
      </c>
      <c r="Q45" s="3" t="str">
        <f>IF(D45="","",IF(AND(D45&lt;&gt;"",E45&lt;&gt;"",F45&lt;&gt;"",J45&lt;&gt;"",P45&lt;&gt;"",L45&lt;&gt;"",IFERROR(MATCH(INDEX($C:$C,MATCH($D45,$D:$D,0)),IMAGENES!$B:$B,0),-1)&gt;0),"'si'","'no'"))</f>
        <v/>
      </c>
      <c r="S45" t="str">
        <f t="shared" si="0"/>
        <v/>
      </c>
      <c r="T45" t="str">
        <f t="shared" si="1"/>
        <v/>
      </c>
      <c r="U45" t="str">
        <f t="shared" si="2"/>
        <v/>
      </c>
      <c r="V45" t="str">
        <f t="shared" si="12"/>
        <v/>
      </c>
      <c r="W45" t="str">
        <f t="shared" si="3"/>
        <v/>
      </c>
      <c r="X45" t="str">
        <f t="shared" si="4"/>
        <v/>
      </c>
      <c r="Y45" t="str">
        <f t="shared" si="5"/>
        <v/>
      </c>
      <c r="Z45" t="str">
        <f>IF($X45="","",INDEX(CATEGORIAS!$A:$A,MATCH($X45,CATEGORIAS!$B:$B,0)))</f>
        <v/>
      </c>
      <c r="AA45" t="str">
        <f>IF($Y45="","",INDEX(SUBCATEGORIAS!$A:$A,MATCH($Y45,SUBCATEGORIAS!$B:$B,0)))</f>
        <v/>
      </c>
      <c r="AB45" t="str">
        <f t="shared" si="6"/>
        <v/>
      </c>
      <c r="AC45" t="str">
        <f t="shared" si="13"/>
        <v/>
      </c>
      <c r="AD45" t="str">
        <f t="shared" si="14"/>
        <v/>
      </c>
      <c r="AE45" t="str">
        <f t="shared" si="15"/>
        <v/>
      </c>
      <c r="AG45">
        <v>43</v>
      </c>
      <c r="AH45">
        <f t="shared" si="18"/>
        <v>4</v>
      </c>
      <c r="AI45" t="str">
        <f>IFERROR(IF(MATCH($AH45,$S:$S,0)&gt;0,"{",0),"")</f>
        <v>{</v>
      </c>
      <c r="AN45" t="str">
        <f>IF($E45="","",INDEX(CATEGORIAS!$A:$A,MATCH($E45,CATEGORIAS!$B:$B,0)))</f>
        <v/>
      </c>
      <c r="AO45" t="str">
        <f>IF($F45="","",INDEX(SUBCATEGORIAS!$A:$A,MATCH($F45,SUBCATEGORIAS!$B:$B,0)))</f>
        <v/>
      </c>
      <c r="AP45" t="str">
        <f t="shared" si="7"/>
        <v/>
      </c>
      <c r="AR45" s="2" t="str">
        <f t="shared" si="16"/>
        <v/>
      </c>
      <c r="AS45" t="str">
        <f t="shared" si="17"/>
        <v/>
      </c>
      <c r="AT45" t="str">
        <f t="shared" si="8"/>
        <v/>
      </c>
      <c r="AU45" t="str">
        <f t="shared" si="9"/>
        <v/>
      </c>
    </row>
    <row r="46" spans="1:47" x14ac:dyDescent="0.25">
      <c r="A46" t="str">
        <f t="shared" si="10"/>
        <v/>
      </c>
      <c r="B46" t="str">
        <f>IF(D46="","",MAX($B$2:B45)+1)</f>
        <v/>
      </c>
      <c r="C46" s="3" t="str">
        <f>IF(A46="","",IF(COUNTIF($A$2:$A45,$A46)=0,MAX($C$2:$C45)+1,""))</f>
        <v/>
      </c>
      <c r="M46" t="s">
        <v>57</v>
      </c>
      <c r="O46" t="s">
        <v>57</v>
      </c>
      <c r="P46" s="3" t="str">
        <f t="shared" si="11"/>
        <v/>
      </c>
      <c r="Q46" s="3" t="str">
        <f>IF(D46="","",IF(AND(D46&lt;&gt;"",E46&lt;&gt;"",F46&lt;&gt;"",J46&lt;&gt;"",P46&lt;&gt;"",L46&lt;&gt;"",IFERROR(MATCH(INDEX($C:$C,MATCH($D46,$D:$D,0)),IMAGENES!$B:$B,0),-1)&gt;0),"'si'","'no'"))</f>
        <v/>
      </c>
      <c r="S46" t="str">
        <f t="shared" si="0"/>
        <v/>
      </c>
      <c r="T46" t="str">
        <f t="shared" si="1"/>
        <v/>
      </c>
      <c r="U46" t="str">
        <f t="shared" si="2"/>
        <v/>
      </c>
      <c r="V46" t="str">
        <f t="shared" si="12"/>
        <v/>
      </c>
      <c r="W46" t="str">
        <f t="shared" si="3"/>
        <v/>
      </c>
      <c r="X46" t="str">
        <f t="shared" si="4"/>
        <v/>
      </c>
      <c r="Y46" t="str">
        <f t="shared" si="5"/>
        <v/>
      </c>
      <c r="Z46" t="str">
        <f>IF($X46="","",INDEX(CATEGORIAS!$A:$A,MATCH($X46,CATEGORIAS!$B:$B,0)))</f>
        <v/>
      </c>
      <c r="AA46" t="str">
        <f>IF($Y46="","",INDEX(SUBCATEGORIAS!$A:$A,MATCH($Y46,SUBCATEGORIAS!$B:$B,0)))</f>
        <v/>
      </c>
      <c r="AB46" t="str">
        <f t="shared" si="6"/>
        <v/>
      </c>
      <c r="AC46" t="str">
        <f t="shared" si="13"/>
        <v/>
      </c>
      <c r="AD46" t="str">
        <f t="shared" si="14"/>
        <v/>
      </c>
      <c r="AE46" t="str">
        <f t="shared" si="15"/>
        <v/>
      </c>
      <c r="AG46">
        <v>44</v>
      </c>
      <c r="AH46" t="str">
        <f t="shared" si="18"/>
        <v/>
      </c>
      <c r="AI46" t="str">
        <f>IFERROR(IF(MATCH($AH45,$S:$S,0)&gt;0,CONCATENATE("id_articulo: ",$AH45,","),0),"")</f>
        <v>id_articulo: 4,</v>
      </c>
      <c r="AN46" t="str">
        <f>IF($E46="","",INDEX(CATEGORIAS!$A:$A,MATCH($E46,CATEGORIAS!$B:$B,0)))</f>
        <v/>
      </c>
      <c r="AO46" t="str">
        <f>IF($F46="","",INDEX(SUBCATEGORIAS!$A:$A,MATCH($F46,SUBCATEGORIAS!$B:$B,0)))</f>
        <v/>
      </c>
      <c r="AP46" t="str">
        <f t="shared" si="7"/>
        <v/>
      </c>
      <c r="AR46" s="2" t="str">
        <f t="shared" si="16"/>
        <v/>
      </c>
      <c r="AS46" t="str">
        <f t="shared" si="17"/>
        <v/>
      </c>
      <c r="AT46" t="str">
        <f t="shared" si="8"/>
        <v/>
      </c>
      <c r="AU46" t="str">
        <f t="shared" si="9"/>
        <v/>
      </c>
    </row>
    <row r="47" spans="1:47" x14ac:dyDescent="0.25">
      <c r="A47" t="str">
        <f t="shared" si="10"/>
        <v/>
      </c>
      <c r="B47" t="str">
        <f>IF(D47="","",MAX($B$2:B46)+1)</f>
        <v/>
      </c>
      <c r="C47" s="3" t="str">
        <f>IF(A47="","",IF(COUNTIF($A$2:$A46,$A47)=0,MAX($C$2:$C46)+1,""))</f>
        <v/>
      </c>
      <c r="M47" t="s">
        <v>57</v>
      </c>
      <c r="O47" t="s">
        <v>57</v>
      </c>
      <c r="P47" s="3" t="str">
        <f t="shared" si="11"/>
        <v/>
      </c>
      <c r="Q47" s="3" t="str">
        <f>IF(D47="","",IF(AND(D47&lt;&gt;"",E47&lt;&gt;"",F47&lt;&gt;"",J47&lt;&gt;"",P47&lt;&gt;"",L47&lt;&gt;"",IFERROR(MATCH(INDEX($C:$C,MATCH($D47,$D:$D,0)),IMAGENES!$B:$B,0),-1)&gt;0),"'si'","'no'"))</f>
        <v/>
      </c>
      <c r="S47" t="str">
        <f t="shared" si="0"/>
        <v/>
      </c>
      <c r="T47" t="str">
        <f t="shared" si="1"/>
        <v/>
      </c>
      <c r="U47" t="str">
        <f t="shared" si="2"/>
        <v/>
      </c>
      <c r="V47" t="str">
        <f t="shared" si="12"/>
        <v/>
      </c>
      <c r="W47" t="str">
        <f t="shared" si="3"/>
        <v/>
      </c>
      <c r="X47" t="str">
        <f t="shared" si="4"/>
        <v/>
      </c>
      <c r="Y47" t="str">
        <f t="shared" si="5"/>
        <v/>
      </c>
      <c r="Z47" t="str">
        <f>IF($X47="","",INDEX(CATEGORIAS!$A:$A,MATCH($X47,CATEGORIAS!$B:$B,0)))</f>
        <v/>
      </c>
      <c r="AA47" t="str">
        <f>IF($Y47="","",INDEX(SUBCATEGORIAS!$A:$A,MATCH($Y47,SUBCATEGORIAS!$B:$B,0)))</f>
        <v/>
      </c>
      <c r="AB47" t="str">
        <f t="shared" si="6"/>
        <v/>
      </c>
      <c r="AC47" t="str">
        <f t="shared" si="13"/>
        <v/>
      </c>
      <c r="AD47" t="str">
        <f t="shared" si="14"/>
        <v/>
      </c>
      <c r="AE47" t="str">
        <f t="shared" si="15"/>
        <v/>
      </c>
      <c r="AG47">
        <v>45</v>
      </c>
      <c r="AH47" t="str">
        <f t="shared" si="18"/>
        <v/>
      </c>
      <c r="AI47" t="str">
        <f>IFERROR(IF(MATCH($AH45,$S:$S,0)&gt;0,CONCATENATE("nombre: '",INDEX($T:$T,MATCH($AH45,$S:$S,0)),"',"),0),"")</f>
        <v>nombre: 'Ajuste de Calificaciones',</v>
      </c>
      <c r="AN47" t="str">
        <f>IF($E47="","",INDEX(CATEGORIAS!$A:$A,MATCH($E47,CATEGORIAS!$B:$B,0)))</f>
        <v/>
      </c>
      <c r="AO47" t="str">
        <f>IF($F47="","",INDEX(SUBCATEGORIAS!$A:$A,MATCH($F47,SUBCATEGORIAS!$B:$B,0)))</f>
        <v/>
      </c>
      <c r="AP47" t="str">
        <f t="shared" si="7"/>
        <v/>
      </c>
      <c r="AR47" s="2" t="str">
        <f t="shared" si="16"/>
        <v/>
      </c>
      <c r="AS47" t="str">
        <f t="shared" si="17"/>
        <v/>
      </c>
      <c r="AT47" t="str">
        <f t="shared" si="8"/>
        <v/>
      </c>
      <c r="AU47" t="str">
        <f t="shared" si="9"/>
        <v/>
      </c>
    </row>
    <row r="48" spans="1:47" x14ac:dyDescent="0.25">
      <c r="A48" t="str">
        <f t="shared" si="10"/>
        <v/>
      </c>
      <c r="B48" t="str">
        <f>IF(D48="","",MAX($B$2:B47)+1)</f>
        <v/>
      </c>
      <c r="C48" s="3" t="str">
        <f>IF(A48="","",IF(COUNTIF($A$2:$A47,$A48)=0,MAX($C$2:$C47)+1,""))</f>
        <v/>
      </c>
      <c r="M48" t="s">
        <v>57</v>
      </c>
      <c r="O48" t="s">
        <v>57</v>
      </c>
      <c r="P48" s="3" t="str">
        <f t="shared" si="11"/>
        <v/>
      </c>
      <c r="Q48" s="3" t="str">
        <f>IF(D48="","",IF(AND(D48&lt;&gt;"",E48&lt;&gt;"",F48&lt;&gt;"",J48&lt;&gt;"",P48&lt;&gt;"",L48&lt;&gt;"",IFERROR(MATCH(INDEX($C:$C,MATCH($D48,$D:$D,0)),IMAGENES!$B:$B,0),-1)&gt;0),"'si'","'no'"))</f>
        <v/>
      </c>
      <c r="S48" t="str">
        <f t="shared" si="0"/>
        <v/>
      </c>
      <c r="T48" t="str">
        <f t="shared" si="1"/>
        <v/>
      </c>
      <c r="U48" t="str">
        <f t="shared" si="2"/>
        <v/>
      </c>
      <c r="V48" t="str">
        <f t="shared" si="12"/>
        <v/>
      </c>
      <c r="W48" t="str">
        <f t="shared" si="3"/>
        <v/>
      </c>
      <c r="X48" t="str">
        <f t="shared" si="4"/>
        <v/>
      </c>
      <c r="Y48" t="str">
        <f t="shared" si="5"/>
        <v/>
      </c>
      <c r="Z48" t="str">
        <f>IF($X48="","",INDEX(CATEGORIAS!$A:$A,MATCH($X48,CATEGORIAS!$B:$B,0)))</f>
        <v/>
      </c>
      <c r="AA48" t="str">
        <f>IF($Y48="","",INDEX(SUBCATEGORIAS!$A:$A,MATCH($Y48,SUBCATEGORIAS!$B:$B,0)))</f>
        <v/>
      </c>
      <c r="AB48" t="str">
        <f t="shared" si="6"/>
        <v/>
      </c>
      <c r="AC48" t="str">
        <f t="shared" si="13"/>
        <v/>
      </c>
      <c r="AD48" t="str">
        <f t="shared" si="14"/>
        <v/>
      </c>
      <c r="AE48" t="str">
        <f t="shared" si="15"/>
        <v/>
      </c>
      <c r="AG48">
        <v>46</v>
      </c>
      <c r="AH48" t="str">
        <f t="shared" si="18"/>
        <v/>
      </c>
      <c r="AI48" t="str">
        <f>IFERROR(IF(MATCH($AH45,$S:$S,0)&gt;0,CONCATENATE("descripcion: '",INDEX($U:$U,MATCH($AH45,$S:$S,0)),"',"),0),"")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48" t="str">
        <f>IF($E48="","",INDEX(CATEGORIAS!$A:$A,MATCH($E48,CATEGORIAS!$B:$B,0)))</f>
        <v/>
      </c>
      <c r="AO48" t="str">
        <f>IF($F48="","",INDEX(SUBCATEGORIAS!$A:$A,MATCH($F48,SUBCATEGORIAS!$B:$B,0)))</f>
        <v/>
      </c>
      <c r="AP48" t="str">
        <f t="shared" si="7"/>
        <v/>
      </c>
      <c r="AR48" s="2" t="str">
        <f t="shared" si="16"/>
        <v/>
      </c>
      <c r="AS48" t="str">
        <f t="shared" si="17"/>
        <v/>
      </c>
      <c r="AT48" t="str">
        <f t="shared" si="8"/>
        <v/>
      </c>
      <c r="AU48" t="str">
        <f t="shared" si="9"/>
        <v/>
      </c>
    </row>
    <row r="49" spans="1:47" x14ac:dyDescent="0.25">
      <c r="A49" t="str">
        <f t="shared" si="10"/>
        <v/>
      </c>
      <c r="B49" t="str">
        <f>IF(D49="","",MAX($B$2:B48)+1)</f>
        <v/>
      </c>
      <c r="C49" s="3" t="str">
        <f>IF(A49="","",IF(COUNTIF($A$2:$A48,$A49)=0,MAX($C$2:$C48)+1,""))</f>
        <v/>
      </c>
      <c r="M49" t="s">
        <v>57</v>
      </c>
      <c r="O49" t="s">
        <v>57</v>
      </c>
      <c r="P49" s="3" t="str">
        <f t="shared" si="11"/>
        <v/>
      </c>
      <c r="Q49" s="3" t="str">
        <f>IF(D49="","",IF(AND(D49&lt;&gt;"",E49&lt;&gt;"",F49&lt;&gt;"",J49&lt;&gt;"",P49&lt;&gt;"",L49&lt;&gt;"",IFERROR(MATCH(INDEX($C:$C,MATCH($D49,$D:$D,0)),IMAGENES!$B:$B,0),-1)&gt;0),"'si'","'no'"))</f>
        <v/>
      </c>
      <c r="S49" t="str">
        <f t="shared" si="0"/>
        <v/>
      </c>
      <c r="T49" t="str">
        <f t="shared" si="1"/>
        <v/>
      </c>
      <c r="U49" t="str">
        <f t="shared" si="2"/>
        <v/>
      </c>
      <c r="V49" t="str">
        <f t="shared" si="12"/>
        <v/>
      </c>
      <c r="W49" t="str">
        <f t="shared" si="3"/>
        <v/>
      </c>
      <c r="X49" t="str">
        <f t="shared" si="4"/>
        <v/>
      </c>
      <c r="Y49" t="str">
        <f t="shared" si="5"/>
        <v/>
      </c>
      <c r="Z49" t="str">
        <f>IF($X49="","",INDEX(CATEGORIAS!$A:$A,MATCH($X49,CATEGORIAS!$B:$B,0)))</f>
        <v/>
      </c>
      <c r="AA49" t="str">
        <f>IF($Y49="","",INDEX(SUBCATEGORIAS!$A:$A,MATCH($Y49,SUBCATEGORIAS!$B:$B,0)))</f>
        <v/>
      </c>
      <c r="AB49" t="str">
        <f t="shared" si="6"/>
        <v/>
      </c>
      <c r="AC49" t="str">
        <f t="shared" si="13"/>
        <v/>
      </c>
      <c r="AD49" t="str">
        <f t="shared" si="14"/>
        <v/>
      </c>
      <c r="AE49" t="str">
        <f t="shared" si="15"/>
        <v/>
      </c>
      <c r="AG49">
        <v>47</v>
      </c>
      <c r="AH49" t="str">
        <f t="shared" si="18"/>
        <v/>
      </c>
      <c r="AI49" t="str">
        <f>IFERROR(IF(MATCH($AH45,$S:$S,0)&gt;0,CONCATENATE("descripcion_larga: '",INDEX($W:$W,MATCH($AH45,$S:$S,0)),"',"),0),"")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49" t="str">
        <f>IF($E49="","",INDEX(CATEGORIAS!$A:$A,MATCH($E49,CATEGORIAS!$B:$B,0)))</f>
        <v/>
      </c>
      <c r="AO49" t="str">
        <f>IF($F49="","",INDEX(SUBCATEGORIAS!$A:$A,MATCH($F49,SUBCATEGORIAS!$B:$B,0)))</f>
        <v/>
      </c>
      <c r="AP49" t="str">
        <f t="shared" si="7"/>
        <v/>
      </c>
      <c r="AR49" s="2" t="str">
        <f t="shared" si="16"/>
        <v/>
      </c>
      <c r="AS49" t="str">
        <f t="shared" si="17"/>
        <v/>
      </c>
      <c r="AT49" t="str">
        <f t="shared" si="8"/>
        <v/>
      </c>
      <c r="AU49" t="str">
        <f t="shared" si="9"/>
        <v/>
      </c>
    </row>
    <row r="50" spans="1:47" x14ac:dyDescent="0.25">
      <c r="A50" t="str">
        <f t="shared" si="10"/>
        <v/>
      </c>
      <c r="B50" t="str">
        <f>IF(D50="","",MAX($B$2:B49)+1)</f>
        <v/>
      </c>
      <c r="C50" s="3" t="str">
        <f>IF(A50="","",IF(COUNTIF($A$2:$A49,$A50)=0,MAX($C$2:$C49)+1,""))</f>
        <v/>
      </c>
      <c r="M50" t="s">
        <v>57</v>
      </c>
      <c r="O50" t="s">
        <v>57</v>
      </c>
      <c r="P50" s="3" t="str">
        <f t="shared" si="11"/>
        <v/>
      </c>
      <c r="Q50" s="3" t="str">
        <f>IF(D50="","",IF(AND(D50&lt;&gt;"",E50&lt;&gt;"",F50&lt;&gt;"",J50&lt;&gt;"",P50&lt;&gt;"",L50&lt;&gt;"",IFERROR(MATCH(INDEX($C:$C,MATCH($D50,$D:$D,0)),IMAGENES!$B:$B,0),-1)&gt;0),"'si'","'no'"))</f>
        <v/>
      </c>
      <c r="S50" t="str">
        <f t="shared" si="0"/>
        <v/>
      </c>
      <c r="T50" t="str">
        <f t="shared" si="1"/>
        <v/>
      </c>
      <c r="U50" t="str">
        <f t="shared" si="2"/>
        <v/>
      </c>
      <c r="V50" t="str">
        <f t="shared" si="12"/>
        <v/>
      </c>
      <c r="W50" t="str">
        <f t="shared" si="3"/>
        <v/>
      </c>
      <c r="X50" t="str">
        <f t="shared" si="4"/>
        <v/>
      </c>
      <c r="Y50" t="str">
        <f t="shared" si="5"/>
        <v/>
      </c>
      <c r="Z50" t="str">
        <f>IF($X50="","",INDEX(CATEGORIAS!$A:$A,MATCH($X50,CATEGORIAS!$B:$B,0)))</f>
        <v/>
      </c>
      <c r="AA50" t="str">
        <f>IF($Y50="","",INDEX(SUBCATEGORIAS!$A:$A,MATCH($Y50,SUBCATEGORIAS!$B:$B,0)))</f>
        <v/>
      </c>
      <c r="AB50" t="str">
        <f t="shared" si="6"/>
        <v/>
      </c>
      <c r="AC50" t="str">
        <f t="shared" si="13"/>
        <v/>
      </c>
      <c r="AD50" t="str">
        <f t="shared" si="14"/>
        <v/>
      </c>
      <c r="AE50" t="str">
        <f t="shared" si="15"/>
        <v/>
      </c>
      <c r="AG50">
        <v>48</v>
      </c>
      <c r="AH50" t="str">
        <f t="shared" si="18"/>
        <v/>
      </c>
      <c r="AI50" t="str">
        <f>IFERROR(IF(MATCH($AH45,$S:$S,0)&gt;0,CONCATENATE("grado: '",INDEX($V:$V,MATCH($AH45,$S:$S,0)),"',"),0),"")</f>
        <v>grado: 'Estándar',</v>
      </c>
      <c r="AN50" t="str">
        <f>IF($E50="","",INDEX(CATEGORIAS!$A:$A,MATCH($E50,CATEGORIAS!$B:$B,0)))</f>
        <v/>
      </c>
      <c r="AO50" t="str">
        <f>IF($F50="","",INDEX(SUBCATEGORIAS!$A:$A,MATCH($F50,SUBCATEGORIAS!$B:$B,0)))</f>
        <v/>
      </c>
      <c r="AP50" t="str">
        <f t="shared" si="7"/>
        <v/>
      </c>
      <c r="AR50" s="2" t="str">
        <f t="shared" si="16"/>
        <v/>
      </c>
      <c r="AS50" t="str">
        <f t="shared" si="17"/>
        <v/>
      </c>
      <c r="AT50" t="str">
        <f t="shared" si="8"/>
        <v/>
      </c>
      <c r="AU50" t="str">
        <f t="shared" si="9"/>
        <v/>
      </c>
    </row>
    <row r="51" spans="1:47" x14ac:dyDescent="0.25">
      <c r="A51" t="str">
        <f t="shared" si="10"/>
        <v/>
      </c>
      <c r="B51" t="str">
        <f>IF(D51="","",MAX($B$2:B50)+1)</f>
        <v/>
      </c>
      <c r="C51" s="3" t="str">
        <f>IF(A51="","",IF(COUNTIF($A$2:$A50,$A51)=0,MAX($C$2:$C50)+1,""))</f>
        <v/>
      </c>
      <c r="M51" t="s">
        <v>57</v>
      </c>
      <c r="O51" t="s">
        <v>57</v>
      </c>
      <c r="P51" s="3" t="str">
        <f t="shared" si="11"/>
        <v/>
      </c>
      <c r="Q51" s="3" t="str">
        <f>IF(D51="","",IF(AND(D51&lt;&gt;"",E51&lt;&gt;"",F51&lt;&gt;"",J51&lt;&gt;"",P51&lt;&gt;"",L51&lt;&gt;"",IFERROR(MATCH(INDEX($C:$C,MATCH($D51,$D:$D,0)),IMAGENES!$B:$B,0),-1)&gt;0),"'si'","'no'"))</f>
        <v/>
      </c>
      <c r="S51" t="str">
        <f t="shared" si="0"/>
        <v/>
      </c>
      <c r="T51" t="str">
        <f t="shared" si="1"/>
        <v/>
      </c>
      <c r="U51" t="str">
        <f t="shared" si="2"/>
        <v/>
      </c>
      <c r="V51" t="str">
        <f t="shared" si="12"/>
        <v/>
      </c>
      <c r="W51" t="str">
        <f t="shared" si="3"/>
        <v/>
      </c>
      <c r="X51" t="str">
        <f t="shared" si="4"/>
        <v/>
      </c>
      <c r="Y51" t="str">
        <f t="shared" si="5"/>
        <v/>
      </c>
      <c r="Z51" t="str">
        <f>IF($X51="","",INDEX(CATEGORIAS!$A:$A,MATCH($X51,CATEGORIAS!$B:$B,0)))</f>
        <v/>
      </c>
      <c r="AA51" t="str">
        <f>IF($Y51="","",INDEX(SUBCATEGORIAS!$A:$A,MATCH($Y51,SUBCATEGORIAS!$B:$B,0)))</f>
        <v/>
      </c>
      <c r="AB51" t="str">
        <f t="shared" si="6"/>
        <v/>
      </c>
      <c r="AC51" t="str">
        <f t="shared" si="13"/>
        <v/>
      </c>
      <c r="AD51" t="str">
        <f t="shared" si="14"/>
        <v/>
      </c>
      <c r="AE51" t="str">
        <f t="shared" si="15"/>
        <v/>
      </c>
      <c r="AG51">
        <v>49</v>
      </c>
      <c r="AH51" t="str">
        <f t="shared" si="18"/>
        <v/>
      </c>
      <c r="AI51" t="str">
        <f>IFERROR(IF(MATCH($AH45,$S:$S,0)&gt;0,CONCATENATE("id_categoria: '",INDEX($Z:$Z,MATCH($AH45,$S:$S,0)),"',"),0),"")</f>
        <v>id_categoria: '1',</v>
      </c>
      <c r="AN51" t="str">
        <f>IF($E51="","",INDEX(CATEGORIAS!$A:$A,MATCH($E51,CATEGORIAS!$B:$B,0)))</f>
        <v/>
      </c>
      <c r="AO51" t="str">
        <f>IF($F51="","",INDEX(SUBCATEGORIAS!$A:$A,MATCH($F51,SUBCATEGORIAS!$B:$B,0)))</f>
        <v/>
      </c>
      <c r="AP51" t="str">
        <f t="shared" si="7"/>
        <v/>
      </c>
      <c r="AR51" s="2" t="str">
        <f t="shared" si="16"/>
        <v/>
      </c>
      <c r="AS51" t="str">
        <f t="shared" si="17"/>
        <v/>
      </c>
      <c r="AT51" t="str">
        <f t="shared" si="8"/>
        <v/>
      </c>
      <c r="AU51" t="str">
        <f t="shared" si="9"/>
        <v/>
      </c>
    </row>
    <row r="52" spans="1:47" x14ac:dyDescent="0.25">
      <c r="A52" t="str">
        <f t="shared" si="10"/>
        <v/>
      </c>
      <c r="B52" t="str">
        <f>IF(D52="","",MAX($B$2:B51)+1)</f>
        <v/>
      </c>
      <c r="C52" s="3" t="str">
        <f>IF(A52="","",IF(COUNTIF($A$2:$A51,$A52)=0,MAX($C$2:$C51)+1,""))</f>
        <v/>
      </c>
      <c r="M52" t="s">
        <v>57</v>
      </c>
      <c r="O52" t="s">
        <v>57</v>
      </c>
      <c r="P52" s="3" t="str">
        <f t="shared" si="11"/>
        <v/>
      </c>
      <c r="Q52" s="3" t="str">
        <f>IF(D52="","",IF(AND(D52&lt;&gt;"",E52&lt;&gt;"",F52&lt;&gt;"",J52&lt;&gt;"",P52&lt;&gt;"",L52&lt;&gt;"",IFERROR(MATCH(INDEX($C:$C,MATCH($D52,$D:$D,0)),IMAGENES!$B:$B,0),-1)&gt;0),"'si'","'no'"))</f>
        <v/>
      </c>
      <c r="S52" t="str">
        <f t="shared" si="0"/>
        <v/>
      </c>
      <c r="T52" t="str">
        <f t="shared" si="1"/>
        <v/>
      </c>
      <c r="U52" t="str">
        <f t="shared" si="2"/>
        <v/>
      </c>
      <c r="V52" t="str">
        <f t="shared" si="12"/>
        <v/>
      </c>
      <c r="W52" t="str">
        <f t="shared" si="3"/>
        <v/>
      </c>
      <c r="X52" t="str">
        <f t="shared" si="4"/>
        <v/>
      </c>
      <c r="Y52" t="str">
        <f t="shared" si="5"/>
        <v/>
      </c>
      <c r="Z52" t="str">
        <f>IF($X52="","",INDEX(CATEGORIAS!$A:$A,MATCH($X52,CATEGORIAS!$B:$B,0)))</f>
        <v/>
      </c>
      <c r="AA52" t="str">
        <f>IF($Y52="","",INDEX(SUBCATEGORIAS!$A:$A,MATCH($Y52,SUBCATEGORIAS!$B:$B,0)))</f>
        <v/>
      </c>
      <c r="AB52" t="str">
        <f t="shared" si="6"/>
        <v/>
      </c>
      <c r="AC52" t="str">
        <f t="shared" si="13"/>
        <v/>
      </c>
      <c r="AD52" t="str">
        <f t="shared" si="14"/>
        <v/>
      </c>
      <c r="AE52" t="str">
        <f t="shared" si="15"/>
        <v/>
      </c>
      <c r="AG52">
        <v>50</v>
      </c>
      <c r="AH52" t="str">
        <f t="shared" si="18"/>
        <v/>
      </c>
      <c r="AI52" t="str">
        <f>IFERROR(IF(MATCH($AH45,$S:$S,0)&gt;0,CONCATENATE("id_subcategoria: '",INDEX($AA:$AA,MATCH($AH45,$S:$S,0)),"',"),0),"")</f>
        <v>id_subcategoria: '4',</v>
      </c>
      <c r="AN52" t="str">
        <f>IF($E52="","",INDEX(CATEGORIAS!$A:$A,MATCH($E52,CATEGORIAS!$B:$B,0)))</f>
        <v/>
      </c>
      <c r="AO52" t="str">
        <f>IF($F52="","",INDEX(SUBCATEGORIAS!$A:$A,MATCH($F52,SUBCATEGORIAS!$B:$B,0)))</f>
        <v/>
      </c>
      <c r="AP52" t="str">
        <f t="shared" si="7"/>
        <v/>
      </c>
      <c r="AR52" s="2" t="str">
        <f t="shared" si="16"/>
        <v/>
      </c>
      <c r="AS52" t="str">
        <f t="shared" si="17"/>
        <v/>
      </c>
      <c r="AT52" t="str">
        <f t="shared" si="8"/>
        <v/>
      </c>
      <c r="AU52" t="str">
        <f t="shared" si="9"/>
        <v/>
      </c>
    </row>
    <row r="53" spans="1:47" x14ac:dyDescent="0.25">
      <c r="A53" t="str">
        <f t="shared" si="10"/>
        <v/>
      </c>
      <c r="B53" t="str">
        <f>IF(D53="","",MAX($B$2:B52)+1)</f>
        <v/>
      </c>
      <c r="C53" s="3" t="str">
        <f>IF(A53="","",IF(COUNTIF($A$2:$A52,$A53)=0,MAX($C$2:$C52)+1,""))</f>
        <v/>
      </c>
      <c r="M53" t="s">
        <v>57</v>
      </c>
      <c r="O53" t="s">
        <v>57</v>
      </c>
      <c r="P53" s="3" t="str">
        <f t="shared" si="11"/>
        <v/>
      </c>
      <c r="Q53" s="3" t="str">
        <f>IF(D53="","",IF(AND(D53&lt;&gt;"",E53&lt;&gt;"",F53&lt;&gt;"",J53&lt;&gt;"",P53&lt;&gt;"",L53&lt;&gt;"",IFERROR(MATCH(INDEX($C:$C,MATCH($D53,$D:$D,0)),IMAGENES!$B:$B,0),-1)&gt;0),"'si'","'no'"))</f>
        <v/>
      </c>
      <c r="S53" t="str">
        <f t="shared" si="0"/>
        <v/>
      </c>
      <c r="T53" t="str">
        <f t="shared" si="1"/>
        <v/>
      </c>
      <c r="U53" t="str">
        <f t="shared" si="2"/>
        <v/>
      </c>
      <c r="V53" t="str">
        <f t="shared" si="12"/>
        <v/>
      </c>
      <c r="W53" t="str">
        <f t="shared" si="3"/>
        <v/>
      </c>
      <c r="X53" t="str">
        <f t="shared" si="4"/>
        <v/>
      </c>
      <c r="Y53" t="str">
        <f t="shared" si="5"/>
        <v/>
      </c>
      <c r="Z53" t="str">
        <f>IF($X53="","",INDEX(CATEGORIAS!$A:$A,MATCH($X53,CATEGORIAS!$B:$B,0)))</f>
        <v/>
      </c>
      <c r="AA53" t="str">
        <f>IF($Y53="","",INDEX(SUBCATEGORIAS!$A:$A,MATCH($Y53,SUBCATEGORIAS!$B:$B,0)))</f>
        <v/>
      </c>
      <c r="AB53" t="str">
        <f t="shared" si="6"/>
        <v/>
      </c>
      <c r="AC53" t="str">
        <f t="shared" si="13"/>
        <v/>
      </c>
      <c r="AD53" t="str">
        <f t="shared" si="14"/>
        <v/>
      </c>
      <c r="AE53" t="str">
        <f t="shared" si="15"/>
        <v/>
      </c>
      <c r="AG53">
        <v>51</v>
      </c>
      <c r="AH53" t="str">
        <f t="shared" si="18"/>
        <v/>
      </c>
      <c r="AI53" t="str">
        <f>IFERROR(IF(MATCH($AH45,$S:$S,0)&gt;0,CONCATENATE("precio: ",INDEX($AB:$AB,MATCH($AH45,$S:$S,0)),","),0),"")</f>
        <v>precio: 15000,</v>
      </c>
      <c r="AN53" t="str">
        <f>IF($E53="","",INDEX(CATEGORIAS!$A:$A,MATCH($E53,CATEGORIAS!$B:$B,0)))</f>
        <v/>
      </c>
      <c r="AO53" t="str">
        <f>IF($F53="","",INDEX(SUBCATEGORIAS!$A:$A,MATCH($F53,SUBCATEGORIAS!$B:$B,0)))</f>
        <v/>
      </c>
      <c r="AP53" t="str">
        <f t="shared" si="7"/>
        <v/>
      </c>
      <c r="AR53" s="2" t="str">
        <f t="shared" si="16"/>
        <v/>
      </c>
      <c r="AS53" t="str">
        <f t="shared" si="17"/>
        <v/>
      </c>
      <c r="AT53" t="str">
        <f t="shared" si="8"/>
        <v/>
      </c>
      <c r="AU53" t="str">
        <f t="shared" si="9"/>
        <v/>
      </c>
    </row>
    <row r="54" spans="1:47" x14ac:dyDescent="0.25">
      <c r="A54" t="str">
        <f t="shared" si="10"/>
        <v/>
      </c>
      <c r="B54" t="str">
        <f>IF(D54="","",MAX($B$2:B53)+1)</f>
        <v/>
      </c>
      <c r="C54" s="3" t="str">
        <f>IF(A54="","",IF(COUNTIF($A$2:$A53,$A54)=0,MAX($C$2:$C53)+1,""))</f>
        <v/>
      </c>
      <c r="M54" t="s">
        <v>57</v>
      </c>
      <c r="O54" t="s">
        <v>57</v>
      </c>
      <c r="P54" s="3" t="str">
        <f t="shared" si="11"/>
        <v/>
      </c>
      <c r="Q54" s="3" t="str">
        <f>IF(D54="","",IF(AND(D54&lt;&gt;"",E54&lt;&gt;"",F54&lt;&gt;"",J54&lt;&gt;"",P54&lt;&gt;"",L54&lt;&gt;"",IFERROR(MATCH(INDEX($C:$C,MATCH($D54,$D:$D,0)),IMAGENES!$B:$B,0),-1)&gt;0),"'si'","'no'"))</f>
        <v/>
      </c>
      <c r="S54" t="str">
        <f t="shared" si="0"/>
        <v/>
      </c>
      <c r="T54" t="str">
        <f t="shared" si="1"/>
        <v/>
      </c>
      <c r="U54" t="str">
        <f t="shared" si="2"/>
        <v/>
      </c>
      <c r="V54" t="str">
        <f t="shared" si="12"/>
        <v/>
      </c>
      <c r="W54" t="str">
        <f t="shared" si="3"/>
        <v/>
      </c>
      <c r="X54" t="str">
        <f t="shared" si="4"/>
        <v/>
      </c>
      <c r="Y54" t="str">
        <f t="shared" si="5"/>
        <v/>
      </c>
      <c r="Z54" t="str">
        <f>IF($X54="","",INDEX(CATEGORIAS!$A:$A,MATCH($X54,CATEGORIAS!$B:$B,0)))</f>
        <v/>
      </c>
      <c r="AA54" t="str">
        <f>IF($Y54="","",INDEX(SUBCATEGORIAS!$A:$A,MATCH($Y54,SUBCATEGORIAS!$B:$B,0)))</f>
        <v/>
      </c>
      <c r="AB54" t="str">
        <f t="shared" si="6"/>
        <v/>
      </c>
      <c r="AC54" t="str">
        <f t="shared" si="13"/>
        <v/>
      </c>
      <c r="AD54" t="str">
        <f t="shared" si="14"/>
        <v/>
      </c>
      <c r="AE54" t="str">
        <f t="shared" si="15"/>
        <v/>
      </c>
      <c r="AG54">
        <v>52</v>
      </c>
      <c r="AH54" t="str">
        <f t="shared" si="18"/>
        <v/>
      </c>
      <c r="AI54" t="str">
        <f>IFERROR(IF(MATCH($AH45,$S:$S,0)&gt;0,CONCATENATE("video_si: ",IF(LEN(IF(OR(INDEX($AD:$AD,MATCH($AH45,$S:$S,0))=0,INDEX($AD:$AD,MATCH($AH45,$S:$S,0))=" ",INDEX($AD:$AD,MATCH($AH45,$S:$S,0))=""),CONCATENATE(CHAR(39),CHAR(39)),CONCATENATE(CHAR(39),INDEX($AD:$AD,MATCH($AH45,$S:$S,0)),CHAR(39))))&gt;5,"'si'","'no'"),","),0),"")</f>
        <v>video_si: 'no',</v>
      </c>
      <c r="AN54" t="str">
        <f>IF($E54="","",INDEX(CATEGORIAS!$A:$A,MATCH($E54,CATEGORIAS!$B:$B,0)))</f>
        <v/>
      </c>
      <c r="AO54" t="str">
        <f>IF($F54="","",INDEX(SUBCATEGORIAS!$A:$A,MATCH($F54,SUBCATEGORIAS!$B:$B,0)))</f>
        <v/>
      </c>
      <c r="AP54" t="str">
        <f t="shared" si="7"/>
        <v/>
      </c>
      <c r="AR54" s="2" t="str">
        <f t="shared" si="16"/>
        <v/>
      </c>
      <c r="AS54" t="str">
        <f t="shared" si="17"/>
        <v/>
      </c>
      <c r="AT54" t="str">
        <f t="shared" si="8"/>
        <v/>
      </c>
      <c r="AU54" t="str">
        <f t="shared" si="9"/>
        <v/>
      </c>
    </row>
    <row r="55" spans="1:47" x14ac:dyDescent="0.25">
      <c r="A55" t="str">
        <f t="shared" si="10"/>
        <v/>
      </c>
      <c r="B55" t="str">
        <f>IF(D55="","",MAX($B$2:B54)+1)</f>
        <v/>
      </c>
      <c r="C55" s="3" t="str">
        <f>IF(A55="","",IF(COUNTIF($A$2:$A54,$A55)=0,MAX($C$2:$C54)+1,""))</f>
        <v/>
      </c>
      <c r="M55" t="s">
        <v>57</v>
      </c>
      <c r="O55" t="s">
        <v>57</v>
      </c>
      <c r="P55" s="3" t="str">
        <f t="shared" si="11"/>
        <v/>
      </c>
      <c r="Q55" s="3" t="str">
        <f>IF(D55="","",IF(AND(D55&lt;&gt;"",E55&lt;&gt;"",F55&lt;&gt;"",J55&lt;&gt;"",P55&lt;&gt;"",L55&lt;&gt;"",IFERROR(MATCH(INDEX($C:$C,MATCH($D55,$D:$D,0)),IMAGENES!$B:$B,0),-1)&gt;0),"'si'","'no'"))</f>
        <v/>
      </c>
      <c r="S55" t="str">
        <f t="shared" si="0"/>
        <v/>
      </c>
      <c r="T55" t="str">
        <f t="shared" si="1"/>
        <v/>
      </c>
      <c r="U55" t="str">
        <f t="shared" si="2"/>
        <v/>
      </c>
      <c r="V55" t="str">
        <f t="shared" si="12"/>
        <v/>
      </c>
      <c r="W55" t="str">
        <f t="shared" si="3"/>
        <v/>
      </c>
      <c r="X55" t="str">
        <f t="shared" si="4"/>
        <v/>
      </c>
      <c r="Y55" t="str">
        <f t="shared" si="5"/>
        <v/>
      </c>
      <c r="Z55" t="str">
        <f>IF($X55="","",INDEX(CATEGORIAS!$A:$A,MATCH($X55,CATEGORIAS!$B:$B,0)))</f>
        <v/>
      </c>
      <c r="AA55" t="str">
        <f>IF($Y55="","",INDEX(SUBCATEGORIAS!$A:$A,MATCH($Y55,SUBCATEGORIAS!$B:$B,0)))</f>
        <v/>
      </c>
      <c r="AB55" t="str">
        <f t="shared" si="6"/>
        <v/>
      </c>
      <c r="AC55" t="str">
        <f t="shared" si="13"/>
        <v/>
      </c>
      <c r="AD55" t="str">
        <f t="shared" si="14"/>
        <v/>
      </c>
      <c r="AE55" t="str">
        <f t="shared" si="15"/>
        <v/>
      </c>
      <c r="AG55">
        <v>53</v>
      </c>
      <c r="AH55" t="str">
        <f t="shared" si="18"/>
        <v/>
      </c>
      <c r="AI55" t="str">
        <f>IFERROR(IF(MATCH($AH45,$S:$S,0)&gt;0,CONCATENATE("video_link: ",IF(OR(INDEX($AD:$AD,MATCH($AH45,$S:$S,0))=0,INDEX($AD:$AD,MATCH($AH45,$S:$S,0))=" ",INDEX($AD:$AD,MATCH($AH45,$S:$S,0))=""),CONCATENATE(CHAR(39),CHAR(39)),CONCATENATE(CHAR(39),INDEX($AD:$AD,MATCH($AH45,$S:$S,0)),CHAR(39))),","),0),"")</f>
        <v>video_link: '',</v>
      </c>
      <c r="AN55" t="str">
        <f>IF($E55="","",INDEX(CATEGORIAS!$A:$A,MATCH($E55,CATEGORIAS!$B:$B,0)))</f>
        <v/>
      </c>
      <c r="AO55" t="str">
        <f>IF($F55="","",INDEX(SUBCATEGORIAS!$A:$A,MATCH($F55,SUBCATEGORIAS!$B:$B,0)))</f>
        <v/>
      </c>
      <c r="AP55" t="str">
        <f t="shared" si="7"/>
        <v/>
      </c>
      <c r="AR55" s="2" t="str">
        <f t="shared" si="16"/>
        <v/>
      </c>
      <c r="AS55" t="str">
        <f t="shared" si="17"/>
        <v/>
      </c>
      <c r="AT55" t="str">
        <f t="shared" si="8"/>
        <v/>
      </c>
      <c r="AU55" t="str">
        <f t="shared" si="9"/>
        <v/>
      </c>
    </row>
    <row r="56" spans="1:47" x14ac:dyDescent="0.25">
      <c r="A56" t="str">
        <f t="shared" si="10"/>
        <v/>
      </c>
      <c r="B56" t="str">
        <f>IF(D56="","",MAX($B$2:B55)+1)</f>
        <v/>
      </c>
      <c r="C56" s="3" t="str">
        <f>IF(A56="","",IF(COUNTIF($A$2:$A55,$A56)=0,MAX($C$2:$C55)+1,""))</f>
        <v/>
      </c>
      <c r="M56" t="s">
        <v>57</v>
      </c>
      <c r="O56" t="s">
        <v>57</v>
      </c>
      <c r="P56" s="3" t="str">
        <f t="shared" si="11"/>
        <v/>
      </c>
      <c r="Q56" s="3" t="str">
        <f>IF(D56="","",IF(AND(D56&lt;&gt;"",E56&lt;&gt;"",F56&lt;&gt;"",J56&lt;&gt;"",P56&lt;&gt;"",L56&lt;&gt;"",IFERROR(MATCH(INDEX($C:$C,MATCH($D56,$D:$D,0)),IMAGENES!$B:$B,0),-1)&gt;0),"'si'","'no'"))</f>
        <v/>
      </c>
      <c r="S56" t="str">
        <f t="shared" si="0"/>
        <v/>
      </c>
      <c r="T56" t="str">
        <f t="shared" si="1"/>
        <v/>
      </c>
      <c r="U56" t="str">
        <f t="shared" si="2"/>
        <v/>
      </c>
      <c r="V56" t="str">
        <f t="shared" si="12"/>
        <v/>
      </c>
      <c r="W56" t="str">
        <f t="shared" si="3"/>
        <v/>
      </c>
      <c r="X56" t="str">
        <f t="shared" si="4"/>
        <v/>
      </c>
      <c r="Y56" t="str">
        <f t="shared" si="5"/>
        <v/>
      </c>
      <c r="Z56" t="str">
        <f>IF($X56="","",INDEX(CATEGORIAS!$A:$A,MATCH($X56,CATEGORIAS!$B:$B,0)))</f>
        <v/>
      </c>
      <c r="AA56" t="str">
        <f>IF($Y56="","",INDEX(SUBCATEGORIAS!$A:$A,MATCH($Y56,SUBCATEGORIAS!$B:$B,0)))</f>
        <v/>
      </c>
      <c r="AB56" t="str">
        <f t="shared" si="6"/>
        <v/>
      </c>
      <c r="AC56" t="str">
        <f t="shared" si="13"/>
        <v/>
      </c>
      <c r="AD56" t="str">
        <f t="shared" si="14"/>
        <v/>
      </c>
      <c r="AE56" t="str">
        <f t="shared" si="15"/>
        <v/>
      </c>
      <c r="AG56">
        <v>54</v>
      </c>
      <c r="AH56" t="str">
        <f t="shared" si="18"/>
        <v/>
      </c>
      <c r="AI56" t="str">
        <f>IFERROR(IF(MATCH($AH45,$S:$S,0)&gt;0,CONCATENATE("imagen: ",IF(OR(INDEX($AC:$AC,MATCH($AH45,$S:$S,0))=0,INDEX($AC:$AC,MATCH($AH45,$S:$S,0))=" ",INDEX($AC:$AC,MATCH($AH45,$S:$S,0))=""),CONCATENATE(CHAR(39),CHAR(39)),CONCATENATE("require('../images/productos/",INDEX($AC:$AC,MATCH($AH45,$S:$S,0)),"')")),","),0),"")</f>
        <v>imagen: require('../images/productos/analisis_1_1.png'),</v>
      </c>
      <c r="AN56" t="str">
        <f>IF($E56="","",INDEX(CATEGORIAS!$A:$A,MATCH($E56,CATEGORIAS!$B:$B,0)))</f>
        <v/>
      </c>
      <c r="AO56" t="str">
        <f>IF($F56="","",INDEX(SUBCATEGORIAS!$A:$A,MATCH($F56,SUBCATEGORIAS!$B:$B,0)))</f>
        <v/>
      </c>
      <c r="AP56" t="str">
        <f t="shared" si="7"/>
        <v/>
      </c>
      <c r="AR56" s="2" t="str">
        <f t="shared" si="16"/>
        <v/>
      </c>
      <c r="AS56" t="str">
        <f t="shared" si="17"/>
        <v/>
      </c>
      <c r="AT56" t="str">
        <f t="shared" si="8"/>
        <v/>
      </c>
      <c r="AU56" t="str">
        <f t="shared" si="9"/>
        <v/>
      </c>
    </row>
    <row r="57" spans="1:47" x14ac:dyDescent="0.25">
      <c r="A57" t="str">
        <f t="shared" si="10"/>
        <v/>
      </c>
      <c r="B57" t="str">
        <f>IF(D57="","",MAX($B$2:B56)+1)</f>
        <v/>
      </c>
      <c r="C57" s="3" t="str">
        <f>IF(A57="","",IF(COUNTIF($A$2:$A56,$A57)=0,MAX($C$2:$C56)+1,""))</f>
        <v/>
      </c>
      <c r="M57" t="s">
        <v>57</v>
      </c>
      <c r="O57" t="s">
        <v>57</v>
      </c>
      <c r="P57" s="3" t="str">
        <f t="shared" si="11"/>
        <v/>
      </c>
      <c r="Q57" s="3" t="str">
        <f>IF(D57="","",IF(AND(D57&lt;&gt;"",E57&lt;&gt;"",F57&lt;&gt;"",J57&lt;&gt;"",P57&lt;&gt;"",L57&lt;&gt;"",IFERROR(MATCH(INDEX($C:$C,MATCH($D57,$D:$D,0)),IMAGENES!$B:$B,0),-1)&gt;0),"'si'","'no'"))</f>
        <v/>
      </c>
      <c r="S57" t="str">
        <f t="shared" si="0"/>
        <v/>
      </c>
      <c r="T57" t="str">
        <f t="shared" si="1"/>
        <v/>
      </c>
      <c r="U57" t="str">
        <f t="shared" si="2"/>
        <v/>
      </c>
      <c r="V57" t="str">
        <f t="shared" si="12"/>
        <v/>
      </c>
      <c r="W57" t="str">
        <f t="shared" si="3"/>
        <v/>
      </c>
      <c r="X57" t="str">
        <f t="shared" si="4"/>
        <v/>
      </c>
      <c r="Y57" t="str">
        <f t="shared" si="5"/>
        <v/>
      </c>
      <c r="Z57" t="str">
        <f>IF($X57="","",INDEX(CATEGORIAS!$A:$A,MATCH($X57,CATEGORIAS!$B:$B,0)))</f>
        <v/>
      </c>
      <c r="AA57" t="str">
        <f>IF($Y57="","",INDEX(SUBCATEGORIAS!$A:$A,MATCH($Y57,SUBCATEGORIAS!$B:$B,0)))</f>
        <v/>
      </c>
      <c r="AB57" t="str">
        <f t="shared" si="6"/>
        <v/>
      </c>
      <c r="AC57" t="str">
        <f t="shared" si="13"/>
        <v/>
      </c>
      <c r="AD57" t="str">
        <f t="shared" si="14"/>
        <v/>
      </c>
      <c r="AE57" t="str">
        <f t="shared" si="15"/>
        <v/>
      </c>
      <c r="AG57">
        <v>55</v>
      </c>
      <c r="AH57" t="str">
        <f t="shared" si="18"/>
        <v/>
      </c>
      <c r="AI57" t="str">
        <f>IFERROR(IF(MATCH($AH45,$S:$S,0)&gt;0,CONCATENATE("disponible: ",INDEX($AE:$AE,MATCH($AH45,$S:$S,0)),","),0),"")</f>
        <v>disponible: 'no',</v>
      </c>
      <c r="AN57" t="str">
        <f>IF($E57="","",INDEX(CATEGORIAS!$A:$A,MATCH($E57,CATEGORIAS!$B:$B,0)))</f>
        <v/>
      </c>
      <c r="AO57" t="str">
        <f>IF($F57="","",INDEX(SUBCATEGORIAS!$A:$A,MATCH($F57,SUBCATEGORIAS!$B:$B,0)))</f>
        <v/>
      </c>
      <c r="AP57" t="str">
        <f t="shared" si="7"/>
        <v/>
      </c>
      <c r="AR57" s="2" t="str">
        <f t="shared" si="16"/>
        <v/>
      </c>
      <c r="AS57" t="str">
        <f t="shared" si="17"/>
        <v/>
      </c>
      <c r="AT57" t="str">
        <f t="shared" si="8"/>
        <v/>
      </c>
      <c r="AU57" t="str">
        <f t="shared" si="9"/>
        <v/>
      </c>
    </row>
    <row r="58" spans="1:47" x14ac:dyDescent="0.25">
      <c r="A58" t="str">
        <f t="shared" si="10"/>
        <v/>
      </c>
      <c r="B58" t="str">
        <f>IF(D58="","",MAX($B$2:B57)+1)</f>
        <v/>
      </c>
      <c r="C58" s="3" t="str">
        <f>IF(A58="","",IF(COUNTIF($A$2:$A57,$A58)=0,MAX($C$2:$C57)+1,""))</f>
        <v/>
      </c>
      <c r="M58" t="s">
        <v>57</v>
      </c>
      <c r="O58" t="s">
        <v>57</v>
      </c>
      <c r="P58" s="3" t="str">
        <f t="shared" si="11"/>
        <v/>
      </c>
      <c r="Q58" s="3" t="str">
        <f>IF(D58="","",IF(AND(D58&lt;&gt;"",E58&lt;&gt;"",F58&lt;&gt;"",J58&lt;&gt;"",P58&lt;&gt;"",L58&lt;&gt;"",IFERROR(MATCH(INDEX($C:$C,MATCH($D58,$D:$D,0)),IMAGENES!$B:$B,0),-1)&gt;0),"'si'","'no'"))</f>
        <v/>
      </c>
      <c r="S58" t="str">
        <f t="shared" si="0"/>
        <v/>
      </c>
      <c r="T58" t="str">
        <f t="shared" si="1"/>
        <v/>
      </c>
      <c r="U58" t="str">
        <f t="shared" si="2"/>
        <v/>
      </c>
      <c r="V58" t="str">
        <f t="shared" si="12"/>
        <v/>
      </c>
      <c r="W58" t="str">
        <f t="shared" si="3"/>
        <v/>
      </c>
      <c r="X58" t="str">
        <f t="shared" si="4"/>
        <v/>
      </c>
      <c r="Y58" t="str">
        <f t="shared" si="5"/>
        <v/>
      </c>
      <c r="Z58" t="str">
        <f>IF($X58="","",INDEX(CATEGORIAS!$A:$A,MATCH($X58,CATEGORIAS!$B:$B,0)))</f>
        <v/>
      </c>
      <c r="AA58" t="str">
        <f>IF($Y58="","",INDEX(SUBCATEGORIAS!$A:$A,MATCH($Y58,SUBCATEGORIAS!$B:$B,0)))</f>
        <v/>
      </c>
      <c r="AB58" t="str">
        <f t="shared" si="6"/>
        <v/>
      </c>
      <c r="AC58" t="str">
        <f t="shared" si="13"/>
        <v/>
      </c>
      <c r="AD58" t="str">
        <f t="shared" si="14"/>
        <v/>
      </c>
      <c r="AE58" t="str">
        <f t="shared" si="15"/>
        <v/>
      </c>
      <c r="AG58">
        <v>56</v>
      </c>
      <c r="AH58" t="str">
        <f t="shared" si="18"/>
        <v/>
      </c>
      <c r="AI58" t="str">
        <f>IFERROR(IF(MATCH($AH45,$S:$S,0)&gt;0,"},",0),"")</f>
        <v>},</v>
      </c>
      <c r="AN58" t="str">
        <f>IF($E58="","",INDEX(CATEGORIAS!$A:$A,MATCH($E58,CATEGORIAS!$B:$B,0)))</f>
        <v/>
      </c>
      <c r="AO58" t="str">
        <f>IF($F58="","",INDEX(SUBCATEGORIAS!$A:$A,MATCH($F58,SUBCATEGORIAS!$B:$B,0)))</f>
        <v/>
      </c>
      <c r="AP58" t="str">
        <f t="shared" si="7"/>
        <v/>
      </c>
      <c r="AR58" s="2" t="str">
        <f t="shared" si="16"/>
        <v/>
      </c>
      <c r="AS58" t="str">
        <f t="shared" si="17"/>
        <v/>
      </c>
      <c r="AT58" t="str">
        <f t="shared" si="8"/>
        <v/>
      </c>
      <c r="AU58" t="str">
        <f t="shared" si="9"/>
        <v/>
      </c>
    </row>
    <row r="59" spans="1:47" x14ac:dyDescent="0.25">
      <c r="A59" t="str">
        <f t="shared" si="10"/>
        <v/>
      </c>
      <c r="B59" t="str">
        <f>IF(D59="","",MAX($B$2:B58)+1)</f>
        <v/>
      </c>
      <c r="C59" s="3" t="str">
        <f>IF(A59="","",IF(COUNTIF($A$2:$A58,$A59)=0,MAX($C$2:$C58)+1,""))</f>
        <v/>
      </c>
      <c r="M59" t="s">
        <v>57</v>
      </c>
      <c r="O59" t="s">
        <v>57</v>
      </c>
      <c r="P59" s="3" t="str">
        <f t="shared" si="11"/>
        <v/>
      </c>
      <c r="Q59" s="3" t="str">
        <f>IF(D59="","",IF(AND(D59&lt;&gt;"",E59&lt;&gt;"",F59&lt;&gt;"",J59&lt;&gt;"",P59&lt;&gt;"",L59&lt;&gt;"",IFERROR(MATCH(INDEX($C:$C,MATCH($D59,$D:$D,0)),IMAGENES!$B:$B,0),-1)&gt;0),"'si'","'no'"))</f>
        <v/>
      </c>
      <c r="S59" t="str">
        <f t="shared" si="0"/>
        <v/>
      </c>
      <c r="T59" t="str">
        <f t="shared" si="1"/>
        <v/>
      </c>
      <c r="U59" t="str">
        <f t="shared" si="2"/>
        <v/>
      </c>
      <c r="V59" t="str">
        <f t="shared" si="12"/>
        <v/>
      </c>
      <c r="W59" t="str">
        <f t="shared" si="3"/>
        <v/>
      </c>
      <c r="X59" t="str">
        <f t="shared" si="4"/>
        <v/>
      </c>
      <c r="Y59" t="str">
        <f t="shared" si="5"/>
        <v/>
      </c>
      <c r="Z59" t="str">
        <f>IF($X59="","",INDEX(CATEGORIAS!$A:$A,MATCH($X59,CATEGORIAS!$B:$B,0)))</f>
        <v/>
      </c>
      <c r="AA59" t="str">
        <f>IF($Y59="","",INDEX(SUBCATEGORIAS!$A:$A,MATCH($Y59,SUBCATEGORIAS!$B:$B,0)))</f>
        <v/>
      </c>
      <c r="AB59" t="str">
        <f t="shared" si="6"/>
        <v/>
      </c>
      <c r="AC59" t="str">
        <f t="shared" si="13"/>
        <v/>
      </c>
      <c r="AD59" t="str">
        <f t="shared" si="14"/>
        <v/>
      </c>
      <c r="AE59" t="str">
        <f t="shared" si="15"/>
        <v/>
      </c>
      <c r="AG59">
        <v>57</v>
      </c>
      <c r="AH59">
        <f t="shared" si="18"/>
        <v>5</v>
      </c>
      <c r="AI59" t="str">
        <f>IFERROR(IF(MATCH($AH59,$S:$S,0)&gt;0,"{",0),"")</f>
        <v>{</v>
      </c>
      <c r="AN59" t="str">
        <f>IF($E59="","",INDEX(CATEGORIAS!$A:$A,MATCH($E59,CATEGORIAS!$B:$B,0)))</f>
        <v/>
      </c>
      <c r="AO59" t="str">
        <f>IF($F59="","",INDEX(SUBCATEGORIAS!$A:$A,MATCH($F59,SUBCATEGORIAS!$B:$B,0)))</f>
        <v/>
      </c>
      <c r="AP59" t="str">
        <f t="shared" si="7"/>
        <v/>
      </c>
      <c r="AR59" s="2" t="str">
        <f t="shared" si="16"/>
        <v/>
      </c>
      <c r="AS59" t="str">
        <f t="shared" si="17"/>
        <v/>
      </c>
      <c r="AT59" t="str">
        <f t="shared" si="8"/>
        <v/>
      </c>
      <c r="AU59" t="str">
        <f t="shared" si="9"/>
        <v/>
      </c>
    </row>
    <row r="60" spans="1:47" x14ac:dyDescent="0.25">
      <c r="A60" t="str">
        <f t="shared" si="10"/>
        <v/>
      </c>
      <c r="B60" t="str">
        <f>IF(D60="","",MAX($B$2:B59)+1)</f>
        <v/>
      </c>
      <c r="C60" s="3" t="str">
        <f>IF(A60="","",IF(COUNTIF($A$2:$A59,$A60)=0,MAX($C$2:$C59)+1,""))</f>
        <v/>
      </c>
      <c r="M60" t="s">
        <v>57</v>
      </c>
      <c r="O60" t="s">
        <v>57</v>
      </c>
      <c r="P60" s="3" t="str">
        <f t="shared" si="11"/>
        <v/>
      </c>
      <c r="Q60" s="3" t="str">
        <f>IF(D60="","",IF(AND(D60&lt;&gt;"",E60&lt;&gt;"",F60&lt;&gt;"",J60&lt;&gt;"",P60&lt;&gt;"",L60&lt;&gt;"",IFERROR(MATCH(INDEX($C:$C,MATCH($D60,$D:$D,0)),IMAGENES!$B:$B,0),-1)&gt;0),"'si'","'no'"))</f>
        <v/>
      </c>
      <c r="S60" t="str">
        <f t="shared" si="0"/>
        <v/>
      </c>
      <c r="T60" t="str">
        <f t="shared" si="1"/>
        <v/>
      </c>
      <c r="U60" t="str">
        <f t="shared" si="2"/>
        <v/>
      </c>
      <c r="V60" t="str">
        <f t="shared" si="12"/>
        <v/>
      </c>
      <c r="W60" t="str">
        <f t="shared" si="3"/>
        <v/>
      </c>
      <c r="X60" t="str">
        <f t="shared" si="4"/>
        <v/>
      </c>
      <c r="Y60" t="str">
        <f t="shared" si="5"/>
        <v/>
      </c>
      <c r="Z60" t="str">
        <f>IF($X60="","",INDEX(CATEGORIAS!$A:$A,MATCH($X60,CATEGORIAS!$B:$B,0)))</f>
        <v/>
      </c>
      <c r="AA60" t="str">
        <f>IF($Y60="","",INDEX(SUBCATEGORIAS!$A:$A,MATCH($Y60,SUBCATEGORIAS!$B:$B,0)))</f>
        <v/>
      </c>
      <c r="AB60" t="str">
        <f t="shared" si="6"/>
        <v/>
      </c>
      <c r="AC60" t="str">
        <f t="shared" si="13"/>
        <v/>
      </c>
      <c r="AD60" t="str">
        <f t="shared" si="14"/>
        <v/>
      </c>
      <c r="AE60" t="str">
        <f t="shared" si="15"/>
        <v/>
      </c>
      <c r="AG60">
        <v>58</v>
      </c>
      <c r="AH60" t="str">
        <f t="shared" si="18"/>
        <v/>
      </c>
      <c r="AI60" t="str">
        <f>IFERROR(IF(MATCH($AH59,$S:$S,0)&gt;0,CONCATENATE("id_articulo: ",$AH59,","),0),"")</f>
        <v>id_articulo: 5,</v>
      </c>
      <c r="AN60" t="str">
        <f>IF($E60="","",INDEX(CATEGORIAS!$A:$A,MATCH($E60,CATEGORIAS!$B:$B,0)))</f>
        <v/>
      </c>
      <c r="AO60" t="str">
        <f>IF($F60="","",INDEX(SUBCATEGORIAS!$A:$A,MATCH($F60,SUBCATEGORIAS!$B:$B,0)))</f>
        <v/>
      </c>
      <c r="AP60" t="str">
        <f t="shared" si="7"/>
        <v/>
      </c>
      <c r="AR60" s="2" t="str">
        <f t="shared" si="16"/>
        <v/>
      </c>
      <c r="AS60" t="str">
        <f t="shared" si="17"/>
        <v/>
      </c>
      <c r="AT60" t="str">
        <f t="shared" si="8"/>
        <v/>
      </c>
      <c r="AU60" t="str">
        <f t="shared" si="9"/>
        <v/>
      </c>
    </row>
    <row r="61" spans="1:47" x14ac:dyDescent="0.25">
      <c r="A61" t="str">
        <f t="shared" si="10"/>
        <v/>
      </c>
      <c r="B61" t="str">
        <f>IF(D61="","",MAX($B$2:B60)+1)</f>
        <v/>
      </c>
      <c r="C61" s="3" t="str">
        <f>IF(A61="","",IF(COUNTIF($A$2:$A60,$A61)=0,MAX($C$2:$C60)+1,""))</f>
        <v/>
      </c>
      <c r="M61" t="s">
        <v>57</v>
      </c>
      <c r="O61" t="s">
        <v>57</v>
      </c>
      <c r="P61" s="3" t="str">
        <f t="shared" si="11"/>
        <v/>
      </c>
      <c r="Q61" s="3" t="str">
        <f>IF(D61="","",IF(AND(D61&lt;&gt;"",E61&lt;&gt;"",F61&lt;&gt;"",J61&lt;&gt;"",P61&lt;&gt;"",L61&lt;&gt;"",IFERROR(MATCH(INDEX($C:$C,MATCH($D61,$D:$D,0)),IMAGENES!$B:$B,0),-1)&gt;0),"'si'","'no'"))</f>
        <v/>
      </c>
      <c r="S61" t="str">
        <f t="shared" si="0"/>
        <v/>
      </c>
      <c r="T61" t="str">
        <f t="shared" si="1"/>
        <v/>
      </c>
      <c r="U61" t="str">
        <f t="shared" si="2"/>
        <v/>
      </c>
      <c r="V61" t="str">
        <f t="shared" si="12"/>
        <v/>
      </c>
      <c r="W61" t="str">
        <f t="shared" si="3"/>
        <v/>
      </c>
      <c r="X61" t="str">
        <f t="shared" si="4"/>
        <v/>
      </c>
      <c r="Y61" t="str">
        <f t="shared" si="5"/>
        <v/>
      </c>
      <c r="Z61" t="str">
        <f>IF($X61="","",INDEX(CATEGORIAS!$A:$A,MATCH($X61,CATEGORIAS!$B:$B,0)))</f>
        <v/>
      </c>
      <c r="AA61" t="str">
        <f>IF($Y61="","",INDEX(SUBCATEGORIAS!$A:$A,MATCH($Y61,SUBCATEGORIAS!$B:$B,0)))</f>
        <v/>
      </c>
      <c r="AB61" t="str">
        <f t="shared" si="6"/>
        <v/>
      </c>
      <c r="AC61" t="str">
        <f t="shared" si="13"/>
        <v/>
      </c>
      <c r="AD61" t="str">
        <f t="shared" si="14"/>
        <v/>
      </c>
      <c r="AE61" t="str">
        <f t="shared" si="15"/>
        <v/>
      </c>
      <c r="AG61">
        <v>59</v>
      </c>
      <c r="AH61" t="str">
        <f t="shared" si="18"/>
        <v/>
      </c>
      <c r="AI61" t="str">
        <f>IFERROR(IF(MATCH($AH59,$S:$S,0)&gt;0,CONCATENATE("nombre: '",INDEX($T:$T,MATCH($AH59,$S:$S,0)),"',"),0),"")</f>
        <v>nombre: 'Ajuste de Calificaciones',</v>
      </c>
      <c r="AN61" t="str">
        <f>IF($E61="","",INDEX(CATEGORIAS!$A:$A,MATCH($E61,CATEGORIAS!$B:$B,0)))</f>
        <v/>
      </c>
      <c r="AO61" t="str">
        <f>IF($F61="","",INDEX(SUBCATEGORIAS!$A:$A,MATCH($F61,SUBCATEGORIAS!$B:$B,0)))</f>
        <v/>
      </c>
      <c r="AP61" t="str">
        <f t="shared" si="7"/>
        <v/>
      </c>
      <c r="AR61" s="2" t="str">
        <f t="shared" si="16"/>
        <v/>
      </c>
      <c r="AS61" t="str">
        <f t="shared" si="17"/>
        <v/>
      </c>
      <c r="AT61" t="str">
        <f t="shared" si="8"/>
        <v/>
      </c>
      <c r="AU61" t="str">
        <f t="shared" si="9"/>
        <v/>
      </c>
    </row>
    <row r="62" spans="1:47" x14ac:dyDescent="0.25">
      <c r="A62" t="str">
        <f t="shared" si="10"/>
        <v/>
      </c>
      <c r="B62" t="str">
        <f>IF(D62="","",MAX($B$2:B61)+1)</f>
        <v/>
      </c>
      <c r="C62" s="3" t="str">
        <f>IF(A62="","",IF(COUNTIF($A$2:$A61,$A62)=0,MAX($C$2:$C61)+1,""))</f>
        <v/>
      </c>
      <c r="M62" t="s">
        <v>57</v>
      </c>
      <c r="O62" t="s">
        <v>57</v>
      </c>
      <c r="P62" s="3" t="str">
        <f t="shared" si="11"/>
        <v/>
      </c>
      <c r="Q62" s="3" t="str">
        <f>IF(D62="","",IF(AND(D62&lt;&gt;"",E62&lt;&gt;"",F62&lt;&gt;"",J62&lt;&gt;"",P62&lt;&gt;"",L62&lt;&gt;"",IFERROR(MATCH(INDEX($C:$C,MATCH($D62,$D:$D,0)),IMAGENES!$B:$B,0),-1)&gt;0),"'si'","'no'"))</f>
        <v/>
      </c>
      <c r="S62" t="str">
        <f t="shared" si="0"/>
        <v/>
      </c>
      <c r="T62" t="str">
        <f t="shared" si="1"/>
        <v/>
      </c>
      <c r="U62" t="str">
        <f t="shared" si="2"/>
        <v/>
      </c>
      <c r="V62" t="str">
        <f t="shared" si="12"/>
        <v/>
      </c>
      <c r="W62" t="str">
        <f t="shared" si="3"/>
        <v/>
      </c>
      <c r="X62" t="str">
        <f t="shared" si="4"/>
        <v/>
      </c>
      <c r="Y62" t="str">
        <f t="shared" si="5"/>
        <v/>
      </c>
      <c r="Z62" t="str">
        <f>IF($X62="","",INDEX(CATEGORIAS!$A:$A,MATCH($X62,CATEGORIAS!$B:$B,0)))</f>
        <v/>
      </c>
      <c r="AA62" t="str">
        <f>IF($Y62="","",INDEX(SUBCATEGORIAS!$A:$A,MATCH($Y62,SUBCATEGORIAS!$B:$B,0)))</f>
        <v/>
      </c>
      <c r="AB62" t="str">
        <f t="shared" si="6"/>
        <v/>
      </c>
      <c r="AC62" t="str">
        <f t="shared" si="13"/>
        <v/>
      </c>
      <c r="AD62" t="str">
        <f t="shared" si="14"/>
        <v/>
      </c>
      <c r="AE62" t="str">
        <f t="shared" si="15"/>
        <v/>
      </c>
      <c r="AG62">
        <v>60</v>
      </c>
      <c r="AH62" t="str">
        <f t="shared" si="18"/>
        <v/>
      </c>
      <c r="AI62" t="str">
        <f>IFERROR(IF(MATCH($AH59,$S:$S,0)&gt;0,CONCATENATE("descripcion: '",INDEX($U:$U,MATCH($AH59,$S:$S,0)),"',"),0),"")</f>
        <v>descripcion: 'La planilla Ajuste de Calificaciones permite modificar los puntajes de manera precisa, aplicando ajustes con escalas no convencionales. Ofrece distintos escenarios para calcular calificaciones y proporciones de aprobación, y permite comparar visualmente las notas originales con las ajustadas.',</v>
      </c>
      <c r="AN62" t="str">
        <f>IF($E62="","",INDEX(CATEGORIAS!$A:$A,MATCH($E62,CATEGORIAS!$B:$B,0)))</f>
        <v/>
      </c>
      <c r="AO62" t="str">
        <f>IF($F62="","",INDEX(SUBCATEGORIAS!$A:$A,MATCH($F62,SUBCATEGORIAS!$B:$B,0)))</f>
        <v/>
      </c>
      <c r="AP62" t="str">
        <f t="shared" si="7"/>
        <v/>
      </c>
      <c r="AR62" s="2" t="str">
        <f t="shared" si="16"/>
        <v/>
      </c>
      <c r="AS62" t="str">
        <f t="shared" si="17"/>
        <v/>
      </c>
      <c r="AT62" t="str">
        <f t="shared" si="8"/>
        <v/>
      </c>
      <c r="AU62" t="str">
        <f t="shared" si="9"/>
        <v/>
      </c>
    </row>
    <row r="63" spans="1:47" x14ac:dyDescent="0.25">
      <c r="A63" t="str">
        <f t="shared" si="10"/>
        <v/>
      </c>
      <c r="B63" t="str">
        <f>IF(D63="","",MAX($B$2:B62)+1)</f>
        <v/>
      </c>
      <c r="C63" s="3" t="str">
        <f>IF(A63="","",IF(COUNTIF($A$2:$A62,$A63)=0,MAX($C$2:$C62)+1,""))</f>
        <v/>
      </c>
      <c r="M63" t="s">
        <v>57</v>
      </c>
      <c r="O63" t="s">
        <v>57</v>
      </c>
      <c r="P63" s="3" t="str">
        <f t="shared" si="11"/>
        <v/>
      </c>
      <c r="Q63" s="3" t="str">
        <f>IF(D63="","",IF(AND(D63&lt;&gt;"",E63&lt;&gt;"",F63&lt;&gt;"",J63&lt;&gt;"",P63&lt;&gt;"",L63&lt;&gt;"",IFERROR(MATCH(INDEX($C:$C,MATCH($D63,$D:$D,0)),IMAGENES!$B:$B,0),-1)&gt;0),"'si'","'no'"))</f>
        <v/>
      </c>
      <c r="S63" t="str">
        <f t="shared" si="0"/>
        <v/>
      </c>
      <c r="T63" t="str">
        <f t="shared" si="1"/>
        <v/>
      </c>
      <c r="U63" t="str">
        <f t="shared" si="2"/>
        <v/>
      </c>
      <c r="V63" t="str">
        <f t="shared" si="12"/>
        <v/>
      </c>
      <c r="W63" t="str">
        <f t="shared" si="3"/>
        <v/>
      </c>
      <c r="X63" t="str">
        <f t="shared" si="4"/>
        <v/>
      </c>
      <c r="Y63" t="str">
        <f t="shared" si="5"/>
        <v/>
      </c>
      <c r="Z63" t="str">
        <f>IF($X63="","",INDEX(CATEGORIAS!$A:$A,MATCH($X63,CATEGORIAS!$B:$B,0)))</f>
        <v/>
      </c>
      <c r="AA63" t="str">
        <f>IF($Y63="","",INDEX(SUBCATEGORIAS!$A:$A,MATCH($Y63,SUBCATEGORIAS!$B:$B,0)))</f>
        <v/>
      </c>
      <c r="AB63" t="str">
        <f t="shared" si="6"/>
        <v/>
      </c>
      <c r="AC63" t="str">
        <f t="shared" si="13"/>
        <v/>
      </c>
      <c r="AD63" t="str">
        <f t="shared" si="14"/>
        <v/>
      </c>
      <c r="AE63" t="str">
        <f t="shared" si="15"/>
        <v/>
      </c>
      <c r="AG63">
        <v>61</v>
      </c>
      <c r="AH63" t="str">
        <f t="shared" si="18"/>
        <v/>
      </c>
      <c r="AI63" t="str">
        <f>IFERROR(IF(MATCH($AH59,$S:$S,0)&gt;0,CONCATENATE("descripcion_larga: '",INDEX($W:$W,MATCH($AH59,$S:$S,0)),"',"),0),"")</f>
        <v>descripcion_larga: 'Esta planilla está diseñada para ofrecer una forma flexible y precisa de ajustar las calificaciones de los estudiantes, permitiendo la aplicación de ajustes como escalas, puntajes mínimos, media y desviación estándar. Su interfaz visual facilita la comparación entre las notas originales y las ajustadas, lo que ayuda a tener un control más detallado sobre el rendimiento académico. Es una herramienta perfecta para jefes de UTP, coordinadores y docentes que necesitan adaptar las calificaciones según el contexto o necesidades específicas de cada estudiante, incluyendo aquellos con NEE o casos particulares. Además, permite generar informes detallados que se pueden compartir con dirección, docentes y estudiantes para un análisis claro y transparente de los resultados.',</v>
      </c>
      <c r="AN63" t="str">
        <f>IF($E63="","",INDEX(CATEGORIAS!$A:$A,MATCH($E63,CATEGORIAS!$B:$B,0)))</f>
        <v/>
      </c>
      <c r="AO63" t="str">
        <f>IF($F63="","",INDEX(SUBCATEGORIAS!$A:$A,MATCH($F63,SUBCATEGORIAS!$B:$B,0)))</f>
        <v/>
      </c>
      <c r="AP63" t="str">
        <f t="shared" si="7"/>
        <v/>
      </c>
      <c r="AR63" s="2" t="str">
        <f t="shared" si="16"/>
        <v/>
      </c>
      <c r="AS63" t="str">
        <f t="shared" si="17"/>
        <v/>
      </c>
      <c r="AT63" t="str">
        <f t="shared" si="8"/>
        <v/>
      </c>
      <c r="AU63" t="str">
        <f t="shared" si="9"/>
        <v/>
      </c>
    </row>
    <row r="64" spans="1:47" x14ac:dyDescent="0.25">
      <c r="A64" t="str">
        <f t="shared" si="10"/>
        <v/>
      </c>
      <c r="B64" t="str">
        <f>IF(D64="","",MAX($B$2:B63)+1)</f>
        <v/>
      </c>
      <c r="C64" s="3" t="str">
        <f>IF(A64="","",IF(COUNTIF($A$2:$A63,$A64)=0,MAX($C$2:$C63)+1,""))</f>
        <v/>
      </c>
      <c r="M64" t="s">
        <v>57</v>
      </c>
      <c r="O64" t="s">
        <v>57</v>
      </c>
      <c r="P64" s="3" t="str">
        <f t="shared" si="11"/>
        <v/>
      </c>
      <c r="Q64" s="3" t="str">
        <f>IF(D64="","",IF(AND(D64&lt;&gt;"",E64&lt;&gt;"",F64&lt;&gt;"",J64&lt;&gt;"",P64&lt;&gt;"",L64&lt;&gt;"",IFERROR(MATCH(INDEX($C:$C,MATCH($D64,$D:$D,0)),IMAGENES!$B:$B,0),-1)&gt;0),"'si'","'no'"))</f>
        <v/>
      </c>
      <c r="S64" t="str">
        <f t="shared" si="0"/>
        <v/>
      </c>
      <c r="T64" t="str">
        <f t="shared" si="1"/>
        <v/>
      </c>
      <c r="U64" t="str">
        <f t="shared" si="2"/>
        <v/>
      </c>
      <c r="V64" t="str">
        <f t="shared" si="12"/>
        <v/>
      </c>
      <c r="W64" t="str">
        <f t="shared" si="3"/>
        <v/>
      </c>
      <c r="X64" t="str">
        <f t="shared" si="4"/>
        <v/>
      </c>
      <c r="Y64" t="str">
        <f t="shared" si="5"/>
        <v/>
      </c>
      <c r="Z64" t="str">
        <f>IF($X64="","",INDEX(CATEGORIAS!$A:$A,MATCH($X64,CATEGORIAS!$B:$B,0)))</f>
        <v/>
      </c>
      <c r="AA64" t="str">
        <f>IF($Y64="","",INDEX(SUBCATEGORIAS!$A:$A,MATCH($Y64,SUBCATEGORIAS!$B:$B,0)))</f>
        <v/>
      </c>
      <c r="AB64" t="str">
        <f t="shared" si="6"/>
        <v/>
      </c>
      <c r="AC64" t="str">
        <f t="shared" si="13"/>
        <v/>
      </c>
      <c r="AD64" t="str">
        <f t="shared" si="14"/>
        <v/>
      </c>
      <c r="AE64" t="str">
        <f t="shared" si="15"/>
        <v/>
      </c>
      <c r="AG64">
        <v>62</v>
      </c>
      <c r="AH64" t="str">
        <f t="shared" si="18"/>
        <v/>
      </c>
      <c r="AI64" t="str">
        <f>IFERROR(IF(MATCH($AH59,$S:$S,0)&gt;0,CONCATENATE("grado: '",INDEX($V:$V,MATCH($AH59,$S:$S,0)),"',"),0),"")</f>
        <v>grado: 'Avanzada',</v>
      </c>
      <c r="AN64" t="str">
        <f>IF($E64="","",INDEX(CATEGORIAS!$A:$A,MATCH($E64,CATEGORIAS!$B:$B,0)))</f>
        <v/>
      </c>
      <c r="AO64" t="str">
        <f>IF($F64="","",INDEX(SUBCATEGORIAS!$A:$A,MATCH($F64,SUBCATEGORIAS!$B:$B,0)))</f>
        <v/>
      </c>
      <c r="AP64" t="str">
        <f t="shared" si="7"/>
        <v/>
      </c>
      <c r="AR64" s="2" t="str">
        <f t="shared" si="16"/>
        <v/>
      </c>
      <c r="AS64" t="str">
        <f t="shared" si="17"/>
        <v/>
      </c>
      <c r="AT64" t="str">
        <f t="shared" si="8"/>
        <v/>
      </c>
      <c r="AU64" t="str">
        <f t="shared" si="9"/>
        <v/>
      </c>
    </row>
    <row r="65" spans="1:47" x14ac:dyDescent="0.25">
      <c r="A65" t="str">
        <f t="shared" si="10"/>
        <v/>
      </c>
      <c r="B65" t="str">
        <f>IF(D65="","",MAX($B$2:B64)+1)</f>
        <v/>
      </c>
      <c r="C65" s="3" t="str">
        <f>IF(A65="","",IF(COUNTIF($A$2:$A64,$A65)=0,MAX($C$2:$C64)+1,""))</f>
        <v/>
      </c>
      <c r="M65" t="s">
        <v>57</v>
      </c>
      <c r="O65" t="s">
        <v>57</v>
      </c>
      <c r="P65" s="3" t="str">
        <f t="shared" si="11"/>
        <v/>
      </c>
      <c r="Q65" s="3" t="str">
        <f>IF(D65="","",IF(AND(D65&lt;&gt;"",E65&lt;&gt;"",F65&lt;&gt;"",J65&lt;&gt;"",P65&lt;&gt;"",L65&lt;&gt;"",IFERROR(MATCH(INDEX($C:$C,MATCH($D65,$D:$D,0)),IMAGENES!$B:$B,0),-1)&gt;0),"'si'","'no'"))</f>
        <v/>
      </c>
      <c r="S65" t="str">
        <f t="shared" si="0"/>
        <v/>
      </c>
      <c r="T65" t="str">
        <f t="shared" si="1"/>
        <v/>
      </c>
      <c r="U65" t="str">
        <f t="shared" si="2"/>
        <v/>
      </c>
      <c r="V65" t="str">
        <f t="shared" si="12"/>
        <v/>
      </c>
      <c r="W65" t="str">
        <f t="shared" si="3"/>
        <v/>
      </c>
      <c r="X65" t="str">
        <f t="shared" si="4"/>
        <v/>
      </c>
      <c r="Y65" t="str">
        <f t="shared" si="5"/>
        <v/>
      </c>
      <c r="Z65" t="str">
        <f>IF($X65="","",INDEX(CATEGORIAS!$A:$A,MATCH($X65,CATEGORIAS!$B:$B,0)))</f>
        <v/>
      </c>
      <c r="AA65" t="str">
        <f>IF($Y65="","",INDEX(SUBCATEGORIAS!$A:$A,MATCH($Y65,SUBCATEGORIAS!$B:$B,0)))</f>
        <v/>
      </c>
      <c r="AB65" t="str">
        <f t="shared" si="6"/>
        <v/>
      </c>
      <c r="AC65" t="str">
        <f t="shared" si="13"/>
        <v/>
      </c>
      <c r="AD65" t="str">
        <f t="shared" si="14"/>
        <v/>
      </c>
      <c r="AE65" t="str">
        <f t="shared" si="15"/>
        <v/>
      </c>
      <c r="AG65">
        <v>63</v>
      </c>
      <c r="AH65" t="str">
        <f t="shared" si="18"/>
        <v/>
      </c>
      <c r="AI65" t="str">
        <f>IFERROR(IF(MATCH($AH59,$S:$S,0)&gt;0,CONCATENATE("id_categoria: '",INDEX($Z:$Z,MATCH($AH59,$S:$S,0)),"',"),0),"")</f>
        <v>id_categoria: '1',</v>
      </c>
      <c r="AN65" t="str">
        <f>IF($E65="","",INDEX(CATEGORIAS!$A:$A,MATCH($E65,CATEGORIAS!$B:$B,0)))</f>
        <v/>
      </c>
      <c r="AO65" t="str">
        <f>IF($F65="","",INDEX(SUBCATEGORIAS!$A:$A,MATCH($F65,SUBCATEGORIAS!$B:$B,0)))</f>
        <v/>
      </c>
      <c r="AP65" t="str">
        <f t="shared" si="7"/>
        <v/>
      </c>
      <c r="AR65" s="2" t="str">
        <f t="shared" si="16"/>
        <v/>
      </c>
      <c r="AS65" t="str">
        <f t="shared" si="17"/>
        <v/>
      </c>
      <c r="AT65" t="str">
        <f t="shared" si="8"/>
        <v/>
      </c>
      <c r="AU65" t="str">
        <f t="shared" si="9"/>
        <v/>
      </c>
    </row>
    <row r="66" spans="1:47" x14ac:dyDescent="0.25">
      <c r="A66" t="str">
        <f t="shared" si="10"/>
        <v/>
      </c>
      <c r="B66" t="str">
        <f>IF(D66="","",MAX($B$2:B65)+1)</f>
        <v/>
      </c>
      <c r="C66" s="3" t="str">
        <f>IF(A66="","",IF(COUNTIF($A$2:$A65,$A66)=0,MAX($C$2:$C65)+1,""))</f>
        <v/>
      </c>
      <c r="M66" t="s">
        <v>57</v>
      </c>
      <c r="O66" t="s">
        <v>57</v>
      </c>
      <c r="P66" s="3" t="str">
        <f t="shared" si="11"/>
        <v/>
      </c>
      <c r="Q66" s="3" t="str">
        <f>IF(D66="","",IF(AND(D66&lt;&gt;"",E66&lt;&gt;"",F66&lt;&gt;"",J66&lt;&gt;"",P66&lt;&gt;"",L66&lt;&gt;"",IFERROR(MATCH(INDEX($C:$C,MATCH($D66,$D:$D,0)),IMAGENES!$B:$B,0),-1)&gt;0),"'si'","'no'"))</f>
        <v/>
      </c>
      <c r="S66" t="str">
        <f t="shared" si="0"/>
        <v/>
      </c>
      <c r="T66" t="str">
        <f t="shared" si="1"/>
        <v/>
      </c>
      <c r="U66" t="str">
        <f t="shared" si="2"/>
        <v/>
      </c>
      <c r="V66" t="str">
        <f t="shared" si="12"/>
        <v/>
      </c>
      <c r="W66" t="str">
        <f t="shared" si="3"/>
        <v/>
      </c>
      <c r="X66" t="str">
        <f t="shared" si="4"/>
        <v/>
      </c>
      <c r="Y66" t="str">
        <f t="shared" si="5"/>
        <v/>
      </c>
      <c r="Z66" t="str">
        <f>IF($X66="","",INDEX(CATEGORIAS!$A:$A,MATCH($X66,CATEGORIAS!$B:$B,0)))</f>
        <v/>
      </c>
      <c r="AA66" t="str">
        <f>IF($Y66="","",INDEX(SUBCATEGORIAS!$A:$A,MATCH($Y66,SUBCATEGORIAS!$B:$B,0)))</f>
        <v/>
      </c>
      <c r="AB66" t="str">
        <f t="shared" si="6"/>
        <v/>
      </c>
      <c r="AC66" t="str">
        <f t="shared" si="13"/>
        <v/>
      </c>
      <c r="AD66" t="str">
        <f t="shared" si="14"/>
        <v/>
      </c>
      <c r="AE66" t="str">
        <f t="shared" si="15"/>
        <v/>
      </c>
      <c r="AG66">
        <v>64</v>
      </c>
      <c r="AH66" t="str">
        <f t="shared" si="18"/>
        <v/>
      </c>
      <c r="AI66" t="str">
        <f>IFERROR(IF(MATCH($AH59,$S:$S,0)&gt;0,CONCATENATE("id_subcategoria: '",INDEX($AA:$AA,MATCH($AH59,$S:$S,0)),"',"),0),"")</f>
        <v>id_subcategoria: '4',</v>
      </c>
      <c r="AN66" t="str">
        <f>IF($E66="","",INDEX(CATEGORIAS!$A:$A,MATCH($E66,CATEGORIAS!$B:$B,0)))</f>
        <v/>
      </c>
      <c r="AO66" t="str">
        <f>IF($F66="","",INDEX(SUBCATEGORIAS!$A:$A,MATCH($F66,SUBCATEGORIAS!$B:$B,0)))</f>
        <v/>
      </c>
      <c r="AP66" t="str">
        <f t="shared" si="7"/>
        <v/>
      </c>
      <c r="AR66" s="2" t="str">
        <f t="shared" si="16"/>
        <v/>
      </c>
      <c r="AS66" t="str">
        <f t="shared" si="17"/>
        <v/>
      </c>
      <c r="AT66" t="str">
        <f t="shared" si="8"/>
        <v/>
      </c>
      <c r="AU66" t="str">
        <f t="shared" si="9"/>
        <v/>
      </c>
    </row>
    <row r="67" spans="1:47" x14ac:dyDescent="0.25">
      <c r="A67" t="str">
        <f t="shared" si="10"/>
        <v/>
      </c>
      <c r="B67" t="str">
        <f>IF(D67="","",MAX($B$2:B66)+1)</f>
        <v/>
      </c>
      <c r="C67" s="3" t="str">
        <f>IF(A67="","",IF(COUNTIF($A$2:$A66,$A67)=0,MAX($C$2:$C66)+1,""))</f>
        <v/>
      </c>
      <c r="M67" t="s">
        <v>57</v>
      </c>
      <c r="O67" t="s">
        <v>57</v>
      </c>
      <c r="P67" s="3" t="str">
        <f t="shared" si="11"/>
        <v/>
      </c>
      <c r="Q67" s="3" t="str">
        <f>IF(D67="","",IF(AND(D67&lt;&gt;"",E67&lt;&gt;"",F67&lt;&gt;"",J67&lt;&gt;"",P67&lt;&gt;"",L67&lt;&gt;"",IFERROR(MATCH(INDEX($C:$C,MATCH($D67,$D:$D,0)),IMAGENES!$B:$B,0),-1)&gt;0),"'si'","'no'"))</f>
        <v/>
      </c>
      <c r="S67" t="str">
        <f t="shared" ref="S67:S130" si="19">IFERROR(INDEX($C:$C,MATCH($B67,$C:$C,0)),"")</f>
        <v/>
      </c>
      <c r="T67" t="str">
        <f t="shared" ref="T67:T130" si="20">IF($S67="","",INDEX($D:$D,MATCH($S67,$C:$C,0)))</f>
        <v/>
      </c>
      <c r="U67" t="str">
        <f t="shared" ref="U67:U130" si="21">IF($S67="","",INDEX($L:$L,MATCH($S67,$C:$C,0)))</f>
        <v/>
      </c>
      <c r="V67" t="str">
        <f t="shared" si="12"/>
        <v/>
      </c>
      <c r="W67" t="str">
        <f t="shared" ref="W67:W130" si="22">IF($S67="","",INDEX($M:$M,MATCH($S67,$C:$C,0)))</f>
        <v/>
      </c>
      <c r="X67" t="str">
        <f t="shared" ref="X67:X130" si="23">IF($S67="","",INDEX($E:$E,MATCH($S67,$C:$C,0)))</f>
        <v/>
      </c>
      <c r="Y67" t="str">
        <f t="shared" ref="Y67:Y130" si="24">IF($S67="","",INDEX($F:$F,MATCH($S67,$C:$C,0)))</f>
        <v/>
      </c>
      <c r="Z67" t="str">
        <f>IF($X67="","",INDEX(CATEGORIAS!$A:$A,MATCH($X67,CATEGORIAS!$B:$B,0)))</f>
        <v/>
      </c>
      <c r="AA67" t="str">
        <f>IF($Y67="","",INDEX(SUBCATEGORIAS!$A:$A,MATCH($Y67,SUBCATEGORIAS!$B:$B,0)))</f>
        <v/>
      </c>
      <c r="AB67" t="str">
        <f t="shared" ref="AB67:AB130" si="25">IF($S67="","",INDEX($J:$J,MATCH($S67,$C:$C,0)))</f>
        <v/>
      </c>
      <c r="AC67" t="str">
        <f t="shared" si="13"/>
        <v/>
      </c>
      <c r="AD67" t="str">
        <f t="shared" si="14"/>
        <v/>
      </c>
      <c r="AE67" t="str">
        <f t="shared" si="15"/>
        <v/>
      </c>
      <c r="AG67">
        <v>65</v>
      </c>
      <c r="AH67" t="str">
        <f t="shared" si="18"/>
        <v/>
      </c>
      <c r="AI67" t="str">
        <f>IFERROR(IF(MATCH($AH59,$S:$S,0)&gt;0,CONCATENATE("precio: ",INDEX($AB:$AB,MATCH($AH59,$S:$S,0)),","),0),"")</f>
        <v>precio: 20000,</v>
      </c>
      <c r="AN67" t="str">
        <f>IF($E67="","",INDEX(CATEGORIAS!$A:$A,MATCH($E67,CATEGORIAS!$B:$B,0)))</f>
        <v/>
      </c>
      <c r="AO67" t="str">
        <f>IF($F67="","",INDEX(SUBCATEGORIAS!$A:$A,MATCH($F67,SUBCATEGORIAS!$B:$B,0)))</f>
        <v/>
      </c>
      <c r="AP67" t="str">
        <f t="shared" ref="AP67:AP130" si="26">IF(B67="","",B67)</f>
        <v/>
      </c>
      <c r="AR67" s="2" t="str">
        <f t="shared" si="16"/>
        <v/>
      </c>
      <c r="AS67" t="str">
        <f t="shared" si="17"/>
        <v/>
      </c>
      <c r="AT67" t="str">
        <f t="shared" ref="AT67:AT130" si="27">IF(B67="","",IF(B67/100&gt;0,IF(B67/10&gt;0,CONCATENATE("00",B67),CONCATENATE("0",B67)),B67))</f>
        <v/>
      </c>
      <c r="AU67" t="str">
        <f t="shared" ref="AU67:AU130" si="28">IF(B67="","",CONCATENATE("{ id_sku: '",CONCATENATE(AR67,AS67,AT67),"', id_articulo: '",INDEX($C:$C,MATCH($D67,$D:$D,0)),"', variacion: '",P67,"' },"))</f>
        <v/>
      </c>
    </row>
    <row r="68" spans="1:47" x14ac:dyDescent="0.25">
      <c r="A68" t="str">
        <f t="shared" ref="A68:A131" si="29">IF(D68="","",CONCATENATE(D68,".",K68))</f>
        <v/>
      </c>
      <c r="B68" t="str">
        <f>IF(D68="","",MAX($B$2:B67)+1)</f>
        <v/>
      </c>
      <c r="C68" s="3" t="str">
        <f>IF(A68="","",IF(COUNTIF($A$2:$A67,$A68)=0,MAX($C$2:$C67)+1,""))</f>
        <v/>
      </c>
      <c r="M68" t="s">
        <v>57</v>
      </c>
      <c r="O68" t="s">
        <v>57</v>
      </c>
      <c r="P68" s="3" t="str">
        <f t="shared" ref="P68:P131" si="30">_xlfn.TEXTJOIN(" - ",TRUE,G68:I68)</f>
        <v/>
      </c>
      <c r="Q68" s="3" t="str">
        <f>IF(D68="","",IF(AND(D68&lt;&gt;"",E68&lt;&gt;"",F68&lt;&gt;"",J68&lt;&gt;"",P68&lt;&gt;"",L68&lt;&gt;"",IFERROR(MATCH(INDEX($C:$C,MATCH($D68,$D:$D,0)),IMAGENES!$B:$B,0),-1)&gt;0),"'si'","'no'"))</f>
        <v/>
      </c>
      <c r="S68" t="str">
        <f t="shared" si="19"/>
        <v/>
      </c>
      <c r="T68" t="str">
        <f t="shared" si="20"/>
        <v/>
      </c>
      <c r="U68" t="str">
        <f t="shared" si="21"/>
        <v/>
      </c>
      <c r="V68" t="str">
        <f t="shared" ref="V68:V131" si="31">IF($S68="","",INDEX($K:$K,MATCH($S68,$C:$C,0)))</f>
        <v/>
      </c>
      <c r="W68" t="str">
        <f t="shared" si="22"/>
        <v/>
      </c>
      <c r="X68" t="str">
        <f t="shared" si="23"/>
        <v/>
      </c>
      <c r="Y68" t="str">
        <f t="shared" si="24"/>
        <v/>
      </c>
      <c r="Z68" t="str">
        <f>IF($X68="","",INDEX(CATEGORIAS!$A:$A,MATCH($X68,CATEGORIAS!$B:$B,0)))</f>
        <v/>
      </c>
      <c r="AA68" t="str">
        <f>IF($Y68="","",INDEX(SUBCATEGORIAS!$A:$A,MATCH($Y68,SUBCATEGORIAS!$B:$B,0)))</f>
        <v/>
      </c>
      <c r="AB68" t="str">
        <f t="shared" si="25"/>
        <v/>
      </c>
      <c r="AC68" t="str">
        <f t="shared" ref="AC68:AC131" si="32">IF($S68="","",IF(OR(INDEX($N:$N,MATCH($S68,$C:$C,0))=0,INDEX($N:$N,MATCH($S68,$C:$C,0))=" "),"",INDEX($N:$N,MATCH($S68,$C:$C,0))))</f>
        <v/>
      </c>
      <c r="AD68" t="str">
        <f t="shared" ref="AD68:AD131" si="33">IF($S68="","",IF(OR(INDEX($O:$O,MATCH($S68,$C:$C,0))=0,INDEX($O:$O,MATCH($S68,$C:$C,0))=" "),"",INDEX($O:$O,MATCH($S68,$C:$C,0))))</f>
        <v/>
      </c>
      <c r="AE68" t="str">
        <f t="shared" ref="AE68:AE131" si="34">IF($S68="","",INDEX($Q:$Q,MATCH($S68,$C:$C,0)))</f>
        <v/>
      </c>
      <c r="AG68">
        <v>66</v>
      </c>
      <c r="AH68" t="str">
        <f t="shared" si="18"/>
        <v/>
      </c>
      <c r="AI68" t="str">
        <f>IFERROR(IF(MATCH($AH59,$S:$S,0)&gt;0,CONCATENATE("video_si: ",IF(LEN(IF(OR(INDEX($AD:$AD,MATCH($AH59,$S:$S,0))=0,INDEX($AD:$AD,MATCH($AH59,$S:$S,0))=" ",INDEX($AD:$AD,MATCH($AH59,$S:$S,0))=""),CONCATENATE(CHAR(39),CHAR(39)),CONCATENATE(CHAR(39),INDEX($AD:$AD,MATCH($AH59,$S:$S,0)),CHAR(39))))&gt;5,"'si'","'no'"),","),0),"")</f>
        <v>video_si: 'no',</v>
      </c>
      <c r="AN68" t="str">
        <f>IF($E68="","",INDEX(CATEGORIAS!$A:$A,MATCH($E68,CATEGORIAS!$B:$B,0)))</f>
        <v/>
      </c>
      <c r="AO68" t="str">
        <f>IF($F68="","",INDEX(SUBCATEGORIAS!$A:$A,MATCH($F68,SUBCATEGORIAS!$B:$B,0)))</f>
        <v/>
      </c>
      <c r="AP68" t="str">
        <f t="shared" si="26"/>
        <v/>
      </c>
      <c r="AR68" s="2" t="str">
        <f t="shared" ref="AR68:AR131" si="35">IF(AN68="","",IF(AN68/100&gt;0,IF(AN68/10&gt;0,CONCATENATE("00",AN68),CONCATENATE("0",AN68)),AN68))</f>
        <v/>
      </c>
      <c r="AS68" t="str">
        <f t="shared" ref="AS68:AS131" si="36">IF(AO68="","",IF(AO68/100&gt;0,IF(AO68/10&gt;0,CONCATENATE("00",AO68),CONCATENATE("0",AO68)),AO68))</f>
        <v/>
      </c>
      <c r="AT68" t="str">
        <f t="shared" si="27"/>
        <v/>
      </c>
      <c r="AU68" t="str">
        <f t="shared" si="28"/>
        <v/>
      </c>
    </row>
    <row r="69" spans="1:47" x14ac:dyDescent="0.25">
      <c r="A69" t="str">
        <f t="shared" si="29"/>
        <v/>
      </c>
      <c r="B69" t="str">
        <f>IF(D69="","",MAX($B$2:B68)+1)</f>
        <v/>
      </c>
      <c r="C69" s="3" t="str">
        <f>IF(A69="","",IF(COUNTIF($A$2:$A68,$A69)=0,MAX($C$2:$C68)+1,""))</f>
        <v/>
      </c>
      <c r="M69" t="s">
        <v>57</v>
      </c>
      <c r="O69" t="s">
        <v>57</v>
      </c>
      <c r="P69" s="3" t="str">
        <f t="shared" si="30"/>
        <v/>
      </c>
      <c r="Q69" s="3" t="str">
        <f>IF(D69="","",IF(AND(D69&lt;&gt;"",E69&lt;&gt;"",F69&lt;&gt;"",J69&lt;&gt;"",P69&lt;&gt;"",L69&lt;&gt;"",IFERROR(MATCH(INDEX($C:$C,MATCH($D69,$D:$D,0)),IMAGENES!$B:$B,0),-1)&gt;0),"'si'","'no'"))</f>
        <v/>
      </c>
      <c r="S69" t="str">
        <f t="shared" si="19"/>
        <v/>
      </c>
      <c r="T69" t="str">
        <f t="shared" si="20"/>
        <v/>
      </c>
      <c r="U69" t="str">
        <f t="shared" si="21"/>
        <v/>
      </c>
      <c r="V69" t="str">
        <f t="shared" si="31"/>
        <v/>
      </c>
      <c r="W69" t="str">
        <f t="shared" si="22"/>
        <v/>
      </c>
      <c r="X69" t="str">
        <f t="shared" si="23"/>
        <v/>
      </c>
      <c r="Y69" t="str">
        <f t="shared" si="24"/>
        <v/>
      </c>
      <c r="Z69" t="str">
        <f>IF($X69="","",INDEX(CATEGORIAS!$A:$A,MATCH($X69,CATEGORIAS!$B:$B,0)))</f>
        <v/>
      </c>
      <c r="AA69" t="str">
        <f>IF($Y69="","",INDEX(SUBCATEGORIAS!$A:$A,MATCH($Y69,SUBCATEGORIAS!$B:$B,0)))</f>
        <v/>
      </c>
      <c r="AB69" t="str">
        <f t="shared" si="25"/>
        <v/>
      </c>
      <c r="AC69" t="str">
        <f t="shared" si="32"/>
        <v/>
      </c>
      <c r="AD69" t="str">
        <f t="shared" si="33"/>
        <v/>
      </c>
      <c r="AE69" t="str">
        <f t="shared" si="34"/>
        <v/>
      </c>
      <c r="AG69">
        <v>67</v>
      </c>
      <c r="AH69" t="str">
        <f t="shared" ref="AH69:AH132" si="37">IF(AG68/14=INT(AG68/14),AG68/14+1,"")</f>
        <v/>
      </c>
      <c r="AI69" t="str">
        <f>IFERROR(IF(MATCH($AH59,$S:$S,0)&gt;0,CONCATENATE("video_link: ",IF(OR(INDEX($AD:$AD,MATCH($AH59,$S:$S,0))=0,INDEX($AD:$AD,MATCH($AH59,$S:$S,0))=" ",INDEX($AD:$AD,MATCH($AH59,$S:$S,0))=""),CONCATENATE(CHAR(39),CHAR(39)),CONCATENATE(CHAR(39),INDEX($AD:$AD,MATCH($AH59,$S:$S,0)),CHAR(39))),","),0),"")</f>
        <v>video_link: '',</v>
      </c>
      <c r="AN69" t="str">
        <f>IF($E69="","",INDEX(CATEGORIAS!$A:$A,MATCH($E69,CATEGORIAS!$B:$B,0)))</f>
        <v/>
      </c>
      <c r="AO69" t="str">
        <f>IF($F69="","",INDEX(SUBCATEGORIAS!$A:$A,MATCH($F69,SUBCATEGORIAS!$B:$B,0)))</f>
        <v/>
      </c>
      <c r="AP69" t="str">
        <f t="shared" si="26"/>
        <v/>
      </c>
      <c r="AR69" s="2" t="str">
        <f t="shared" si="35"/>
        <v/>
      </c>
      <c r="AS69" t="str">
        <f t="shared" si="36"/>
        <v/>
      </c>
      <c r="AT69" t="str">
        <f t="shared" si="27"/>
        <v/>
      </c>
      <c r="AU69" t="str">
        <f t="shared" si="28"/>
        <v/>
      </c>
    </row>
    <row r="70" spans="1:47" x14ac:dyDescent="0.25">
      <c r="A70" t="str">
        <f t="shared" si="29"/>
        <v/>
      </c>
      <c r="B70" t="str">
        <f>IF(D70="","",MAX($B$2:B69)+1)</f>
        <v/>
      </c>
      <c r="C70" s="3" t="str">
        <f>IF(A70="","",IF(COUNTIF($A$2:$A69,$A70)=0,MAX($C$2:$C69)+1,""))</f>
        <v/>
      </c>
      <c r="M70" t="s">
        <v>57</v>
      </c>
      <c r="O70" t="s">
        <v>57</v>
      </c>
      <c r="P70" s="3" t="str">
        <f t="shared" si="30"/>
        <v/>
      </c>
      <c r="Q70" s="3" t="str">
        <f>IF(D70="","",IF(AND(D70&lt;&gt;"",E70&lt;&gt;"",F70&lt;&gt;"",J70&lt;&gt;"",P70&lt;&gt;"",L70&lt;&gt;"",IFERROR(MATCH(INDEX($C:$C,MATCH($D70,$D:$D,0)),IMAGENES!$B:$B,0),-1)&gt;0),"'si'","'no'"))</f>
        <v/>
      </c>
      <c r="S70" t="str">
        <f t="shared" si="19"/>
        <v/>
      </c>
      <c r="T70" t="str">
        <f t="shared" si="20"/>
        <v/>
      </c>
      <c r="U70" t="str">
        <f t="shared" si="21"/>
        <v/>
      </c>
      <c r="V70" t="str">
        <f t="shared" si="31"/>
        <v/>
      </c>
      <c r="W70" t="str">
        <f t="shared" si="22"/>
        <v/>
      </c>
      <c r="X70" t="str">
        <f t="shared" si="23"/>
        <v/>
      </c>
      <c r="Y70" t="str">
        <f t="shared" si="24"/>
        <v/>
      </c>
      <c r="Z70" t="str">
        <f>IF($X70="","",INDEX(CATEGORIAS!$A:$A,MATCH($X70,CATEGORIAS!$B:$B,0)))</f>
        <v/>
      </c>
      <c r="AA70" t="str">
        <f>IF($Y70="","",INDEX(SUBCATEGORIAS!$A:$A,MATCH($Y70,SUBCATEGORIAS!$B:$B,0)))</f>
        <v/>
      </c>
      <c r="AB70" t="str">
        <f t="shared" si="25"/>
        <v/>
      </c>
      <c r="AC70" t="str">
        <f t="shared" si="32"/>
        <v/>
      </c>
      <c r="AD70" t="str">
        <f t="shared" si="33"/>
        <v/>
      </c>
      <c r="AE70" t="str">
        <f t="shared" si="34"/>
        <v/>
      </c>
      <c r="AG70">
        <v>68</v>
      </c>
      <c r="AH70" t="str">
        <f t="shared" si="37"/>
        <v/>
      </c>
      <c r="AI70" t="str">
        <f>IFERROR(IF(MATCH($AH59,$S:$S,0)&gt;0,CONCATENATE("imagen: ",IF(OR(INDEX($AC:$AC,MATCH($AH59,$S:$S,0))=0,INDEX($AC:$AC,MATCH($AH59,$S:$S,0))=" ",INDEX($AC:$AC,MATCH($AH59,$S:$S,0))=""),CONCATENATE(CHAR(39),CHAR(39)),CONCATENATE("require('../images/productos/",INDEX($AC:$AC,MATCH($AH59,$S:$S,0)),"')")),","),0),"")</f>
        <v>imagen: require('../images/productos/analisis_1_1.png'),</v>
      </c>
      <c r="AN70" t="str">
        <f>IF($E70="","",INDEX(CATEGORIAS!$A:$A,MATCH($E70,CATEGORIAS!$B:$B,0)))</f>
        <v/>
      </c>
      <c r="AO70" t="str">
        <f>IF($F70="","",INDEX(SUBCATEGORIAS!$A:$A,MATCH($F70,SUBCATEGORIAS!$B:$B,0)))</f>
        <v/>
      </c>
      <c r="AP70" t="str">
        <f t="shared" si="26"/>
        <v/>
      </c>
      <c r="AR70" s="2" t="str">
        <f t="shared" si="35"/>
        <v/>
      </c>
      <c r="AS70" t="str">
        <f t="shared" si="36"/>
        <v/>
      </c>
      <c r="AT70" t="str">
        <f t="shared" si="27"/>
        <v/>
      </c>
      <c r="AU70" t="str">
        <f t="shared" si="28"/>
        <v/>
      </c>
    </row>
    <row r="71" spans="1:47" x14ac:dyDescent="0.25">
      <c r="A71" t="str">
        <f t="shared" si="29"/>
        <v/>
      </c>
      <c r="B71" t="str">
        <f>IF(D71="","",MAX($B$2:B70)+1)</f>
        <v/>
      </c>
      <c r="C71" s="3" t="str">
        <f>IF(A71="","",IF(COUNTIF($A$2:$A70,$A71)=0,MAX($C$2:$C70)+1,""))</f>
        <v/>
      </c>
      <c r="M71" t="s">
        <v>57</v>
      </c>
      <c r="O71" t="s">
        <v>57</v>
      </c>
      <c r="P71" s="3" t="str">
        <f t="shared" si="30"/>
        <v/>
      </c>
      <c r="Q71" s="3" t="str">
        <f>IF(D71="","",IF(AND(D71&lt;&gt;"",E71&lt;&gt;"",F71&lt;&gt;"",J71&lt;&gt;"",P71&lt;&gt;"",L71&lt;&gt;"",IFERROR(MATCH(INDEX($C:$C,MATCH($D71,$D:$D,0)),IMAGENES!$B:$B,0),-1)&gt;0),"'si'","'no'"))</f>
        <v/>
      </c>
      <c r="S71" t="str">
        <f t="shared" si="19"/>
        <v/>
      </c>
      <c r="T71" t="str">
        <f t="shared" si="20"/>
        <v/>
      </c>
      <c r="U71" t="str">
        <f t="shared" si="21"/>
        <v/>
      </c>
      <c r="V71" t="str">
        <f t="shared" si="31"/>
        <v/>
      </c>
      <c r="W71" t="str">
        <f t="shared" si="22"/>
        <v/>
      </c>
      <c r="X71" t="str">
        <f t="shared" si="23"/>
        <v/>
      </c>
      <c r="Y71" t="str">
        <f t="shared" si="24"/>
        <v/>
      </c>
      <c r="Z71" t="str">
        <f>IF($X71="","",INDEX(CATEGORIAS!$A:$A,MATCH($X71,CATEGORIAS!$B:$B,0)))</f>
        <v/>
      </c>
      <c r="AA71" t="str">
        <f>IF($Y71="","",INDEX(SUBCATEGORIAS!$A:$A,MATCH($Y71,SUBCATEGORIAS!$B:$B,0)))</f>
        <v/>
      </c>
      <c r="AB71" t="str">
        <f t="shared" si="25"/>
        <v/>
      </c>
      <c r="AC71" t="str">
        <f t="shared" si="32"/>
        <v/>
      </c>
      <c r="AD71" t="str">
        <f t="shared" si="33"/>
        <v/>
      </c>
      <c r="AE71" t="str">
        <f t="shared" si="34"/>
        <v/>
      </c>
      <c r="AG71">
        <v>69</v>
      </c>
      <c r="AH71" t="str">
        <f t="shared" si="37"/>
        <v/>
      </c>
      <c r="AI71" t="str">
        <f>IFERROR(IF(MATCH($AH59,$S:$S,0)&gt;0,CONCATENATE("disponible: ",INDEX($AE:$AE,MATCH($AH59,$S:$S,0)),","),0),"")</f>
        <v>disponible: 'no',</v>
      </c>
      <c r="AN71" t="str">
        <f>IF($E71="","",INDEX(CATEGORIAS!$A:$A,MATCH($E71,CATEGORIAS!$B:$B,0)))</f>
        <v/>
      </c>
      <c r="AO71" t="str">
        <f>IF($F71="","",INDEX(SUBCATEGORIAS!$A:$A,MATCH($F71,SUBCATEGORIAS!$B:$B,0)))</f>
        <v/>
      </c>
      <c r="AP71" t="str">
        <f t="shared" si="26"/>
        <v/>
      </c>
      <c r="AR71" s="2" t="str">
        <f t="shared" si="35"/>
        <v/>
      </c>
      <c r="AS71" t="str">
        <f t="shared" si="36"/>
        <v/>
      </c>
      <c r="AT71" t="str">
        <f t="shared" si="27"/>
        <v/>
      </c>
      <c r="AU71" t="str">
        <f t="shared" si="28"/>
        <v/>
      </c>
    </row>
    <row r="72" spans="1:47" x14ac:dyDescent="0.25">
      <c r="A72" t="str">
        <f t="shared" si="29"/>
        <v/>
      </c>
      <c r="B72" t="str">
        <f>IF(D72="","",MAX($B$2:B71)+1)</f>
        <v/>
      </c>
      <c r="C72" s="3" t="str">
        <f>IF(A72="","",IF(COUNTIF($A$2:$A71,$A72)=0,MAX($C$2:$C71)+1,""))</f>
        <v/>
      </c>
      <c r="M72" t="s">
        <v>57</v>
      </c>
      <c r="O72" t="s">
        <v>57</v>
      </c>
      <c r="P72" s="3" t="str">
        <f t="shared" si="30"/>
        <v/>
      </c>
      <c r="Q72" s="3" t="str">
        <f>IF(D72="","",IF(AND(D72&lt;&gt;"",E72&lt;&gt;"",F72&lt;&gt;"",J72&lt;&gt;"",P72&lt;&gt;"",L72&lt;&gt;"",IFERROR(MATCH(INDEX($C:$C,MATCH($D72,$D:$D,0)),IMAGENES!$B:$B,0),-1)&gt;0),"'si'","'no'"))</f>
        <v/>
      </c>
      <c r="S72" t="str">
        <f t="shared" si="19"/>
        <v/>
      </c>
      <c r="T72" t="str">
        <f t="shared" si="20"/>
        <v/>
      </c>
      <c r="U72" t="str">
        <f t="shared" si="21"/>
        <v/>
      </c>
      <c r="V72" t="str">
        <f t="shared" si="31"/>
        <v/>
      </c>
      <c r="W72" t="str">
        <f t="shared" si="22"/>
        <v/>
      </c>
      <c r="X72" t="str">
        <f t="shared" si="23"/>
        <v/>
      </c>
      <c r="Y72" t="str">
        <f t="shared" si="24"/>
        <v/>
      </c>
      <c r="Z72" t="str">
        <f>IF($X72="","",INDEX(CATEGORIAS!$A:$A,MATCH($X72,CATEGORIAS!$B:$B,0)))</f>
        <v/>
      </c>
      <c r="AA72" t="str">
        <f>IF($Y72="","",INDEX(SUBCATEGORIAS!$A:$A,MATCH($Y72,SUBCATEGORIAS!$B:$B,0)))</f>
        <v/>
      </c>
      <c r="AB72" t="str">
        <f t="shared" si="25"/>
        <v/>
      </c>
      <c r="AC72" t="str">
        <f t="shared" si="32"/>
        <v/>
      </c>
      <c r="AD72" t="str">
        <f t="shared" si="33"/>
        <v/>
      </c>
      <c r="AE72" t="str">
        <f t="shared" si="34"/>
        <v/>
      </c>
      <c r="AG72">
        <v>70</v>
      </c>
      <c r="AH72" t="str">
        <f t="shared" si="37"/>
        <v/>
      </c>
      <c r="AI72" t="str">
        <f>IFERROR(IF(MATCH($AH59,$S:$S,0)&gt;0,"},",0),"")</f>
        <v>},</v>
      </c>
      <c r="AN72" t="str">
        <f>IF($E72="","",INDEX(CATEGORIAS!$A:$A,MATCH($E72,CATEGORIAS!$B:$B,0)))</f>
        <v/>
      </c>
      <c r="AO72" t="str">
        <f>IF($F72="","",INDEX(SUBCATEGORIAS!$A:$A,MATCH($F72,SUBCATEGORIAS!$B:$B,0)))</f>
        <v/>
      </c>
      <c r="AP72" t="str">
        <f t="shared" si="26"/>
        <v/>
      </c>
      <c r="AR72" s="2" t="str">
        <f t="shared" si="35"/>
        <v/>
      </c>
      <c r="AS72" t="str">
        <f t="shared" si="36"/>
        <v/>
      </c>
      <c r="AT72" t="str">
        <f t="shared" si="27"/>
        <v/>
      </c>
      <c r="AU72" t="str">
        <f t="shared" si="28"/>
        <v/>
      </c>
    </row>
    <row r="73" spans="1:47" x14ac:dyDescent="0.25">
      <c r="A73" t="str">
        <f t="shared" si="29"/>
        <v/>
      </c>
      <c r="B73" t="str">
        <f>IF(D73="","",MAX($B$2:B72)+1)</f>
        <v/>
      </c>
      <c r="C73" s="3" t="str">
        <f>IF(A73="","",IF(COUNTIF($A$2:$A72,$A73)=0,MAX($C$2:$C72)+1,""))</f>
        <v/>
      </c>
      <c r="M73" t="s">
        <v>57</v>
      </c>
      <c r="O73" t="s">
        <v>57</v>
      </c>
      <c r="P73" s="3" t="str">
        <f t="shared" si="30"/>
        <v/>
      </c>
      <c r="Q73" s="3" t="str">
        <f>IF(D73="","",IF(AND(D73&lt;&gt;"",E73&lt;&gt;"",F73&lt;&gt;"",J73&lt;&gt;"",P73&lt;&gt;"",L73&lt;&gt;"",IFERROR(MATCH(INDEX($C:$C,MATCH($D73,$D:$D,0)),IMAGENES!$B:$B,0),-1)&gt;0),"'si'","'no'"))</f>
        <v/>
      </c>
      <c r="S73" t="str">
        <f t="shared" si="19"/>
        <v/>
      </c>
      <c r="T73" t="str">
        <f t="shared" si="20"/>
        <v/>
      </c>
      <c r="U73" t="str">
        <f t="shared" si="21"/>
        <v/>
      </c>
      <c r="V73" t="str">
        <f t="shared" si="31"/>
        <v/>
      </c>
      <c r="W73" t="str">
        <f t="shared" si="22"/>
        <v/>
      </c>
      <c r="X73" t="str">
        <f t="shared" si="23"/>
        <v/>
      </c>
      <c r="Y73" t="str">
        <f t="shared" si="24"/>
        <v/>
      </c>
      <c r="Z73" t="str">
        <f>IF($X73="","",INDEX(CATEGORIAS!$A:$A,MATCH($X73,CATEGORIAS!$B:$B,0)))</f>
        <v/>
      </c>
      <c r="AA73" t="str">
        <f>IF($Y73="","",INDEX(SUBCATEGORIAS!$A:$A,MATCH($Y73,SUBCATEGORIAS!$B:$B,0)))</f>
        <v/>
      </c>
      <c r="AB73" t="str">
        <f t="shared" si="25"/>
        <v/>
      </c>
      <c r="AC73" t="str">
        <f t="shared" si="32"/>
        <v/>
      </c>
      <c r="AD73" t="str">
        <f t="shared" si="33"/>
        <v/>
      </c>
      <c r="AE73" t="str">
        <f t="shared" si="34"/>
        <v/>
      </c>
      <c r="AG73">
        <v>71</v>
      </c>
      <c r="AH73">
        <f t="shared" si="37"/>
        <v>6</v>
      </c>
      <c r="AI73" t="str">
        <f>IFERROR(IF(MATCH($AH73,$S:$S,0)&gt;0,"{",0),"")</f>
        <v/>
      </c>
      <c r="AN73" t="str">
        <f>IF($E73="","",INDEX(CATEGORIAS!$A:$A,MATCH($E73,CATEGORIAS!$B:$B,0)))</f>
        <v/>
      </c>
      <c r="AO73" t="str">
        <f>IF($F73="","",INDEX(SUBCATEGORIAS!$A:$A,MATCH($F73,SUBCATEGORIAS!$B:$B,0)))</f>
        <v/>
      </c>
      <c r="AP73" t="str">
        <f t="shared" si="26"/>
        <v/>
      </c>
      <c r="AR73" s="2" t="str">
        <f t="shared" si="35"/>
        <v/>
      </c>
      <c r="AS73" t="str">
        <f t="shared" si="36"/>
        <v/>
      </c>
      <c r="AT73" t="str">
        <f t="shared" si="27"/>
        <v/>
      </c>
      <c r="AU73" t="str">
        <f t="shared" si="28"/>
        <v/>
      </c>
    </row>
    <row r="74" spans="1:47" x14ac:dyDescent="0.25">
      <c r="A74" t="str">
        <f t="shared" si="29"/>
        <v/>
      </c>
      <c r="B74" t="str">
        <f>IF(D74="","",MAX($B$2:B73)+1)</f>
        <v/>
      </c>
      <c r="C74" s="3" t="str">
        <f>IF(A74="","",IF(COUNTIF($A$2:$A73,$A74)=0,MAX($C$2:$C73)+1,""))</f>
        <v/>
      </c>
      <c r="M74" t="s">
        <v>57</v>
      </c>
      <c r="O74" t="s">
        <v>57</v>
      </c>
      <c r="P74" s="3" t="str">
        <f t="shared" si="30"/>
        <v/>
      </c>
      <c r="Q74" s="3" t="str">
        <f>IF(D74="","",IF(AND(D74&lt;&gt;"",E74&lt;&gt;"",F74&lt;&gt;"",J74&lt;&gt;"",P74&lt;&gt;"",L74&lt;&gt;"",IFERROR(MATCH(INDEX($C:$C,MATCH($D74,$D:$D,0)),IMAGENES!$B:$B,0),-1)&gt;0),"'si'","'no'"))</f>
        <v/>
      </c>
      <c r="S74" t="str">
        <f t="shared" si="19"/>
        <v/>
      </c>
      <c r="T74" t="str">
        <f t="shared" si="20"/>
        <v/>
      </c>
      <c r="U74" t="str">
        <f t="shared" si="21"/>
        <v/>
      </c>
      <c r="V74" t="str">
        <f t="shared" si="31"/>
        <v/>
      </c>
      <c r="W74" t="str">
        <f t="shared" si="22"/>
        <v/>
      </c>
      <c r="X74" t="str">
        <f t="shared" si="23"/>
        <v/>
      </c>
      <c r="Y74" t="str">
        <f t="shared" si="24"/>
        <v/>
      </c>
      <c r="Z74" t="str">
        <f>IF($X74="","",INDEX(CATEGORIAS!$A:$A,MATCH($X74,CATEGORIAS!$B:$B,0)))</f>
        <v/>
      </c>
      <c r="AA74" t="str">
        <f>IF($Y74="","",INDEX(SUBCATEGORIAS!$A:$A,MATCH($Y74,SUBCATEGORIAS!$B:$B,0)))</f>
        <v/>
      </c>
      <c r="AB74" t="str">
        <f t="shared" si="25"/>
        <v/>
      </c>
      <c r="AC74" t="str">
        <f t="shared" si="32"/>
        <v/>
      </c>
      <c r="AD74" t="str">
        <f t="shared" si="33"/>
        <v/>
      </c>
      <c r="AE74" t="str">
        <f t="shared" si="34"/>
        <v/>
      </c>
      <c r="AG74">
        <v>72</v>
      </c>
      <c r="AH74" t="str">
        <f t="shared" si="37"/>
        <v/>
      </c>
      <c r="AI74" t="str">
        <f>IFERROR(IF(MATCH($AH73,$S:$S,0)&gt;0,CONCATENATE("id_articulo: ",$AH73,","),0),"")</f>
        <v/>
      </c>
      <c r="AN74" t="str">
        <f>IF($E74="","",INDEX(CATEGORIAS!$A:$A,MATCH($E74,CATEGORIAS!$B:$B,0)))</f>
        <v/>
      </c>
      <c r="AO74" t="str">
        <f>IF($F74="","",INDEX(SUBCATEGORIAS!$A:$A,MATCH($F74,SUBCATEGORIAS!$B:$B,0)))</f>
        <v/>
      </c>
      <c r="AP74" t="str">
        <f t="shared" si="26"/>
        <v/>
      </c>
      <c r="AR74" s="2" t="str">
        <f t="shared" si="35"/>
        <v/>
      </c>
      <c r="AS74" t="str">
        <f t="shared" si="36"/>
        <v/>
      </c>
      <c r="AT74" t="str">
        <f t="shared" si="27"/>
        <v/>
      </c>
      <c r="AU74" t="str">
        <f t="shared" si="28"/>
        <v/>
      </c>
    </row>
    <row r="75" spans="1:47" x14ac:dyDescent="0.25">
      <c r="A75" t="str">
        <f t="shared" si="29"/>
        <v/>
      </c>
      <c r="B75" t="str">
        <f>IF(D75="","",MAX($B$2:B74)+1)</f>
        <v/>
      </c>
      <c r="C75" s="3" t="str">
        <f>IF(A75="","",IF(COUNTIF($A$2:$A74,$A75)=0,MAX($C$2:$C74)+1,""))</f>
        <v/>
      </c>
      <c r="M75" t="s">
        <v>57</v>
      </c>
      <c r="O75" t="s">
        <v>57</v>
      </c>
      <c r="P75" s="3" t="str">
        <f t="shared" si="30"/>
        <v/>
      </c>
      <c r="Q75" s="3" t="str">
        <f>IF(D75="","",IF(AND(D75&lt;&gt;"",E75&lt;&gt;"",F75&lt;&gt;"",J75&lt;&gt;"",P75&lt;&gt;"",L75&lt;&gt;"",IFERROR(MATCH(INDEX($C:$C,MATCH($D75,$D:$D,0)),IMAGENES!$B:$B,0),-1)&gt;0),"'si'","'no'"))</f>
        <v/>
      </c>
      <c r="S75" t="str">
        <f t="shared" si="19"/>
        <v/>
      </c>
      <c r="T75" t="str">
        <f t="shared" si="20"/>
        <v/>
      </c>
      <c r="U75" t="str">
        <f t="shared" si="21"/>
        <v/>
      </c>
      <c r="V75" t="str">
        <f t="shared" si="31"/>
        <v/>
      </c>
      <c r="W75" t="str">
        <f t="shared" si="22"/>
        <v/>
      </c>
      <c r="X75" t="str">
        <f t="shared" si="23"/>
        <v/>
      </c>
      <c r="Y75" t="str">
        <f t="shared" si="24"/>
        <v/>
      </c>
      <c r="Z75" t="str">
        <f>IF($X75="","",INDEX(CATEGORIAS!$A:$A,MATCH($X75,CATEGORIAS!$B:$B,0)))</f>
        <v/>
      </c>
      <c r="AA75" t="str">
        <f>IF($Y75="","",INDEX(SUBCATEGORIAS!$A:$A,MATCH($Y75,SUBCATEGORIAS!$B:$B,0)))</f>
        <v/>
      </c>
      <c r="AB75" t="str">
        <f t="shared" si="25"/>
        <v/>
      </c>
      <c r="AC75" t="str">
        <f t="shared" si="32"/>
        <v/>
      </c>
      <c r="AD75" t="str">
        <f t="shared" si="33"/>
        <v/>
      </c>
      <c r="AE75" t="str">
        <f t="shared" si="34"/>
        <v/>
      </c>
      <c r="AG75">
        <v>73</v>
      </c>
      <c r="AH75" t="str">
        <f t="shared" si="37"/>
        <v/>
      </c>
      <c r="AI75" t="str">
        <f>IFERROR(IF(MATCH($AH73,$S:$S,0)&gt;0,CONCATENATE("nombre: '",INDEX($T:$T,MATCH($AH73,$S:$S,0)),"',"),0),"")</f>
        <v/>
      </c>
      <c r="AN75" t="str">
        <f>IF($E75="","",INDEX(CATEGORIAS!$A:$A,MATCH($E75,CATEGORIAS!$B:$B,0)))</f>
        <v/>
      </c>
      <c r="AO75" t="str">
        <f>IF($F75="","",INDEX(SUBCATEGORIAS!$A:$A,MATCH($F75,SUBCATEGORIAS!$B:$B,0)))</f>
        <v/>
      </c>
      <c r="AP75" t="str">
        <f t="shared" si="26"/>
        <v/>
      </c>
      <c r="AR75" s="2" t="str">
        <f t="shared" si="35"/>
        <v/>
      </c>
      <c r="AS75" t="str">
        <f t="shared" si="36"/>
        <v/>
      </c>
      <c r="AT75" t="str">
        <f t="shared" si="27"/>
        <v/>
      </c>
      <c r="AU75" t="str">
        <f t="shared" si="28"/>
        <v/>
      </c>
    </row>
    <row r="76" spans="1:47" x14ac:dyDescent="0.25">
      <c r="A76" t="str">
        <f t="shared" si="29"/>
        <v/>
      </c>
      <c r="B76" t="str">
        <f>IF(D76="","",MAX($B$2:B75)+1)</f>
        <v/>
      </c>
      <c r="C76" s="3" t="str">
        <f>IF(A76="","",IF(COUNTIF($A$2:$A75,$A76)=0,MAX($C$2:$C75)+1,""))</f>
        <v/>
      </c>
      <c r="M76" t="s">
        <v>57</v>
      </c>
      <c r="O76" t="s">
        <v>57</v>
      </c>
      <c r="P76" s="3" t="str">
        <f t="shared" si="30"/>
        <v/>
      </c>
      <c r="Q76" s="3" t="str">
        <f>IF(D76="","",IF(AND(D76&lt;&gt;"",E76&lt;&gt;"",F76&lt;&gt;"",J76&lt;&gt;"",P76&lt;&gt;"",L76&lt;&gt;"",IFERROR(MATCH(INDEX($C:$C,MATCH($D76,$D:$D,0)),IMAGENES!$B:$B,0),-1)&gt;0),"'si'","'no'"))</f>
        <v/>
      </c>
      <c r="S76" t="str">
        <f t="shared" si="19"/>
        <v/>
      </c>
      <c r="T76" t="str">
        <f t="shared" si="20"/>
        <v/>
      </c>
      <c r="U76" t="str">
        <f t="shared" si="21"/>
        <v/>
      </c>
      <c r="V76" t="str">
        <f t="shared" si="31"/>
        <v/>
      </c>
      <c r="W76" t="str">
        <f t="shared" si="22"/>
        <v/>
      </c>
      <c r="X76" t="str">
        <f t="shared" si="23"/>
        <v/>
      </c>
      <c r="Y76" t="str">
        <f t="shared" si="24"/>
        <v/>
      </c>
      <c r="Z76" t="str">
        <f>IF($X76="","",INDEX(CATEGORIAS!$A:$A,MATCH($X76,CATEGORIAS!$B:$B,0)))</f>
        <v/>
      </c>
      <c r="AA76" t="str">
        <f>IF($Y76="","",INDEX(SUBCATEGORIAS!$A:$A,MATCH($Y76,SUBCATEGORIAS!$B:$B,0)))</f>
        <v/>
      </c>
      <c r="AB76" t="str">
        <f t="shared" si="25"/>
        <v/>
      </c>
      <c r="AC76" t="str">
        <f t="shared" si="32"/>
        <v/>
      </c>
      <c r="AD76" t="str">
        <f t="shared" si="33"/>
        <v/>
      </c>
      <c r="AE76" t="str">
        <f t="shared" si="34"/>
        <v/>
      </c>
      <c r="AG76">
        <v>74</v>
      </c>
      <c r="AH76" t="str">
        <f t="shared" si="37"/>
        <v/>
      </c>
      <c r="AI76" t="str">
        <f>IFERROR(IF(MATCH($AH73,$S:$S,0)&gt;0,CONCATENATE("descripcion: '",INDEX($U:$U,MATCH($AH73,$S:$S,0)),"',"),0),"")</f>
        <v/>
      </c>
      <c r="AN76" t="str">
        <f>IF($E76="","",INDEX(CATEGORIAS!$A:$A,MATCH($E76,CATEGORIAS!$B:$B,0)))</f>
        <v/>
      </c>
      <c r="AO76" t="str">
        <f>IF($F76="","",INDEX(SUBCATEGORIAS!$A:$A,MATCH($F76,SUBCATEGORIAS!$B:$B,0)))</f>
        <v/>
      </c>
      <c r="AP76" t="str">
        <f t="shared" si="26"/>
        <v/>
      </c>
      <c r="AR76" s="2" t="str">
        <f t="shared" si="35"/>
        <v/>
      </c>
      <c r="AS76" t="str">
        <f t="shared" si="36"/>
        <v/>
      </c>
      <c r="AT76" t="str">
        <f t="shared" si="27"/>
        <v/>
      </c>
      <c r="AU76" t="str">
        <f t="shared" si="28"/>
        <v/>
      </c>
    </row>
    <row r="77" spans="1:47" x14ac:dyDescent="0.25">
      <c r="A77" t="str">
        <f t="shared" si="29"/>
        <v/>
      </c>
      <c r="B77" t="str">
        <f>IF(D77="","",MAX($B$2:B76)+1)</f>
        <v/>
      </c>
      <c r="C77" s="3" t="str">
        <f>IF(A77="","",IF(COUNTIF($A$2:$A76,$A77)=0,MAX($C$2:$C76)+1,""))</f>
        <v/>
      </c>
      <c r="M77" t="s">
        <v>57</v>
      </c>
      <c r="O77" t="s">
        <v>57</v>
      </c>
      <c r="P77" s="3" t="str">
        <f t="shared" si="30"/>
        <v/>
      </c>
      <c r="Q77" s="3" t="str">
        <f>IF(D77="","",IF(AND(D77&lt;&gt;"",E77&lt;&gt;"",F77&lt;&gt;"",J77&lt;&gt;"",P77&lt;&gt;"",L77&lt;&gt;"",IFERROR(MATCH(INDEX($C:$C,MATCH($D77,$D:$D,0)),IMAGENES!$B:$B,0),-1)&gt;0),"'si'","'no'"))</f>
        <v/>
      </c>
      <c r="S77" t="str">
        <f t="shared" si="19"/>
        <v/>
      </c>
      <c r="T77" t="str">
        <f t="shared" si="20"/>
        <v/>
      </c>
      <c r="U77" t="str">
        <f t="shared" si="21"/>
        <v/>
      </c>
      <c r="V77" t="str">
        <f t="shared" si="31"/>
        <v/>
      </c>
      <c r="W77" t="str">
        <f t="shared" si="22"/>
        <v/>
      </c>
      <c r="X77" t="str">
        <f t="shared" si="23"/>
        <v/>
      </c>
      <c r="Y77" t="str">
        <f t="shared" si="24"/>
        <v/>
      </c>
      <c r="Z77" t="str">
        <f>IF($X77="","",INDEX(CATEGORIAS!$A:$A,MATCH($X77,CATEGORIAS!$B:$B,0)))</f>
        <v/>
      </c>
      <c r="AA77" t="str">
        <f>IF($Y77="","",INDEX(SUBCATEGORIAS!$A:$A,MATCH($Y77,SUBCATEGORIAS!$B:$B,0)))</f>
        <v/>
      </c>
      <c r="AB77" t="str">
        <f t="shared" si="25"/>
        <v/>
      </c>
      <c r="AC77" t="str">
        <f t="shared" si="32"/>
        <v/>
      </c>
      <c r="AD77" t="str">
        <f t="shared" si="33"/>
        <v/>
      </c>
      <c r="AE77" t="str">
        <f t="shared" si="34"/>
        <v/>
      </c>
      <c r="AG77">
        <v>75</v>
      </c>
      <c r="AH77" t="str">
        <f t="shared" si="37"/>
        <v/>
      </c>
      <c r="AI77" t="str">
        <f>IFERROR(IF(MATCH($AH73,$S:$S,0)&gt;0,CONCATENATE("descripcion_larga: '",INDEX($W:$W,MATCH($AH73,$S:$S,0)),"',"),0),"")</f>
        <v/>
      </c>
      <c r="AN77" t="str">
        <f>IF($E77="","",INDEX(CATEGORIAS!$A:$A,MATCH($E77,CATEGORIAS!$B:$B,0)))</f>
        <v/>
      </c>
      <c r="AO77" t="str">
        <f>IF($F77="","",INDEX(SUBCATEGORIAS!$A:$A,MATCH($F77,SUBCATEGORIAS!$B:$B,0)))</f>
        <v/>
      </c>
      <c r="AP77" t="str">
        <f t="shared" si="26"/>
        <v/>
      </c>
      <c r="AR77" s="2" t="str">
        <f t="shared" si="35"/>
        <v/>
      </c>
      <c r="AS77" t="str">
        <f t="shared" si="36"/>
        <v/>
      </c>
      <c r="AT77" t="str">
        <f t="shared" si="27"/>
        <v/>
      </c>
      <c r="AU77" t="str">
        <f t="shared" si="28"/>
        <v/>
      </c>
    </row>
    <row r="78" spans="1:47" x14ac:dyDescent="0.25">
      <c r="A78" t="str">
        <f t="shared" si="29"/>
        <v/>
      </c>
      <c r="B78" t="str">
        <f>IF(D78="","",MAX($B$2:B77)+1)</f>
        <v/>
      </c>
      <c r="C78" s="3" t="str">
        <f>IF(A78="","",IF(COUNTIF($A$2:$A77,$A78)=0,MAX($C$2:$C77)+1,""))</f>
        <v/>
      </c>
      <c r="M78" t="s">
        <v>57</v>
      </c>
      <c r="O78" t="s">
        <v>57</v>
      </c>
      <c r="P78" s="3" t="str">
        <f t="shared" si="30"/>
        <v/>
      </c>
      <c r="Q78" s="3" t="str">
        <f>IF(D78="","",IF(AND(D78&lt;&gt;"",E78&lt;&gt;"",F78&lt;&gt;"",J78&lt;&gt;"",P78&lt;&gt;"",L78&lt;&gt;"",IFERROR(MATCH(INDEX($C:$C,MATCH($D78,$D:$D,0)),IMAGENES!$B:$B,0),-1)&gt;0),"'si'","'no'"))</f>
        <v/>
      </c>
      <c r="S78" t="str">
        <f t="shared" si="19"/>
        <v/>
      </c>
      <c r="T78" t="str">
        <f t="shared" si="20"/>
        <v/>
      </c>
      <c r="U78" t="str">
        <f t="shared" si="21"/>
        <v/>
      </c>
      <c r="V78" t="str">
        <f t="shared" si="31"/>
        <v/>
      </c>
      <c r="W78" t="str">
        <f t="shared" si="22"/>
        <v/>
      </c>
      <c r="X78" t="str">
        <f t="shared" si="23"/>
        <v/>
      </c>
      <c r="Y78" t="str">
        <f t="shared" si="24"/>
        <v/>
      </c>
      <c r="Z78" t="str">
        <f>IF($X78="","",INDEX(CATEGORIAS!$A:$A,MATCH($X78,CATEGORIAS!$B:$B,0)))</f>
        <v/>
      </c>
      <c r="AA78" t="str">
        <f>IF($Y78="","",INDEX(SUBCATEGORIAS!$A:$A,MATCH($Y78,SUBCATEGORIAS!$B:$B,0)))</f>
        <v/>
      </c>
      <c r="AB78" t="str">
        <f t="shared" si="25"/>
        <v/>
      </c>
      <c r="AC78" t="str">
        <f t="shared" si="32"/>
        <v/>
      </c>
      <c r="AD78" t="str">
        <f t="shared" si="33"/>
        <v/>
      </c>
      <c r="AE78" t="str">
        <f t="shared" si="34"/>
        <v/>
      </c>
      <c r="AG78">
        <v>76</v>
      </c>
      <c r="AH78" t="str">
        <f t="shared" si="37"/>
        <v/>
      </c>
      <c r="AI78" t="str">
        <f>IFERROR(IF(MATCH($AH73,$S:$S,0)&gt;0,CONCATENATE("grado: '",INDEX($V:$V,MATCH($AH73,$S:$S,0)),"',"),0),"")</f>
        <v/>
      </c>
      <c r="AN78" t="str">
        <f>IF($E78="","",INDEX(CATEGORIAS!$A:$A,MATCH($E78,CATEGORIAS!$B:$B,0)))</f>
        <v/>
      </c>
      <c r="AO78" t="str">
        <f>IF($F78="","",INDEX(SUBCATEGORIAS!$A:$A,MATCH($F78,SUBCATEGORIAS!$B:$B,0)))</f>
        <v/>
      </c>
      <c r="AP78" t="str">
        <f t="shared" si="26"/>
        <v/>
      </c>
      <c r="AR78" s="2" t="str">
        <f t="shared" si="35"/>
        <v/>
      </c>
      <c r="AS78" t="str">
        <f t="shared" si="36"/>
        <v/>
      </c>
      <c r="AT78" t="str">
        <f t="shared" si="27"/>
        <v/>
      </c>
      <c r="AU78" t="str">
        <f t="shared" si="28"/>
        <v/>
      </c>
    </row>
    <row r="79" spans="1:47" x14ac:dyDescent="0.25">
      <c r="A79" t="str">
        <f t="shared" si="29"/>
        <v/>
      </c>
      <c r="B79" t="str">
        <f>IF(D79="","",MAX($B$2:B78)+1)</f>
        <v/>
      </c>
      <c r="C79" s="3" t="str">
        <f>IF(A79="","",IF(COUNTIF($A$2:$A78,$A79)=0,MAX($C$2:$C78)+1,""))</f>
        <v/>
      </c>
      <c r="M79" t="s">
        <v>57</v>
      </c>
      <c r="O79" t="s">
        <v>57</v>
      </c>
      <c r="P79" s="3" t="str">
        <f t="shared" si="30"/>
        <v/>
      </c>
      <c r="Q79" s="3" t="str">
        <f>IF(D79="","",IF(AND(D79&lt;&gt;"",E79&lt;&gt;"",F79&lt;&gt;"",J79&lt;&gt;"",P79&lt;&gt;"",L79&lt;&gt;"",IFERROR(MATCH(INDEX($C:$C,MATCH($D79,$D:$D,0)),IMAGENES!$B:$B,0),-1)&gt;0),"'si'","'no'"))</f>
        <v/>
      </c>
      <c r="S79" t="str">
        <f t="shared" si="19"/>
        <v/>
      </c>
      <c r="T79" t="str">
        <f t="shared" si="20"/>
        <v/>
      </c>
      <c r="U79" t="str">
        <f t="shared" si="21"/>
        <v/>
      </c>
      <c r="V79" t="str">
        <f t="shared" si="31"/>
        <v/>
      </c>
      <c r="W79" t="str">
        <f t="shared" si="22"/>
        <v/>
      </c>
      <c r="X79" t="str">
        <f t="shared" si="23"/>
        <v/>
      </c>
      <c r="Y79" t="str">
        <f t="shared" si="24"/>
        <v/>
      </c>
      <c r="Z79" t="str">
        <f>IF($X79="","",INDEX(CATEGORIAS!$A:$A,MATCH($X79,CATEGORIAS!$B:$B,0)))</f>
        <v/>
      </c>
      <c r="AA79" t="str">
        <f>IF($Y79="","",INDEX(SUBCATEGORIAS!$A:$A,MATCH($Y79,SUBCATEGORIAS!$B:$B,0)))</f>
        <v/>
      </c>
      <c r="AB79" t="str">
        <f t="shared" si="25"/>
        <v/>
      </c>
      <c r="AC79" t="str">
        <f t="shared" si="32"/>
        <v/>
      </c>
      <c r="AD79" t="str">
        <f t="shared" si="33"/>
        <v/>
      </c>
      <c r="AE79" t="str">
        <f t="shared" si="34"/>
        <v/>
      </c>
      <c r="AG79">
        <v>77</v>
      </c>
      <c r="AH79" t="str">
        <f t="shared" si="37"/>
        <v/>
      </c>
      <c r="AI79" t="str">
        <f>IFERROR(IF(MATCH($AH73,$S:$S,0)&gt;0,CONCATENATE("id_categoria: '",INDEX($Z:$Z,MATCH($AH73,$S:$S,0)),"',"),0),"")</f>
        <v/>
      </c>
      <c r="AN79" t="str">
        <f>IF($E79="","",INDEX(CATEGORIAS!$A:$A,MATCH($E79,CATEGORIAS!$B:$B,0)))</f>
        <v/>
      </c>
      <c r="AO79" t="str">
        <f>IF($F79="","",INDEX(SUBCATEGORIAS!$A:$A,MATCH($F79,SUBCATEGORIAS!$B:$B,0)))</f>
        <v/>
      </c>
      <c r="AP79" t="str">
        <f t="shared" si="26"/>
        <v/>
      </c>
      <c r="AR79" s="2" t="str">
        <f t="shared" si="35"/>
        <v/>
      </c>
      <c r="AS79" t="str">
        <f t="shared" si="36"/>
        <v/>
      </c>
      <c r="AT79" t="str">
        <f t="shared" si="27"/>
        <v/>
      </c>
      <c r="AU79" t="str">
        <f t="shared" si="28"/>
        <v/>
      </c>
    </row>
    <row r="80" spans="1:47" x14ac:dyDescent="0.25">
      <c r="A80" t="str">
        <f t="shared" si="29"/>
        <v/>
      </c>
      <c r="B80" t="str">
        <f>IF(D80="","",MAX($B$2:B79)+1)</f>
        <v/>
      </c>
      <c r="C80" s="3" t="str">
        <f>IF(A80="","",IF(COUNTIF($A$2:$A79,$A80)=0,MAX($C$2:$C79)+1,""))</f>
        <v/>
      </c>
      <c r="M80" t="s">
        <v>57</v>
      </c>
      <c r="O80" t="s">
        <v>57</v>
      </c>
      <c r="P80" s="3" t="str">
        <f t="shared" si="30"/>
        <v/>
      </c>
      <c r="Q80" s="3" t="str">
        <f>IF(D80="","",IF(AND(D80&lt;&gt;"",E80&lt;&gt;"",F80&lt;&gt;"",J80&lt;&gt;"",P80&lt;&gt;"",L80&lt;&gt;"",IFERROR(MATCH(INDEX($C:$C,MATCH($D80,$D:$D,0)),IMAGENES!$B:$B,0),-1)&gt;0),"'si'","'no'"))</f>
        <v/>
      </c>
      <c r="S80" t="str">
        <f t="shared" si="19"/>
        <v/>
      </c>
      <c r="T80" t="str">
        <f t="shared" si="20"/>
        <v/>
      </c>
      <c r="U80" t="str">
        <f t="shared" si="21"/>
        <v/>
      </c>
      <c r="V80" t="str">
        <f t="shared" si="31"/>
        <v/>
      </c>
      <c r="W80" t="str">
        <f t="shared" si="22"/>
        <v/>
      </c>
      <c r="X80" t="str">
        <f t="shared" si="23"/>
        <v/>
      </c>
      <c r="Y80" t="str">
        <f t="shared" si="24"/>
        <v/>
      </c>
      <c r="Z80" t="str">
        <f>IF($X80="","",INDEX(CATEGORIAS!$A:$A,MATCH($X80,CATEGORIAS!$B:$B,0)))</f>
        <v/>
      </c>
      <c r="AA80" t="str">
        <f>IF($Y80="","",INDEX(SUBCATEGORIAS!$A:$A,MATCH($Y80,SUBCATEGORIAS!$B:$B,0)))</f>
        <v/>
      </c>
      <c r="AB80" t="str">
        <f t="shared" si="25"/>
        <v/>
      </c>
      <c r="AC80" t="str">
        <f t="shared" si="32"/>
        <v/>
      </c>
      <c r="AD80" t="str">
        <f t="shared" si="33"/>
        <v/>
      </c>
      <c r="AE80" t="str">
        <f t="shared" si="34"/>
        <v/>
      </c>
      <c r="AG80">
        <v>78</v>
      </c>
      <c r="AH80" t="str">
        <f t="shared" si="37"/>
        <v/>
      </c>
      <c r="AI80" t="str">
        <f>IFERROR(IF(MATCH($AH73,$S:$S,0)&gt;0,CONCATENATE("id_subcategoria: '",INDEX($AA:$AA,MATCH($AH73,$S:$S,0)),"',"),0),"")</f>
        <v/>
      </c>
      <c r="AN80" t="str">
        <f>IF($E80="","",INDEX(CATEGORIAS!$A:$A,MATCH($E80,CATEGORIAS!$B:$B,0)))</f>
        <v/>
      </c>
      <c r="AO80" t="str">
        <f>IF($F80="","",INDEX(SUBCATEGORIAS!$A:$A,MATCH($F80,SUBCATEGORIAS!$B:$B,0)))</f>
        <v/>
      </c>
      <c r="AP80" t="str">
        <f t="shared" si="26"/>
        <v/>
      </c>
      <c r="AR80" s="2" t="str">
        <f t="shared" si="35"/>
        <v/>
      </c>
      <c r="AS80" t="str">
        <f t="shared" si="36"/>
        <v/>
      </c>
      <c r="AT80" t="str">
        <f t="shared" si="27"/>
        <v/>
      </c>
      <c r="AU80" t="str">
        <f t="shared" si="28"/>
        <v/>
      </c>
    </row>
    <row r="81" spans="1:47" x14ac:dyDescent="0.25">
      <c r="A81" t="str">
        <f t="shared" si="29"/>
        <v/>
      </c>
      <c r="B81" t="str">
        <f>IF(D81="","",MAX($B$2:B80)+1)</f>
        <v/>
      </c>
      <c r="C81" s="3" t="str">
        <f>IF(A81="","",IF(COUNTIF($A$2:$A80,$A81)=0,MAX($C$2:$C80)+1,""))</f>
        <v/>
      </c>
      <c r="M81" t="s">
        <v>57</v>
      </c>
      <c r="O81" t="s">
        <v>57</v>
      </c>
      <c r="P81" s="3" t="str">
        <f t="shared" si="30"/>
        <v/>
      </c>
      <c r="Q81" s="3" t="str">
        <f>IF(D81="","",IF(AND(D81&lt;&gt;"",E81&lt;&gt;"",F81&lt;&gt;"",J81&lt;&gt;"",P81&lt;&gt;"",L81&lt;&gt;"",IFERROR(MATCH(INDEX($C:$C,MATCH($D81,$D:$D,0)),IMAGENES!$B:$B,0),-1)&gt;0),"'si'","'no'"))</f>
        <v/>
      </c>
      <c r="S81" t="str">
        <f t="shared" si="19"/>
        <v/>
      </c>
      <c r="T81" t="str">
        <f t="shared" si="20"/>
        <v/>
      </c>
      <c r="U81" t="str">
        <f t="shared" si="21"/>
        <v/>
      </c>
      <c r="V81" t="str">
        <f t="shared" si="31"/>
        <v/>
      </c>
      <c r="W81" t="str">
        <f t="shared" si="22"/>
        <v/>
      </c>
      <c r="X81" t="str">
        <f t="shared" si="23"/>
        <v/>
      </c>
      <c r="Y81" t="str">
        <f t="shared" si="24"/>
        <v/>
      </c>
      <c r="Z81" t="str">
        <f>IF($X81="","",INDEX(CATEGORIAS!$A:$A,MATCH($X81,CATEGORIAS!$B:$B,0)))</f>
        <v/>
      </c>
      <c r="AA81" t="str">
        <f>IF($Y81="","",INDEX(SUBCATEGORIAS!$A:$A,MATCH($Y81,SUBCATEGORIAS!$B:$B,0)))</f>
        <v/>
      </c>
      <c r="AB81" t="str">
        <f t="shared" si="25"/>
        <v/>
      </c>
      <c r="AC81" t="str">
        <f t="shared" si="32"/>
        <v/>
      </c>
      <c r="AD81" t="str">
        <f t="shared" si="33"/>
        <v/>
      </c>
      <c r="AE81" t="str">
        <f t="shared" si="34"/>
        <v/>
      </c>
      <c r="AG81">
        <v>79</v>
      </c>
      <c r="AH81" t="str">
        <f t="shared" si="37"/>
        <v/>
      </c>
      <c r="AI81" t="str">
        <f>IFERROR(IF(MATCH($AH73,$S:$S,0)&gt;0,CONCATENATE("precio: ",INDEX($AB:$AB,MATCH($AH73,$S:$S,0)),","),0),"")</f>
        <v/>
      </c>
      <c r="AN81" t="str">
        <f>IF($E81="","",INDEX(CATEGORIAS!$A:$A,MATCH($E81,CATEGORIAS!$B:$B,0)))</f>
        <v/>
      </c>
      <c r="AO81" t="str">
        <f>IF($F81="","",INDEX(SUBCATEGORIAS!$A:$A,MATCH($F81,SUBCATEGORIAS!$B:$B,0)))</f>
        <v/>
      </c>
      <c r="AP81" t="str">
        <f t="shared" si="26"/>
        <v/>
      </c>
      <c r="AR81" s="2" t="str">
        <f t="shared" si="35"/>
        <v/>
      </c>
      <c r="AS81" t="str">
        <f t="shared" si="36"/>
        <v/>
      </c>
      <c r="AT81" t="str">
        <f t="shared" si="27"/>
        <v/>
      </c>
      <c r="AU81" t="str">
        <f t="shared" si="28"/>
        <v/>
      </c>
    </row>
    <row r="82" spans="1:47" x14ac:dyDescent="0.25">
      <c r="A82" t="str">
        <f t="shared" si="29"/>
        <v/>
      </c>
      <c r="B82" t="str">
        <f>IF(D82="","",MAX($B$2:B81)+1)</f>
        <v/>
      </c>
      <c r="C82" s="3" t="str">
        <f>IF(A82="","",IF(COUNTIF($A$2:$A81,$A82)=0,MAX($C$2:$C81)+1,""))</f>
        <v/>
      </c>
      <c r="M82" t="s">
        <v>57</v>
      </c>
      <c r="O82" t="s">
        <v>57</v>
      </c>
      <c r="P82" s="3" t="str">
        <f t="shared" si="30"/>
        <v/>
      </c>
      <c r="Q82" s="3" t="str">
        <f>IF(D82="","",IF(AND(D82&lt;&gt;"",E82&lt;&gt;"",F82&lt;&gt;"",J82&lt;&gt;"",P82&lt;&gt;"",L82&lt;&gt;"",IFERROR(MATCH(INDEX($C:$C,MATCH($D82,$D:$D,0)),IMAGENES!$B:$B,0),-1)&gt;0),"'si'","'no'"))</f>
        <v/>
      </c>
      <c r="S82" t="str">
        <f t="shared" si="19"/>
        <v/>
      </c>
      <c r="T82" t="str">
        <f t="shared" si="20"/>
        <v/>
      </c>
      <c r="U82" t="str">
        <f t="shared" si="21"/>
        <v/>
      </c>
      <c r="V82" t="str">
        <f t="shared" si="31"/>
        <v/>
      </c>
      <c r="W82" t="str">
        <f t="shared" si="22"/>
        <v/>
      </c>
      <c r="X82" t="str">
        <f t="shared" si="23"/>
        <v/>
      </c>
      <c r="Y82" t="str">
        <f t="shared" si="24"/>
        <v/>
      </c>
      <c r="Z82" t="str">
        <f>IF($X82="","",INDEX(CATEGORIAS!$A:$A,MATCH($X82,CATEGORIAS!$B:$B,0)))</f>
        <v/>
      </c>
      <c r="AA82" t="str">
        <f>IF($Y82="","",INDEX(SUBCATEGORIAS!$A:$A,MATCH($Y82,SUBCATEGORIAS!$B:$B,0)))</f>
        <v/>
      </c>
      <c r="AB82" t="str">
        <f t="shared" si="25"/>
        <v/>
      </c>
      <c r="AC82" t="str">
        <f t="shared" si="32"/>
        <v/>
      </c>
      <c r="AD82" t="str">
        <f t="shared" si="33"/>
        <v/>
      </c>
      <c r="AE82" t="str">
        <f t="shared" si="34"/>
        <v/>
      </c>
      <c r="AG82">
        <v>80</v>
      </c>
      <c r="AH82" t="str">
        <f t="shared" si="37"/>
        <v/>
      </c>
      <c r="AI82" t="str">
        <f>IFERROR(IF(MATCH($AH73,$S:$S,0)&gt;0,CONCATENATE("video_si: ",IF(LEN(IF(OR(INDEX($AD:$AD,MATCH($AH73,$S:$S,0))=0,INDEX($AD:$AD,MATCH($AH73,$S:$S,0))=" ",INDEX($AD:$AD,MATCH($AH73,$S:$S,0))=""),CONCATENATE(CHAR(39),CHAR(39)),CONCATENATE(CHAR(39),INDEX($AD:$AD,MATCH($AH73,$S:$S,0)),CHAR(39))))&gt;5,"'si'","'no'"),","),0),"")</f>
        <v/>
      </c>
      <c r="AN82" t="str">
        <f>IF($E82="","",INDEX(CATEGORIAS!$A:$A,MATCH($E82,CATEGORIAS!$B:$B,0)))</f>
        <v/>
      </c>
      <c r="AO82" t="str">
        <f>IF($F82="","",INDEX(SUBCATEGORIAS!$A:$A,MATCH($F82,SUBCATEGORIAS!$B:$B,0)))</f>
        <v/>
      </c>
      <c r="AP82" t="str">
        <f t="shared" si="26"/>
        <v/>
      </c>
      <c r="AR82" s="2" t="str">
        <f t="shared" si="35"/>
        <v/>
      </c>
      <c r="AS82" t="str">
        <f t="shared" si="36"/>
        <v/>
      </c>
      <c r="AT82" t="str">
        <f t="shared" si="27"/>
        <v/>
      </c>
      <c r="AU82" t="str">
        <f t="shared" si="28"/>
        <v/>
      </c>
    </row>
    <row r="83" spans="1:47" x14ac:dyDescent="0.25">
      <c r="A83" t="str">
        <f t="shared" si="29"/>
        <v/>
      </c>
      <c r="B83" t="str">
        <f>IF(D83="","",MAX($B$2:B82)+1)</f>
        <v/>
      </c>
      <c r="C83" s="3" t="str">
        <f>IF(A83="","",IF(COUNTIF($A$2:$A82,$A83)=0,MAX($C$2:$C82)+1,""))</f>
        <v/>
      </c>
      <c r="M83" t="s">
        <v>57</v>
      </c>
      <c r="O83" t="s">
        <v>57</v>
      </c>
      <c r="P83" s="3" t="str">
        <f t="shared" si="30"/>
        <v/>
      </c>
      <c r="Q83" s="3" t="str">
        <f>IF(D83="","",IF(AND(D83&lt;&gt;"",E83&lt;&gt;"",F83&lt;&gt;"",J83&lt;&gt;"",P83&lt;&gt;"",L83&lt;&gt;"",IFERROR(MATCH(INDEX($C:$C,MATCH($D83,$D:$D,0)),IMAGENES!$B:$B,0),-1)&gt;0),"'si'","'no'"))</f>
        <v/>
      </c>
      <c r="S83" t="str">
        <f t="shared" si="19"/>
        <v/>
      </c>
      <c r="T83" t="str">
        <f t="shared" si="20"/>
        <v/>
      </c>
      <c r="U83" t="str">
        <f t="shared" si="21"/>
        <v/>
      </c>
      <c r="V83" t="str">
        <f t="shared" si="31"/>
        <v/>
      </c>
      <c r="W83" t="str">
        <f t="shared" si="22"/>
        <v/>
      </c>
      <c r="X83" t="str">
        <f t="shared" si="23"/>
        <v/>
      </c>
      <c r="Y83" t="str">
        <f t="shared" si="24"/>
        <v/>
      </c>
      <c r="Z83" t="str">
        <f>IF($X83="","",INDEX(CATEGORIAS!$A:$A,MATCH($X83,CATEGORIAS!$B:$B,0)))</f>
        <v/>
      </c>
      <c r="AA83" t="str">
        <f>IF($Y83="","",INDEX(SUBCATEGORIAS!$A:$A,MATCH($Y83,SUBCATEGORIAS!$B:$B,0)))</f>
        <v/>
      </c>
      <c r="AB83" t="str">
        <f t="shared" si="25"/>
        <v/>
      </c>
      <c r="AC83" t="str">
        <f t="shared" si="32"/>
        <v/>
      </c>
      <c r="AD83" t="str">
        <f t="shared" si="33"/>
        <v/>
      </c>
      <c r="AE83" t="str">
        <f t="shared" si="34"/>
        <v/>
      </c>
      <c r="AG83">
        <v>81</v>
      </c>
      <c r="AH83" t="str">
        <f t="shared" si="37"/>
        <v/>
      </c>
      <c r="AI83" t="str">
        <f>IFERROR(IF(MATCH($AH73,$S:$S,0)&gt;0,CONCATENATE("video_link: ",IF(OR(INDEX($AD:$AD,MATCH($AH73,$S:$S,0))=0,INDEX($AD:$AD,MATCH($AH73,$S:$S,0))=" ",INDEX($AD:$AD,MATCH($AH73,$S:$S,0))=""),CONCATENATE(CHAR(39),CHAR(39)),CONCATENATE(CHAR(39),INDEX($AD:$AD,MATCH($AH73,$S:$S,0)),CHAR(39))),","),0),"")</f>
        <v/>
      </c>
      <c r="AN83" t="str">
        <f>IF($E83="","",INDEX(CATEGORIAS!$A:$A,MATCH($E83,CATEGORIAS!$B:$B,0)))</f>
        <v/>
      </c>
      <c r="AO83" t="str">
        <f>IF($F83="","",INDEX(SUBCATEGORIAS!$A:$A,MATCH($F83,SUBCATEGORIAS!$B:$B,0)))</f>
        <v/>
      </c>
      <c r="AP83" t="str">
        <f t="shared" si="26"/>
        <v/>
      </c>
      <c r="AR83" s="2" t="str">
        <f t="shared" si="35"/>
        <v/>
      </c>
      <c r="AS83" t="str">
        <f t="shared" si="36"/>
        <v/>
      </c>
      <c r="AT83" t="str">
        <f t="shared" si="27"/>
        <v/>
      </c>
      <c r="AU83" t="str">
        <f t="shared" si="28"/>
        <v/>
      </c>
    </row>
    <row r="84" spans="1:47" x14ac:dyDescent="0.25">
      <c r="A84" t="str">
        <f t="shared" si="29"/>
        <v/>
      </c>
      <c r="B84" t="str">
        <f>IF(D84="","",MAX($B$2:B83)+1)</f>
        <v/>
      </c>
      <c r="C84" s="3" t="str">
        <f>IF(A84="","",IF(COUNTIF($A$2:$A83,$A84)=0,MAX($C$2:$C83)+1,""))</f>
        <v/>
      </c>
      <c r="M84" t="s">
        <v>57</v>
      </c>
      <c r="O84" t="s">
        <v>57</v>
      </c>
      <c r="P84" s="3" t="str">
        <f t="shared" si="30"/>
        <v/>
      </c>
      <c r="Q84" s="3" t="str">
        <f>IF(D84="","",IF(AND(D84&lt;&gt;"",E84&lt;&gt;"",F84&lt;&gt;"",J84&lt;&gt;"",P84&lt;&gt;"",L84&lt;&gt;"",IFERROR(MATCH(INDEX($C:$C,MATCH($D84,$D:$D,0)),IMAGENES!$B:$B,0),-1)&gt;0),"'si'","'no'"))</f>
        <v/>
      </c>
      <c r="S84" t="str">
        <f t="shared" si="19"/>
        <v/>
      </c>
      <c r="T84" t="str">
        <f t="shared" si="20"/>
        <v/>
      </c>
      <c r="U84" t="str">
        <f t="shared" si="21"/>
        <v/>
      </c>
      <c r="V84" t="str">
        <f t="shared" si="31"/>
        <v/>
      </c>
      <c r="W84" t="str">
        <f t="shared" si="22"/>
        <v/>
      </c>
      <c r="X84" t="str">
        <f t="shared" si="23"/>
        <v/>
      </c>
      <c r="Y84" t="str">
        <f t="shared" si="24"/>
        <v/>
      </c>
      <c r="Z84" t="str">
        <f>IF($X84="","",INDEX(CATEGORIAS!$A:$A,MATCH($X84,CATEGORIAS!$B:$B,0)))</f>
        <v/>
      </c>
      <c r="AA84" t="str">
        <f>IF($Y84="","",INDEX(SUBCATEGORIAS!$A:$A,MATCH($Y84,SUBCATEGORIAS!$B:$B,0)))</f>
        <v/>
      </c>
      <c r="AB84" t="str">
        <f t="shared" si="25"/>
        <v/>
      </c>
      <c r="AC84" t="str">
        <f t="shared" si="32"/>
        <v/>
      </c>
      <c r="AD84" t="str">
        <f t="shared" si="33"/>
        <v/>
      </c>
      <c r="AE84" t="str">
        <f t="shared" si="34"/>
        <v/>
      </c>
      <c r="AG84">
        <v>82</v>
      </c>
      <c r="AH84" t="str">
        <f t="shared" si="37"/>
        <v/>
      </c>
      <c r="AI84" t="str">
        <f>IFERROR(IF(MATCH($AH73,$S:$S,0)&gt;0,CONCATENATE("imagen: ",IF(OR(INDEX($AC:$AC,MATCH($AH73,$S:$S,0))=0,INDEX($AC:$AC,MATCH($AH73,$S:$S,0))=" ",INDEX($AC:$AC,MATCH($AH73,$S:$S,0))=""),CONCATENATE(CHAR(39),CHAR(39)),CONCATENATE("require('../images/productos/",INDEX($AC:$AC,MATCH($AH73,$S:$S,0)),"')")),","),0),"")</f>
        <v/>
      </c>
      <c r="AN84" t="str">
        <f>IF($E84="","",INDEX(CATEGORIAS!$A:$A,MATCH($E84,CATEGORIAS!$B:$B,0)))</f>
        <v/>
      </c>
      <c r="AO84" t="str">
        <f>IF($F84="","",INDEX(SUBCATEGORIAS!$A:$A,MATCH($F84,SUBCATEGORIAS!$B:$B,0)))</f>
        <v/>
      </c>
      <c r="AP84" t="str">
        <f t="shared" si="26"/>
        <v/>
      </c>
      <c r="AR84" s="2" t="str">
        <f t="shared" si="35"/>
        <v/>
      </c>
      <c r="AS84" t="str">
        <f t="shared" si="36"/>
        <v/>
      </c>
      <c r="AT84" t="str">
        <f t="shared" si="27"/>
        <v/>
      </c>
      <c r="AU84" t="str">
        <f t="shared" si="28"/>
        <v/>
      </c>
    </row>
    <row r="85" spans="1:47" x14ac:dyDescent="0.25">
      <c r="A85" t="str">
        <f t="shared" si="29"/>
        <v/>
      </c>
      <c r="B85" t="str">
        <f>IF(D85="","",MAX($B$2:B84)+1)</f>
        <v/>
      </c>
      <c r="C85" s="3" t="str">
        <f>IF(A85="","",IF(COUNTIF($A$2:$A84,$A85)=0,MAX($C$2:$C84)+1,""))</f>
        <v/>
      </c>
      <c r="M85" t="s">
        <v>57</v>
      </c>
      <c r="O85" t="s">
        <v>57</v>
      </c>
      <c r="P85" s="3" t="str">
        <f t="shared" si="30"/>
        <v/>
      </c>
      <c r="Q85" s="3" t="str">
        <f>IF(D85="","",IF(AND(D85&lt;&gt;"",E85&lt;&gt;"",F85&lt;&gt;"",J85&lt;&gt;"",P85&lt;&gt;"",L85&lt;&gt;"",IFERROR(MATCH(INDEX($C:$C,MATCH($D85,$D:$D,0)),IMAGENES!$B:$B,0),-1)&gt;0),"'si'","'no'"))</f>
        <v/>
      </c>
      <c r="S85" t="str">
        <f t="shared" si="19"/>
        <v/>
      </c>
      <c r="T85" t="str">
        <f t="shared" si="20"/>
        <v/>
      </c>
      <c r="U85" t="str">
        <f t="shared" si="21"/>
        <v/>
      </c>
      <c r="V85" t="str">
        <f t="shared" si="31"/>
        <v/>
      </c>
      <c r="W85" t="str">
        <f t="shared" si="22"/>
        <v/>
      </c>
      <c r="X85" t="str">
        <f t="shared" si="23"/>
        <v/>
      </c>
      <c r="Y85" t="str">
        <f t="shared" si="24"/>
        <v/>
      </c>
      <c r="Z85" t="str">
        <f>IF($X85="","",INDEX(CATEGORIAS!$A:$A,MATCH($X85,CATEGORIAS!$B:$B,0)))</f>
        <v/>
      </c>
      <c r="AA85" t="str">
        <f>IF($Y85="","",INDEX(SUBCATEGORIAS!$A:$A,MATCH($Y85,SUBCATEGORIAS!$B:$B,0)))</f>
        <v/>
      </c>
      <c r="AB85" t="str">
        <f t="shared" si="25"/>
        <v/>
      </c>
      <c r="AC85" t="str">
        <f t="shared" si="32"/>
        <v/>
      </c>
      <c r="AD85" t="str">
        <f t="shared" si="33"/>
        <v/>
      </c>
      <c r="AE85" t="str">
        <f t="shared" si="34"/>
        <v/>
      </c>
      <c r="AG85">
        <v>83</v>
      </c>
      <c r="AH85" t="str">
        <f t="shared" si="37"/>
        <v/>
      </c>
      <c r="AI85" t="str">
        <f>IFERROR(IF(MATCH($AH73,$S:$S,0)&gt;0,CONCATENATE("disponible: ",INDEX($AE:$AE,MATCH($AH73,$S:$S,0)),","),0),"")</f>
        <v/>
      </c>
      <c r="AN85" t="str">
        <f>IF($E85="","",INDEX(CATEGORIAS!$A:$A,MATCH($E85,CATEGORIAS!$B:$B,0)))</f>
        <v/>
      </c>
      <c r="AO85" t="str">
        <f>IF($F85="","",INDEX(SUBCATEGORIAS!$A:$A,MATCH($F85,SUBCATEGORIAS!$B:$B,0)))</f>
        <v/>
      </c>
      <c r="AP85" t="str">
        <f t="shared" si="26"/>
        <v/>
      </c>
      <c r="AR85" s="2" t="str">
        <f t="shared" si="35"/>
        <v/>
      </c>
      <c r="AS85" t="str">
        <f t="shared" si="36"/>
        <v/>
      </c>
      <c r="AT85" t="str">
        <f t="shared" si="27"/>
        <v/>
      </c>
      <c r="AU85" t="str">
        <f t="shared" si="28"/>
        <v/>
      </c>
    </row>
    <row r="86" spans="1:47" x14ac:dyDescent="0.25">
      <c r="A86" t="str">
        <f t="shared" si="29"/>
        <v/>
      </c>
      <c r="B86" t="str">
        <f>IF(D86="","",MAX($B$2:B85)+1)</f>
        <v/>
      </c>
      <c r="C86" s="3" t="str">
        <f>IF(A86="","",IF(COUNTIF($A$2:$A85,$A86)=0,MAX($C$2:$C85)+1,""))</f>
        <v/>
      </c>
      <c r="M86" t="s">
        <v>57</v>
      </c>
      <c r="O86" t="s">
        <v>57</v>
      </c>
      <c r="P86" s="3" t="str">
        <f t="shared" si="30"/>
        <v/>
      </c>
      <c r="Q86" s="3" t="str">
        <f>IF(D86="","",IF(AND(D86&lt;&gt;"",E86&lt;&gt;"",F86&lt;&gt;"",J86&lt;&gt;"",P86&lt;&gt;"",L86&lt;&gt;"",IFERROR(MATCH(INDEX($C:$C,MATCH($D86,$D:$D,0)),IMAGENES!$B:$B,0),-1)&gt;0),"'si'","'no'"))</f>
        <v/>
      </c>
      <c r="S86" t="str">
        <f t="shared" si="19"/>
        <v/>
      </c>
      <c r="T86" t="str">
        <f t="shared" si="20"/>
        <v/>
      </c>
      <c r="U86" t="str">
        <f t="shared" si="21"/>
        <v/>
      </c>
      <c r="V86" t="str">
        <f t="shared" si="31"/>
        <v/>
      </c>
      <c r="W86" t="str">
        <f t="shared" si="22"/>
        <v/>
      </c>
      <c r="X86" t="str">
        <f t="shared" si="23"/>
        <v/>
      </c>
      <c r="Y86" t="str">
        <f t="shared" si="24"/>
        <v/>
      </c>
      <c r="Z86" t="str">
        <f>IF($X86="","",INDEX(CATEGORIAS!$A:$A,MATCH($X86,CATEGORIAS!$B:$B,0)))</f>
        <v/>
      </c>
      <c r="AA86" t="str">
        <f>IF($Y86="","",INDEX(SUBCATEGORIAS!$A:$A,MATCH($Y86,SUBCATEGORIAS!$B:$B,0)))</f>
        <v/>
      </c>
      <c r="AB86" t="str">
        <f t="shared" si="25"/>
        <v/>
      </c>
      <c r="AC86" t="str">
        <f t="shared" si="32"/>
        <v/>
      </c>
      <c r="AD86" t="str">
        <f t="shared" si="33"/>
        <v/>
      </c>
      <c r="AE86" t="str">
        <f t="shared" si="34"/>
        <v/>
      </c>
      <c r="AG86">
        <v>84</v>
      </c>
      <c r="AH86" t="str">
        <f t="shared" si="37"/>
        <v/>
      </c>
      <c r="AI86" t="str">
        <f>IFERROR(IF(MATCH($AH73,$S:$S,0)&gt;0,"},",0),"")</f>
        <v/>
      </c>
      <c r="AN86" t="str">
        <f>IF($E86="","",INDEX(CATEGORIAS!$A:$A,MATCH($E86,CATEGORIAS!$B:$B,0)))</f>
        <v/>
      </c>
      <c r="AO86" t="str">
        <f>IF($F86="","",INDEX(SUBCATEGORIAS!$A:$A,MATCH($F86,SUBCATEGORIAS!$B:$B,0)))</f>
        <v/>
      </c>
      <c r="AP86" t="str">
        <f t="shared" si="26"/>
        <v/>
      </c>
      <c r="AR86" s="2" t="str">
        <f t="shared" si="35"/>
        <v/>
      </c>
      <c r="AS86" t="str">
        <f t="shared" si="36"/>
        <v/>
      </c>
      <c r="AT86" t="str">
        <f t="shared" si="27"/>
        <v/>
      </c>
      <c r="AU86" t="str">
        <f t="shared" si="28"/>
        <v/>
      </c>
    </row>
    <row r="87" spans="1:47" x14ac:dyDescent="0.25">
      <c r="A87" t="str">
        <f t="shared" si="29"/>
        <v/>
      </c>
      <c r="B87" t="str">
        <f>IF(D87="","",MAX($B$2:B86)+1)</f>
        <v/>
      </c>
      <c r="C87" s="3" t="str">
        <f>IF(A87="","",IF(COUNTIF($A$2:$A86,$A87)=0,MAX($C$2:$C86)+1,""))</f>
        <v/>
      </c>
      <c r="M87" t="s">
        <v>57</v>
      </c>
      <c r="O87" t="s">
        <v>57</v>
      </c>
      <c r="P87" s="3" t="str">
        <f t="shared" si="30"/>
        <v/>
      </c>
      <c r="Q87" s="3" t="str">
        <f>IF(D87="","",IF(AND(D87&lt;&gt;"",E87&lt;&gt;"",F87&lt;&gt;"",J87&lt;&gt;"",P87&lt;&gt;"",L87&lt;&gt;"",IFERROR(MATCH(INDEX($C:$C,MATCH($D87,$D:$D,0)),IMAGENES!$B:$B,0),-1)&gt;0),"'si'","'no'"))</f>
        <v/>
      </c>
      <c r="S87" t="str">
        <f t="shared" si="19"/>
        <v/>
      </c>
      <c r="T87" t="str">
        <f t="shared" si="20"/>
        <v/>
      </c>
      <c r="U87" t="str">
        <f t="shared" si="21"/>
        <v/>
      </c>
      <c r="V87" t="str">
        <f t="shared" si="31"/>
        <v/>
      </c>
      <c r="W87" t="str">
        <f t="shared" si="22"/>
        <v/>
      </c>
      <c r="X87" t="str">
        <f t="shared" si="23"/>
        <v/>
      </c>
      <c r="Y87" t="str">
        <f t="shared" si="24"/>
        <v/>
      </c>
      <c r="Z87" t="str">
        <f>IF($X87="","",INDEX(CATEGORIAS!$A:$A,MATCH($X87,CATEGORIAS!$B:$B,0)))</f>
        <v/>
      </c>
      <c r="AA87" t="str">
        <f>IF($Y87="","",INDEX(SUBCATEGORIAS!$A:$A,MATCH($Y87,SUBCATEGORIAS!$B:$B,0)))</f>
        <v/>
      </c>
      <c r="AB87" t="str">
        <f t="shared" si="25"/>
        <v/>
      </c>
      <c r="AC87" t="str">
        <f t="shared" si="32"/>
        <v/>
      </c>
      <c r="AD87" t="str">
        <f t="shared" si="33"/>
        <v/>
      </c>
      <c r="AE87" t="str">
        <f t="shared" si="34"/>
        <v/>
      </c>
      <c r="AG87">
        <v>85</v>
      </c>
      <c r="AH87">
        <f t="shared" si="37"/>
        <v>7</v>
      </c>
      <c r="AI87" t="str">
        <f>IFERROR(IF(MATCH($AH87,$S:$S,0)&gt;0,"{",0),"")</f>
        <v/>
      </c>
      <c r="AN87" t="str">
        <f>IF($E87="","",INDEX(CATEGORIAS!$A:$A,MATCH($E87,CATEGORIAS!$B:$B,0)))</f>
        <v/>
      </c>
      <c r="AO87" t="str">
        <f>IF($F87="","",INDEX(SUBCATEGORIAS!$A:$A,MATCH($F87,SUBCATEGORIAS!$B:$B,0)))</f>
        <v/>
      </c>
      <c r="AP87" t="str">
        <f t="shared" si="26"/>
        <v/>
      </c>
      <c r="AR87" s="2" t="str">
        <f t="shared" si="35"/>
        <v/>
      </c>
      <c r="AS87" t="str">
        <f t="shared" si="36"/>
        <v/>
      </c>
      <c r="AT87" t="str">
        <f t="shared" si="27"/>
        <v/>
      </c>
      <c r="AU87" t="str">
        <f t="shared" si="28"/>
        <v/>
      </c>
    </row>
    <row r="88" spans="1:47" x14ac:dyDescent="0.25">
      <c r="A88" t="str">
        <f t="shared" si="29"/>
        <v/>
      </c>
      <c r="B88" t="str">
        <f>IF(D88="","",MAX($B$2:B87)+1)</f>
        <v/>
      </c>
      <c r="C88" s="3" t="str">
        <f>IF(A88="","",IF(COUNTIF($A$2:$A87,$A88)=0,MAX($C$2:$C87)+1,""))</f>
        <v/>
      </c>
      <c r="M88" t="s">
        <v>57</v>
      </c>
      <c r="O88" t="s">
        <v>57</v>
      </c>
      <c r="P88" s="3" t="str">
        <f t="shared" si="30"/>
        <v/>
      </c>
      <c r="Q88" s="3" t="str">
        <f>IF(D88="","",IF(AND(D88&lt;&gt;"",E88&lt;&gt;"",F88&lt;&gt;"",J88&lt;&gt;"",P88&lt;&gt;"",L88&lt;&gt;"",IFERROR(MATCH(INDEX($C:$C,MATCH($D88,$D:$D,0)),IMAGENES!$B:$B,0),-1)&gt;0),"'si'","'no'"))</f>
        <v/>
      </c>
      <c r="S88" t="str">
        <f t="shared" si="19"/>
        <v/>
      </c>
      <c r="T88" t="str">
        <f t="shared" si="20"/>
        <v/>
      </c>
      <c r="U88" t="str">
        <f t="shared" si="21"/>
        <v/>
      </c>
      <c r="V88" t="str">
        <f t="shared" si="31"/>
        <v/>
      </c>
      <c r="W88" t="str">
        <f t="shared" si="22"/>
        <v/>
      </c>
      <c r="X88" t="str">
        <f t="shared" si="23"/>
        <v/>
      </c>
      <c r="Y88" t="str">
        <f t="shared" si="24"/>
        <v/>
      </c>
      <c r="Z88" t="str">
        <f>IF($X88="","",INDEX(CATEGORIAS!$A:$A,MATCH($X88,CATEGORIAS!$B:$B,0)))</f>
        <v/>
      </c>
      <c r="AA88" t="str">
        <f>IF($Y88="","",INDEX(SUBCATEGORIAS!$A:$A,MATCH($Y88,SUBCATEGORIAS!$B:$B,0)))</f>
        <v/>
      </c>
      <c r="AB88" t="str">
        <f t="shared" si="25"/>
        <v/>
      </c>
      <c r="AC88" t="str">
        <f t="shared" si="32"/>
        <v/>
      </c>
      <c r="AD88" t="str">
        <f t="shared" si="33"/>
        <v/>
      </c>
      <c r="AE88" t="str">
        <f t="shared" si="34"/>
        <v/>
      </c>
      <c r="AG88">
        <v>86</v>
      </c>
      <c r="AH88" t="str">
        <f t="shared" si="37"/>
        <v/>
      </c>
      <c r="AI88" t="str">
        <f>IFERROR(IF(MATCH($AH87,$S:$S,0)&gt;0,CONCATENATE("id_articulo: ",$AH87,","),0),"")</f>
        <v/>
      </c>
      <c r="AN88" t="str">
        <f>IF($E88="","",INDEX(CATEGORIAS!$A:$A,MATCH($E88,CATEGORIAS!$B:$B,0)))</f>
        <v/>
      </c>
      <c r="AO88" t="str">
        <f>IF($F88="","",INDEX(SUBCATEGORIAS!$A:$A,MATCH($F88,SUBCATEGORIAS!$B:$B,0)))</f>
        <v/>
      </c>
      <c r="AP88" t="str">
        <f t="shared" si="26"/>
        <v/>
      </c>
      <c r="AR88" s="2" t="str">
        <f t="shared" si="35"/>
        <v/>
      </c>
      <c r="AS88" t="str">
        <f t="shared" si="36"/>
        <v/>
      </c>
      <c r="AT88" t="str">
        <f t="shared" si="27"/>
        <v/>
      </c>
      <c r="AU88" t="str">
        <f t="shared" si="28"/>
        <v/>
      </c>
    </row>
    <row r="89" spans="1:47" x14ac:dyDescent="0.25">
      <c r="A89" t="str">
        <f t="shared" si="29"/>
        <v/>
      </c>
      <c r="B89" t="str">
        <f>IF(D89="","",MAX($B$2:B88)+1)</f>
        <v/>
      </c>
      <c r="C89" s="3" t="str">
        <f>IF(A89="","",IF(COUNTIF($A$2:$A88,$A89)=0,MAX($C$2:$C88)+1,""))</f>
        <v/>
      </c>
      <c r="M89" t="s">
        <v>57</v>
      </c>
      <c r="O89" t="s">
        <v>57</v>
      </c>
      <c r="P89" s="3" t="str">
        <f t="shared" si="30"/>
        <v/>
      </c>
      <c r="Q89" s="3" t="str">
        <f>IF(D89="","",IF(AND(D89&lt;&gt;"",E89&lt;&gt;"",F89&lt;&gt;"",J89&lt;&gt;"",P89&lt;&gt;"",L89&lt;&gt;"",IFERROR(MATCH(INDEX($C:$C,MATCH($D89,$D:$D,0)),IMAGENES!$B:$B,0),-1)&gt;0),"'si'","'no'"))</f>
        <v/>
      </c>
      <c r="S89" t="str">
        <f t="shared" si="19"/>
        <v/>
      </c>
      <c r="T89" t="str">
        <f t="shared" si="20"/>
        <v/>
      </c>
      <c r="U89" t="str">
        <f t="shared" si="21"/>
        <v/>
      </c>
      <c r="V89" t="str">
        <f t="shared" si="31"/>
        <v/>
      </c>
      <c r="W89" t="str">
        <f t="shared" si="22"/>
        <v/>
      </c>
      <c r="X89" t="str">
        <f t="shared" si="23"/>
        <v/>
      </c>
      <c r="Y89" t="str">
        <f t="shared" si="24"/>
        <v/>
      </c>
      <c r="Z89" t="str">
        <f>IF($X89="","",INDEX(CATEGORIAS!$A:$A,MATCH($X89,CATEGORIAS!$B:$B,0)))</f>
        <v/>
      </c>
      <c r="AA89" t="str">
        <f>IF($Y89="","",INDEX(SUBCATEGORIAS!$A:$A,MATCH($Y89,SUBCATEGORIAS!$B:$B,0)))</f>
        <v/>
      </c>
      <c r="AB89" t="str">
        <f t="shared" si="25"/>
        <v/>
      </c>
      <c r="AC89" t="str">
        <f t="shared" si="32"/>
        <v/>
      </c>
      <c r="AD89" t="str">
        <f t="shared" si="33"/>
        <v/>
      </c>
      <c r="AE89" t="str">
        <f t="shared" si="34"/>
        <v/>
      </c>
      <c r="AG89">
        <v>87</v>
      </c>
      <c r="AH89" t="str">
        <f t="shared" si="37"/>
        <v/>
      </c>
      <c r="AI89" t="str">
        <f>IFERROR(IF(MATCH($AH87,$S:$S,0)&gt;0,CONCATENATE("nombre: '",INDEX($T:$T,MATCH($AH87,$S:$S,0)),"',"),0),"")</f>
        <v/>
      </c>
      <c r="AN89" t="str">
        <f>IF($E89="","",INDEX(CATEGORIAS!$A:$A,MATCH($E89,CATEGORIAS!$B:$B,0)))</f>
        <v/>
      </c>
      <c r="AO89" t="str">
        <f>IF($F89="","",INDEX(SUBCATEGORIAS!$A:$A,MATCH($F89,SUBCATEGORIAS!$B:$B,0)))</f>
        <v/>
      </c>
      <c r="AP89" t="str">
        <f t="shared" si="26"/>
        <v/>
      </c>
      <c r="AR89" s="2" t="str">
        <f t="shared" si="35"/>
        <v/>
      </c>
      <c r="AS89" t="str">
        <f t="shared" si="36"/>
        <v/>
      </c>
      <c r="AT89" t="str">
        <f t="shared" si="27"/>
        <v/>
      </c>
      <c r="AU89" t="str">
        <f t="shared" si="28"/>
        <v/>
      </c>
    </row>
    <row r="90" spans="1:47" x14ac:dyDescent="0.25">
      <c r="A90" t="str">
        <f t="shared" si="29"/>
        <v/>
      </c>
      <c r="B90" t="str">
        <f>IF(D90="","",MAX($B$2:B89)+1)</f>
        <v/>
      </c>
      <c r="C90" s="3" t="str">
        <f>IF(A90="","",IF(COUNTIF($A$2:$A89,$A90)=0,MAX($C$2:$C89)+1,""))</f>
        <v/>
      </c>
      <c r="M90" t="s">
        <v>57</v>
      </c>
      <c r="O90" t="s">
        <v>57</v>
      </c>
      <c r="P90" s="3" t="str">
        <f t="shared" si="30"/>
        <v/>
      </c>
      <c r="Q90" s="3" t="str">
        <f>IF(D90="","",IF(AND(D90&lt;&gt;"",E90&lt;&gt;"",F90&lt;&gt;"",J90&lt;&gt;"",P90&lt;&gt;"",L90&lt;&gt;"",IFERROR(MATCH(INDEX($C:$C,MATCH($D90,$D:$D,0)),IMAGENES!$B:$B,0),-1)&gt;0),"'si'","'no'"))</f>
        <v/>
      </c>
      <c r="S90" t="str">
        <f t="shared" si="19"/>
        <v/>
      </c>
      <c r="T90" t="str">
        <f t="shared" si="20"/>
        <v/>
      </c>
      <c r="U90" t="str">
        <f t="shared" si="21"/>
        <v/>
      </c>
      <c r="V90" t="str">
        <f t="shared" si="31"/>
        <v/>
      </c>
      <c r="W90" t="str">
        <f t="shared" si="22"/>
        <v/>
      </c>
      <c r="X90" t="str">
        <f t="shared" si="23"/>
        <v/>
      </c>
      <c r="Y90" t="str">
        <f t="shared" si="24"/>
        <v/>
      </c>
      <c r="Z90" t="str">
        <f>IF($X90="","",INDEX(CATEGORIAS!$A:$A,MATCH($X90,CATEGORIAS!$B:$B,0)))</f>
        <v/>
      </c>
      <c r="AA90" t="str">
        <f>IF($Y90="","",INDEX(SUBCATEGORIAS!$A:$A,MATCH($Y90,SUBCATEGORIAS!$B:$B,0)))</f>
        <v/>
      </c>
      <c r="AB90" t="str">
        <f t="shared" si="25"/>
        <v/>
      </c>
      <c r="AC90" t="str">
        <f t="shared" si="32"/>
        <v/>
      </c>
      <c r="AD90" t="str">
        <f t="shared" si="33"/>
        <v/>
      </c>
      <c r="AE90" t="str">
        <f t="shared" si="34"/>
        <v/>
      </c>
      <c r="AG90">
        <v>88</v>
      </c>
      <c r="AH90" t="str">
        <f t="shared" si="37"/>
        <v/>
      </c>
      <c r="AI90" t="str">
        <f>IFERROR(IF(MATCH($AH87,$S:$S,0)&gt;0,CONCATENATE("descripcion: '",INDEX($U:$U,MATCH($AH87,$S:$S,0)),"',"),0),"")</f>
        <v/>
      </c>
      <c r="AN90" t="str">
        <f>IF($E90="","",INDEX(CATEGORIAS!$A:$A,MATCH($E90,CATEGORIAS!$B:$B,0)))</f>
        <v/>
      </c>
      <c r="AO90" t="str">
        <f>IF($F90="","",INDEX(SUBCATEGORIAS!$A:$A,MATCH($F90,SUBCATEGORIAS!$B:$B,0)))</f>
        <v/>
      </c>
      <c r="AP90" t="str">
        <f t="shared" si="26"/>
        <v/>
      </c>
      <c r="AR90" s="2" t="str">
        <f t="shared" si="35"/>
        <v/>
      </c>
      <c r="AS90" t="str">
        <f t="shared" si="36"/>
        <v/>
      </c>
      <c r="AT90" t="str">
        <f t="shared" si="27"/>
        <v/>
      </c>
      <c r="AU90" t="str">
        <f t="shared" si="28"/>
        <v/>
      </c>
    </row>
    <row r="91" spans="1:47" x14ac:dyDescent="0.25">
      <c r="A91" t="str">
        <f t="shared" si="29"/>
        <v/>
      </c>
      <c r="B91" t="str">
        <f>IF(D91="","",MAX($B$2:B90)+1)</f>
        <v/>
      </c>
      <c r="C91" s="3" t="str">
        <f>IF(A91="","",IF(COUNTIF($A$2:$A90,$A91)=0,MAX($C$2:$C90)+1,""))</f>
        <v/>
      </c>
      <c r="M91" t="s">
        <v>57</v>
      </c>
      <c r="O91" t="s">
        <v>57</v>
      </c>
      <c r="P91" s="3" t="str">
        <f t="shared" si="30"/>
        <v/>
      </c>
      <c r="Q91" s="3" t="str">
        <f>IF(D91="","",IF(AND(D91&lt;&gt;"",E91&lt;&gt;"",F91&lt;&gt;"",J91&lt;&gt;"",P91&lt;&gt;"",L91&lt;&gt;"",IFERROR(MATCH(INDEX($C:$C,MATCH($D91,$D:$D,0)),IMAGENES!$B:$B,0),-1)&gt;0),"'si'","'no'"))</f>
        <v/>
      </c>
      <c r="S91" t="str">
        <f t="shared" si="19"/>
        <v/>
      </c>
      <c r="T91" t="str">
        <f t="shared" si="20"/>
        <v/>
      </c>
      <c r="U91" t="str">
        <f t="shared" si="21"/>
        <v/>
      </c>
      <c r="V91" t="str">
        <f t="shared" si="31"/>
        <v/>
      </c>
      <c r="W91" t="str">
        <f t="shared" si="22"/>
        <v/>
      </c>
      <c r="X91" t="str">
        <f t="shared" si="23"/>
        <v/>
      </c>
      <c r="Y91" t="str">
        <f t="shared" si="24"/>
        <v/>
      </c>
      <c r="Z91" t="str">
        <f>IF($X91="","",INDEX(CATEGORIAS!$A:$A,MATCH($X91,CATEGORIAS!$B:$B,0)))</f>
        <v/>
      </c>
      <c r="AA91" t="str">
        <f>IF($Y91="","",INDEX(SUBCATEGORIAS!$A:$A,MATCH($Y91,SUBCATEGORIAS!$B:$B,0)))</f>
        <v/>
      </c>
      <c r="AB91" t="str">
        <f t="shared" si="25"/>
        <v/>
      </c>
      <c r="AC91" t="str">
        <f t="shared" si="32"/>
        <v/>
      </c>
      <c r="AD91" t="str">
        <f t="shared" si="33"/>
        <v/>
      </c>
      <c r="AE91" t="str">
        <f t="shared" si="34"/>
        <v/>
      </c>
      <c r="AG91">
        <v>89</v>
      </c>
      <c r="AH91" t="str">
        <f t="shared" si="37"/>
        <v/>
      </c>
      <c r="AI91" t="str">
        <f>IFERROR(IF(MATCH($AH87,$S:$S,0)&gt;0,CONCATENATE("descripcion_larga: '",INDEX($W:$W,MATCH($AH87,$S:$S,0)),"',"),0),"")</f>
        <v/>
      </c>
      <c r="AN91" t="str">
        <f>IF($E91="","",INDEX(CATEGORIAS!$A:$A,MATCH($E91,CATEGORIAS!$B:$B,0)))</f>
        <v/>
      </c>
      <c r="AO91" t="str">
        <f>IF($F91="","",INDEX(SUBCATEGORIAS!$A:$A,MATCH($F91,SUBCATEGORIAS!$B:$B,0)))</f>
        <v/>
      </c>
      <c r="AP91" t="str">
        <f t="shared" si="26"/>
        <v/>
      </c>
      <c r="AR91" s="2" t="str">
        <f t="shared" si="35"/>
        <v/>
      </c>
      <c r="AS91" t="str">
        <f t="shared" si="36"/>
        <v/>
      </c>
      <c r="AT91" t="str">
        <f t="shared" si="27"/>
        <v/>
      </c>
      <c r="AU91" t="str">
        <f t="shared" si="28"/>
        <v/>
      </c>
    </row>
    <row r="92" spans="1:47" x14ac:dyDescent="0.25">
      <c r="A92" t="str">
        <f t="shared" si="29"/>
        <v/>
      </c>
      <c r="B92" t="str">
        <f>IF(D92="","",MAX($B$2:B91)+1)</f>
        <v/>
      </c>
      <c r="C92" s="3" t="str">
        <f>IF(A92="","",IF(COUNTIF($A$2:$A91,$A92)=0,MAX($C$2:$C91)+1,""))</f>
        <v/>
      </c>
      <c r="M92" t="s">
        <v>57</v>
      </c>
      <c r="O92" t="s">
        <v>57</v>
      </c>
      <c r="P92" s="3" t="str">
        <f t="shared" si="30"/>
        <v/>
      </c>
      <c r="Q92" s="3" t="str">
        <f>IF(D92="","",IF(AND(D92&lt;&gt;"",E92&lt;&gt;"",F92&lt;&gt;"",J92&lt;&gt;"",P92&lt;&gt;"",L92&lt;&gt;"",IFERROR(MATCH(INDEX($C:$C,MATCH($D92,$D:$D,0)),IMAGENES!$B:$B,0),-1)&gt;0),"'si'","'no'"))</f>
        <v/>
      </c>
      <c r="S92" t="str">
        <f t="shared" si="19"/>
        <v/>
      </c>
      <c r="T92" t="str">
        <f t="shared" si="20"/>
        <v/>
      </c>
      <c r="U92" t="str">
        <f t="shared" si="21"/>
        <v/>
      </c>
      <c r="V92" t="str">
        <f t="shared" si="31"/>
        <v/>
      </c>
      <c r="W92" t="str">
        <f t="shared" si="22"/>
        <v/>
      </c>
      <c r="X92" t="str">
        <f t="shared" si="23"/>
        <v/>
      </c>
      <c r="Y92" t="str">
        <f t="shared" si="24"/>
        <v/>
      </c>
      <c r="Z92" t="str">
        <f>IF($X92="","",INDEX(CATEGORIAS!$A:$A,MATCH($X92,CATEGORIAS!$B:$B,0)))</f>
        <v/>
      </c>
      <c r="AA92" t="str">
        <f>IF($Y92="","",INDEX(SUBCATEGORIAS!$A:$A,MATCH($Y92,SUBCATEGORIAS!$B:$B,0)))</f>
        <v/>
      </c>
      <c r="AB92" t="str">
        <f t="shared" si="25"/>
        <v/>
      </c>
      <c r="AC92" t="str">
        <f t="shared" si="32"/>
        <v/>
      </c>
      <c r="AD92" t="str">
        <f t="shared" si="33"/>
        <v/>
      </c>
      <c r="AE92" t="str">
        <f t="shared" si="34"/>
        <v/>
      </c>
      <c r="AG92">
        <v>90</v>
      </c>
      <c r="AH92" t="str">
        <f t="shared" si="37"/>
        <v/>
      </c>
      <c r="AI92" t="str">
        <f>IFERROR(IF(MATCH($AH87,$S:$S,0)&gt;0,CONCATENATE("grado: '",INDEX($V:$V,MATCH($AH87,$S:$S,0)),"',"),0),"")</f>
        <v/>
      </c>
      <c r="AN92" t="str">
        <f>IF($E92="","",INDEX(CATEGORIAS!$A:$A,MATCH($E92,CATEGORIAS!$B:$B,0)))</f>
        <v/>
      </c>
      <c r="AO92" t="str">
        <f>IF($F92="","",INDEX(SUBCATEGORIAS!$A:$A,MATCH($F92,SUBCATEGORIAS!$B:$B,0)))</f>
        <v/>
      </c>
      <c r="AP92" t="str">
        <f t="shared" si="26"/>
        <v/>
      </c>
      <c r="AR92" s="2" t="str">
        <f t="shared" si="35"/>
        <v/>
      </c>
      <c r="AS92" t="str">
        <f t="shared" si="36"/>
        <v/>
      </c>
      <c r="AT92" t="str">
        <f t="shared" si="27"/>
        <v/>
      </c>
      <c r="AU92" t="str">
        <f t="shared" si="28"/>
        <v/>
      </c>
    </row>
    <row r="93" spans="1:47" x14ac:dyDescent="0.25">
      <c r="A93" t="str">
        <f t="shared" si="29"/>
        <v/>
      </c>
      <c r="B93" t="str">
        <f>IF(D93="","",MAX($B$2:B92)+1)</f>
        <v/>
      </c>
      <c r="C93" s="3" t="str">
        <f>IF(A93="","",IF(COUNTIF($A$2:$A92,$A93)=0,MAX($C$2:$C92)+1,""))</f>
        <v/>
      </c>
      <c r="M93" t="s">
        <v>57</v>
      </c>
      <c r="O93" t="s">
        <v>57</v>
      </c>
      <c r="P93" s="3" t="str">
        <f t="shared" si="30"/>
        <v/>
      </c>
      <c r="Q93" s="3" t="str">
        <f>IF(D93="","",IF(AND(D93&lt;&gt;"",E93&lt;&gt;"",F93&lt;&gt;"",J93&lt;&gt;"",P93&lt;&gt;"",L93&lt;&gt;"",IFERROR(MATCH(INDEX($C:$C,MATCH($D93,$D:$D,0)),IMAGENES!$B:$B,0),-1)&gt;0),"'si'","'no'"))</f>
        <v/>
      </c>
      <c r="S93" t="str">
        <f t="shared" si="19"/>
        <v/>
      </c>
      <c r="T93" t="str">
        <f t="shared" si="20"/>
        <v/>
      </c>
      <c r="U93" t="str">
        <f t="shared" si="21"/>
        <v/>
      </c>
      <c r="V93" t="str">
        <f t="shared" si="31"/>
        <v/>
      </c>
      <c r="W93" t="str">
        <f t="shared" si="22"/>
        <v/>
      </c>
      <c r="X93" t="str">
        <f t="shared" si="23"/>
        <v/>
      </c>
      <c r="Y93" t="str">
        <f t="shared" si="24"/>
        <v/>
      </c>
      <c r="Z93" t="str">
        <f>IF($X93="","",INDEX(CATEGORIAS!$A:$A,MATCH($X93,CATEGORIAS!$B:$B,0)))</f>
        <v/>
      </c>
      <c r="AA93" t="str">
        <f>IF($Y93="","",INDEX(SUBCATEGORIAS!$A:$A,MATCH($Y93,SUBCATEGORIAS!$B:$B,0)))</f>
        <v/>
      </c>
      <c r="AB93" t="str">
        <f t="shared" si="25"/>
        <v/>
      </c>
      <c r="AC93" t="str">
        <f t="shared" si="32"/>
        <v/>
      </c>
      <c r="AD93" t="str">
        <f t="shared" si="33"/>
        <v/>
      </c>
      <c r="AE93" t="str">
        <f t="shared" si="34"/>
        <v/>
      </c>
      <c r="AG93">
        <v>91</v>
      </c>
      <c r="AH93" t="str">
        <f t="shared" si="37"/>
        <v/>
      </c>
      <c r="AI93" t="str">
        <f>IFERROR(IF(MATCH($AH87,$S:$S,0)&gt;0,CONCATENATE("id_categoria: '",INDEX($Z:$Z,MATCH($AH87,$S:$S,0)),"',"),0),"")</f>
        <v/>
      </c>
      <c r="AN93" t="str">
        <f>IF($E93="","",INDEX(CATEGORIAS!$A:$A,MATCH($E93,CATEGORIAS!$B:$B,0)))</f>
        <v/>
      </c>
      <c r="AO93" t="str">
        <f>IF($F93="","",INDEX(SUBCATEGORIAS!$A:$A,MATCH($F93,SUBCATEGORIAS!$B:$B,0)))</f>
        <v/>
      </c>
      <c r="AP93" t="str">
        <f t="shared" si="26"/>
        <v/>
      </c>
      <c r="AR93" s="2" t="str">
        <f t="shared" si="35"/>
        <v/>
      </c>
      <c r="AS93" t="str">
        <f t="shared" si="36"/>
        <v/>
      </c>
      <c r="AT93" t="str">
        <f t="shared" si="27"/>
        <v/>
      </c>
      <c r="AU93" t="str">
        <f t="shared" si="28"/>
        <v/>
      </c>
    </row>
    <row r="94" spans="1:47" x14ac:dyDescent="0.25">
      <c r="A94" t="str">
        <f t="shared" si="29"/>
        <v/>
      </c>
      <c r="B94" t="str">
        <f>IF(D94="","",MAX($B$2:B93)+1)</f>
        <v/>
      </c>
      <c r="C94" s="3" t="str">
        <f>IF(A94="","",IF(COUNTIF($A$2:$A93,$A94)=0,MAX($C$2:$C93)+1,""))</f>
        <v/>
      </c>
      <c r="M94" t="s">
        <v>57</v>
      </c>
      <c r="O94" t="s">
        <v>57</v>
      </c>
      <c r="P94" s="3" t="str">
        <f t="shared" si="30"/>
        <v/>
      </c>
      <c r="Q94" s="3" t="str">
        <f>IF(D94="","",IF(AND(D94&lt;&gt;"",E94&lt;&gt;"",F94&lt;&gt;"",J94&lt;&gt;"",P94&lt;&gt;"",L94&lt;&gt;"",IFERROR(MATCH(INDEX($C:$C,MATCH($D94,$D:$D,0)),IMAGENES!$B:$B,0),-1)&gt;0),"'si'","'no'"))</f>
        <v/>
      </c>
      <c r="S94" t="str">
        <f t="shared" si="19"/>
        <v/>
      </c>
      <c r="T94" t="str">
        <f t="shared" si="20"/>
        <v/>
      </c>
      <c r="U94" t="str">
        <f t="shared" si="21"/>
        <v/>
      </c>
      <c r="V94" t="str">
        <f t="shared" si="31"/>
        <v/>
      </c>
      <c r="W94" t="str">
        <f t="shared" si="22"/>
        <v/>
      </c>
      <c r="X94" t="str">
        <f t="shared" si="23"/>
        <v/>
      </c>
      <c r="Y94" t="str">
        <f t="shared" si="24"/>
        <v/>
      </c>
      <c r="Z94" t="str">
        <f>IF($X94="","",INDEX(CATEGORIAS!$A:$A,MATCH($X94,CATEGORIAS!$B:$B,0)))</f>
        <v/>
      </c>
      <c r="AA94" t="str">
        <f>IF($Y94="","",INDEX(SUBCATEGORIAS!$A:$A,MATCH($Y94,SUBCATEGORIAS!$B:$B,0)))</f>
        <v/>
      </c>
      <c r="AB94" t="str">
        <f t="shared" si="25"/>
        <v/>
      </c>
      <c r="AC94" t="str">
        <f t="shared" si="32"/>
        <v/>
      </c>
      <c r="AD94" t="str">
        <f t="shared" si="33"/>
        <v/>
      </c>
      <c r="AE94" t="str">
        <f t="shared" si="34"/>
        <v/>
      </c>
      <c r="AG94">
        <v>92</v>
      </c>
      <c r="AH94" t="str">
        <f t="shared" si="37"/>
        <v/>
      </c>
      <c r="AI94" t="str">
        <f>IFERROR(IF(MATCH($AH87,$S:$S,0)&gt;0,CONCATENATE("id_subcategoria: '",INDEX($AA:$AA,MATCH($AH87,$S:$S,0)),"',"),0),"")</f>
        <v/>
      </c>
      <c r="AN94" t="str">
        <f>IF($E94="","",INDEX(CATEGORIAS!$A:$A,MATCH($E94,CATEGORIAS!$B:$B,0)))</f>
        <v/>
      </c>
      <c r="AO94" t="str">
        <f>IF($F94="","",INDEX(SUBCATEGORIAS!$A:$A,MATCH($F94,SUBCATEGORIAS!$B:$B,0)))</f>
        <v/>
      </c>
      <c r="AP94" t="str">
        <f t="shared" si="26"/>
        <v/>
      </c>
      <c r="AR94" s="2" t="str">
        <f t="shared" si="35"/>
        <v/>
      </c>
      <c r="AS94" t="str">
        <f t="shared" si="36"/>
        <v/>
      </c>
      <c r="AT94" t="str">
        <f t="shared" si="27"/>
        <v/>
      </c>
      <c r="AU94" t="str">
        <f t="shared" si="28"/>
        <v/>
      </c>
    </row>
    <row r="95" spans="1:47" x14ac:dyDescent="0.25">
      <c r="A95" t="str">
        <f t="shared" si="29"/>
        <v/>
      </c>
      <c r="B95" t="str">
        <f>IF(D95="","",MAX($B$2:B94)+1)</f>
        <v/>
      </c>
      <c r="C95" s="3" t="str">
        <f>IF(A95="","",IF(COUNTIF($A$2:$A94,$A95)=0,MAX($C$2:$C94)+1,""))</f>
        <v/>
      </c>
      <c r="M95" t="s">
        <v>57</v>
      </c>
      <c r="O95" t="s">
        <v>57</v>
      </c>
      <c r="P95" s="3" t="str">
        <f t="shared" si="30"/>
        <v/>
      </c>
      <c r="Q95" s="3" t="str">
        <f>IF(D95="","",IF(AND(D95&lt;&gt;"",E95&lt;&gt;"",F95&lt;&gt;"",J95&lt;&gt;"",P95&lt;&gt;"",L95&lt;&gt;"",IFERROR(MATCH(INDEX($C:$C,MATCH($D95,$D:$D,0)),IMAGENES!$B:$B,0),-1)&gt;0),"'si'","'no'"))</f>
        <v/>
      </c>
      <c r="S95" t="str">
        <f t="shared" si="19"/>
        <v/>
      </c>
      <c r="T95" t="str">
        <f t="shared" si="20"/>
        <v/>
      </c>
      <c r="U95" t="str">
        <f t="shared" si="21"/>
        <v/>
      </c>
      <c r="V95" t="str">
        <f t="shared" si="31"/>
        <v/>
      </c>
      <c r="W95" t="str">
        <f t="shared" si="22"/>
        <v/>
      </c>
      <c r="X95" t="str">
        <f t="shared" si="23"/>
        <v/>
      </c>
      <c r="Y95" t="str">
        <f t="shared" si="24"/>
        <v/>
      </c>
      <c r="Z95" t="str">
        <f>IF($X95="","",INDEX(CATEGORIAS!$A:$A,MATCH($X95,CATEGORIAS!$B:$B,0)))</f>
        <v/>
      </c>
      <c r="AA95" t="str">
        <f>IF($Y95="","",INDEX(SUBCATEGORIAS!$A:$A,MATCH($Y95,SUBCATEGORIAS!$B:$B,0)))</f>
        <v/>
      </c>
      <c r="AB95" t="str">
        <f t="shared" si="25"/>
        <v/>
      </c>
      <c r="AC95" t="str">
        <f t="shared" si="32"/>
        <v/>
      </c>
      <c r="AD95" t="str">
        <f t="shared" si="33"/>
        <v/>
      </c>
      <c r="AE95" t="str">
        <f t="shared" si="34"/>
        <v/>
      </c>
      <c r="AG95">
        <v>93</v>
      </c>
      <c r="AH95" t="str">
        <f t="shared" si="37"/>
        <v/>
      </c>
      <c r="AI95" t="str">
        <f>IFERROR(IF(MATCH($AH87,$S:$S,0)&gt;0,CONCATENATE("precio: ",INDEX($AB:$AB,MATCH($AH87,$S:$S,0)),","),0),"")</f>
        <v/>
      </c>
      <c r="AN95" t="str">
        <f>IF($E95="","",INDEX(CATEGORIAS!$A:$A,MATCH($E95,CATEGORIAS!$B:$B,0)))</f>
        <v/>
      </c>
      <c r="AO95" t="str">
        <f>IF($F95="","",INDEX(SUBCATEGORIAS!$A:$A,MATCH($F95,SUBCATEGORIAS!$B:$B,0)))</f>
        <v/>
      </c>
      <c r="AP95" t="str">
        <f t="shared" si="26"/>
        <v/>
      </c>
      <c r="AR95" s="2" t="str">
        <f t="shared" si="35"/>
        <v/>
      </c>
      <c r="AS95" t="str">
        <f t="shared" si="36"/>
        <v/>
      </c>
      <c r="AT95" t="str">
        <f t="shared" si="27"/>
        <v/>
      </c>
      <c r="AU95" t="str">
        <f t="shared" si="28"/>
        <v/>
      </c>
    </row>
    <row r="96" spans="1:47" x14ac:dyDescent="0.25">
      <c r="A96" t="str">
        <f t="shared" si="29"/>
        <v/>
      </c>
      <c r="B96" t="str">
        <f>IF(D96="","",MAX($B$2:B95)+1)</f>
        <v/>
      </c>
      <c r="C96" s="3" t="str">
        <f>IF(A96="","",IF(COUNTIF($A$2:$A95,$A96)=0,MAX($C$2:$C95)+1,""))</f>
        <v/>
      </c>
      <c r="M96" t="s">
        <v>57</v>
      </c>
      <c r="O96" t="s">
        <v>57</v>
      </c>
      <c r="P96" s="3" t="str">
        <f t="shared" si="30"/>
        <v/>
      </c>
      <c r="Q96" s="3" t="str">
        <f>IF(D96="","",IF(AND(D96&lt;&gt;"",E96&lt;&gt;"",F96&lt;&gt;"",J96&lt;&gt;"",P96&lt;&gt;"",L96&lt;&gt;"",IFERROR(MATCH(INDEX($C:$C,MATCH($D96,$D:$D,0)),IMAGENES!$B:$B,0),-1)&gt;0),"'si'","'no'"))</f>
        <v/>
      </c>
      <c r="S96" t="str">
        <f t="shared" si="19"/>
        <v/>
      </c>
      <c r="T96" t="str">
        <f t="shared" si="20"/>
        <v/>
      </c>
      <c r="U96" t="str">
        <f t="shared" si="21"/>
        <v/>
      </c>
      <c r="V96" t="str">
        <f t="shared" si="31"/>
        <v/>
      </c>
      <c r="W96" t="str">
        <f t="shared" si="22"/>
        <v/>
      </c>
      <c r="X96" t="str">
        <f t="shared" si="23"/>
        <v/>
      </c>
      <c r="Y96" t="str">
        <f t="shared" si="24"/>
        <v/>
      </c>
      <c r="Z96" t="str">
        <f>IF($X96="","",INDEX(CATEGORIAS!$A:$A,MATCH($X96,CATEGORIAS!$B:$B,0)))</f>
        <v/>
      </c>
      <c r="AA96" t="str">
        <f>IF($Y96="","",INDEX(SUBCATEGORIAS!$A:$A,MATCH($Y96,SUBCATEGORIAS!$B:$B,0)))</f>
        <v/>
      </c>
      <c r="AB96" t="str">
        <f t="shared" si="25"/>
        <v/>
      </c>
      <c r="AC96" t="str">
        <f t="shared" si="32"/>
        <v/>
      </c>
      <c r="AD96" t="str">
        <f t="shared" si="33"/>
        <v/>
      </c>
      <c r="AE96" t="str">
        <f t="shared" si="34"/>
        <v/>
      </c>
      <c r="AG96">
        <v>94</v>
      </c>
      <c r="AH96" t="str">
        <f t="shared" si="37"/>
        <v/>
      </c>
      <c r="AI96" t="str">
        <f>IFERROR(IF(MATCH($AH87,$S:$S,0)&gt;0,CONCATENATE("video_si: ",IF(LEN(IF(OR(INDEX($AD:$AD,MATCH($AH87,$S:$S,0))=0,INDEX($AD:$AD,MATCH($AH87,$S:$S,0))=" ",INDEX($AD:$AD,MATCH($AH87,$S:$S,0))=""),CONCATENATE(CHAR(39),CHAR(39)),CONCATENATE(CHAR(39),INDEX($AD:$AD,MATCH($AH87,$S:$S,0)),CHAR(39))))&gt;5,"'si'","'no'"),","),0),"")</f>
        <v/>
      </c>
      <c r="AN96" t="str">
        <f>IF($E96="","",INDEX(CATEGORIAS!$A:$A,MATCH($E96,CATEGORIAS!$B:$B,0)))</f>
        <v/>
      </c>
      <c r="AO96" t="str">
        <f>IF($F96="","",INDEX(SUBCATEGORIAS!$A:$A,MATCH($F96,SUBCATEGORIAS!$B:$B,0)))</f>
        <v/>
      </c>
      <c r="AP96" t="str">
        <f t="shared" si="26"/>
        <v/>
      </c>
      <c r="AR96" s="2" t="str">
        <f t="shared" si="35"/>
        <v/>
      </c>
      <c r="AS96" t="str">
        <f t="shared" si="36"/>
        <v/>
      </c>
      <c r="AT96" t="str">
        <f t="shared" si="27"/>
        <v/>
      </c>
      <c r="AU96" t="str">
        <f t="shared" si="28"/>
        <v/>
      </c>
    </row>
    <row r="97" spans="1:47" x14ac:dyDescent="0.25">
      <c r="A97" t="str">
        <f t="shared" si="29"/>
        <v/>
      </c>
      <c r="B97" t="str">
        <f>IF(D97="","",MAX($B$2:B96)+1)</f>
        <v/>
      </c>
      <c r="C97" s="3" t="str">
        <f>IF(A97="","",IF(COUNTIF($A$2:$A96,$A97)=0,MAX($C$2:$C96)+1,""))</f>
        <v/>
      </c>
      <c r="M97" t="s">
        <v>57</v>
      </c>
      <c r="O97" t="s">
        <v>57</v>
      </c>
      <c r="P97" s="3" t="str">
        <f t="shared" si="30"/>
        <v/>
      </c>
      <c r="Q97" s="3" t="str">
        <f>IF(D97="","",IF(AND(D97&lt;&gt;"",E97&lt;&gt;"",F97&lt;&gt;"",J97&lt;&gt;"",P97&lt;&gt;"",L97&lt;&gt;"",IFERROR(MATCH(INDEX($C:$C,MATCH($D97,$D:$D,0)),IMAGENES!$B:$B,0),-1)&gt;0),"'si'","'no'"))</f>
        <v/>
      </c>
      <c r="S97" t="str">
        <f t="shared" si="19"/>
        <v/>
      </c>
      <c r="T97" t="str">
        <f t="shared" si="20"/>
        <v/>
      </c>
      <c r="U97" t="str">
        <f t="shared" si="21"/>
        <v/>
      </c>
      <c r="V97" t="str">
        <f t="shared" si="31"/>
        <v/>
      </c>
      <c r="W97" t="str">
        <f t="shared" si="22"/>
        <v/>
      </c>
      <c r="X97" t="str">
        <f t="shared" si="23"/>
        <v/>
      </c>
      <c r="Y97" t="str">
        <f t="shared" si="24"/>
        <v/>
      </c>
      <c r="Z97" t="str">
        <f>IF($X97="","",INDEX(CATEGORIAS!$A:$A,MATCH($X97,CATEGORIAS!$B:$B,0)))</f>
        <v/>
      </c>
      <c r="AA97" t="str">
        <f>IF($Y97="","",INDEX(SUBCATEGORIAS!$A:$A,MATCH($Y97,SUBCATEGORIAS!$B:$B,0)))</f>
        <v/>
      </c>
      <c r="AB97" t="str">
        <f t="shared" si="25"/>
        <v/>
      </c>
      <c r="AC97" t="str">
        <f t="shared" si="32"/>
        <v/>
      </c>
      <c r="AD97" t="str">
        <f t="shared" si="33"/>
        <v/>
      </c>
      <c r="AE97" t="str">
        <f t="shared" si="34"/>
        <v/>
      </c>
      <c r="AG97">
        <v>95</v>
      </c>
      <c r="AH97" t="str">
        <f t="shared" si="37"/>
        <v/>
      </c>
      <c r="AI97" t="str">
        <f>IFERROR(IF(MATCH($AH87,$S:$S,0)&gt;0,CONCATENATE("video_link: ",IF(OR(INDEX($AD:$AD,MATCH($AH87,$S:$S,0))=0,INDEX($AD:$AD,MATCH($AH87,$S:$S,0))=" ",INDEX($AD:$AD,MATCH($AH87,$S:$S,0))=""),CONCATENATE(CHAR(39),CHAR(39)),CONCATENATE(CHAR(39),INDEX($AD:$AD,MATCH($AH87,$S:$S,0)),CHAR(39))),","),0),"")</f>
        <v/>
      </c>
      <c r="AN97" t="str">
        <f>IF($E97="","",INDEX(CATEGORIAS!$A:$A,MATCH($E97,CATEGORIAS!$B:$B,0)))</f>
        <v/>
      </c>
      <c r="AO97" t="str">
        <f>IF($F97="","",INDEX(SUBCATEGORIAS!$A:$A,MATCH($F97,SUBCATEGORIAS!$B:$B,0)))</f>
        <v/>
      </c>
      <c r="AP97" t="str">
        <f t="shared" si="26"/>
        <v/>
      </c>
      <c r="AR97" s="2" t="str">
        <f t="shared" si="35"/>
        <v/>
      </c>
      <c r="AS97" t="str">
        <f t="shared" si="36"/>
        <v/>
      </c>
      <c r="AT97" t="str">
        <f t="shared" si="27"/>
        <v/>
      </c>
      <c r="AU97" t="str">
        <f t="shared" si="28"/>
        <v/>
      </c>
    </row>
    <row r="98" spans="1:47" x14ac:dyDescent="0.25">
      <c r="A98" t="str">
        <f t="shared" si="29"/>
        <v/>
      </c>
      <c r="B98" t="str">
        <f>IF(D98="","",MAX($B$2:B97)+1)</f>
        <v/>
      </c>
      <c r="C98" s="3" t="str">
        <f>IF(A98="","",IF(COUNTIF($A$2:$A97,$A98)=0,MAX($C$2:$C97)+1,""))</f>
        <v/>
      </c>
      <c r="M98" t="s">
        <v>57</v>
      </c>
      <c r="O98" t="s">
        <v>57</v>
      </c>
      <c r="P98" s="3" t="str">
        <f t="shared" si="30"/>
        <v/>
      </c>
      <c r="Q98" s="3" t="str">
        <f>IF(D98="","",IF(AND(D98&lt;&gt;"",E98&lt;&gt;"",F98&lt;&gt;"",J98&lt;&gt;"",P98&lt;&gt;"",L98&lt;&gt;"",IFERROR(MATCH(INDEX($C:$C,MATCH($D98,$D:$D,0)),IMAGENES!$B:$B,0),-1)&gt;0),"'si'","'no'"))</f>
        <v/>
      </c>
      <c r="S98" t="str">
        <f t="shared" si="19"/>
        <v/>
      </c>
      <c r="T98" t="str">
        <f t="shared" si="20"/>
        <v/>
      </c>
      <c r="U98" t="str">
        <f t="shared" si="21"/>
        <v/>
      </c>
      <c r="V98" t="str">
        <f t="shared" si="31"/>
        <v/>
      </c>
      <c r="W98" t="str">
        <f t="shared" si="22"/>
        <v/>
      </c>
      <c r="X98" t="str">
        <f t="shared" si="23"/>
        <v/>
      </c>
      <c r="Y98" t="str">
        <f t="shared" si="24"/>
        <v/>
      </c>
      <c r="Z98" t="str">
        <f>IF($X98="","",INDEX(CATEGORIAS!$A:$A,MATCH($X98,CATEGORIAS!$B:$B,0)))</f>
        <v/>
      </c>
      <c r="AA98" t="str">
        <f>IF($Y98="","",INDEX(SUBCATEGORIAS!$A:$A,MATCH($Y98,SUBCATEGORIAS!$B:$B,0)))</f>
        <v/>
      </c>
      <c r="AB98" t="str">
        <f t="shared" si="25"/>
        <v/>
      </c>
      <c r="AC98" t="str">
        <f t="shared" si="32"/>
        <v/>
      </c>
      <c r="AD98" t="str">
        <f t="shared" si="33"/>
        <v/>
      </c>
      <c r="AE98" t="str">
        <f t="shared" si="34"/>
        <v/>
      </c>
      <c r="AG98">
        <v>96</v>
      </c>
      <c r="AH98" t="str">
        <f t="shared" si="37"/>
        <v/>
      </c>
      <c r="AI98" t="str">
        <f>IFERROR(IF(MATCH($AH87,$S:$S,0)&gt;0,CONCATENATE("imagen: ",IF(OR(INDEX($AC:$AC,MATCH($AH87,$S:$S,0))=0,INDEX($AC:$AC,MATCH($AH87,$S:$S,0))=" ",INDEX($AC:$AC,MATCH($AH87,$S:$S,0))=""),CONCATENATE(CHAR(39),CHAR(39)),CONCATENATE("require('../images/productos/",INDEX($AC:$AC,MATCH($AH87,$S:$S,0)),"')")),","),0),"")</f>
        <v/>
      </c>
      <c r="AN98" t="str">
        <f>IF($E98="","",INDEX(CATEGORIAS!$A:$A,MATCH($E98,CATEGORIAS!$B:$B,0)))</f>
        <v/>
      </c>
      <c r="AO98" t="str">
        <f>IF($F98="","",INDEX(SUBCATEGORIAS!$A:$A,MATCH($F98,SUBCATEGORIAS!$B:$B,0)))</f>
        <v/>
      </c>
      <c r="AP98" t="str">
        <f t="shared" si="26"/>
        <v/>
      </c>
      <c r="AR98" s="2" t="str">
        <f t="shared" si="35"/>
        <v/>
      </c>
      <c r="AS98" t="str">
        <f t="shared" si="36"/>
        <v/>
      </c>
      <c r="AT98" t="str">
        <f t="shared" si="27"/>
        <v/>
      </c>
      <c r="AU98" t="str">
        <f t="shared" si="28"/>
        <v/>
      </c>
    </row>
    <row r="99" spans="1:47" x14ac:dyDescent="0.25">
      <c r="A99" t="str">
        <f t="shared" si="29"/>
        <v/>
      </c>
      <c r="B99" t="str">
        <f>IF(D99="","",MAX($B$2:B98)+1)</f>
        <v/>
      </c>
      <c r="C99" s="3" t="str">
        <f>IF(A99="","",IF(COUNTIF($A$2:$A98,$A99)=0,MAX($C$2:$C98)+1,""))</f>
        <v/>
      </c>
      <c r="M99" t="s">
        <v>57</v>
      </c>
      <c r="O99" t="s">
        <v>57</v>
      </c>
      <c r="P99" s="3" t="str">
        <f t="shared" si="30"/>
        <v/>
      </c>
      <c r="Q99" s="3" t="str">
        <f>IF(D99="","",IF(AND(D99&lt;&gt;"",E99&lt;&gt;"",F99&lt;&gt;"",J99&lt;&gt;"",P99&lt;&gt;"",L99&lt;&gt;"",IFERROR(MATCH(INDEX($C:$C,MATCH($D99,$D:$D,0)),IMAGENES!$B:$B,0),-1)&gt;0),"'si'","'no'"))</f>
        <v/>
      </c>
      <c r="S99" t="str">
        <f t="shared" si="19"/>
        <v/>
      </c>
      <c r="T99" t="str">
        <f t="shared" si="20"/>
        <v/>
      </c>
      <c r="U99" t="str">
        <f t="shared" si="21"/>
        <v/>
      </c>
      <c r="V99" t="str">
        <f t="shared" si="31"/>
        <v/>
      </c>
      <c r="W99" t="str">
        <f t="shared" si="22"/>
        <v/>
      </c>
      <c r="X99" t="str">
        <f t="shared" si="23"/>
        <v/>
      </c>
      <c r="Y99" t="str">
        <f t="shared" si="24"/>
        <v/>
      </c>
      <c r="Z99" t="str">
        <f>IF($X99="","",INDEX(CATEGORIAS!$A:$A,MATCH($X99,CATEGORIAS!$B:$B,0)))</f>
        <v/>
      </c>
      <c r="AA99" t="str">
        <f>IF($Y99="","",INDEX(SUBCATEGORIAS!$A:$A,MATCH($Y99,SUBCATEGORIAS!$B:$B,0)))</f>
        <v/>
      </c>
      <c r="AB99" t="str">
        <f t="shared" si="25"/>
        <v/>
      </c>
      <c r="AC99" t="str">
        <f t="shared" si="32"/>
        <v/>
      </c>
      <c r="AD99" t="str">
        <f t="shared" si="33"/>
        <v/>
      </c>
      <c r="AE99" t="str">
        <f t="shared" si="34"/>
        <v/>
      </c>
      <c r="AG99">
        <v>97</v>
      </c>
      <c r="AH99" t="str">
        <f t="shared" si="37"/>
        <v/>
      </c>
      <c r="AI99" t="str">
        <f>IFERROR(IF(MATCH($AH87,$S:$S,0)&gt;0,CONCATENATE("disponible: ",INDEX($AE:$AE,MATCH($AH87,$S:$S,0)),","),0),"")</f>
        <v/>
      </c>
      <c r="AN99" t="str">
        <f>IF($E99="","",INDEX(CATEGORIAS!$A:$A,MATCH($E99,CATEGORIAS!$B:$B,0)))</f>
        <v/>
      </c>
      <c r="AO99" t="str">
        <f>IF($F99="","",INDEX(SUBCATEGORIAS!$A:$A,MATCH($F99,SUBCATEGORIAS!$B:$B,0)))</f>
        <v/>
      </c>
      <c r="AP99" t="str">
        <f t="shared" si="26"/>
        <v/>
      </c>
      <c r="AR99" s="2" t="str">
        <f t="shared" si="35"/>
        <v/>
      </c>
      <c r="AS99" t="str">
        <f t="shared" si="36"/>
        <v/>
      </c>
      <c r="AT99" t="str">
        <f t="shared" si="27"/>
        <v/>
      </c>
      <c r="AU99" t="str">
        <f t="shared" si="28"/>
        <v/>
      </c>
    </row>
    <row r="100" spans="1:47" x14ac:dyDescent="0.25">
      <c r="A100" t="str">
        <f t="shared" si="29"/>
        <v/>
      </c>
      <c r="B100" t="str">
        <f>IF(D100="","",MAX($B$2:B99)+1)</f>
        <v/>
      </c>
      <c r="C100" s="3" t="str">
        <f>IF(A100="","",IF(COUNTIF($A$2:$A99,$A100)=0,MAX($C$2:$C99)+1,""))</f>
        <v/>
      </c>
      <c r="M100" t="s">
        <v>57</v>
      </c>
      <c r="O100" t="s">
        <v>57</v>
      </c>
      <c r="P100" s="3" t="str">
        <f t="shared" si="30"/>
        <v/>
      </c>
      <c r="Q100" s="3" t="str">
        <f>IF(D100="","",IF(AND(D100&lt;&gt;"",E100&lt;&gt;"",F100&lt;&gt;"",J100&lt;&gt;"",P100&lt;&gt;"",L100&lt;&gt;"",IFERROR(MATCH(INDEX($C:$C,MATCH($D100,$D:$D,0)),IMAGENES!$B:$B,0),-1)&gt;0),"'si'","'no'"))</f>
        <v/>
      </c>
      <c r="S100" t="str">
        <f t="shared" si="19"/>
        <v/>
      </c>
      <c r="T100" t="str">
        <f t="shared" si="20"/>
        <v/>
      </c>
      <c r="U100" t="str">
        <f t="shared" si="21"/>
        <v/>
      </c>
      <c r="V100" t="str">
        <f t="shared" si="31"/>
        <v/>
      </c>
      <c r="W100" t="str">
        <f t="shared" si="22"/>
        <v/>
      </c>
      <c r="X100" t="str">
        <f t="shared" si="23"/>
        <v/>
      </c>
      <c r="Y100" t="str">
        <f t="shared" si="24"/>
        <v/>
      </c>
      <c r="Z100" t="str">
        <f>IF($X100="","",INDEX(CATEGORIAS!$A:$A,MATCH($X100,CATEGORIAS!$B:$B,0)))</f>
        <v/>
      </c>
      <c r="AA100" t="str">
        <f>IF($Y100="","",INDEX(SUBCATEGORIAS!$A:$A,MATCH($Y100,SUBCATEGORIAS!$B:$B,0)))</f>
        <v/>
      </c>
      <c r="AB100" t="str">
        <f t="shared" si="25"/>
        <v/>
      </c>
      <c r="AC100" t="str">
        <f t="shared" si="32"/>
        <v/>
      </c>
      <c r="AD100" t="str">
        <f t="shared" si="33"/>
        <v/>
      </c>
      <c r="AE100" t="str">
        <f t="shared" si="34"/>
        <v/>
      </c>
      <c r="AG100">
        <v>98</v>
      </c>
      <c r="AH100" t="str">
        <f t="shared" si="37"/>
        <v/>
      </c>
      <c r="AI100" t="str">
        <f>IFERROR(IF(MATCH($AH87,$S:$S,0)&gt;0,"},",0),"")</f>
        <v/>
      </c>
      <c r="AN100" t="str">
        <f>IF($E100="","",INDEX(CATEGORIAS!$A:$A,MATCH($E100,CATEGORIAS!$B:$B,0)))</f>
        <v/>
      </c>
      <c r="AO100" t="str">
        <f>IF($F100="","",INDEX(SUBCATEGORIAS!$A:$A,MATCH($F100,SUBCATEGORIAS!$B:$B,0)))</f>
        <v/>
      </c>
      <c r="AP100" t="str">
        <f t="shared" si="26"/>
        <v/>
      </c>
      <c r="AR100" s="2" t="str">
        <f t="shared" si="35"/>
        <v/>
      </c>
      <c r="AS100" t="str">
        <f t="shared" si="36"/>
        <v/>
      </c>
      <c r="AT100" t="str">
        <f t="shared" si="27"/>
        <v/>
      </c>
      <c r="AU100" t="str">
        <f t="shared" si="28"/>
        <v/>
      </c>
    </row>
    <row r="101" spans="1:47" x14ac:dyDescent="0.25">
      <c r="A101" t="str">
        <f t="shared" si="29"/>
        <v/>
      </c>
      <c r="B101" t="str">
        <f>IF(D101="","",MAX($B$2:B100)+1)</f>
        <v/>
      </c>
      <c r="C101" s="3" t="str">
        <f>IF(A101="","",IF(COUNTIF($A$2:$A100,$A101)=0,MAX($C$2:$C100)+1,""))</f>
        <v/>
      </c>
      <c r="M101" t="s">
        <v>57</v>
      </c>
      <c r="O101" t="s">
        <v>57</v>
      </c>
      <c r="P101" s="3" t="str">
        <f t="shared" si="30"/>
        <v/>
      </c>
      <c r="Q101" s="3" t="str">
        <f>IF(D101="","",IF(AND(D101&lt;&gt;"",E101&lt;&gt;"",F101&lt;&gt;"",J101&lt;&gt;"",P101&lt;&gt;"",L101&lt;&gt;"",IFERROR(MATCH(INDEX($C:$C,MATCH($D101,$D:$D,0)),IMAGENES!$B:$B,0),-1)&gt;0),"'si'","'no'"))</f>
        <v/>
      </c>
      <c r="S101" t="str">
        <f t="shared" si="19"/>
        <v/>
      </c>
      <c r="T101" t="str">
        <f t="shared" si="20"/>
        <v/>
      </c>
      <c r="U101" t="str">
        <f t="shared" si="21"/>
        <v/>
      </c>
      <c r="V101" t="str">
        <f t="shared" si="31"/>
        <v/>
      </c>
      <c r="W101" t="str">
        <f t="shared" si="22"/>
        <v/>
      </c>
      <c r="X101" t="str">
        <f t="shared" si="23"/>
        <v/>
      </c>
      <c r="Y101" t="str">
        <f t="shared" si="24"/>
        <v/>
      </c>
      <c r="Z101" t="str">
        <f>IF($X101="","",INDEX(CATEGORIAS!$A:$A,MATCH($X101,CATEGORIAS!$B:$B,0)))</f>
        <v/>
      </c>
      <c r="AA101" t="str">
        <f>IF($Y101="","",INDEX(SUBCATEGORIAS!$A:$A,MATCH($Y101,SUBCATEGORIAS!$B:$B,0)))</f>
        <v/>
      </c>
      <c r="AB101" t="str">
        <f t="shared" si="25"/>
        <v/>
      </c>
      <c r="AC101" t="str">
        <f t="shared" si="32"/>
        <v/>
      </c>
      <c r="AD101" t="str">
        <f t="shared" si="33"/>
        <v/>
      </c>
      <c r="AE101" t="str">
        <f t="shared" si="34"/>
        <v/>
      </c>
      <c r="AG101">
        <v>99</v>
      </c>
      <c r="AH101">
        <f t="shared" si="37"/>
        <v>8</v>
      </c>
      <c r="AI101" t="str">
        <f>IFERROR(IF(MATCH($AH101,$S:$S,0)&gt;0,"{",0),"")</f>
        <v/>
      </c>
      <c r="AN101" t="str">
        <f>IF($E101="","",INDEX(CATEGORIAS!$A:$A,MATCH($E101,CATEGORIAS!$B:$B,0)))</f>
        <v/>
      </c>
      <c r="AO101" t="str">
        <f>IF($F101="","",INDEX(SUBCATEGORIAS!$A:$A,MATCH($F101,SUBCATEGORIAS!$B:$B,0)))</f>
        <v/>
      </c>
      <c r="AP101" t="str">
        <f t="shared" si="26"/>
        <v/>
      </c>
      <c r="AR101" s="2" t="str">
        <f t="shared" si="35"/>
        <v/>
      </c>
      <c r="AS101" t="str">
        <f t="shared" si="36"/>
        <v/>
      </c>
      <c r="AT101" t="str">
        <f t="shared" si="27"/>
        <v/>
      </c>
      <c r="AU101" t="str">
        <f t="shared" si="28"/>
        <v/>
      </c>
    </row>
    <row r="102" spans="1:47" x14ac:dyDescent="0.25">
      <c r="A102" t="str">
        <f t="shared" si="29"/>
        <v/>
      </c>
      <c r="B102" t="str">
        <f>IF(D102="","",MAX($B$2:B101)+1)</f>
        <v/>
      </c>
      <c r="C102" s="3" t="str">
        <f>IF(A102="","",IF(COUNTIF($A$2:$A101,$A102)=0,MAX($C$2:$C101)+1,""))</f>
        <v/>
      </c>
      <c r="M102" t="s">
        <v>57</v>
      </c>
      <c r="O102" t="s">
        <v>57</v>
      </c>
      <c r="P102" s="3" t="str">
        <f t="shared" si="30"/>
        <v/>
      </c>
      <c r="Q102" s="3" t="str">
        <f>IF(D102="","",IF(AND(D102&lt;&gt;"",E102&lt;&gt;"",F102&lt;&gt;"",J102&lt;&gt;"",P102&lt;&gt;"",L102&lt;&gt;"",IFERROR(MATCH(INDEX($C:$C,MATCH($D102,$D:$D,0)),IMAGENES!$B:$B,0),-1)&gt;0),"'si'","'no'"))</f>
        <v/>
      </c>
      <c r="S102" t="str">
        <f t="shared" si="19"/>
        <v/>
      </c>
      <c r="T102" t="str">
        <f t="shared" si="20"/>
        <v/>
      </c>
      <c r="U102" t="str">
        <f t="shared" si="21"/>
        <v/>
      </c>
      <c r="V102" t="str">
        <f t="shared" si="31"/>
        <v/>
      </c>
      <c r="W102" t="str">
        <f t="shared" si="22"/>
        <v/>
      </c>
      <c r="X102" t="str">
        <f t="shared" si="23"/>
        <v/>
      </c>
      <c r="Y102" t="str">
        <f t="shared" si="24"/>
        <v/>
      </c>
      <c r="Z102" t="str">
        <f>IF($X102="","",INDEX(CATEGORIAS!$A:$A,MATCH($X102,CATEGORIAS!$B:$B,0)))</f>
        <v/>
      </c>
      <c r="AA102" t="str">
        <f>IF($Y102="","",INDEX(SUBCATEGORIAS!$A:$A,MATCH($Y102,SUBCATEGORIAS!$B:$B,0)))</f>
        <v/>
      </c>
      <c r="AB102" t="str">
        <f t="shared" si="25"/>
        <v/>
      </c>
      <c r="AC102" t="str">
        <f t="shared" si="32"/>
        <v/>
      </c>
      <c r="AD102" t="str">
        <f t="shared" si="33"/>
        <v/>
      </c>
      <c r="AE102" t="str">
        <f t="shared" si="34"/>
        <v/>
      </c>
      <c r="AG102">
        <v>100</v>
      </c>
      <c r="AH102" t="str">
        <f t="shared" si="37"/>
        <v/>
      </c>
      <c r="AI102" t="str">
        <f>IFERROR(IF(MATCH($AH101,$S:$S,0)&gt;0,CONCATENATE("id_articulo: ",$AH101,","),0),"")</f>
        <v/>
      </c>
      <c r="AN102" t="str">
        <f>IF($E102="","",INDEX(CATEGORIAS!$A:$A,MATCH($E102,CATEGORIAS!$B:$B,0)))</f>
        <v/>
      </c>
      <c r="AO102" t="str">
        <f>IF($F102="","",INDEX(SUBCATEGORIAS!$A:$A,MATCH($F102,SUBCATEGORIAS!$B:$B,0)))</f>
        <v/>
      </c>
      <c r="AP102" t="str">
        <f t="shared" si="26"/>
        <v/>
      </c>
      <c r="AR102" s="2" t="str">
        <f t="shared" si="35"/>
        <v/>
      </c>
      <c r="AS102" t="str">
        <f t="shared" si="36"/>
        <v/>
      </c>
      <c r="AT102" t="str">
        <f t="shared" si="27"/>
        <v/>
      </c>
      <c r="AU102" t="str">
        <f t="shared" si="28"/>
        <v/>
      </c>
    </row>
    <row r="103" spans="1:47" x14ac:dyDescent="0.25">
      <c r="A103" t="str">
        <f t="shared" si="29"/>
        <v/>
      </c>
      <c r="B103" t="str">
        <f>IF(D103="","",MAX($B$2:B102)+1)</f>
        <v/>
      </c>
      <c r="C103" s="3" t="str">
        <f>IF(A103="","",IF(COUNTIF($A$2:$A102,$A103)=0,MAX($C$2:$C102)+1,""))</f>
        <v/>
      </c>
      <c r="M103" t="s">
        <v>57</v>
      </c>
      <c r="O103" t="s">
        <v>57</v>
      </c>
      <c r="P103" s="3" t="str">
        <f t="shared" si="30"/>
        <v/>
      </c>
      <c r="Q103" s="3" t="str">
        <f>IF(D103="","",IF(AND(D103&lt;&gt;"",E103&lt;&gt;"",F103&lt;&gt;"",J103&lt;&gt;"",P103&lt;&gt;"",L103&lt;&gt;"",IFERROR(MATCH(INDEX($C:$C,MATCH($D103,$D:$D,0)),IMAGENES!$B:$B,0),-1)&gt;0),"'si'","'no'"))</f>
        <v/>
      </c>
      <c r="S103" t="str">
        <f t="shared" si="19"/>
        <v/>
      </c>
      <c r="T103" t="str">
        <f t="shared" si="20"/>
        <v/>
      </c>
      <c r="U103" t="str">
        <f t="shared" si="21"/>
        <v/>
      </c>
      <c r="V103" t="str">
        <f t="shared" si="31"/>
        <v/>
      </c>
      <c r="W103" t="str">
        <f t="shared" si="22"/>
        <v/>
      </c>
      <c r="X103" t="str">
        <f t="shared" si="23"/>
        <v/>
      </c>
      <c r="Y103" t="str">
        <f t="shared" si="24"/>
        <v/>
      </c>
      <c r="Z103" t="str">
        <f>IF($X103="","",INDEX(CATEGORIAS!$A:$A,MATCH($X103,CATEGORIAS!$B:$B,0)))</f>
        <v/>
      </c>
      <c r="AA103" t="str">
        <f>IF($Y103="","",INDEX(SUBCATEGORIAS!$A:$A,MATCH($Y103,SUBCATEGORIAS!$B:$B,0)))</f>
        <v/>
      </c>
      <c r="AB103" t="str">
        <f t="shared" si="25"/>
        <v/>
      </c>
      <c r="AC103" t="str">
        <f t="shared" si="32"/>
        <v/>
      </c>
      <c r="AD103" t="str">
        <f t="shared" si="33"/>
        <v/>
      </c>
      <c r="AE103" t="str">
        <f t="shared" si="34"/>
        <v/>
      </c>
      <c r="AG103">
        <v>101</v>
      </c>
      <c r="AH103" t="str">
        <f t="shared" si="37"/>
        <v/>
      </c>
      <c r="AI103" t="str">
        <f>IFERROR(IF(MATCH($AH101,$S:$S,0)&gt;0,CONCATENATE("nombre: '",INDEX($T:$T,MATCH($AH101,$S:$S,0)),"',"),0),"")</f>
        <v/>
      </c>
      <c r="AN103" t="str">
        <f>IF($E103="","",INDEX(CATEGORIAS!$A:$A,MATCH($E103,CATEGORIAS!$B:$B,0)))</f>
        <v/>
      </c>
      <c r="AO103" t="str">
        <f>IF($F103="","",INDEX(SUBCATEGORIAS!$A:$A,MATCH($F103,SUBCATEGORIAS!$B:$B,0)))</f>
        <v/>
      </c>
      <c r="AP103" t="str">
        <f t="shared" si="26"/>
        <v/>
      </c>
      <c r="AR103" s="2" t="str">
        <f t="shared" si="35"/>
        <v/>
      </c>
      <c r="AS103" t="str">
        <f t="shared" si="36"/>
        <v/>
      </c>
      <c r="AT103" t="str">
        <f t="shared" si="27"/>
        <v/>
      </c>
      <c r="AU103" t="str">
        <f t="shared" si="28"/>
        <v/>
      </c>
    </row>
    <row r="104" spans="1:47" x14ac:dyDescent="0.25">
      <c r="A104" t="str">
        <f t="shared" si="29"/>
        <v/>
      </c>
      <c r="B104" t="str">
        <f>IF(D104="","",MAX($B$2:B103)+1)</f>
        <v/>
      </c>
      <c r="C104" s="3" t="str">
        <f>IF(A104="","",IF(COUNTIF($A$2:$A103,$A104)=0,MAX($C$2:$C103)+1,""))</f>
        <v/>
      </c>
      <c r="M104" t="s">
        <v>57</v>
      </c>
      <c r="O104" t="s">
        <v>57</v>
      </c>
      <c r="P104" s="3" t="str">
        <f t="shared" si="30"/>
        <v/>
      </c>
      <c r="Q104" s="3" t="str">
        <f>IF(D104="","",IF(AND(D104&lt;&gt;"",E104&lt;&gt;"",F104&lt;&gt;"",J104&lt;&gt;"",P104&lt;&gt;"",L104&lt;&gt;"",IFERROR(MATCH(INDEX($C:$C,MATCH($D104,$D:$D,0)),IMAGENES!$B:$B,0),-1)&gt;0),"'si'","'no'"))</f>
        <v/>
      </c>
      <c r="S104" t="str">
        <f t="shared" si="19"/>
        <v/>
      </c>
      <c r="T104" t="str">
        <f t="shared" si="20"/>
        <v/>
      </c>
      <c r="U104" t="str">
        <f t="shared" si="21"/>
        <v/>
      </c>
      <c r="V104" t="str">
        <f t="shared" si="31"/>
        <v/>
      </c>
      <c r="W104" t="str">
        <f t="shared" si="22"/>
        <v/>
      </c>
      <c r="X104" t="str">
        <f t="shared" si="23"/>
        <v/>
      </c>
      <c r="Y104" t="str">
        <f t="shared" si="24"/>
        <v/>
      </c>
      <c r="Z104" t="str">
        <f>IF($X104="","",INDEX(CATEGORIAS!$A:$A,MATCH($X104,CATEGORIAS!$B:$B,0)))</f>
        <v/>
      </c>
      <c r="AA104" t="str">
        <f>IF($Y104="","",INDEX(SUBCATEGORIAS!$A:$A,MATCH($Y104,SUBCATEGORIAS!$B:$B,0)))</f>
        <v/>
      </c>
      <c r="AB104" t="str">
        <f t="shared" si="25"/>
        <v/>
      </c>
      <c r="AC104" t="str">
        <f t="shared" si="32"/>
        <v/>
      </c>
      <c r="AD104" t="str">
        <f t="shared" si="33"/>
        <v/>
      </c>
      <c r="AE104" t="str">
        <f t="shared" si="34"/>
        <v/>
      </c>
      <c r="AG104">
        <v>102</v>
      </c>
      <c r="AH104" t="str">
        <f t="shared" si="37"/>
        <v/>
      </c>
      <c r="AI104" t="str">
        <f>IFERROR(IF(MATCH($AH101,$S:$S,0)&gt;0,CONCATENATE("descripcion: '",INDEX($U:$U,MATCH($AH101,$S:$S,0)),"',"),0),"")</f>
        <v/>
      </c>
      <c r="AN104" t="str">
        <f>IF($E104="","",INDEX(CATEGORIAS!$A:$A,MATCH($E104,CATEGORIAS!$B:$B,0)))</f>
        <v/>
      </c>
      <c r="AO104" t="str">
        <f>IF($F104="","",INDEX(SUBCATEGORIAS!$A:$A,MATCH($F104,SUBCATEGORIAS!$B:$B,0)))</f>
        <v/>
      </c>
      <c r="AP104" t="str">
        <f t="shared" si="26"/>
        <v/>
      </c>
      <c r="AR104" s="2" t="str">
        <f t="shared" si="35"/>
        <v/>
      </c>
      <c r="AS104" t="str">
        <f t="shared" si="36"/>
        <v/>
      </c>
      <c r="AT104" t="str">
        <f t="shared" si="27"/>
        <v/>
      </c>
      <c r="AU104" t="str">
        <f t="shared" si="28"/>
        <v/>
      </c>
    </row>
    <row r="105" spans="1:47" x14ac:dyDescent="0.25">
      <c r="A105" t="str">
        <f t="shared" si="29"/>
        <v/>
      </c>
      <c r="B105" t="str">
        <f>IF(D105="","",MAX($B$2:B104)+1)</f>
        <v/>
      </c>
      <c r="C105" s="3" t="str">
        <f>IF(A105="","",IF(COUNTIF($A$2:$A104,$A105)=0,MAX($C$2:$C104)+1,""))</f>
        <v/>
      </c>
      <c r="M105" t="s">
        <v>57</v>
      </c>
      <c r="O105" t="s">
        <v>57</v>
      </c>
      <c r="P105" s="3" t="str">
        <f t="shared" si="30"/>
        <v/>
      </c>
      <c r="Q105" s="3" t="str">
        <f>IF(D105="","",IF(AND(D105&lt;&gt;"",E105&lt;&gt;"",F105&lt;&gt;"",J105&lt;&gt;"",P105&lt;&gt;"",L105&lt;&gt;"",IFERROR(MATCH(INDEX($C:$C,MATCH($D105,$D:$D,0)),IMAGENES!$B:$B,0),-1)&gt;0),"'si'","'no'"))</f>
        <v/>
      </c>
      <c r="S105" t="str">
        <f t="shared" si="19"/>
        <v/>
      </c>
      <c r="T105" t="str">
        <f t="shared" si="20"/>
        <v/>
      </c>
      <c r="U105" t="str">
        <f t="shared" si="21"/>
        <v/>
      </c>
      <c r="V105" t="str">
        <f t="shared" si="31"/>
        <v/>
      </c>
      <c r="W105" t="str">
        <f t="shared" si="22"/>
        <v/>
      </c>
      <c r="X105" t="str">
        <f t="shared" si="23"/>
        <v/>
      </c>
      <c r="Y105" t="str">
        <f t="shared" si="24"/>
        <v/>
      </c>
      <c r="Z105" t="str">
        <f>IF($X105="","",INDEX(CATEGORIAS!$A:$A,MATCH($X105,CATEGORIAS!$B:$B,0)))</f>
        <v/>
      </c>
      <c r="AA105" t="str">
        <f>IF($Y105="","",INDEX(SUBCATEGORIAS!$A:$A,MATCH($Y105,SUBCATEGORIAS!$B:$B,0)))</f>
        <v/>
      </c>
      <c r="AB105" t="str">
        <f t="shared" si="25"/>
        <v/>
      </c>
      <c r="AC105" t="str">
        <f t="shared" si="32"/>
        <v/>
      </c>
      <c r="AD105" t="str">
        <f t="shared" si="33"/>
        <v/>
      </c>
      <c r="AE105" t="str">
        <f t="shared" si="34"/>
        <v/>
      </c>
      <c r="AG105">
        <v>103</v>
      </c>
      <c r="AH105" t="str">
        <f t="shared" si="37"/>
        <v/>
      </c>
      <c r="AI105" t="str">
        <f>IFERROR(IF(MATCH($AH101,$S:$S,0)&gt;0,CONCATENATE("descripcion_larga: '",INDEX($W:$W,MATCH($AH101,$S:$S,0)),"',"),0),"")</f>
        <v/>
      </c>
      <c r="AN105" t="str">
        <f>IF($E105="","",INDEX(CATEGORIAS!$A:$A,MATCH($E105,CATEGORIAS!$B:$B,0)))</f>
        <v/>
      </c>
      <c r="AO105" t="str">
        <f>IF($F105="","",INDEX(SUBCATEGORIAS!$A:$A,MATCH($F105,SUBCATEGORIAS!$B:$B,0)))</f>
        <v/>
      </c>
      <c r="AP105" t="str">
        <f t="shared" si="26"/>
        <v/>
      </c>
      <c r="AR105" s="2" t="str">
        <f t="shared" si="35"/>
        <v/>
      </c>
      <c r="AS105" t="str">
        <f t="shared" si="36"/>
        <v/>
      </c>
      <c r="AT105" t="str">
        <f t="shared" si="27"/>
        <v/>
      </c>
      <c r="AU105" t="str">
        <f t="shared" si="28"/>
        <v/>
      </c>
    </row>
    <row r="106" spans="1:47" x14ac:dyDescent="0.25">
      <c r="A106" t="str">
        <f t="shared" si="29"/>
        <v/>
      </c>
      <c r="B106" t="str">
        <f>IF(D106="","",MAX($B$2:B105)+1)</f>
        <v/>
      </c>
      <c r="C106" s="3" t="str">
        <f>IF(A106="","",IF(COUNTIF($A$2:$A105,$A106)=0,MAX($C$2:$C105)+1,""))</f>
        <v/>
      </c>
      <c r="M106" t="s">
        <v>57</v>
      </c>
      <c r="O106" t="s">
        <v>57</v>
      </c>
      <c r="P106" s="3" t="str">
        <f t="shared" si="30"/>
        <v/>
      </c>
      <c r="Q106" s="3" t="str">
        <f>IF(D106="","",IF(AND(D106&lt;&gt;"",E106&lt;&gt;"",F106&lt;&gt;"",J106&lt;&gt;"",P106&lt;&gt;"",L106&lt;&gt;"",IFERROR(MATCH(INDEX($C:$C,MATCH($D106,$D:$D,0)),IMAGENES!$B:$B,0),-1)&gt;0),"'si'","'no'"))</f>
        <v/>
      </c>
      <c r="S106" t="str">
        <f t="shared" si="19"/>
        <v/>
      </c>
      <c r="T106" t="str">
        <f t="shared" si="20"/>
        <v/>
      </c>
      <c r="U106" t="str">
        <f t="shared" si="21"/>
        <v/>
      </c>
      <c r="V106" t="str">
        <f t="shared" si="31"/>
        <v/>
      </c>
      <c r="W106" t="str">
        <f t="shared" si="22"/>
        <v/>
      </c>
      <c r="X106" t="str">
        <f t="shared" si="23"/>
        <v/>
      </c>
      <c r="Y106" t="str">
        <f t="shared" si="24"/>
        <v/>
      </c>
      <c r="Z106" t="str">
        <f>IF($X106="","",INDEX(CATEGORIAS!$A:$A,MATCH($X106,CATEGORIAS!$B:$B,0)))</f>
        <v/>
      </c>
      <c r="AA106" t="str">
        <f>IF($Y106="","",INDEX(SUBCATEGORIAS!$A:$A,MATCH($Y106,SUBCATEGORIAS!$B:$B,0)))</f>
        <v/>
      </c>
      <c r="AB106" t="str">
        <f t="shared" si="25"/>
        <v/>
      </c>
      <c r="AC106" t="str">
        <f t="shared" si="32"/>
        <v/>
      </c>
      <c r="AD106" t="str">
        <f t="shared" si="33"/>
        <v/>
      </c>
      <c r="AE106" t="str">
        <f t="shared" si="34"/>
        <v/>
      </c>
      <c r="AG106">
        <v>104</v>
      </c>
      <c r="AH106" t="str">
        <f t="shared" si="37"/>
        <v/>
      </c>
      <c r="AI106" t="str">
        <f>IFERROR(IF(MATCH($AH101,$S:$S,0)&gt;0,CONCATENATE("grado: '",INDEX($V:$V,MATCH($AH101,$S:$S,0)),"',"),0),"")</f>
        <v/>
      </c>
      <c r="AN106" t="str">
        <f>IF($E106="","",INDEX(CATEGORIAS!$A:$A,MATCH($E106,CATEGORIAS!$B:$B,0)))</f>
        <v/>
      </c>
      <c r="AO106" t="str">
        <f>IF($F106="","",INDEX(SUBCATEGORIAS!$A:$A,MATCH($F106,SUBCATEGORIAS!$B:$B,0)))</f>
        <v/>
      </c>
      <c r="AP106" t="str">
        <f t="shared" si="26"/>
        <v/>
      </c>
      <c r="AR106" s="2" t="str">
        <f t="shared" si="35"/>
        <v/>
      </c>
      <c r="AS106" t="str">
        <f t="shared" si="36"/>
        <v/>
      </c>
      <c r="AT106" t="str">
        <f t="shared" si="27"/>
        <v/>
      </c>
      <c r="AU106" t="str">
        <f t="shared" si="28"/>
        <v/>
      </c>
    </row>
    <row r="107" spans="1:47" x14ac:dyDescent="0.25">
      <c r="A107" t="str">
        <f t="shared" si="29"/>
        <v/>
      </c>
      <c r="B107" t="str">
        <f>IF(D107="","",MAX($B$2:B106)+1)</f>
        <v/>
      </c>
      <c r="C107" s="3" t="str">
        <f>IF(A107="","",IF(COUNTIF($A$2:$A106,$A107)=0,MAX($C$2:$C106)+1,""))</f>
        <v/>
      </c>
      <c r="M107" t="s">
        <v>57</v>
      </c>
      <c r="O107" t="s">
        <v>57</v>
      </c>
      <c r="P107" s="3" t="str">
        <f t="shared" si="30"/>
        <v/>
      </c>
      <c r="Q107" s="3" t="str">
        <f>IF(D107="","",IF(AND(D107&lt;&gt;"",E107&lt;&gt;"",F107&lt;&gt;"",J107&lt;&gt;"",P107&lt;&gt;"",L107&lt;&gt;"",IFERROR(MATCH(INDEX($C:$C,MATCH($D107,$D:$D,0)),IMAGENES!$B:$B,0),-1)&gt;0),"'si'","'no'"))</f>
        <v/>
      </c>
      <c r="S107" t="str">
        <f t="shared" si="19"/>
        <v/>
      </c>
      <c r="T107" t="str">
        <f t="shared" si="20"/>
        <v/>
      </c>
      <c r="U107" t="str">
        <f t="shared" si="21"/>
        <v/>
      </c>
      <c r="V107" t="str">
        <f t="shared" si="31"/>
        <v/>
      </c>
      <c r="W107" t="str">
        <f t="shared" si="22"/>
        <v/>
      </c>
      <c r="X107" t="str">
        <f t="shared" si="23"/>
        <v/>
      </c>
      <c r="Y107" t="str">
        <f t="shared" si="24"/>
        <v/>
      </c>
      <c r="Z107" t="str">
        <f>IF($X107="","",INDEX(CATEGORIAS!$A:$A,MATCH($X107,CATEGORIAS!$B:$B,0)))</f>
        <v/>
      </c>
      <c r="AA107" t="str">
        <f>IF($Y107="","",INDEX(SUBCATEGORIAS!$A:$A,MATCH($Y107,SUBCATEGORIAS!$B:$B,0)))</f>
        <v/>
      </c>
      <c r="AB107" t="str">
        <f t="shared" si="25"/>
        <v/>
      </c>
      <c r="AC107" t="str">
        <f t="shared" si="32"/>
        <v/>
      </c>
      <c r="AD107" t="str">
        <f t="shared" si="33"/>
        <v/>
      </c>
      <c r="AE107" t="str">
        <f t="shared" si="34"/>
        <v/>
      </c>
      <c r="AG107">
        <v>105</v>
      </c>
      <c r="AH107" t="str">
        <f t="shared" si="37"/>
        <v/>
      </c>
      <c r="AI107" t="str">
        <f>IFERROR(IF(MATCH($AH101,$S:$S,0)&gt;0,CONCATENATE("id_categoria: '",INDEX($Z:$Z,MATCH($AH101,$S:$S,0)),"',"),0),"")</f>
        <v/>
      </c>
      <c r="AN107" t="str">
        <f>IF($E107="","",INDEX(CATEGORIAS!$A:$A,MATCH($E107,CATEGORIAS!$B:$B,0)))</f>
        <v/>
      </c>
      <c r="AO107" t="str">
        <f>IF($F107="","",INDEX(SUBCATEGORIAS!$A:$A,MATCH($F107,SUBCATEGORIAS!$B:$B,0)))</f>
        <v/>
      </c>
      <c r="AP107" t="str">
        <f t="shared" si="26"/>
        <v/>
      </c>
      <c r="AR107" s="2" t="str">
        <f t="shared" si="35"/>
        <v/>
      </c>
      <c r="AS107" t="str">
        <f t="shared" si="36"/>
        <v/>
      </c>
      <c r="AT107" t="str">
        <f t="shared" si="27"/>
        <v/>
      </c>
      <c r="AU107" t="str">
        <f t="shared" si="28"/>
        <v/>
      </c>
    </row>
    <row r="108" spans="1:47" x14ac:dyDescent="0.25">
      <c r="A108" t="str">
        <f t="shared" si="29"/>
        <v/>
      </c>
      <c r="B108" t="str">
        <f>IF(D108="","",MAX($B$2:B107)+1)</f>
        <v/>
      </c>
      <c r="C108" s="3" t="str">
        <f>IF(A108="","",IF(COUNTIF($A$2:$A107,$A108)=0,MAX($C$2:$C107)+1,""))</f>
        <v/>
      </c>
      <c r="M108" t="s">
        <v>57</v>
      </c>
      <c r="O108" t="s">
        <v>57</v>
      </c>
      <c r="P108" s="3" t="str">
        <f t="shared" si="30"/>
        <v/>
      </c>
      <c r="Q108" s="3" t="str">
        <f>IF(D108="","",IF(AND(D108&lt;&gt;"",E108&lt;&gt;"",F108&lt;&gt;"",J108&lt;&gt;"",P108&lt;&gt;"",L108&lt;&gt;"",IFERROR(MATCH(INDEX($C:$C,MATCH($D108,$D:$D,0)),IMAGENES!$B:$B,0),-1)&gt;0),"'si'","'no'"))</f>
        <v/>
      </c>
      <c r="S108" t="str">
        <f t="shared" si="19"/>
        <v/>
      </c>
      <c r="T108" t="str">
        <f t="shared" si="20"/>
        <v/>
      </c>
      <c r="U108" t="str">
        <f t="shared" si="21"/>
        <v/>
      </c>
      <c r="V108" t="str">
        <f t="shared" si="31"/>
        <v/>
      </c>
      <c r="W108" t="str">
        <f t="shared" si="22"/>
        <v/>
      </c>
      <c r="X108" t="str">
        <f t="shared" si="23"/>
        <v/>
      </c>
      <c r="Y108" t="str">
        <f t="shared" si="24"/>
        <v/>
      </c>
      <c r="Z108" t="str">
        <f>IF($X108="","",INDEX(CATEGORIAS!$A:$A,MATCH($X108,CATEGORIAS!$B:$B,0)))</f>
        <v/>
      </c>
      <c r="AA108" t="str">
        <f>IF($Y108="","",INDEX(SUBCATEGORIAS!$A:$A,MATCH($Y108,SUBCATEGORIAS!$B:$B,0)))</f>
        <v/>
      </c>
      <c r="AB108" t="str">
        <f t="shared" si="25"/>
        <v/>
      </c>
      <c r="AC108" t="str">
        <f t="shared" si="32"/>
        <v/>
      </c>
      <c r="AD108" t="str">
        <f t="shared" si="33"/>
        <v/>
      </c>
      <c r="AE108" t="str">
        <f t="shared" si="34"/>
        <v/>
      </c>
      <c r="AG108">
        <v>106</v>
      </c>
      <c r="AH108" t="str">
        <f t="shared" si="37"/>
        <v/>
      </c>
      <c r="AI108" t="str">
        <f>IFERROR(IF(MATCH($AH101,$S:$S,0)&gt;0,CONCATENATE("id_subcategoria: '",INDEX($AA:$AA,MATCH($AH101,$S:$S,0)),"',"),0),"")</f>
        <v/>
      </c>
      <c r="AN108" t="str">
        <f>IF($E108="","",INDEX(CATEGORIAS!$A:$A,MATCH($E108,CATEGORIAS!$B:$B,0)))</f>
        <v/>
      </c>
      <c r="AO108" t="str">
        <f>IF($F108="","",INDEX(SUBCATEGORIAS!$A:$A,MATCH($F108,SUBCATEGORIAS!$B:$B,0)))</f>
        <v/>
      </c>
      <c r="AP108" t="str">
        <f t="shared" si="26"/>
        <v/>
      </c>
      <c r="AR108" s="2" t="str">
        <f t="shared" si="35"/>
        <v/>
      </c>
      <c r="AS108" t="str">
        <f t="shared" si="36"/>
        <v/>
      </c>
      <c r="AT108" t="str">
        <f t="shared" si="27"/>
        <v/>
      </c>
      <c r="AU108" t="str">
        <f t="shared" si="28"/>
        <v/>
      </c>
    </row>
    <row r="109" spans="1:47" x14ac:dyDescent="0.25">
      <c r="A109" t="str">
        <f t="shared" si="29"/>
        <v/>
      </c>
      <c r="B109" t="str">
        <f>IF(D109="","",MAX($B$2:B108)+1)</f>
        <v/>
      </c>
      <c r="C109" s="3" t="str">
        <f>IF(A109="","",IF(COUNTIF($A$2:$A108,$A109)=0,MAX($C$2:$C108)+1,""))</f>
        <v/>
      </c>
      <c r="M109" t="s">
        <v>57</v>
      </c>
      <c r="O109" t="s">
        <v>57</v>
      </c>
      <c r="P109" s="3" t="str">
        <f t="shared" si="30"/>
        <v/>
      </c>
      <c r="Q109" s="3" t="str">
        <f>IF(D109="","",IF(AND(D109&lt;&gt;"",E109&lt;&gt;"",F109&lt;&gt;"",J109&lt;&gt;"",P109&lt;&gt;"",L109&lt;&gt;"",IFERROR(MATCH(INDEX($C:$C,MATCH($D109,$D:$D,0)),IMAGENES!$B:$B,0),-1)&gt;0),"'si'","'no'"))</f>
        <v/>
      </c>
      <c r="S109" t="str">
        <f t="shared" si="19"/>
        <v/>
      </c>
      <c r="T109" t="str">
        <f t="shared" si="20"/>
        <v/>
      </c>
      <c r="U109" t="str">
        <f t="shared" si="21"/>
        <v/>
      </c>
      <c r="V109" t="str">
        <f t="shared" si="31"/>
        <v/>
      </c>
      <c r="W109" t="str">
        <f t="shared" si="22"/>
        <v/>
      </c>
      <c r="X109" t="str">
        <f t="shared" si="23"/>
        <v/>
      </c>
      <c r="Y109" t="str">
        <f t="shared" si="24"/>
        <v/>
      </c>
      <c r="Z109" t="str">
        <f>IF($X109="","",INDEX(CATEGORIAS!$A:$A,MATCH($X109,CATEGORIAS!$B:$B,0)))</f>
        <v/>
      </c>
      <c r="AA109" t="str">
        <f>IF($Y109="","",INDEX(SUBCATEGORIAS!$A:$A,MATCH($Y109,SUBCATEGORIAS!$B:$B,0)))</f>
        <v/>
      </c>
      <c r="AB109" t="str">
        <f t="shared" si="25"/>
        <v/>
      </c>
      <c r="AC109" t="str">
        <f t="shared" si="32"/>
        <v/>
      </c>
      <c r="AD109" t="str">
        <f t="shared" si="33"/>
        <v/>
      </c>
      <c r="AE109" t="str">
        <f t="shared" si="34"/>
        <v/>
      </c>
      <c r="AG109">
        <v>107</v>
      </c>
      <c r="AH109" t="str">
        <f t="shared" si="37"/>
        <v/>
      </c>
      <c r="AI109" t="str">
        <f>IFERROR(IF(MATCH($AH101,$S:$S,0)&gt;0,CONCATENATE("precio: ",INDEX($AB:$AB,MATCH($AH101,$S:$S,0)),","),0),"")</f>
        <v/>
      </c>
      <c r="AN109" t="str">
        <f>IF($E109="","",INDEX(CATEGORIAS!$A:$A,MATCH($E109,CATEGORIAS!$B:$B,0)))</f>
        <v/>
      </c>
      <c r="AO109" t="str">
        <f>IF($F109="","",INDEX(SUBCATEGORIAS!$A:$A,MATCH($F109,SUBCATEGORIAS!$B:$B,0)))</f>
        <v/>
      </c>
      <c r="AP109" t="str">
        <f t="shared" si="26"/>
        <v/>
      </c>
      <c r="AR109" s="2" t="str">
        <f t="shared" si="35"/>
        <v/>
      </c>
      <c r="AS109" t="str">
        <f t="shared" si="36"/>
        <v/>
      </c>
      <c r="AT109" t="str">
        <f t="shared" si="27"/>
        <v/>
      </c>
      <c r="AU109" t="str">
        <f t="shared" si="28"/>
        <v/>
      </c>
    </row>
    <row r="110" spans="1:47" x14ac:dyDescent="0.25">
      <c r="A110" t="str">
        <f t="shared" si="29"/>
        <v/>
      </c>
      <c r="B110" t="str">
        <f>IF(D110="","",MAX($B$2:B109)+1)</f>
        <v/>
      </c>
      <c r="C110" s="3" t="str">
        <f>IF(A110="","",IF(COUNTIF($A$2:$A109,$A110)=0,MAX($C$2:$C109)+1,""))</f>
        <v/>
      </c>
      <c r="M110" t="s">
        <v>57</v>
      </c>
      <c r="O110" t="s">
        <v>57</v>
      </c>
      <c r="P110" s="3" t="str">
        <f t="shared" si="30"/>
        <v/>
      </c>
      <c r="Q110" s="3" t="str">
        <f>IF(D110="","",IF(AND(D110&lt;&gt;"",E110&lt;&gt;"",F110&lt;&gt;"",J110&lt;&gt;"",P110&lt;&gt;"",L110&lt;&gt;"",IFERROR(MATCH(INDEX($C:$C,MATCH($D110,$D:$D,0)),IMAGENES!$B:$B,0),-1)&gt;0),"'si'","'no'"))</f>
        <v/>
      </c>
      <c r="S110" t="str">
        <f t="shared" si="19"/>
        <v/>
      </c>
      <c r="T110" t="str">
        <f t="shared" si="20"/>
        <v/>
      </c>
      <c r="U110" t="str">
        <f t="shared" si="21"/>
        <v/>
      </c>
      <c r="V110" t="str">
        <f t="shared" si="31"/>
        <v/>
      </c>
      <c r="W110" t="str">
        <f t="shared" si="22"/>
        <v/>
      </c>
      <c r="X110" t="str">
        <f t="shared" si="23"/>
        <v/>
      </c>
      <c r="Y110" t="str">
        <f t="shared" si="24"/>
        <v/>
      </c>
      <c r="Z110" t="str">
        <f>IF($X110="","",INDEX(CATEGORIAS!$A:$A,MATCH($X110,CATEGORIAS!$B:$B,0)))</f>
        <v/>
      </c>
      <c r="AA110" t="str">
        <f>IF($Y110="","",INDEX(SUBCATEGORIAS!$A:$A,MATCH($Y110,SUBCATEGORIAS!$B:$B,0)))</f>
        <v/>
      </c>
      <c r="AB110" t="str">
        <f t="shared" si="25"/>
        <v/>
      </c>
      <c r="AC110" t="str">
        <f t="shared" si="32"/>
        <v/>
      </c>
      <c r="AD110" t="str">
        <f t="shared" si="33"/>
        <v/>
      </c>
      <c r="AE110" t="str">
        <f t="shared" si="34"/>
        <v/>
      </c>
      <c r="AG110">
        <v>108</v>
      </c>
      <c r="AH110" t="str">
        <f t="shared" si="37"/>
        <v/>
      </c>
      <c r="AI110" t="str">
        <f>IFERROR(IF(MATCH($AH101,$S:$S,0)&gt;0,CONCATENATE("video_si: ",IF(LEN(IF(OR(INDEX($AD:$AD,MATCH($AH101,$S:$S,0))=0,INDEX($AD:$AD,MATCH($AH101,$S:$S,0))=" ",INDEX($AD:$AD,MATCH($AH101,$S:$S,0))=""),CONCATENATE(CHAR(39),CHAR(39)),CONCATENATE(CHAR(39),INDEX($AD:$AD,MATCH($AH101,$S:$S,0)),CHAR(39))))&gt;5,"'si'","'no'"),","),0),"")</f>
        <v/>
      </c>
      <c r="AN110" t="str">
        <f>IF($E110="","",INDEX(CATEGORIAS!$A:$A,MATCH($E110,CATEGORIAS!$B:$B,0)))</f>
        <v/>
      </c>
      <c r="AO110" t="str">
        <f>IF($F110="","",INDEX(SUBCATEGORIAS!$A:$A,MATCH($F110,SUBCATEGORIAS!$B:$B,0)))</f>
        <v/>
      </c>
      <c r="AP110" t="str">
        <f t="shared" si="26"/>
        <v/>
      </c>
      <c r="AR110" s="2" t="str">
        <f t="shared" si="35"/>
        <v/>
      </c>
      <c r="AS110" t="str">
        <f t="shared" si="36"/>
        <v/>
      </c>
      <c r="AT110" t="str">
        <f t="shared" si="27"/>
        <v/>
      </c>
      <c r="AU110" t="str">
        <f t="shared" si="28"/>
        <v/>
      </c>
    </row>
    <row r="111" spans="1:47" x14ac:dyDescent="0.25">
      <c r="A111" t="str">
        <f t="shared" si="29"/>
        <v/>
      </c>
      <c r="B111" t="str">
        <f>IF(D111="","",MAX($B$2:B110)+1)</f>
        <v/>
      </c>
      <c r="C111" s="3" t="str">
        <f>IF(A111="","",IF(COUNTIF($A$2:$A110,$A111)=0,MAX($C$2:$C110)+1,""))</f>
        <v/>
      </c>
      <c r="M111" t="s">
        <v>57</v>
      </c>
      <c r="O111" t="s">
        <v>57</v>
      </c>
      <c r="P111" s="3" t="str">
        <f t="shared" si="30"/>
        <v/>
      </c>
      <c r="Q111" s="3" t="str">
        <f>IF(D111="","",IF(AND(D111&lt;&gt;"",E111&lt;&gt;"",F111&lt;&gt;"",J111&lt;&gt;"",P111&lt;&gt;"",L111&lt;&gt;"",IFERROR(MATCH(INDEX($C:$C,MATCH($D111,$D:$D,0)),IMAGENES!$B:$B,0),-1)&gt;0),"'si'","'no'"))</f>
        <v/>
      </c>
      <c r="S111" t="str">
        <f t="shared" si="19"/>
        <v/>
      </c>
      <c r="T111" t="str">
        <f t="shared" si="20"/>
        <v/>
      </c>
      <c r="U111" t="str">
        <f t="shared" si="21"/>
        <v/>
      </c>
      <c r="V111" t="str">
        <f t="shared" si="31"/>
        <v/>
      </c>
      <c r="W111" t="str">
        <f t="shared" si="22"/>
        <v/>
      </c>
      <c r="X111" t="str">
        <f t="shared" si="23"/>
        <v/>
      </c>
      <c r="Y111" t="str">
        <f t="shared" si="24"/>
        <v/>
      </c>
      <c r="Z111" t="str">
        <f>IF($X111="","",INDEX(CATEGORIAS!$A:$A,MATCH($X111,CATEGORIAS!$B:$B,0)))</f>
        <v/>
      </c>
      <c r="AA111" t="str">
        <f>IF($Y111="","",INDEX(SUBCATEGORIAS!$A:$A,MATCH($Y111,SUBCATEGORIAS!$B:$B,0)))</f>
        <v/>
      </c>
      <c r="AB111" t="str">
        <f t="shared" si="25"/>
        <v/>
      </c>
      <c r="AC111" t="str">
        <f t="shared" si="32"/>
        <v/>
      </c>
      <c r="AD111" t="str">
        <f t="shared" si="33"/>
        <v/>
      </c>
      <c r="AE111" t="str">
        <f t="shared" si="34"/>
        <v/>
      </c>
      <c r="AG111">
        <v>109</v>
      </c>
      <c r="AH111" t="str">
        <f t="shared" si="37"/>
        <v/>
      </c>
      <c r="AI111" t="str">
        <f>IFERROR(IF(MATCH($AH101,$S:$S,0)&gt;0,CONCATENATE("video_link: ",IF(OR(INDEX($AD:$AD,MATCH($AH101,$S:$S,0))=0,INDEX($AD:$AD,MATCH($AH101,$S:$S,0))=" ",INDEX($AD:$AD,MATCH($AH101,$S:$S,0))=""),CONCATENATE(CHAR(39),CHAR(39)),CONCATENATE(CHAR(39),INDEX($AD:$AD,MATCH($AH101,$S:$S,0)),CHAR(39))),","),0),"")</f>
        <v/>
      </c>
      <c r="AN111" t="str">
        <f>IF($E111="","",INDEX(CATEGORIAS!$A:$A,MATCH($E111,CATEGORIAS!$B:$B,0)))</f>
        <v/>
      </c>
      <c r="AO111" t="str">
        <f>IF($F111="","",INDEX(SUBCATEGORIAS!$A:$A,MATCH($F111,SUBCATEGORIAS!$B:$B,0)))</f>
        <v/>
      </c>
      <c r="AP111" t="str">
        <f t="shared" si="26"/>
        <v/>
      </c>
      <c r="AR111" s="2" t="str">
        <f t="shared" si="35"/>
        <v/>
      </c>
      <c r="AS111" t="str">
        <f t="shared" si="36"/>
        <v/>
      </c>
      <c r="AT111" t="str">
        <f t="shared" si="27"/>
        <v/>
      </c>
      <c r="AU111" t="str">
        <f t="shared" si="28"/>
        <v/>
      </c>
    </row>
    <row r="112" spans="1:47" x14ac:dyDescent="0.25">
      <c r="A112" t="str">
        <f t="shared" si="29"/>
        <v/>
      </c>
      <c r="B112" t="str">
        <f>IF(D112="","",MAX($B$2:B111)+1)</f>
        <v/>
      </c>
      <c r="C112" s="3" t="str">
        <f>IF(A112="","",IF(COUNTIF($A$2:$A111,$A112)=0,MAX($C$2:$C111)+1,""))</f>
        <v/>
      </c>
      <c r="M112" t="s">
        <v>57</v>
      </c>
      <c r="O112" t="s">
        <v>57</v>
      </c>
      <c r="P112" s="3" t="str">
        <f t="shared" si="30"/>
        <v/>
      </c>
      <c r="Q112" s="3" t="str">
        <f>IF(D112="","",IF(AND(D112&lt;&gt;"",E112&lt;&gt;"",F112&lt;&gt;"",J112&lt;&gt;"",P112&lt;&gt;"",L112&lt;&gt;"",IFERROR(MATCH(INDEX($C:$C,MATCH($D112,$D:$D,0)),IMAGENES!$B:$B,0),-1)&gt;0),"'si'","'no'"))</f>
        <v/>
      </c>
      <c r="S112" t="str">
        <f t="shared" si="19"/>
        <v/>
      </c>
      <c r="T112" t="str">
        <f t="shared" si="20"/>
        <v/>
      </c>
      <c r="U112" t="str">
        <f t="shared" si="21"/>
        <v/>
      </c>
      <c r="V112" t="str">
        <f t="shared" si="31"/>
        <v/>
      </c>
      <c r="W112" t="str">
        <f t="shared" si="22"/>
        <v/>
      </c>
      <c r="X112" t="str">
        <f t="shared" si="23"/>
        <v/>
      </c>
      <c r="Y112" t="str">
        <f t="shared" si="24"/>
        <v/>
      </c>
      <c r="Z112" t="str">
        <f>IF($X112="","",INDEX(CATEGORIAS!$A:$A,MATCH($X112,CATEGORIAS!$B:$B,0)))</f>
        <v/>
      </c>
      <c r="AA112" t="str">
        <f>IF($Y112="","",INDEX(SUBCATEGORIAS!$A:$A,MATCH($Y112,SUBCATEGORIAS!$B:$B,0)))</f>
        <v/>
      </c>
      <c r="AB112" t="str">
        <f t="shared" si="25"/>
        <v/>
      </c>
      <c r="AC112" t="str">
        <f t="shared" si="32"/>
        <v/>
      </c>
      <c r="AD112" t="str">
        <f t="shared" si="33"/>
        <v/>
      </c>
      <c r="AE112" t="str">
        <f t="shared" si="34"/>
        <v/>
      </c>
      <c r="AG112">
        <v>110</v>
      </c>
      <c r="AH112" t="str">
        <f t="shared" si="37"/>
        <v/>
      </c>
      <c r="AI112" t="str">
        <f>IFERROR(IF(MATCH($AH101,$S:$S,0)&gt;0,CONCATENATE("imagen: ",IF(OR(INDEX($AC:$AC,MATCH($AH101,$S:$S,0))=0,INDEX($AC:$AC,MATCH($AH101,$S:$S,0))=" ",INDEX($AC:$AC,MATCH($AH101,$S:$S,0))=""),CONCATENATE(CHAR(39),CHAR(39)),CONCATENATE("require('../images/productos/",INDEX($AC:$AC,MATCH($AH101,$S:$S,0)),"')")),","),0),"")</f>
        <v/>
      </c>
      <c r="AN112" t="str">
        <f>IF($E112="","",INDEX(CATEGORIAS!$A:$A,MATCH($E112,CATEGORIAS!$B:$B,0)))</f>
        <v/>
      </c>
      <c r="AO112" t="str">
        <f>IF($F112="","",INDEX(SUBCATEGORIAS!$A:$A,MATCH($F112,SUBCATEGORIAS!$B:$B,0)))</f>
        <v/>
      </c>
      <c r="AP112" t="str">
        <f t="shared" si="26"/>
        <v/>
      </c>
      <c r="AR112" s="2" t="str">
        <f t="shared" si="35"/>
        <v/>
      </c>
      <c r="AS112" t="str">
        <f t="shared" si="36"/>
        <v/>
      </c>
      <c r="AT112" t="str">
        <f t="shared" si="27"/>
        <v/>
      </c>
      <c r="AU112" t="str">
        <f t="shared" si="28"/>
        <v/>
      </c>
    </row>
    <row r="113" spans="1:47" x14ac:dyDescent="0.25">
      <c r="A113" t="str">
        <f t="shared" si="29"/>
        <v/>
      </c>
      <c r="B113" t="str">
        <f>IF(D113="","",MAX($B$2:B112)+1)</f>
        <v/>
      </c>
      <c r="C113" s="3" t="str">
        <f>IF(A113="","",IF(COUNTIF($A$2:$A112,$A113)=0,MAX($C$2:$C112)+1,""))</f>
        <v/>
      </c>
      <c r="M113" t="s">
        <v>57</v>
      </c>
      <c r="O113" t="s">
        <v>57</v>
      </c>
      <c r="P113" s="3" t="str">
        <f t="shared" si="30"/>
        <v/>
      </c>
      <c r="Q113" s="3" t="str">
        <f>IF(D113="","",IF(AND(D113&lt;&gt;"",E113&lt;&gt;"",F113&lt;&gt;"",J113&lt;&gt;"",P113&lt;&gt;"",L113&lt;&gt;"",IFERROR(MATCH(INDEX($C:$C,MATCH($D113,$D:$D,0)),IMAGENES!$B:$B,0),-1)&gt;0),"'si'","'no'"))</f>
        <v/>
      </c>
      <c r="S113" t="str">
        <f t="shared" si="19"/>
        <v/>
      </c>
      <c r="T113" t="str">
        <f t="shared" si="20"/>
        <v/>
      </c>
      <c r="U113" t="str">
        <f t="shared" si="21"/>
        <v/>
      </c>
      <c r="V113" t="str">
        <f t="shared" si="31"/>
        <v/>
      </c>
      <c r="W113" t="str">
        <f t="shared" si="22"/>
        <v/>
      </c>
      <c r="X113" t="str">
        <f t="shared" si="23"/>
        <v/>
      </c>
      <c r="Y113" t="str">
        <f t="shared" si="24"/>
        <v/>
      </c>
      <c r="Z113" t="str">
        <f>IF($X113="","",INDEX(CATEGORIAS!$A:$A,MATCH($X113,CATEGORIAS!$B:$B,0)))</f>
        <v/>
      </c>
      <c r="AA113" t="str">
        <f>IF($Y113="","",INDEX(SUBCATEGORIAS!$A:$A,MATCH($Y113,SUBCATEGORIAS!$B:$B,0)))</f>
        <v/>
      </c>
      <c r="AB113" t="str">
        <f t="shared" si="25"/>
        <v/>
      </c>
      <c r="AC113" t="str">
        <f t="shared" si="32"/>
        <v/>
      </c>
      <c r="AD113" t="str">
        <f t="shared" si="33"/>
        <v/>
      </c>
      <c r="AE113" t="str">
        <f t="shared" si="34"/>
        <v/>
      </c>
      <c r="AG113">
        <v>111</v>
      </c>
      <c r="AH113" t="str">
        <f t="shared" si="37"/>
        <v/>
      </c>
      <c r="AI113" t="str">
        <f>IFERROR(IF(MATCH($AH101,$S:$S,0)&gt;0,CONCATENATE("disponible: ",INDEX($AE:$AE,MATCH($AH101,$S:$S,0)),","),0),"")</f>
        <v/>
      </c>
      <c r="AN113" t="str">
        <f>IF($E113="","",INDEX(CATEGORIAS!$A:$A,MATCH($E113,CATEGORIAS!$B:$B,0)))</f>
        <v/>
      </c>
      <c r="AO113" t="str">
        <f>IF($F113="","",INDEX(SUBCATEGORIAS!$A:$A,MATCH($F113,SUBCATEGORIAS!$B:$B,0)))</f>
        <v/>
      </c>
      <c r="AP113" t="str">
        <f t="shared" si="26"/>
        <v/>
      </c>
      <c r="AR113" s="2" t="str">
        <f t="shared" si="35"/>
        <v/>
      </c>
      <c r="AS113" t="str">
        <f t="shared" si="36"/>
        <v/>
      </c>
      <c r="AT113" t="str">
        <f t="shared" si="27"/>
        <v/>
      </c>
      <c r="AU113" t="str">
        <f t="shared" si="28"/>
        <v/>
      </c>
    </row>
    <row r="114" spans="1:47" x14ac:dyDescent="0.25">
      <c r="A114" t="str">
        <f t="shared" si="29"/>
        <v/>
      </c>
      <c r="B114" t="str">
        <f>IF(D114="","",MAX($B$2:B113)+1)</f>
        <v/>
      </c>
      <c r="C114" s="3" t="str">
        <f>IF(A114="","",IF(COUNTIF($A$2:$A113,$A114)=0,MAX($C$2:$C113)+1,""))</f>
        <v/>
      </c>
      <c r="M114" t="s">
        <v>57</v>
      </c>
      <c r="O114" t="s">
        <v>57</v>
      </c>
      <c r="P114" s="3" t="str">
        <f t="shared" si="30"/>
        <v/>
      </c>
      <c r="Q114" s="3" t="str">
        <f>IF(D114="","",IF(AND(D114&lt;&gt;"",E114&lt;&gt;"",F114&lt;&gt;"",J114&lt;&gt;"",P114&lt;&gt;"",L114&lt;&gt;"",IFERROR(MATCH(INDEX($C:$C,MATCH($D114,$D:$D,0)),IMAGENES!$B:$B,0),-1)&gt;0),"'si'","'no'"))</f>
        <v/>
      </c>
      <c r="S114" t="str">
        <f t="shared" si="19"/>
        <v/>
      </c>
      <c r="T114" t="str">
        <f t="shared" si="20"/>
        <v/>
      </c>
      <c r="U114" t="str">
        <f t="shared" si="21"/>
        <v/>
      </c>
      <c r="V114" t="str">
        <f t="shared" si="31"/>
        <v/>
      </c>
      <c r="W114" t="str">
        <f t="shared" si="22"/>
        <v/>
      </c>
      <c r="X114" t="str">
        <f t="shared" si="23"/>
        <v/>
      </c>
      <c r="Y114" t="str">
        <f t="shared" si="24"/>
        <v/>
      </c>
      <c r="Z114" t="str">
        <f>IF($X114="","",INDEX(CATEGORIAS!$A:$A,MATCH($X114,CATEGORIAS!$B:$B,0)))</f>
        <v/>
      </c>
      <c r="AA114" t="str">
        <f>IF($Y114="","",INDEX(SUBCATEGORIAS!$A:$A,MATCH($Y114,SUBCATEGORIAS!$B:$B,0)))</f>
        <v/>
      </c>
      <c r="AB114" t="str">
        <f t="shared" si="25"/>
        <v/>
      </c>
      <c r="AC114" t="str">
        <f t="shared" si="32"/>
        <v/>
      </c>
      <c r="AD114" t="str">
        <f t="shared" si="33"/>
        <v/>
      </c>
      <c r="AE114" t="str">
        <f t="shared" si="34"/>
        <v/>
      </c>
      <c r="AG114">
        <v>112</v>
      </c>
      <c r="AH114" t="str">
        <f t="shared" si="37"/>
        <v/>
      </c>
      <c r="AI114" t="str">
        <f>IFERROR(IF(MATCH($AH101,$S:$S,0)&gt;0,"},",0),"")</f>
        <v/>
      </c>
      <c r="AN114" t="str">
        <f>IF($E114="","",INDEX(CATEGORIAS!$A:$A,MATCH($E114,CATEGORIAS!$B:$B,0)))</f>
        <v/>
      </c>
      <c r="AO114" t="str">
        <f>IF($F114="","",INDEX(SUBCATEGORIAS!$A:$A,MATCH($F114,SUBCATEGORIAS!$B:$B,0)))</f>
        <v/>
      </c>
      <c r="AP114" t="str">
        <f t="shared" si="26"/>
        <v/>
      </c>
      <c r="AR114" s="2" t="str">
        <f t="shared" si="35"/>
        <v/>
      </c>
      <c r="AS114" t="str">
        <f t="shared" si="36"/>
        <v/>
      </c>
      <c r="AT114" t="str">
        <f t="shared" si="27"/>
        <v/>
      </c>
      <c r="AU114" t="str">
        <f t="shared" si="28"/>
        <v/>
      </c>
    </row>
    <row r="115" spans="1:47" x14ac:dyDescent="0.25">
      <c r="A115" t="str">
        <f t="shared" si="29"/>
        <v/>
      </c>
      <c r="B115" t="str">
        <f>IF(D115="","",MAX($B$2:B114)+1)</f>
        <v/>
      </c>
      <c r="C115" s="3" t="str">
        <f>IF(A115="","",IF(COUNTIF($A$2:$A114,$A115)=0,MAX($C$2:$C114)+1,""))</f>
        <v/>
      </c>
      <c r="M115" t="s">
        <v>57</v>
      </c>
      <c r="O115" t="s">
        <v>57</v>
      </c>
      <c r="P115" s="3" t="str">
        <f t="shared" si="30"/>
        <v/>
      </c>
      <c r="Q115" s="3" t="str">
        <f>IF(D115="","",IF(AND(D115&lt;&gt;"",E115&lt;&gt;"",F115&lt;&gt;"",J115&lt;&gt;"",P115&lt;&gt;"",L115&lt;&gt;"",IFERROR(MATCH(INDEX($C:$C,MATCH($D115,$D:$D,0)),IMAGENES!$B:$B,0),-1)&gt;0),"'si'","'no'"))</f>
        <v/>
      </c>
      <c r="S115" t="str">
        <f t="shared" si="19"/>
        <v/>
      </c>
      <c r="T115" t="str">
        <f t="shared" si="20"/>
        <v/>
      </c>
      <c r="U115" t="str">
        <f t="shared" si="21"/>
        <v/>
      </c>
      <c r="V115" t="str">
        <f t="shared" si="31"/>
        <v/>
      </c>
      <c r="W115" t="str">
        <f t="shared" si="22"/>
        <v/>
      </c>
      <c r="X115" t="str">
        <f t="shared" si="23"/>
        <v/>
      </c>
      <c r="Y115" t="str">
        <f t="shared" si="24"/>
        <v/>
      </c>
      <c r="Z115" t="str">
        <f>IF($X115="","",INDEX(CATEGORIAS!$A:$A,MATCH($X115,CATEGORIAS!$B:$B,0)))</f>
        <v/>
      </c>
      <c r="AA115" t="str">
        <f>IF($Y115="","",INDEX(SUBCATEGORIAS!$A:$A,MATCH($Y115,SUBCATEGORIAS!$B:$B,0)))</f>
        <v/>
      </c>
      <c r="AB115" t="str">
        <f t="shared" si="25"/>
        <v/>
      </c>
      <c r="AC115" t="str">
        <f t="shared" si="32"/>
        <v/>
      </c>
      <c r="AD115" t="str">
        <f t="shared" si="33"/>
        <v/>
      </c>
      <c r="AE115" t="str">
        <f t="shared" si="34"/>
        <v/>
      </c>
      <c r="AG115">
        <v>113</v>
      </c>
      <c r="AH115">
        <f t="shared" si="37"/>
        <v>9</v>
      </c>
      <c r="AI115" t="str">
        <f>IFERROR(IF(MATCH($AH115,$S:$S,0)&gt;0,"{",0),"")</f>
        <v/>
      </c>
      <c r="AN115" t="str">
        <f>IF($E115="","",INDEX(CATEGORIAS!$A:$A,MATCH($E115,CATEGORIAS!$B:$B,0)))</f>
        <v/>
      </c>
      <c r="AO115" t="str">
        <f>IF($F115="","",INDEX(SUBCATEGORIAS!$A:$A,MATCH($F115,SUBCATEGORIAS!$B:$B,0)))</f>
        <v/>
      </c>
      <c r="AP115" t="str">
        <f t="shared" si="26"/>
        <v/>
      </c>
      <c r="AR115" s="2" t="str">
        <f t="shared" si="35"/>
        <v/>
      </c>
      <c r="AS115" t="str">
        <f t="shared" si="36"/>
        <v/>
      </c>
      <c r="AT115" t="str">
        <f t="shared" si="27"/>
        <v/>
      </c>
      <c r="AU115" t="str">
        <f t="shared" si="28"/>
        <v/>
      </c>
    </row>
    <row r="116" spans="1:47" x14ac:dyDescent="0.25">
      <c r="A116" t="str">
        <f t="shared" si="29"/>
        <v/>
      </c>
      <c r="B116" t="str">
        <f>IF(D116="","",MAX($B$2:B115)+1)</f>
        <v/>
      </c>
      <c r="C116" s="3" t="str">
        <f>IF(A116="","",IF(COUNTIF($A$2:$A115,$A116)=0,MAX($C$2:$C115)+1,""))</f>
        <v/>
      </c>
      <c r="M116" t="s">
        <v>57</v>
      </c>
      <c r="O116" t="s">
        <v>57</v>
      </c>
      <c r="P116" s="3" t="str">
        <f t="shared" si="30"/>
        <v/>
      </c>
      <c r="Q116" s="3" t="str">
        <f>IF(D116="","",IF(AND(D116&lt;&gt;"",E116&lt;&gt;"",F116&lt;&gt;"",J116&lt;&gt;"",P116&lt;&gt;"",L116&lt;&gt;"",IFERROR(MATCH(INDEX($C:$C,MATCH($D116,$D:$D,0)),IMAGENES!$B:$B,0),-1)&gt;0),"'si'","'no'"))</f>
        <v/>
      </c>
      <c r="S116" t="str">
        <f t="shared" si="19"/>
        <v/>
      </c>
      <c r="T116" t="str">
        <f t="shared" si="20"/>
        <v/>
      </c>
      <c r="U116" t="str">
        <f t="shared" si="21"/>
        <v/>
      </c>
      <c r="V116" t="str">
        <f t="shared" si="31"/>
        <v/>
      </c>
      <c r="W116" t="str">
        <f t="shared" si="22"/>
        <v/>
      </c>
      <c r="X116" t="str">
        <f t="shared" si="23"/>
        <v/>
      </c>
      <c r="Y116" t="str">
        <f t="shared" si="24"/>
        <v/>
      </c>
      <c r="Z116" t="str">
        <f>IF($X116="","",INDEX(CATEGORIAS!$A:$A,MATCH($X116,CATEGORIAS!$B:$B,0)))</f>
        <v/>
      </c>
      <c r="AA116" t="str">
        <f>IF($Y116="","",INDEX(SUBCATEGORIAS!$A:$A,MATCH($Y116,SUBCATEGORIAS!$B:$B,0)))</f>
        <v/>
      </c>
      <c r="AB116" t="str">
        <f t="shared" si="25"/>
        <v/>
      </c>
      <c r="AC116" t="str">
        <f t="shared" si="32"/>
        <v/>
      </c>
      <c r="AD116" t="str">
        <f t="shared" si="33"/>
        <v/>
      </c>
      <c r="AE116" t="str">
        <f t="shared" si="34"/>
        <v/>
      </c>
      <c r="AG116">
        <v>114</v>
      </c>
      <c r="AH116" t="str">
        <f t="shared" si="37"/>
        <v/>
      </c>
      <c r="AI116" t="str">
        <f>IFERROR(IF(MATCH($AH115,$S:$S,0)&gt;0,CONCATENATE("id_articulo: ",$AH115,","),0),"")</f>
        <v/>
      </c>
      <c r="AN116" t="str">
        <f>IF($E116="","",INDEX(CATEGORIAS!$A:$A,MATCH($E116,CATEGORIAS!$B:$B,0)))</f>
        <v/>
      </c>
      <c r="AO116" t="str">
        <f>IF($F116="","",INDEX(SUBCATEGORIAS!$A:$A,MATCH($F116,SUBCATEGORIAS!$B:$B,0)))</f>
        <v/>
      </c>
      <c r="AP116" t="str">
        <f t="shared" si="26"/>
        <v/>
      </c>
      <c r="AR116" s="2" t="str">
        <f t="shared" si="35"/>
        <v/>
      </c>
      <c r="AS116" t="str">
        <f t="shared" si="36"/>
        <v/>
      </c>
      <c r="AT116" t="str">
        <f t="shared" si="27"/>
        <v/>
      </c>
      <c r="AU116" t="str">
        <f t="shared" si="28"/>
        <v/>
      </c>
    </row>
    <row r="117" spans="1:47" x14ac:dyDescent="0.25">
      <c r="A117" t="str">
        <f t="shared" si="29"/>
        <v/>
      </c>
      <c r="B117" t="str">
        <f>IF(D117="","",MAX($B$2:B116)+1)</f>
        <v/>
      </c>
      <c r="C117" s="3" t="str">
        <f>IF(A117="","",IF(COUNTIF($A$2:$A116,$A117)=0,MAX($C$2:$C116)+1,""))</f>
        <v/>
      </c>
      <c r="M117" t="s">
        <v>57</v>
      </c>
      <c r="O117" t="s">
        <v>57</v>
      </c>
      <c r="P117" s="3" t="str">
        <f t="shared" si="30"/>
        <v/>
      </c>
      <c r="Q117" s="3" t="str">
        <f>IF(D117="","",IF(AND(D117&lt;&gt;"",E117&lt;&gt;"",F117&lt;&gt;"",J117&lt;&gt;"",P117&lt;&gt;"",L117&lt;&gt;"",IFERROR(MATCH(INDEX($C:$C,MATCH($D117,$D:$D,0)),IMAGENES!$B:$B,0),-1)&gt;0),"'si'","'no'"))</f>
        <v/>
      </c>
      <c r="S117" t="str">
        <f t="shared" si="19"/>
        <v/>
      </c>
      <c r="T117" t="str">
        <f t="shared" si="20"/>
        <v/>
      </c>
      <c r="U117" t="str">
        <f t="shared" si="21"/>
        <v/>
      </c>
      <c r="V117" t="str">
        <f t="shared" si="31"/>
        <v/>
      </c>
      <c r="W117" t="str">
        <f t="shared" si="22"/>
        <v/>
      </c>
      <c r="X117" t="str">
        <f t="shared" si="23"/>
        <v/>
      </c>
      <c r="Y117" t="str">
        <f t="shared" si="24"/>
        <v/>
      </c>
      <c r="Z117" t="str">
        <f>IF($X117="","",INDEX(CATEGORIAS!$A:$A,MATCH($X117,CATEGORIAS!$B:$B,0)))</f>
        <v/>
      </c>
      <c r="AA117" t="str">
        <f>IF($Y117="","",INDEX(SUBCATEGORIAS!$A:$A,MATCH($Y117,SUBCATEGORIAS!$B:$B,0)))</f>
        <v/>
      </c>
      <c r="AB117" t="str">
        <f t="shared" si="25"/>
        <v/>
      </c>
      <c r="AC117" t="str">
        <f t="shared" si="32"/>
        <v/>
      </c>
      <c r="AD117" t="str">
        <f t="shared" si="33"/>
        <v/>
      </c>
      <c r="AE117" t="str">
        <f t="shared" si="34"/>
        <v/>
      </c>
      <c r="AG117">
        <v>115</v>
      </c>
      <c r="AH117" t="str">
        <f t="shared" si="37"/>
        <v/>
      </c>
      <c r="AI117" t="str">
        <f>IFERROR(IF(MATCH($AH115,$S:$S,0)&gt;0,CONCATENATE("nombre: '",INDEX($T:$T,MATCH($AH115,$S:$S,0)),"',"),0),"")</f>
        <v/>
      </c>
      <c r="AN117" t="str">
        <f>IF($E117="","",INDEX(CATEGORIAS!$A:$A,MATCH($E117,CATEGORIAS!$B:$B,0)))</f>
        <v/>
      </c>
      <c r="AO117" t="str">
        <f>IF($F117="","",INDEX(SUBCATEGORIAS!$A:$A,MATCH($F117,SUBCATEGORIAS!$B:$B,0)))</f>
        <v/>
      </c>
      <c r="AP117" t="str">
        <f t="shared" si="26"/>
        <v/>
      </c>
      <c r="AR117" s="2" t="str">
        <f t="shared" si="35"/>
        <v/>
      </c>
      <c r="AS117" t="str">
        <f t="shared" si="36"/>
        <v/>
      </c>
      <c r="AT117" t="str">
        <f t="shared" si="27"/>
        <v/>
      </c>
      <c r="AU117" t="str">
        <f t="shared" si="28"/>
        <v/>
      </c>
    </row>
    <row r="118" spans="1:47" x14ac:dyDescent="0.25">
      <c r="A118" t="str">
        <f t="shared" si="29"/>
        <v/>
      </c>
      <c r="B118" t="str">
        <f>IF(D118="","",MAX($B$2:B117)+1)</f>
        <v/>
      </c>
      <c r="C118" s="3" t="str">
        <f>IF(A118="","",IF(COUNTIF($A$2:$A117,$A118)=0,MAX($C$2:$C117)+1,""))</f>
        <v/>
      </c>
      <c r="M118" t="s">
        <v>57</v>
      </c>
      <c r="O118" t="s">
        <v>57</v>
      </c>
      <c r="P118" s="3" t="str">
        <f t="shared" si="30"/>
        <v/>
      </c>
      <c r="Q118" s="3" t="str">
        <f>IF(D118="","",IF(AND(D118&lt;&gt;"",E118&lt;&gt;"",F118&lt;&gt;"",J118&lt;&gt;"",P118&lt;&gt;"",L118&lt;&gt;"",IFERROR(MATCH(INDEX($C:$C,MATCH($D118,$D:$D,0)),IMAGENES!$B:$B,0),-1)&gt;0),"'si'","'no'"))</f>
        <v/>
      </c>
      <c r="S118" t="str">
        <f t="shared" si="19"/>
        <v/>
      </c>
      <c r="T118" t="str">
        <f t="shared" si="20"/>
        <v/>
      </c>
      <c r="U118" t="str">
        <f t="shared" si="21"/>
        <v/>
      </c>
      <c r="V118" t="str">
        <f t="shared" si="31"/>
        <v/>
      </c>
      <c r="W118" t="str">
        <f t="shared" si="22"/>
        <v/>
      </c>
      <c r="X118" t="str">
        <f t="shared" si="23"/>
        <v/>
      </c>
      <c r="Y118" t="str">
        <f t="shared" si="24"/>
        <v/>
      </c>
      <c r="Z118" t="str">
        <f>IF($X118="","",INDEX(CATEGORIAS!$A:$A,MATCH($X118,CATEGORIAS!$B:$B,0)))</f>
        <v/>
      </c>
      <c r="AA118" t="str">
        <f>IF($Y118="","",INDEX(SUBCATEGORIAS!$A:$A,MATCH($Y118,SUBCATEGORIAS!$B:$B,0)))</f>
        <v/>
      </c>
      <c r="AB118" t="str">
        <f t="shared" si="25"/>
        <v/>
      </c>
      <c r="AC118" t="str">
        <f t="shared" si="32"/>
        <v/>
      </c>
      <c r="AD118" t="str">
        <f t="shared" si="33"/>
        <v/>
      </c>
      <c r="AE118" t="str">
        <f t="shared" si="34"/>
        <v/>
      </c>
      <c r="AG118">
        <v>116</v>
      </c>
      <c r="AH118" t="str">
        <f t="shared" si="37"/>
        <v/>
      </c>
      <c r="AI118" t="str">
        <f>IFERROR(IF(MATCH($AH115,$S:$S,0)&gt;0,CONCATENATE("descripcion: '",INDEX($U:$U,MATCH($AH115,$S:$S,0)),"',"),0),"")</f>
        <v/>
      </c>
      <c r="AN118" t="str">
        <f>IF($E118="","",INDEX(CATEGORIAS!$A:$A,MATCH($E118,CATEGORIAS!$B:$B,0)))</f>
        <v/>
      </c>
      <c r="AO118" t="str">
        <f>IF($F118="","",INDEX(SUBCATEGORIAS!$A:$A,MATCH($F118,SUBCATEGORIAS!$B:$B,0)))</f>
        <v/>
      </c>
      <c r="AP118" t="str">
        <f t="shared" si="26"/>
        <v/>
      </c>
      <c r="AR118" s="2" t="str">
        <f t="shared" si="35"/>
        <v/>
      </c>
      <c r="AS118" t="str">
        <f t="shared" si="36"/>
        <v/>
      </c>
      <c r="AT118" t="str">
        <f t="shared" si="27"/>
        <v/>
      </c>
      <c r="AU118" t="str">
        <f t="shared" si="28"/>
        <v/>
      </c>
    </row>
    <row r="119" spans="1:47" x14ac:dyDescent="0.25">
      <c r="A119" t="str">
        <f t="shared" si="29"/>
        <v/>
      </c>
      <c r="B119" t="str">
        <f>IF(D119="","",MAX($B$2:B118)+1)</f>
        <v/>
      </c>
      <c r="C119" s="3" t="str">
        <f>IF(A119="","",IF(COUNTIF($A$2:$A118,$A119)=0,MAX($C$2:$C118)+1,""))</f>
        <v/>
      </c>
      <c r="M119" t="s">
        <v>57</v>
      </c>
      <c r="O119" t="s">
        <v>57</v>
      </c>
      <c r="P119" s="3" t="str">
        <f t="shared" si="30"/>
        <v/>
      </c>
      <c r="Q119" s="3" t="str">
        <f>IF(D119="","",IF(AND(D119&lt;&gt;"",E119&lt;&gt;"",F119&lt;&gt;"",J119&lt;&gt;"",P119&lt;&gt;"",L119&lt;&gt;"",IFERROR(MATCH(INDEX($C:$C,MATCH($D119,$D:$D,0)),IMAGENES!$B:$B,0),-1)&gt;0),"'si'","'no'"))</f>
        <v/>
      </c>
      <c r="S119" t="str">
        <f t="shared" si="19"/>
        <v/>
      </c>
      <c r="T119" t="str">
        <f t="shared" si="20"/>
        <v/>
      </c>
      <c r="U119" t="str">
        <f t="shared" si="21"/>
        <v/>
      </c>
      <c r="V119" t="str">
        <f t="shared" si="31"/>
        <v/>
      </c>
      <c r="W119" t="str">
        <f t="shared" si="22"/>
        <v/>
      </c>
      <c r="X119" t="str">
        <f t="shared" si="23"/>
        <v/>
      </c>
      <c r="Y119" t="str">
        <f t="shared" si="24"/>
        <v/>
      </c>
      <c r="Z119" t="str">
        <f>IF($X119="","",INDEX(CATEGORIAS!$A:$A,MATCH($X119,CATEGORIAS!$B:$B,0)))</f>
        <v/>
      </c>
      <c r="AA119" t="str">
        <f>IF($Y119="","",INDEX(SUBCATEGORIAS!$A:$A,MATCH($Y119,SUBCATEGORIAS!$B:$B,0)))</f>
        <v/>
      </c>
      <c r="AB119" t="str">
        <f t="shared" si="25"/>
        <v/>
      </c>
      <c r="AC119" t="str">
        <f t="shared" si="32"/>
        <v/>
      </c>
      <c r="AD119" t="str">
        <f t="shared" si="33"/>
        <v/>
      </c>
      <c r="AE119" t="str">
        <f t="shared" si="34"/>
        <v/>
      </c>
      <c r="AG119">
        <v>117</v>
      </c>
      <c r="AH119" t="str">
        <f t="shared" si="37"/>
        <v/>
      </c>
      <c r="AI119" t="str">
        <f>IFERROR(IF(MATCH($AH115,$S:$S,0)&gt;0,CONCATENATE("descripcion_larga: '",INDEX($W:$W,MATCH($AH115,$S:$S,0)),"',"),0),"")</f>
        <v/>
      </c>
      <c r="AN119" t="str">
        <f>IF($E119="","",INDEX(CATEGORIAS!$A:$A,MATCH($E119,CATEGORIAS!$B:$B,0)))</f>
        <v/>
      </c>
      <c r="AO119" t="str">
        <f>IF($F119="","",INDEX(SUBCATEGORIAS!$A:$A,MATCH($F119,SUBCATEGORIAS!$B:$B,0)))</f>
        <v/>
      </c>
      <c r="AP119" t="str">
        <f t="shared" si="26"/>
        <v/>
      </c>
      <c r="AR119" s="2" t="str">
        <f t="shared" si="35"/>
        <v/>
      </c>
      <c r="AS119" t="str">
        <f t="shared" si="36"/>
        <v/>
      </c>
      <c r="AT119" t="str">
        <f t="shared" si="27"/>
        <v/>
      </c>
      <c r="AU119" t="str">
        <f t="shared" si="28"/>
        <v/>
      </c>
    </row>
    <row r="120" spans="1:47" x14ac:dyDescent="0.25">
      <c r="A120" t="str">
        <f t="shared" si="29"/>
        <v/>
      </c>
      <c r="B120" t="str">
        <f>IF(D120="","",MAX($B$2:B119)+1)</f>
        <v/>
      </c>
      <c r="C120" s="3" t="str">
        <f>IF(A120="","",IF(COUNTIF($A$2:$A119,$A120)=0,MAX($C$2:$C119)+1,""))</f>
        <v/>
      </c>
      <c r="M120" t="s">
        <v>57</v>
      </c>
      <c r="O120" t="s">
        <v>57</v>
      </c>
      <c r="P120" s="3" t="str">
        <f t="shared" si="30"/>
        <v/>
      </c>
      <c r="Q120" s="3" t="str">
        <f>IF(D120="","",IF(AND(D120&lt;&gt;"",E120&lt;&gt;"",F120&lt;&gt;"",J120&lt;&gt;"",P120&lt;&gt;"",L120&lt;&gt;"",IFERROR(MATCH(INDEX($C:$C,MATCH($D120,$D:$D,0)),IMAGENES!$B:$B,0),-1)&gt;0),"'si'","'no'"))</f>
        <v/>
      </c>
      <c r="S120" t="str">
        <f t="shared" si="19"/>
        <v/>
      </c>
      <c r="T120" t="str">
        <f t="shared" si="20"/>
        <v/>
      </c>
      <c r="U120" t="str">
        <f t="shared" si="21"/>
        <v/>
      </c>
      <c r="V120" t="str">
        <f t="shared" si="31"/>
        <v/>
      </c>
      <c r="W120" t="str">
        <f t="shared" si="22"/>
        <v/>
      </c>
      <c r="X120" t="str">
        <f t="shared" si="23"/>
        <v/>
      </c>
      <c r="Y120" t="str">
        <f t="shared" si="24"/>
        <v/>
      </c>
      <c r="Z120" t="str">
        <f>IF($X120="","",INDEX(CATEGORIAS!$A:$A,MATCH($X120,CATEGORIAS!$B:$B,0)))</f>
        <v/>
      </c>
      <c r="AA120" t="str">
        <f>IF($Y120="","",INDEX(SUBCATEGORIAS!$A:$A,MATCH($Y120,SUBCATEGORIAS!$B:$B,0)))</f>
        <v/>
      </c>
      <c r="AB120" t="str">
        <f t="shared" si="25"/>
        <v/>
      </c>
      <c r="AC120" t="str">
        <f t="shared" si="32"/>
        <v/>
      </c>
      <c r="AD120" t="str">
        <f t="shared" si="33"/>
        <v/>
      </c>
      <c r="AE120" t="str">
        <f t="shared" si="34"/>
        <v/>
      </c>
      <c r="AG120">
        <v>118</v>
      </c>
      <c r="AH120" t="str">
        <f t="shared" si="37"/>
        <v/>
      </c>
      <c r="AI120" t="str">
        <f>IFERROR(IF(MATCH($AH115,$S:$S,0)&gt;0,CONCATENATE("grado: '",INDEX($V:$V,MATCH($AH115,$S:$S,0)),"',"),0),"")</f>
        <v/>
      </c>
      <c r="AN120" t="str">
        <f>IF($E120="","",INDEX(CATEGORIAS!$A:$A,MATCH($E120,CATEGORIAS!$B:$B,0)))</f>
        <v/>
      </c>
      <c r="AO120" t="str">
        <f>IF($F120="","",INDEX(SUBCATEGORIAS!$A:$A,MATCH($F120,SUBCATEGORIAS!$B:$B,0)))</f>
        <v/>
      </c>
      <c r="AP120" t="str">
        <f t="shared" si="26"/>
        <v/>
      </c>
      <c r="AR120" s="2" t="str">
        <f t="shared" si="35"/>
        <v/>
      </c>
      <c r="AS120" t="str">
        <f t="shared" si="36"/>
        <v/>
      </c>
      <c r="AT120" t="str">
        <f t="shared" si="27"/>
        <v/>
      </c>
      <c r="AU120" t="str">
        <f t="shared" si="28"/>
        <v/>
      </c>
    </row>
    <row r="121" spans="1:47" x14ac:dyDescent="0.25">
      <c r="A121" t="str">
        <f t="shared" si="29"/>
        <v/>
      </c>
      <c r="B121" t="str">
        <f>IF(D121="","",MAX($B$2:B120)+1)</f>
        <v/>
      </c>
      <c r="C121" s="3" t="str">
        <f>IF(A121="","",IF(COUNTIF($A$2:$A120,$A121)=0,MAX($C$2:$C120)+1,""))</f>
        <v/>
      </c>
      <c r="M121" t="s">
        <v>57</v>
      </c>
      <c r="O121" t="s">
        <v>57</v>
      </c>
      <c r="P121" s="3" t="str">
        <f t="shared" si="30"/>
        <v/>
      </c>
      <c r="Q121" s="3" t="str">
        <f>IF(D121="","",IF(AND(D121&lt;&gt;"",E121&lt;&gt;"",F121&lt;&gt;"",J121&lt;&gt;"",P121&lt;&gt;"",L121&lt;&gt;"",IFERROR(MATCH(INDEX($C:$C,MATCH($D121,$D:$D,0)),IMAGENES!$B:$B,0),-1)&gt;0),"'si'","'no'"))</f>
        <v/>
      </c>
      <c r="S121" t="str">
        <f t="shared" si="19"/>
        <v/>
      </c>
      <c r="T121" t="str">
        <f t="shared" si="20"/>
        <v/>
      </c>
      <c r="U121" t="str">
        <f t="shared" si="21"/>
        <v/>
      </c>
      <c r="V121" t="str">
        <f t="shared" si="31"/>
        <v/>
      </c>
      <c r="W121" t="str">
        <f t="shared" si="22"/>
        <v/>
      </c>
      <c r="X121" t="str">
        <f t="shared" si="23"/>
        <v/>
      </c>
      <c r="Y121" t="str">
        <f t="shared" si="24"/>
        <v/>
      </c>
      <c r="Z121" t="str">
        <f>IF($X121="","",INDEX(CATEGORIAS!$A:$A,MATCH($X121,CATEGORIAS!$B:$B,0)))</f>
        <v/>
      </c>
      <c r="AA121" t="str">
        <f>IF($Y121="","",INDEX(SUBCATEGORIAS!$A:$A,MATCH($Y121,SUBCATEGORIAS!$B:$B,0)))</f>
        <v/>
      </c>
      <c r="AB121" t="str">
        <f t="shared" si="25"/>
        <v/>
      </c>
      <c r="AC121" t="str">
        <f t="shared" si="32"/>
        <v/>
      </c>
      <c r="AD121" t="str">
        <f t="shared" si="33"/>
        <v/>
      </c>
      <c r="AE121" t="str">
        <f t="shared" si="34"/>
        <v/>
      </c>
      <c r="AG121">
        <v>119</v>
      </c>
      <c r="AH121" t="str">
        <f t="shared" si="37"/>
        <v/>
      </c>
      <c r="AI121" t="str">
        <f>IFERROR(IF(MATCH($AH115,$S:$S,0)&gt;0,CONCATENATE("id_categoria: '",INDEX($Z:$Z,MATCH($AH115,$S:$S,0)),"',"),0),"")</f>
        <v/>
      </c>
      <c r="AN121" t="str">
        <f>IF($E121="","",INDEX(CATEGORIAS!$A:$A,MATCH($E121,CATEGORIAS!$B:$B,0)))</f>
        <v/>
      </c>
      <c r="AO121" t="str">
        <f>IF($F121="","",INDEX(SUBCATEGORIAS!$A:$A,MATCH($F121,SUBCATEGORIAS!$B:$B,0)))</f>
        <v/>
      </c>
      <c r="AP121" t="str">
        <f t="shared" si="26"/>
        <v/>
      </c>
      <c r="AR121" s="2" t="str">
        <f t="shared" si="35"/>
        <v/>
      </c>
      <c r="AS121" t="str">
        <f t="shared" si="36"/>
        <v/>
      </c>
      <c r="AT121" t="str">
        <f t="shared" si="27"/>
        <v/>
      </c>
      <c r="AU121" t="str">
        <f t="shared" si="28"/>
        <v/>
      </c>
    </row>
    <row r="122" spans="1:47" x14ac:dyDescent="0.25">
      <c r="A122" t="str">
        <f t="shared" si="29"/>
        <v/>
      </c>
      <c r="B122" t="str">
        <f>IF(D122="","",MAX($B$2:B121)+1)</f>
        <v/>
      </c>
      <c r="C122" s="3" t="str">
        <f>IF(A122="","",IF(COUNTIF($A$2:$A121,$A122)=0,MAX($C$2:$C121)+1,""))</f>
        <v/>
      </c>
      <c r="M122" t="s">
        <v>57</v>
      </c>
      <c r="O122" t="s">
        <v>57</v>
      </c>
      <c r="P122" s="3" t="str">
        <f t="shared" si="30"/>
        <v/>
      </c>
      <c r="Q122" s="3" t="str">
        <f>IF(D122="","",IF(AND(D122&lt;&gt;"",E122&lt;&gt;"",F122&lt;&gt;"",J122&lt;&gt;"",P122&lt;&gt;"",L122&lt;&gt;"",IFERROR(MATCH(INDEX($C:$C,MATCH($D122,$D:$D,0)),IMAGENES!$B:$B,0),-1)&gt;0),"'si'","'no'"))</f>
        <v/>
      </c>
      <c r="S122" t="str">
        <f t="shared" si="19"/>
        <v/>
      </c>
      <c r="T122" t="str">
        <f t="shared" si="20"/>
        <v/>
      </c>
      <c r="U122" t="str">
        <f t="shared" si="21"/>
        <v/>
      </c>
      <c r="V122" t="str">
        <f t="shared" si="31"/>
        <v/>
      </c>
      <c r="W122" t="str">
        <f t="shared" si="22"/>
        <v/>
      </c>
      <c r="X122" t="str">
        <f t="shared" si="23"/>
        <v/>
      </c>
      <c r="Y122" t="str">
        <f t="shared" si="24"/>
        <v/>
      </c>
      <c r="Z122" t="str">
        <f>IF($X122="","",INDEX(CATEGORIAS!$A:$A,MATCH($X122,CATEGORIAS!$B:$B,0)))</f>
        <v/>
      </c>
      <c r="AA122" t="str">
        <f>IF($Y122="","",INDEX(SUBCATEGORIAS!$A:$A,MATCH($Y122,SUBCATEGORIAS!$B:$B,0)))</f>
        <v/>
      </c>
      <c r="AB122" t="str">
        <f t="shared" si="25"/>
        <v/>
      </c>
      <c r="AC122" t="str">
        <f t="shared" si="32"/>
        <v/>
      </c>
      <c r="AD122" t="str">
        <f t="shared" si="33"/>
        <v/>
      </c>
      <c r="AE122" t="str">
        <f t="shared" si="34"/>
        <v/>
      </c>
      <c r="AG122">
        <v>120</v>
      </c>
      <c r="AH122" t="str">
        <f t="shared" si="37"/>
        <v/>
      </c>
      <c r="AI122" t="str">
        <f>IFERROR(IF(MATCH($AH115,$S:$S,0)&gt;0,CONCATENATE("id_subcategoria: '",INDEX($AA:$AA,MATCH($AH115,$S:$S,0)),"',"),0),"")</f>
        <v/>
      </c>
      <c r="AN122" t="str">
        <f>IF($E122="","",INDEX(CATEGORIAS!$A:$A,MATCH($E122,CATEGORIAS!$B:$B,0)))</f>
        <v/>
      </c>
      <c r="AO122" t="str">
        <f>IF($F122="","",INDEX(SUBCATEGORIAS!$A:$A,MATCH($F122,SUBCATEGORIAS!$B:$B,0)))</f>
        <v/>
      </c>
      <c r="AP122" t="str">
        <f t="shared" si="26"/>
        <v/>
      </c>
      <c r="AR122" s="2" t="str">
        <f t="shared" si="35"/>
        <v/>
      </c>
      <c r="AS122" t="str">
        <f t="shared" si="36"/>
        <v/>
      </c>
      <c r="AT122" t="str">
        <f t="shared" si="27"/>
        <v/>
      </c>
      <c r="AU122" t="str">
        <f t="shared" si="28"/>
        <v/>
      </c>
    </row>
    <row r="123" spans="1:47" x14ac:dyDescent="0.25">
      <c r="A123" t="str">
        <f t="shared" si="29"/>
        <v/>
      </c>
      <c r="B123" t="str">
        <f>IF(D123="","",MAX($B$2:B122)+1)</f>
        <v/>
      </c>
      <c r="C123" s="3" t="str">
        <f>IF(A123="","",IF(COUNTIF($A$2:$A122,$A123)=0,MAX($C$2:$C122)+1,""))</f>
        <v/>
      </c>
      <c r="M123" t="s">
        <v>57</v>
      </c>
      <c r="O123" t="s">
        <v>57</v>
      </c>
      <c r="P123" s="3" t="str">
        <f t="shared" si="30"/>
        <v/>
      </c>
      <c r="Q123" s="3" t="str">
        <f>IF(D123="","",IF(AND(D123&lt;&gt;"",E123&lt;&gt;"",F123&lt;&gt;"",J123&lt;&gt;"",P123&lt;&gt;"",L123&lt;&gt;"",IFERROR(MATCH(INDEX($C:$C,MATCH($D123,$D:$D,0)),IMAGENES!$B:$B,0),-1)&gt;0),"'si'","'no'"))</f>
        <v/>
      </c>
      <c r="S123" t="str">
        <f t="shared" si="19"/>
        <v/>
      </c>
      <c r="T123" t="str">
        <f t="shared" si="20"/>
        <v/>
      </c>
      <c r="U123" t="str">
        <f t="shared" si="21"/>
        <v/>
      </c>
      <c r="V123" t="str">
        <f t="shared" si="31"/>
        <v/>
      </c>
      <c r="W123" t="str">
        <f t="shared" si="22"/>
        <v/>
      </c>
      <c r="X123" t="str">
        <f t="shared" si="23"/>
        <v/>
      </c>
      <c r="Y123" t="str">
        <f t="shared" si="24"/>
        <v/>
      </c>
      <c r="Z123" t="str">
        <f>IF($X123="","",INDEX(CATEGORIAS!$A:$A,MATCH($X123,CATEGORIAS!$B:$B,0)))</f>
        <v/>
      </c>
      <c r="AA123" t="str">
        <f>IF($Y123="","",INDEX(SUBCATEGORIAS!$A:$A,MATCH($Y123,SUBCATEGORIAS!$B:$B,0)))</f>
        <v/>
      </c>
      <c r="AB123" t="str">
        <f t="shared" si="25"/>
        <v/>
      </c>
      <c r="AC123" t="str">
        <f t="shared" si="32"/>
        <v/>
      </c>
      <c r="AD123" t="str">
        <f t="shared" si="33"/>
        <v/>
      </c>
      <c r="AE123" t="str">
        <f t="shared" si="34"/>
        <v/>
      </c>
      <c r="AG123">
        <v>121</v>
      </c>
      <c r="AH123" t="str">
        <f t="shared" si="37"/>
        <v/>
      </c>
      <c r="AI123" t="str">
        <f>IFERROR(IF(MATCH($AH115,$S:$S,0)&gt;0,CONCATENATE("precio: ",INDEX($AB:$AB,MATCH($AH115,$S:$S,0)),","),0),"")</f>
        <v/>
      </c>
      <c r="AN123" t="str">
        <f>IF($E123="","",INDEX(CATEGORIAS!$A:$A,MATCH($E123,CATEGORIAS!$B:$B,0)))</f>
        <v/>
      </c>
      <c r="AO123" t="str">
        <f>IF($F123="","",INDEX(SUBCATEGORIAS!$A:$A,MATCH($F123,SUBCATEGORIAS!$B:$B,0)))</f>
        <v/>
      </c>
      <c r="AP123" t="str">
        <f t="shared" si="26"/>
        <v/>
      </c>
      <c r="AR123" s="2" t="str">
        <f t="shared" si="35"/>
        <v/>
      </c>
      <c r="AS123" t="str">
        <f t="shared" si="36"/>
        <v/>
      </c>
      <c r="AT123" t="str">
        <f t="shared" si="27"/>
        <v/>
      </c>
      <c r="AU123" t="str">
        <f t="shared" si="28"/>
        <v/>
      </c>
    </row>
    <row r="124" spans="1:47" x14ac:dyDescent="0.25">
      <c r="A124" t="str">
        <f t="shared" si="29"/>
        <v/>
      </c>
      <c r="B124" t="str">
        <f>IF(D124="","",MAX($B$2:B123)+1)</f>
        <v/>
      </c>
      <c r="C124" s="3" t="str">
        <f>IF(A124="","",IF(COUNTIF($A$2:$A123,$A124)=0,MAX($C$2:$C123)+1,""))</f>
        <v/>
      </c>
      <c r="M124" t="s">
        <v>57</v>
      </c>
      <c r="O124" t="s">
        <v>57</v>
      </c>
      <c r="P124" s="3" t="str">
        <f t="shared" si="30"/>
        <v/>
      </c>
      <c r="Q124" s="3" t="str">
        <f>IF(D124="","",IF(AND(D124&lt;&gt;"",E124&lt;&gt;"",F124&lt;&gt;"",J124&lt;&gt;"",P124&lt;&gt;"",L124&lt;&gt;"",IFERROR(MATCH(INDEX($C:$C,MATCH($D124,$D:$D,0)),IMAGENES!$B:$B,0),-1)&gt;0),"'si'","'no'"))</f>
        <v/>
      </c>
      <c r="S124" t="str">
        <f t="shared" si="19"/>
        <v/>
      </c>
      <c r="T124" t="str">
        <f t="shared" si="20"/>
        <v/>
      </c>
      <c r="U124" t="str">
        <f t="shared" si="21"/>
        <v/>
      </c>
      <c r="V124" t="str">
        <f t="shared" si="31"/>
        <v/>
      </c>
      <c r="W124" t="str">
        <f t="shared" si="22"/>
        <v/>
      </c>
      <c r="X124" t="str">
        <f t="shared" si="23"/>
        <v/>
      </c>
      <c r="Y124" t="str">
        <f t="shared" si="24"/>
        <v/>
      </c>
      <c r="Z124" t="str">
        <f>IF($X124="","",INDEX(CATEGORIAS!$A:$A,MATCH($X124,CATEGORIAS!$B:$B,0)))</f>
        <v/>
      </c>
      <c r="AA124" t="str">
        <f>IF($Y124="","",INDEX(SUBCATEGORIAS!$A:$A,MATCH($Y124,SUBCATEGORIAS!$B:$B,0)))</f>
        <v/>
      </c>
      <c r="AB124" t="str">
        <f t="shared" si="25"/>
        <v/>
      </c>
      <c r="AC124" t="str">
        <f t="shared" si="32"/>
        <v/>
      </c>
      <c r="AD124" t="str">
        <f t="shared" si="33"/>
        <v/>
      </c>
      <c r="AE124" t="str">
        <f t="shared" si="34"/>
        <v/>
      </c>
      <c r="AG124">
        <v>122</v>
      </c>
      <c r="AH124" t="str">
        <f t="shared" si="37"/>
        <v/>
      </c>
      <c r="AI124" t="str">
        <f>IFERROR(IF(MATCH($AH115,$S:$S,0)&gt;0,CONCATENATE("video_si: ",IF(LEN(IF(OR(INDEX($AD:$AD,MATCH($AH115,$S:$S,0))=0,INDEX($AD:$AD,MATCH($AH115,$S:$S,0))=" ",INDEX($AD:$AD,MATCH($AH115,$S:$S,0))=""),CONCATENATE(CHAR(39),CHAR(39)),CONCATENATE(CHAR(39),INDEX($AD:$AD,MATCH($AH115,$S:$S,0)),CHAR(39))))&gt;5,"'si'","'no'"),","),0),"")</f>
        <v/>
      </c>
      <c r="AN124" t="str">
        <f>IF($E124="","",INDEX(CATEGORIAS!$A:$A,MATCH($E124,CATEGORIAS!$B:$B,0)))</f>
        <v/>
      </c>
      <c r="AO124" t="str">
        <f>IF($F124="","",INDEX(SUBCATEGORIAS!$A:$A,MATCH($F124,SUBCATEGORIAS!$B:$B,0)))</f>
        <v/>
      </c>
      <c r="AP124" t="str">
        <f t="shared" si="26"/>
        <v/>
      </c>
      <c r="AR124" s="2" t="str">
        <f t="shared" si="35"/>
        <v/>
      </c>
      <c r="AS124" t="str">
        <f t="shared" si="36"/>
        <v/>
      </c>
      <c r="AT124" t="str">
        <f t="shared" si="27"/>
        <v/>
      </c>
      <c r="AU124" t="str">
        <f t="shared" si="28"/>
        <v/>
      </c>
    </row>
    <row r="125" spans="1:47" x14ac:dyDescent="0.25">
      <c r="A125" t="str">
        <f t="shared" si="29"/>
        <v/>
      </c>
      <c r="B125" t="str">
        <f>IF(D125="","",MAX($B$2:B124)+1)</f>
        <v/>
      </c>
      <c r="C125" s="3" t="str">
        <f>IF(A125="","",IF(COUNTIF($A$2:$A124,$A125)=0,MAX($C$2:$C124)+1,""))</f>
        <v/>
      </c>
      <c r="M125" t="s">
        <v>57</v>
      </c>
      <c r="O125" t="s">
        <v>57</v>
      </c>
      <c r="P125" s="3" t="str">
        <f t="shared" si="30"/>
        <v/>
      </c>
      <c r="Q125" s="3" t="str">
        <f>IF(D125="","",IF(AND(D125&lt;&gt;"",E125&lt;&gt;"",F125&lt;&gt;"",J125&lt;&gt;"",P125&lt;&gt;"",L125&lt;&gt;"",IFERROR(MATCH(INDEX($C:$C,MATCH($D125,$D:$D,0)),IMAGENES!$B:$B,0),-1)&gt;0),"'si'","'no'"))</f>
        <v/>
      </c>
      <c r="S125" t="str">
        <f t="shared" si="19"/>
        <v/>
      </c>
      <c r="T125" t="str">
        <f t="shared" si="20"/>
        <v/>
      </c>
      <c r="U125" t="str">
        <f t="shared" si="21"/>
        <v/>
      </c>
      <c r="V125" t="str">
        <f t="shared" si="31"/>
        <v/>
      </c>
      <c r="W125" t="str">
        <f t="shared" si="22"/>
        <v/>
      </c>
      <c r="X125" t="str">
        <f t="shared" si="23"/>
        <v/>
      </c>
      <c r="Y125" t="str">
        <f t="shared" si="24"/>
        <v/>
      </c>
      <c r="Z125" t="str">
        <f>IF($X125="","",INDEX(CATEGORIAS!$A:$A,MATCH($X125,CATEGORIAS!$B:$B,0)))</f>
        <v/>
      </c>
      <c r="AA125" t="str">
        <f>IF($Y125="","",INDEX(SUBCATEGORIAS!$A:$A,MATCH($Y125,SUBCATEGORIAS!$B:$B,0)))</f>
        <v/>
      </c>
      <c r="AB125" t="str">
        <f t="shared" si="25"/>
        <v/>
      </c>
      <c r="AC125" t="str">
        <f t="shared" si="32"/>
        <v/>
      </c>
      <c r="AD125" t="str">
        <f t="shared" si="33"/>
        <v/>
      </c>
      <c r="AE125" t="str">
        <f t="shared" si="34"/>
        <v/>
      </c>
      <c r="AG125">
        <v>123</v>
      </c>
      <c r="AH125" t="str">
        <f t="shared" si="37"/>
        <v/>
      </c>
      <c r="AI125" t="str">
        <f>IFERROR(IF(MATCH($AH115,$S:$S,0)&gt;0,CONCATENATE("video_link: ",IF(OR(INDEX($AD:$AD,MATCH($AH115,$S:$S,0))=0,INDEX($AD:$AD,MATCH($AH115,$S:$S,0))=" ",INDEX($AD:$AD,MATCH($AH115,$S:$S,0))=""),CONCATENATE(CHAR(39),CHAR(39)),CONCATENATE(CHAR(39),INDEX($AD:$AD,MATCH($AH115,$S:$S,0)),CHAR(39))),","),0),"")</f>
        <v/>
      </c>
      <c r="AN125" t="str">
        <f>IF($E125="","",INDEX(CATEGORIAS!$A:$A,MATCH($E125,CATEGORIAS!$B:$B,0)))</f>
        <v/>
      </c>
      <c r="AO125" t="str">
        <f>IF($F125="","",INDEX(SUBCATEGORIAS!$A:$A,MATCH($F125,SUBCATEGORIAS!$B:$B,0)))</f>
        <v/>
      </c>
      <c r="AP125" t="str">
        <f t="shared" si="26"/>
        <v/>
      </c>
      <c r="AR125" s="2" t="str">
        <f t="shared" si="35"/>
        <v/>
      </c>
      <c r="AS125" t="str">
        <f t="shared" si="36"/>
        <v/>
      </c>
      <c r="AT125" t="str">
        <f t="shared" si="27"/>
        <v/>
      </c>
      <c r="AU125" t="str">
        <f t="shared" si="28"/>
        <v/>
      </c>
    </row>
    <row r="126" spans="1:47" x14ac:dyDescent="0.25">
      <c r="A126" t="str">
        <f t="shared" si="29"/>
        <v/>
      </c>
      <c r="B126" t="str">
        <f>IF(D126="","",MAX($B$2:B125)+1)</f>
        <v/>
      </c>
      <c r="C126" s="3" t="str">
        <f>IF(A126="","",IF(COUNTIF($A$2:$A125,$A126)=0,MAX($C$2:$C125)+1,""))</f>
        <v/>
      </c>
      <c r="M126" t="s">
        <v>57</v>
      </c>
      <c r="O126" t="s">
        <v>57</v>
      </c>
      <c r="P126" s="3" t="str">
        <f t="shared" si="30"/>
        <v/>
      </c>
      <c r="Q126" s="3" t="str">
        <f>IF(D126="","",IF(AND(D126&lt;&gt;"",E126&lt;&gt;"",F126&lt;&gt;"",J126&lt;&gt;"",P126&lt;&gt;"",L126&lt;&gt;"",IFERROR(MATCH(INDEX($C:$C,MATCH($D126,$D:$D,0)),IMAGENES!$B:$B,0),-1)&gt;0),"'si'","'no'"))</f>
        <v/>
      </c>
      <c r="S126" t="str">
        <f t="shared" si="19"/>
        <v/>
      </c>
      <c r="T126" t="str">
        <f t="shared" si="20"/>
        <v/>
      </c>
      <c r="U126" t="str">
        <f t="shared" si="21"/>
        <v/>
      </c>
      <c r="V126" t="str">
        <f t="shared" si="31"/>
        <v/>
      </c>
      <c r="W126" t="str">
        <f t="shared" si="22"/>
        <v/>
      </c>
      <c r="X126" t="str">
        <f t="shared" si="23"/>
        <v/>
      </c>
      <c r="Y126" t="str">
        <f t="shared" si="24"/>
        <v/>
      </c>
      <c r="Z126" t="str">
        <f>IF($X126="","",INDEX(CATEGORIAS!$A:$A,MATCH($X126,CATEGORIAS!$B:$B,0)))</f>
        <v/>
      </c>
      <c r="AA126" t="str">
        <f>IF($Y126="","",INDEX(SUBCATEGORIAS!$A:$A,MATCH($Y126,SUBCATEGORIAS!$B:$B,0)))</f>
        <v/>
      </c>
      <c r="AB126" t="str">
        <f t="shared" si="25"/>
        <v/>
      </c>
      <c r="AC126" t="str">
        <f t="shared" si="32"/>
        <v/>
      </c>
      <c r="AD126" t="str">
        <f t="shared" si="33"/>
        <v/>
      </c>
      <c r="AE126" t="str">
        <f t="shared" si="34"/>
        <v/>
      </c>
      <c r="AG126">
        <v>124</v>
      </c>
      <c r="AH126" t="str">
        <f t="shared" si="37"/>
        <v/>
      </c>
      <c r="AI126" t="str">
        <f>IFERROR(IF(MATCH($AH115,$S:$S,0)&gt;0,CONCATENATE("imagen: ",IF(OR(INDEX($AC:$AC,MATCH($AH115,$S:$S,0))=0,INDEX($AC:$AC,MATCH($AH115,$S:$S,0))=" ",INDEX($AC:$AC,MATCH($AH115,$S:$S,0))=""),CONCATENATE(CHAR(39),CHAR(39)),CONCATENATE("require('../images/productos/",INDEX($AC:$AC,MATCH($AH115,$S:$S,0)),"')")),","),0),"")</f>
        <v/>
      </c>
      <c r="AN126" t="str">
        <f>IF($E126="","",INDEX(CATEGORIAS!$A:$A,MATCH($E126,CATEGORIAS!$B:$B,0)))</f>
        <v/>
      </c>
      <c r="AO126" t="str">
        <f>IF($F126="","",INDEX(SUBCATEGORIAS!$A:$A,MATCH($F126,SUBCATEGORIAS!$B:$B,0)))</f>
        <v/>
      </c>
      <c r="AP126" t="str">
        <f t="shared" si="26"/>
        <v/>
      </c>
      <c r="AR126" s="2" t="str">
        <f t="shared" si="35"/>
        <v/>
      </c>
      <c r="AS126" t="str">
        <f t="shared" si="36"/>
        <v/>
      </c>
      <c r="AT126" t="str">
        <f t="shared" si="27"/>
        <v/>
      </c>
      <c r="AU126" t="str">
        <f t="shared" si="28"/>
        <v/>
      </c>
    </row>
    <row r="127" spans="1:47" x14ac:dyDescent="0.25">
      <c r="A127" t="str">
        <f t="shared" si="29"/>
        <v/>
      </c>
      <c r="B127" t="str">
        <f>IF(D127="","",MAX($B$2:B126)+1)</f>
        <v/>
      </c>
      <c r="C127" s="3" t="str">
        <f>IF(A127="","",IF(COUNTIF($A$2:$A126,$A127)=0,MAX($C$2:$C126)+1,""))</f>
        <v/>
      </c>
      <c r="M127" t="s">
        <v>57</v>
      </c>
      <c r="O127" t="s">
        <v>57</v>
      </c>
      <c r="P127" s="3" t="str">
        <f t="shared" si="30"/>
        <v/>
      </c>
      <c r="Q127" s="3" t="str">
        <f>IF(D127="","",IF(AND(D127&lt;&gt;"",E127&lt;&gt;"",F127&lt;&gt;"",J127&lt;&gt;"",P127&lt;&gt;"",L127&lt;&gt;"",IFERROR(MATCH(INDEX($C:$C,MATCH($D127,$D:$D,0)),IMAGENES!$B:$B,0),-1)&gt;0),"'si'","'no'"))</f>
        <v/>
      </c>
      <c r="S127" t="str">
        <f t="shared" si="19"/>
        <v/>
      </c>
      <c r="T127" t="str">
        <f t="shared" si="20"/>
        <v/>
      </c>
      <c r="U127" t="str">
        <f t="shared" si="21"/>
        <v/>
      </c>
      <c r="V127" t="str">
        <f t="shared" si="31"/>
        <v/>
      </c>
      <c r="W127" t="str">
        <f t="shared" si="22"/>
        <v/>
      </c>
      <c r="X127" t="str">
        <f t="shared" si="23"/>
        <v/>
      </c>
      <c r="Y127" t="str">
        <f t="shared" si="24"/>
        <v/>
      </c>
      <c r="Z127" t="str">
        <f>IF($X127="","",INDEX(CATEGORIAS!$A:$A,MATCH($X127,CATEGORIAS!$B:$B,0)))</f>
        <v/>
      </c>
      <c r="AA127" t="str">
        <f>IF($Y127="","",INDEX(SUBCATEGORIAS!$A:$A,MATCH($Y127,SUBCATEGORIAS!$B:$B,0)))</f>
        <v/>
      </c>
      <c r="AB127" t="str">
        <f t="shared" si="25"/>
        <v/>
      </c>
      <c r="AC127" t="str">
        <f t="shared" si="32"/>
        <v/>
      </c>
      <c r="AD127" t="str">
        <f t="shared" si="33"/>
        <v/>
      </c>
      <c r="AE127" t="str">
        <f t="shared" si="34"/>
        <v/>
      </c>
      <c r="AG127">
        <v>125</v>
      </c>
      <c r="AH127" t="str">
        <f t="shared" si="37"/>
        <v/>
      </c>
      <c r="AI127" t="str">
        <f>IFERROR(IF(MATCH($AH115,$S:$S,0)&gt;0,CONCATENATE("disponible: ",INDEX($AE:$AE,MATCH($AH115,$S:$S,0)),","),0),"")</f>
        <v/>
      </c>
      <c r="AN127" t="str">
        <f>IF($E127="","",INDEX(CATEGORIAS!$A:$A,MATCH($E127,CATEGORIAS!$B:$B,0)))</f>
        <v/>
      </c>
      <c r="AO127" t="str">
        <f>IF($F127="","",INDEX(SUBCATEGORIAS!$A:$A,MATCH($F127,SUBCATEGORIAS!$B:$B,0)))</f>
        <v/>
      </c>
      <c r="AP127" t="str">
        <f t="shared" si="26"/>
        <v/>
      </c>
      <c r="AR127" s="2" t="str">
        <f t="shared" si="35"/>
        <v/>
      </c>
      <c r="AS127" t="str">
        <f t="shared" si="36"/>
        <v/>
      </c>
      <c r="AT127" t="str">
        <f t="shared" si="27"/>
        <v/>
      </c>
      <c r="AU127" t="str">
        <f t="shared" si="28"/>
        <v/>
      </c>
    </row>
    <row r="128" spans="1:47" x14ac:dyDescent="0.25">
      <c r="A128" t="str">
        <f t="shared" si="29"/>
        <v/>
      </c>
      <c r="B128" t="str">
        <f>IF(D128="","",MAX($B$2:B127)+1)</f>
        <v/>
      </c>
      <c r="C128" s="3" t="str">
        <f>IF(A128="","",IF(COUNTIF($A$2:$A127,$A128)=0,MAX($C$2:$C127)+1,""))</f>
        <v/>
      </c>
      <c r="M128" t="s">
        <v>57</v>
      </c>
      <c r="O128" t="s">
        <v>57</v>
      </c>
      <c r="P128" s="3" t="str">
        <f t="shared" si="30"/>
        <v/>
      </c>
      <c r="Q128" s="3" t="str">
        <f>IF(D128="","",IF(AND(D128&lt;&gt;"",E128&lt;&gt;"",F128&lt;&gt;"",J128&lt;&gt;"",P128&lt;&gt;"",L128&lt;&gt;"",IFERROR(MATCH(INDEX($C:$C,MATCH($D128,$D:$D,0)),IMAGENES!$B:$B,0),-1)&gt;0),"'si'","'no'"))</f>
        <v/>
      </c>
      <c r="S128" t="str">
        <f t="shared" si="19"/>
        <v/>
      </c>
      <c r="T128" t="str">
        <f t="shared" si="20"/>
        <v/>
      </c>
      <c r="U128" t="str">
        <f t="shared" si="21"/>
        <v/>
      </c>
      <c r="V128" t="str">
        <f t="shared" si="31"/>
        <v/>
      </c>
      <c r="W128" t="str">
        <f t="shared" si="22"/>
        <v/>
      </c>
      <c r="X128" t="str">
        <f t="shared" si="23"/>
        <v/>
      </c>
      <c r="Y128" t="str">
        <f t="shared" si="24"/>
        <v/>
      </c>
      <c r="Z128" t="str">
        <f>IF($X128="","",INDEX(CATEGORIAS!$A:$A,MATCH($X128,CATEGORIAS!$B:$B,0)))</f>
        <v/>
      </c>
      <c r="AA128" t="str">
        <f>IF($Y128="","",INDEX(SUBCATEGORIAS!$A:$A,MATCH($Y128,SUBCATEGORIAS!$B:$B,0)))</f>
        <v/>
      </c>
      <c r="AB128" t="str">
        <f t="shared" si="25"/>
        <v/>
      </c>
      <c r="AC128" t="str">
        <f t="shared" si="32"/>
        <v/>
      </c>
      <c r="AD128" t="str">
        <f t="shared" si="33"/>
        <v/>
      </c>
      <c r="AE128" t="str">
        <f t="shared" si="34"/>
        <v/>
      </c>
      <c r="AG128">
        <v>126</v>
      </c>
      <c r="AH128" t="str">
        <f t="shared" si="37"/>
        <v/>
      </c>
      <c r="AI128" t="str">
        <f>IFERROR(IF(MATCH($AH115,$S:$S,0)&gt;0,"},",0),"")</f>
        <v/>
      </c>
      <c r="AN128" t="str">
        <f>IF($E128="","",INDEX(CATEGORIAS!$A:$A,MATCH($E128,CATEGORIAS!$B:$B,0)))</f>
        <v/>
      </c>
      <c r="AO128" t="str">
        <f>IF($F128="","",INDEX(SUBCATEGORIAS!$A:$A,MATCH($F128,SUBCATEGORIAS!$B:$B,0)))</f>
        <v/>
      </c>
      <c r="AP128" t="str">
        <f t="shared" si="26"/>
        <v/>
      </c>
      <c r="AR128" s="2" t="str">
        <f t="shared" si="35"/>
        <v/>
      </c>
      <c r="AS128" t="str">
        <f t="shared" si="36"/>
        <v/>
      </c>
      <c r="AT128" t="str">
        <f t="shared" si="27"/>
        <v/>
      </c>
      <c r="AU128" t="str">
        <f t="shared" si="28"/>
        <v/>
      </c>
    </row>
    <row r="129" spans="1:47" x14ac:dyDescent="0.25">
      <c r="A129" t="str">
        <f t="shared" si="29"/>
        <v/>
      </c>
      <c r="B129" t="str">
        <f>IF(D129="","",MAX($B$2:B128)+1)</f>
        <v/>
      </c>
      <c r="C129" s="3" t="str">
        <f>IF(A129="","",IF(COUNTIF($A$2:$A128,$A129)=0,MAX($C$2:$C128)+1,""))</f>
        <v/>
      </c>
      <c r="M129" t="s">
        <v>57</v>
      </c>
      <c r="O129" t="s">
        <v>57</v>
      </c>
      <c r="P129" s="3" t="str">
        <f t="shared" si="30"/>
        <v/>
      </c>
      <c r="Q129" s="3" t="str">
        <f>IF(D129="","",IF(AND(D129&lt;&gt;"",E129&lt;&gt;"",F129&lt;&gt;"",J129&lt;&gt;"",P129&lt;&gt;"",L129&lt;&gt;"",IFERROR(MATCH(INDEX($C:$C,MATCH($D129,$D:$D,0)),IMAGENES!$B:$B,0),-1)&gt;0),"'si'","'no'"))</f>
        <v/>
      </c>
      <c r="S129" t="str">
        <f t="shared" si="19"/>
        <v/>
      </c>
      <c r="T129" t="str">
        <f t="shared" si="20"/>
        <v/>
      </c>
      <c r="U129" t="str">
        <f t="shared" si="21"/>
        <v/>
      </c>
      <c r="V129" t="str">
        <f t="shared" si="31"/>
        <v/>
      </c>
      <c r="W129" t="str">
        <f t="shared" si="22"/>
        <v/>
      </c>
      <c r="X129" t="str">
        <f t="shared" si="23"/>
        <v/>
      </c>
      <c r="Y129" t="str">
        <f t="shared" si="24"/>
        <v/>
      </c>
      <c r="Z129" t="str">
        <f>IF($X129="","",INDEX(CATEGORIAS!$A:$A,MATCH($X129,CATEGORIAS!$B:$B,0)))</f>
        <v/>
      </c>
      <c r="AA129" t="str">
        <f>IF($Y129="","",INDEX(SUBCATEGORIAS!$A:$A,MATCH($Y129,SUBCATEGORIAS!$B:$B,0)))</f>
        <v/>
      </c>
      <c r="AB129" t="str">
        <f t="shared" si="25"/>
        <v/>
      </c>
      <c r="AC129" t="str">
        <f t="shared" si="32"/>
        <v/>
      </c>
      <c r="AD129" t="str">
        <f t="shared" si="33"/>
        <v/>
      </c>
      <c r="AE129" t="str">
        <f t="shared" si="34"/>
        <v/>
      </c>
      <c r="AG129">
        <v>127</v>
      </c>
      <c r="AH129">
        <f t="shared" si="37"/>
        <v>10</v>
      </c>
      <c r="AI129" t="str">
        <f>IFERROR(IF(MATCH($AH129,$S:$S,0)&gt;0,"{",0),"")</f>
        <v/>
      </c>
      <c r="AN129" t="str">
        <f>IF($E129="","",INDEX(CATEGORIAS!$A:$A,MATCH($E129,CATEGORIAS!$B:$B,0)))</f>
        <v/>
      </c>
      <c r="AO129" t="str">
        <f>IF($F129="","",INDEX(SUBCATEGORIAS!$A:$A,MATCH($F129,SUBCATEGORIAS!$B:$B,0)))</f>
        <v/>
      </c>
      <c r="AP129" t="str">
        <f t="shared" si="26"/>
        <v/>
      </c>
      <c r="AR129" s="2" t="str">
        <f t="shared" si="35"/>
        <v/>
      </c>
      <c r="AS129" t="str">
        <f t="shared" si="36"/>
        <v/>
      </c>
      <c r="AT129" t="str">
        <f t="shared" si="27"/>
        <v/>
      </c>
      <c r="AU129" t="str">
        <f t="shared" si="28"/>
        <v/>
      </c>
    </row>
    <row r="130" spans="1:47" x14ac:dyDescent="0.25">
      <c r="A130" t="str">
        <f t="shared" si="29"/>
        <v/>
      </c>
      <c r="B130" t="str">
        <f>IF(D130="","",MAX($B$2:B129)+1)</f>
        <v/>
      </c>
      <c r="C130" s="3" t="str">
        <f>IF(A130="","",IF(COUNTIF($A$2:$A129,$A130)=0,MAX($C$2:$C129)+1,""))</f>
        <v/>
      </c>
      <c r="M130" t="s">
        <v>57</v>
      </c>
      <c r="O130" t="s">
        <v>57</v>
      </c>
      <c r="P130" s="3" t="str">
        <f t="shared" si="30"/>
        <v/>
      </c>
      <c r="Q130" s="3" t="str">
        <f>IF(D130="","",IF(AND(D130&lt;&gt;"",E130&lt;&gt;"",F130&lt;&gt;"",J130&lt;&gt;"",P130&lt;&gt;"",L130&lt;&gt;"",IFERROR(MATCH(INDEX($C:$C,MATCH($D130,$D:$D,0)),IMAGENES!$B:$B,0),-1)&gt;0),"'si'","'no'"))</f>
        <v/>
      </c>
      <c r="S130" t="str">
        <f t="shared" si="19"/>
        <v/>
      </c>
      <c r="T130" t="str">
        <f t="shared" si="20"/>
        <v/>
      </c>
      <c r="U130" t="str">
        <f t="shared" si="21"/>
        <v/>
      </c>
      <c r="V130" t="str">
        <f t="shared" si="31"/>
        <v/>
      </c>
      <c r="W130" t="str">
        <f t="shared" si="22"/>
        <v/>
      </c>
      <c r="X130" t="str">
        <f t="shared" si="23"/>
        <v/>
      </c>
      <c r="Y130" t="str">
        <f t="shared" si="24"/>
        <v/>
      </c>
      <c r="Z130" t="str">
        <f>IF($X130="","",INDEX(CATEGORIAS!$A:$A,MATCH($X130,CATEGORIAS!$B:$B,0)))</f>
        <v/>
      </c>
      <c r="AA130" t="str">
        <f>IF($Y130="","",INDEX(SUBCATEGORIAS!$A:$A,MATCH($Y130,SUBCATEGORIAS!$B:$B,0)))</f>
        <v/>
      </c>
      <c r="AB130" t="str">
        <f t="shared" si="25"/>
        <v/>
      </c>
      <c r="AC130" t="str">
        <f t="shared" si="32"/>
        <v/>
      </c>
      <c r="AD130" t="str">
        <f t="shared" si="33"/>
        <v/>
      </c>
      <c r="AE130" t="str">
        <f t="shared" si="34"/>
        <v/>
      </c>
      <c r="AG130">
        <v>128</v>
      </c>
      <c r="AH130" t="str">
        <f t="shared" si="37"/>
        <v/>
      </c>
      <c r="AI130" t="str">
        <f>IFERROR(IF(MATCH($AH129,$S:$S,0)&gt;0,CONCATENATE("id_articulo: ",$AH129,","),0),"")</f>
        <v/>
      </c>
      <c r="AN130" t="str">
        <f>IF($E130="","",INDEX(CATEGORIAS!$A:$A,MATCH($E130,CATEGORIAS!$B:$B,0)))</f>
        <v/>
      </c>
      <c r="AO130" t="str">
        <f>IF($F130="","",INDEX(SUBCATEGORIAS!$A:$A,MATCH($F130,SUBCATEGORIAS!$B:$B,0)))</f>
        <v/>
      </c>
      <c r="AP130" t="str">
        <f t="shared" si="26"/>
        <v/>
      </c>
      <c r="AR130" s="2" t="str">
        <f t="shared" si="35"/>
        <v/>
      </c>
      <c r="AS130" t="str">
        <f t="shared" si="36"/>
        <v/>
      </c>
      <c r="AT130" t="str">
        <f t="shared" si="27"/>
        <v/>
      </c>
      <c r="AU130" t="str">
        <f t="shared" si="28"/>
        <v/>
      </c>
    </row>
    <row r="131" spans="1:47" x14ac:dyDescent="0.25">
      <c r="A131" t="str">
        <f t="shared" si="29"/>
        <v/>
      </c>
      <c r="B131" t="str">
        <f>IF(D131="","",MAX($B$2:B130)+1)</f>
        <v/>
      </c>
      <c r="C131" s="3" t="str">
        <f>IF(A131="","",IF(COUNTIF($A$2:$A130,$A131)=0,MAX($C$2:$C130)+1,""))</f>
        <v/>
      </c>
      <c r="M131" t="s">
        <v>57</v>
      </c>
      <c r="O131" t="s">
        <v>57</v>
      </c>
      <c r="P131" s="3" t="str">
        <f t="shared" si="30"/>
        <v/>
      </c>
      <c r="Q131" s="3" t="str">
        <f>IF(D131="","",IF(AND(D131&lt;&gt;"",E131&lt;&gt;"",F131&lt;&gt;"",J131&lt;&gt;"",P131&lt;&gt;"",L131&lt;&gt;"",IFERROR(MATCH(INDEX($C:$C,MATCH($D131,$D:$D,0)),IMAGENES!$B:$B,0),-1)&gt;0),"'si'","'no'"))</f>
        <v/>
      </c>
      <c r="S131" t="str">
        <f t="shared" ref="S131:S194" si="38">IFERROR(INDEX($C:$C,MATCH($B131,$C:$C,0)),"")</f>
        <v/>
      </c>
      <c r="T131" t="str">
        <f t="shared" ref="T131:T194" si="39">IF($S131="","",INDEX($D:$D,MATCH($S131,$C:$C,0)))</f>
        <v/>
      </c>
      <c r="U131" t="str">
        <f t="shared" ref="U131:U194" si="40">IF($S131="","",INDEX($L:$L,MATCH($S131,$C:$C,0)))</f>
        <v/>
      </c>
      <c r="V131" t="str">
        <f t="shared" si="31"/>
        <v/>
      </c>
      <c r="W131" t="str">
        <f t="shared" ref="W131:W194" si="41">IF($S131="","",INDEX($M:$M,MATCH($S131,$C:$C,0)))</f>
        <v/>
      </c>
      <c r="X131" t="str">
        <f t="shared" ref="X131:X194" si="42">IF($S131="","",INDEX($E:$E,MATCH($S131,$C:$C,0)))</f>
        <v/>
      </c>
      <c r="Y131" t="str">
        <f t="shared" ref="Y131:Y194" si="43">IF($S131="","",INDEX($F:$F,MATCH($S131,$C:$C,0)))</f>
        <v/>
      </c>
      <c r="Z131" t="str">
        <f>IF($X131="","",INDEX(CATEGORIAS!$A:$A,MATCH($X131,CATEGORIAS!$B:$B,0)))</f>
        <v/>
      </c>
      <c r="AA131" t="str">
        <f>IF($Y131="","",INDEX(SUBCATEGORIAS!$A:$A,MATCH($Y131,SUBCATEGORIAS!$B:$B,0)))</f>
        <v/>
      </c>
      <c r="AB131" t="str">
        <f t="shared" ref="AB131:AB194" si="44">IF($S131="","",INDEX($J:$J,MATCH($S131,$C:$C,0)))</f>
        <v/>
      </c>
      <c r="AC131" t="str">
        <f t="shared" si="32"/>
        <v/>
      </c>
      <c r="AD131" t="str">
        <f t="shared" si="33"/>
        <v/>
      </c>
      <c r="AE131" t="str">
        <f t="shared" si="34"/>
        <v/>
      </c>
      <c r="AG131">
        <v>129</v>
      </c>
      <c r="AH131" t="str">
        <f t="shared" si="37"/>
        <v/>
      </c>
      <c r="AI131" t="str">
        <f>IFERROR(IF(MATCH($AH129,$S:$S,0)&gt;0,CONCATENATE("nombre: '",INDEX($T:$T,MATCH($AH129,$S:$S,0)),"',"),0),"")</f>
        <v/>
      </c>
      <c r="AN131" t="str">
        <f>IF($E131="","",INDEX(CATEGORIAS!$A:$A,MATCH($E131,CATEGORIAS!$B:$B,0)))</f>
        <v/>
      </c>
      <c r="AO131" t="str">
        <f>IF($F131="","",INDEX(SUBCATEGORIAS!$A:$A,MATCH($F131,SUBCATEGORIAS!$B:$B,0)))</f>
        <v/>
      </c>
      <c r="AP131" t="str">
        <f t="shared" ref="AP131:AP194" si="45">IF(B131="","",B131)</f>
        <v/>
      </c>
      <c r="AR131" s="2" t="str">
        <f t="shared" si="35"/>
        <v/>
      </c>
      <c r="AS131" t="str">
        <f t="shared" si="36"/>
        <v/>
      </c>
      <c r="AT131" t="str">
        <f t="shared" ref="AT131:AT194" si="46">IF(B131="","",IF(B131/100&gt;0,IF(B131/10&gt;0,CONCATENATE("00",B131),CONCATENATE("0",B131)),B131))</f>
        <v/>
      </c>
      <c r="AU131" t="str">
        <f t="shared" ref="AU131:AU194" si="47">IF(B131="","",CONCATENATE("{ id_sku: '",CONCATENATE(AR131,AS131,AT131),"', id_articulo: '",INDEX($C:$C,MATCH($D131,$D:$D,0)),"', variacion: '",P131,"' },"))</f>
        <v/>
      </c>
    </row>
    <row r="132" spans="1:47" x14ac:dyDescent="0.25">
      <c r="A132" t="str">
        <f t="shared" ref="A132:A195" si="48">IF(D132="","",CONCATENATE(D132,".",K132))</f>
        <v/>
      </c>
      <c r="B132" t="str">
        <f>IF(D132="","",MAX($B$2:B131)+1)</f>
        <v/>
      </c>
      <c r="C132" s="3" t="str">
        <f>IF(A132="","",IF(COUNTIF($A$2:$A131,$A132)=0,MAX($C$2:$C131)+1,""))</f>
        <v/>
      </c>
      <c r="M132" t="s">
        <v>57</v>
      </c>
      <c r="O132" t="s">
        <v>57</v>
      </c>
      <c r="P132" s="3" t="str">
        <f t="shared" ref="P132:P195" si="49">_xlfn.TEXTJOIN(" - ",TRUE,G132:I132)</f>
        <v/>
      </c>
      <c r="Q132" s="3" t="str">
        <f>IF(D132="","",IF(AND(D132&lt;&gt;"",E132&lt;&gt;"",F132&lt;&gt;"",J132&lt;&gt;"",P132&lt;&gt;"",L132&lt;&gt;"",IFERROR(MATCH(INDEX($C:$C,MATCH($D132,$D:$D,0)),IMAGENES!$B:$B,0),-1)&gt;0),"'si'","'no'"))</f>
        <v/>
      </c>
      <c r="S132" t="str">
        <f t="shared" si="38"/>
        <v/>
      </c>
      <c r="T132" t="str">
        <f t="shared" si="39"/>
        <v/>
      </c>
      <c r="U132" t="str">
        <f t="shared" si="40"/>
        <v/>
      </c>
      <c r="V132" t="str">
        <f t="shared" ref="V132:V195" si="50">IF($S132="","",INDEX($K:$K,MATCH($S132,$C:$C,0)))</f>
        <v/>
      </c>
      <c r="W132" t="str">
        <f t="shared" si="41"/>
        <v/>
      </c>
      <c r="X132" t="str">
        <f t="shared" si="42"/>
        <v/>
      </c>
      <c r="Y132" t="str">
        <f t="shared" si="43"/>
        <v/>
      </c>
      <c r="Z132" t="str">
        <f>IF($X132="","",INDEX(CATEGORIAS!$A:$A,MATCH($X132,CATEGORIAS!$B:$B,0)))</f>
        <v/>
      </c>
      <c r="AA132" t="str">
        <f>IF($Y132="","",INDEX(SUBCATEGORIAS!$A:$A,MATCH($Y132,SUBCATEGORIAS!$B:$B,0)))</f>
        <v/>
      </c>
      <c r="AB132" t="str">
        <f t="shared" si="44"/>
        <v/>
      </c>
      <c r="AC132" t="str">
        <f t="shared" ref="AC132:AC195" si="51">IF($S132="","",IF(OR(INDEX($N:$N,MATCH($S132,$C:$C,0))=0,INDEX($N:$N,MATCH($S132,$C:$C,0))=" "),"",INDEX($N:$N,MATCH($S132,$C:$C,0))))</f>
        <v/>
      </c>
      <c r="AD132" t="str">
        <f t="shared" ref="AD132:AD195" si="52">IF($S132="","",IF(OR(INDEX($O:$O,MATCH($S132,$C:$C,0))=0,INDEX($O:$O,MATCH($S132,$C:$C,0))=" "),"",INDEX($O:$O,MATCH($S132,$C:$C,0))))</f>
        <v/>
      </c>
      <c r="AE132" t="str">
        <f t="shared" ref="AE132:AE195" si="53">IF($S132="","",INDEX($Q:$Q,MATCH($S132,$C:$C,0)))</f>
        <v/>
      </c>
      <c r="AG132">
        <v>130</v>
      </c>
      <c r="AH132" t="str">
        <f t="shared" si="37"/>
        <v/>
      </c>
      <c r="AI132" t="str">
        <f>IFERROR(IF(MATCH($AH129,$S:$S,0)&gt;0,CONCATENATE("descripcion: '",INDEX($U:$U,MATCH($AH129,$S:$S,0)),"',"),0),"")</f>
        <v/>
      </c>
      <c r="AN132" t="str">
        <f>IF($E132="","",INDEX(CATEGORIAS!$A:$A,MATCH($E132,CATEGORIAS!$B:$B,0)))</f>
        <v/>
      </c>
      <c r="AO132" t="str">
        <f>IF($F132="","",INDEX(SUBCATEGORIAS!$A:$A,MATCH($F132,SUBCATEGORIAS!$B:$B,0)))</f>
        <v/>
      </c>
      <c r="AP132" t="str">
        <f t="shared" si="45"/>
        <v/>
      </c>
      <c r="AR132" s="2" t="str">
        <f t="shared" ref="AR132:AR195" si="54">IF(AN132="","",IF(AN132/100&gt;0,IF(AN132/10&gt;0,CONCATENATE("00",AN132),CONCATENATE("0",AN132)),AN132))</f>
        <v/>
      </c>
      <c r="AS132" t="str">
        <f t="shared" ref="AS132:AS195" si="55">IF(AO132="","",IF(AO132/100&gt;0,IF(AO132/10&gt;0,CONCATENATE("00",AO132),CONCATENATE("0",AO132)),AO132))</f>
        <v/>
      </c>
      <c r="AT132" t="str">
        <f t="shared" si="46"/>
        <v/>
      </c>
      <c r="AU132" t="str">
        <f t="shared" si="47"/>
        <v/>
      </c>
    </row>
    <row r="133" spans="1:47" x14ac:dyDescent="0.25">
      <c r="A133" t="str">
        <f t="shared" si="48"/>
        <v/>
      </c>
      <c r="B133" t="str">
        <f>IF(D133="","",MAX($B$2:B132)+1)</f>
        <v/>
      </c>
      <c r="C133" s="3" t="str">
        <f>IF(A133="","",IF(COUNTIF($A$2:$A132,$A133)=0,MAX($C$2:$C132)+1,""))</f>
        <v/>
      </c>
      <c r="M133" t="s">
        <v>57</v>
      </c>
      <c r="O133" t="s">
        <v>57</v>
      </c>
      <c r="P133" s="3" t="str">
        <f t="shared" si="49"/>
        <v/>
      </c>
      <c r="Q133" s="3" t="str">
        <f>IF(D133="","",IF(AND(D133&lt;&gt;"",E133&lt;&gt;"",F133&lt;&gt;"",J133&lt;&gt;"",P133&lt;&gt;"",L133&lt;&gt;"",IFERROR(MATCH(INDEX($C:$C,MATCH($D133,$D:$D,0)),IMAGENES!$B:$B,0),-1)&gt;0),"'si'","'no'"))</f>
        <v/>
      </c>
      <c r="S133" t="str">
        <f t="shared" si="38"/>
        <v/>
      </c>
      <c r="T133" t="str">
        <f t="shared" si="39"/>
        <v/>
      </c>
      <c r="U133" t="str">
        <f t="shared" si="40"/>
        <v/>
      </c>
      <c r="V133" t="str">
        <f t="shared" si="50"/>
        <v/>
      </c>
      <c r="W133" t="str">
        <f t="shared" si="41"/>
        <v/>
      </c>
      <c r="X133" t="str">
        <f t="shared" si="42"/>
        <v/>
      </c>
      <c r="Y133" t="str">
        <f t="shared" si="43"/>
        <v/>
      </c>
      <c r="Z133" t="str">
        <f>IF($X133="","",INDEX(CATEGORIAS!$A:$A,MATCH($X133,CATEGORIAS!$B:$B,0)))</f>
        <v/>
      </c>
      <c r="AA133" t="str">
        <f>IF($Y133="","",INDEX(SUBCATEGORIAS!$A:$A,MATCH($Y133,SUBCATEGORIAS!$B:$B,0)))</f>
        <v/>
      </c>
      <c r="AB133" t="str">
        <f t="shared" si="44"/>
        <v/>
      </c>
      <c r="AC133" t="str">
        <f t="shared" si="51"/>
        <v/>
      </c>
      <c r="AD133" t="str">
        <f t="shared" si="52"/>
        <v/>
      </c>
      <c r="AE133" t="str">
        <f t="shared" si="53"/>
        <v/>
      </c>
      <c r="AG133">
        <v>131</v>
      </c>
      <c r="AH133" t="str">
        <f t="shared" ref="AH133:AH196" si="56">IF(AG132/14=INT(AG132/14),AG132/14+1,"")</f>
        <v/>
      </c>
      <c r="AI133" t="str">
        <f>IFERROR(IF(MATCH($AH129,$S:$S,0)&gt;0,CONCATENATE("descripcion_larga: '",INDEX($W:$W,MATCH($AH129,$S:$S,0)),"',"),0),"")</f>
        <v/>
      </c>
      <c r="AN133" t="str">
        <f>IF($E133="","",INDEX(CATEGORIAS!$A:$A,MATCH($E133,CATEGORIAS!$B:$B,0)))</f>
        <v/>
      </c>
      <c r="AO133" t="str">
        <f>IF($F133="","",INDEX(SUBCATEGORIAS!$A:$A,MATCH($F133,SUBCATEGORIAS!$B:$B,0)))</f>
        <v/>
      </c>
      <c r="AP133" t="str">
        <f t="shared" si="45"/>
        <v/>
      </c>
      <c r="AR133" s="2" t="str">
        <f t="shared" si="54"/>
        <v/>
      </c>
      <c r="AS133" t="str">
        <f t="shared" si="55"/>
        <v/>
      </c>
      <c r="AT133" t="str">
        <f t="shared" si="46"/>
        <v/>
      </c>
      <c r="AU133" t="str">
        <f t="shared" si="47"/>
        <v/>
      </c>
    </row>
    <row r="134" spans="1:47" x14ac:dyDescent="0.25">
      <c r="A134" t="str">
        <f t="shared" si="48"/>
        <v/>
      </c>
      <c r="B134" t="str">
        <f>IF(D134="","",MAX($B$2:B133)+1)</f>
        <v/>
      </c>
      <c r="C134" s="3" t="str">
        <f>IF(A134="","",IF(COUNTIF($A$2:$A133,$A134)=0,MAX($C$2:$C133)+1,""))</f>
        <v/>
      </c>
      <c r="M134" t="s">
        <v>57</v>
      </c>
      <c r="O134" t="s">
        <v>57</v>
      </c>
      <c r="P134" s="3" t="str">
        <f t="shared" si="49"/>
        <v/>
      </c>
      <c r="Q134" s="3" t="str">
        <f>IF(D134="","",IF(AND(D134&lt;&gt;"",E134&lt;&gt;"",F134&lt;&gt;"",J134&lt;&gt;"",P134&lt;&gt;"",L134&lt;&gt;"",IFERROR(MATCH(INDEX($C:$C,MATCH($D134,$D:$D,0)),IMAGENES!$B:$B,0),-1)&gt;0),"'si'","'no'"))</f>
        <v/>
      </c>
      <c r="S134" t="str">
        <f t="shared" si="38"/>
        <v/>
      </c>
      <c r="T134" t="str">
        <f t="shared" si="39"/>
        <v/>
      </c>
      <c r="U134" t="str">
        <f t="shared" si="40"/>
        <v/>
      </c>
      <c r="V134" t="str">
        <f t="shared" si="50"/>
        <v/>
      </c>
      <c r="W134" t="str">
        <f t="shared" si="41"/>
        <v/>
      </c>
      <c r="X134" t="str">
        <f t="shared" si="42"/>
        <v/>
      </c>
      <c r="Y134" t="str">
        <f t="shared" si="43"/>
        <v/>
      </c>
      <c r="Z134" t="str">
        <f>IF($X134="","",INDEX(CATEGORIAS!$A:$A,MATCH($X134,CATEGORIAS!$B:$B,0)))</f>
        <v/>
      </c>
      <c r="AA134" t="str">
        <f>IF($Y134="","",INDEX(SUBCATEGORIAS!$A:$A,MATCH($Y134,SUBCATEGORIAS!$B:$B,0)))</f>
        <v/>
      </c>
      <c r="AB134" t="str">
        <f t="shared" si="44"/>
        <v/>
      </c>
      <c r="AC134" t="str">
        <f t="shared" si="51"/>
        <v/>
      </c>
      <c r="AD134" t="str">
        <f t="shared" si="52"/>
        <v/>
      </c>
      <c r="AE134" t="str">
        <f t="shared" si="53"/>
        <v/>
      </c>
      <c r="AG134">
        <v>132</v>
      </c>
      <c r="AH134" t="str">
        <f t="shared" si="56"/>
        <v/>
      </c>
      <c r="AI134" t="str">
        <f>IFERROR(IF(MATCH($AH129,$S:$S,0)&gt;0,CONCATENATE("grado: '",INDEX($V:$V,MATCH($AH129,$S:$S,0)),"',"),0),"")</f>
        <v/>
      </c>
      <c r="AN134" t="str">
        <f>IF($E134="","",INDEX(CATEGORIAS!$A:$A,MATCH($E134,CATEGORIAS!$B:$B,0)))</f>
        <v/>
      </c>
      <c r="AO134" t="str">
        <f>IF($F134="","",INDEX(SUBCATEGORIAS!$A:$A,MATCH($F134,SUBCATEGORIAS!$B:$B,0)))</f>
        <v/>
      </c>
      <c r="AP134" t="str">
        <f t="shared" si="45"/>
        <v/>
      </c>
      <c r="AR134" s="2" t="str">
        <f t="shared" si="54"/>
        <v/>
      </c>
      <c r="AS134" t="str">
        <f t="shared" si="55"/>
        <v/>
      </c>
      <c r="AT134" t="str">
        <f t="shared" si="46"/>
        <v/>
      </c>
      <c r="AU134" t="str">
        <f t="shared" si="47"/>
        <v/>
      </c>
    </row>
    <row r="135" spans="1:47" x14ac:dyDescent="0.25">
      <c r="A135" t="str">
        <f t="shared" si="48"/>
        <v/>
      </c>
      <c r="B135" t="str">
        <f>IF(D135="","",MAX($B$2:B134)+1)</f>
        <v/>
      </c>
      <c r="C135" s="3" t="str">
        <f>IF(A135="","",IF(COUNTIF($A$2:$A134,$A135)=0,MAX($C$2:$C134)+1,""))</f>
        <v/>
      </c>
      <c r="M135" t="s">
        <v>57</v>
      </c>
      <c r="O135" t="s">
        <v>57</v>
      </c>
      <c r="P135" s="3" t="str">
        <f t="shared" si="49"/>
        <v/>
      </c>
      <c r="Q135" s="3" t="str">
        <f>IF(D135="","",IF(AND(D135&lt;&gt;"",E135&lt;&gt;"",F135&lt;&gt;"",J135&lt;&gt;"",P135&lt;&gt;"",L135&lt;&gt;"",IFERROR(MATCH(INDEX($C:$C,MATCH($D135,$D:$D,0)),IMAGENES!$B:$B,0),-1)&gt;0),"'si'","'no'"))</f>
        <v/>
      </c>
      <c r="S135" t="str">
        <f t="shared" si="38"/>
        <v/>
      </c>
      <c r="T135" t="str">
        <f t="shared" si="39"/>
        <v/>
      </c>
      <c r="U135" t="str">
        <f t="shared" si="40"/>
        <v/>
      </c>
      <c r="V135" t="str">
        <f t="shared" si="50"/>
        <v/>
      </c>
      <c r="W135" t="str">
        <f t="shared" si="41"/>
        <v/>
      </c>
      <c r="X135" t="str">
        <f t="shared" si="42"/>
        <v/>
      </c>
      <c r="Y135" t="str">
        <f t="shared" si="43"/>
        <v/>
      </c>
      <c r="Z135" t="str">
        <f>IF($X135="","",INDEX(CATEGORIAS!$A:$A,MATCH($X135,CATEGORIAS!$B:$B,0)))</f>
        <v/>
      </c>
      <c r="AA135" t="str">
        <f>IF($Y135="","",INDEX(SUBCATEGORIAS!$A:$A,MATCH($Y135,SUBCATEGORIAS!$B:$B,0)))</f>
        <v/>
      </c>
      <c r="AB135" t="str">
        <f t="shared" si="44"/>
        <v/>
      </c>
      <c r="AC135" t="str">
        <f t="shared" si="51"/>
        <v/>
      </c>
      <c r="AD135" t="str">
        <f t="shared" si="52"/>
        <v/>
      </c>
      <c r="AE135" t="str">
        <f t="shared" si="53"/>
        <v/>
      </c>
      <c r="AG135">
        <v>133</v>
      </c>
      <c r="AH135" t="str">
        <f t="shared" si="56"/>
        <v/>
      </c>
      <c r="AI135" t="str">
        <f>IFERROR(IF(MATCH($AH129,$S:$S,0)&gt;0,CONCATENATE("id_categoria: '",INDEX($Z:$Z,MATCH($AH129,$S:$S,0)),"',"),0),"")</f>
        <v/>
      </c>
      <c r="AN135" t="str">
        <f>IF($E135="","",INDEX(CATEGORIAS!$A:$A,MATCH($E135,CATEGORIAS!$B:$B,0)))</f>
        <v/>
      </c>
      <c r="AO135" t="str">
        <f>IF($F135="","",INDEX(SUBCATEGORIAS!$A:$A,MATCH($F135,SUBCATEGORIAS!$B:$B,0)))</f>
        <v/>
      </c>
      <c r="AP135" t="str">
        <f t="shared" si="45"/>
        <v/>
      </c>
      <c r="AR135" s="2" t="str">
        <f t="shared" si="54"/>
        <v/>
      </c>
      <c r="AS135" t="str">
        <f t="shared" si="55"/>
        <v/>
      </c>
      <c r="AT135" t="str">
        <f t="shared" si="46"/>
        <v/>
      </c>
      <c r="AU135" t="str">
        <f t="shared" si="47"/>
        <v/>
      </c>
    </row>
    <row r="136" spans="1:47" x14ac:dyDescent="0.25">
      <c r="A136" t="str">
        <f t="shared" si="48"/>
        <v/>
      </c>
      <c r="B136" t="str">
        <f>IF(D136="","",MAX($B$2:B135)+1)</f>
        <v/>
      </c>
      <c r="C136" s="3" t="str">
        <f>IF(A136="","",IF(COUNTIF($A$2:$A135,$A136)=0,MAX($C$2:$C135)+1,""))</f>
        <v/>
      </c>
      <c r="D136" s="14"/>
      <c r="M136" t="s">
        <v>57</v>
      </c>
      <c r="O136" t="s">
        <v>57</v>
      </c>
      <c r="P136" s="3" t="str">
        <f t="shared" si="49"/>
        <v/>
      </c>
      <c r="Q136" s="3" t="str">
        <f>IF(D136="","",IF(AND(D136&lt;&gt;"",E136&lt;&gt;"",F136&lt;&gt;"",J136&lt;&gt;"",P136&lt;&gt;"",L136&lt;&gt;"",IFERROR(MATCH(INDEX($C:$C,MATCH($D136,$D:$D,0)),IMAGENES!$B:$B,0),-1)&gt;0),"'si'","'no'"))</f>
        <v/>
      </c>
      <c r="S136" t="str">
        <f t="shared" si="38"/>
        <v/>
      </c>
      <c r="T136" t="str">
        <f t="shared" si="39"/>
        <v/>
      </c>
      <c r="U136" t="str">
        <f t="shared" si="40"/>
        <v/>
      </c>
      <c r="V136" t="str">
        <f t="shared" si="50"/>
        <v/>
      </c>
      <c r="W136" t="str">
        <f t="shared" si="41"/>
        <v/>
      </c>
      <c r="X136" t="str">
        <f t="shared" si="42"/>
        <v/>
      </c>
      <c r="Y136" t="str">
        <f t="shared" si="43"/>
        <v/>
      </c>
      <c r="Z136" t="str">
        <f>IF($X136="","",INDEX(CATEGORIAS!$A:$A,MATCH($X136,CATEGORIAS!$B:$B,0)))</f>
        <v/>
      </c>
      <c r="AA136" t="str">
        <f>IF($Y136="","",INDEX(SUBCATEGORIAS!$A:$A,MATCH($Y136,SUBCATEGORIAS!$B:$B,0)))</f>
        <v/>
      </c>
      <c r="AB136" t="str">
        <f t="shared" si="44"/>
        <v/>
      </c>
      <c r="AC136" t="str">
        <f t="shared" si="51"/>
        <v/>
      </c>
      <c r="AD136" t="str">
        <f t="shared" si="52"/>
        <v/>
      </c>
      <c r="AE136" t="str">
        <f t="shared" si="53"/>
        <v/>
      </c>
      <c r="AG136">
        <v>134</v>
      </c>
      <c r="AH136" t="str">
        <f t="shared" si="56"/>
        <v/>
      </c>
      <c r="AI136" t="str">
        <f>IFERROR(IF(MATCH($AH129,$S:$S,0)&gt;0,CONCATENATE("id_subcategoria: '",INDEX($AA:$AA,MATCH($AH129,$S:$S,0)),"',"),0),"")</f>
        <v/>
      </c>
      <c r="AN136" t="str">
        <f>IF($E136="","",INDEX(CATEGORIAS!$A:$A,MATCH($E136,CATEGORIAS!$B:$B,0)))</f>
        <v/>
      </c>
      <c r="AO136" t="str">
        <f>IF($F136="","",INDEX(SUBCATEGORIAS!$A:$A,MATCH($F136,SUBCATEGORIAS!$B:$B,0)))</f>
        <v/>
      </c>
      <c r="AP136" t="str">
        <f t="shared" si="45"/>
        <v/>
      </c>
      <c r="AR136" s="2" t="str">
        <f t="shared" si="54"/>
        <v/>
      </c>
      <c r="AS136" t="str">
        <f t="shared" si="55"/>
        <v/>
      </c>
      <c r="AT136" t="str">
        <f t="shared" si="46"/>
        <v/>
      </c>
      <c r="AU136" t="str">
        <f t="shared" si="47"/>
        <v/>
      </c>
    </row>
    <row r="137" spans="1:47" x14ac:dyDescent="0.25">
      <c r="A137" t="str">
        <f t="shared" si="48"/>
        <v/>
      </c>
      <c r="B137" t="str">
        <f>IF(D137="","",MAX($B$2:B136)+1)</f>
        <v/>
      </c>
      <c r="C137" s="3" t="str">
        <f>IF(A137="","",IF(COUNTIF($A$2:$A136,$A137)=0,MAX($C$2:$C136)+1,""))</f>
        <v/>
      </c>
      <c r="D137" s="14"/>
      <c r="M137" t="s">
        <v>57</v>
      </c>
      <c r="O137" t="s">
        <v>57</v>
      </c>
      <c r="P137" s="3" t="str">
        <f t="shared" si="49"/>
        <v/>
      </c>
      <c r="Q137" s="3" t="str">
        <f>IF(D137="","",IF(AND(D137&lt;&gt;"",E137&lt;&gt;"",F137&lt;&gt;"",J137&lt;&gt;"",P137&lt;&gt;"",L137&lt;&gt;"",IFERROR(MATCH(INDEX($C:$C,MATCH($D137,$D:$D,0)),IMAGENES!$B:$B,0),-1)&gt;0),"'si'","'no'"))</f>
        <v/>
      </c>
      <c r="S137" t="str">
        <f t="shared" si="38"/>
        <v/>
      </c>
      <c r="T137" t="str">
        <f t="shared" si="39"/>
        <v/>
      </c>
      <c r="U137" t="str">
        <f t="shared" si="40"/>
        <v/>
      </c>
      <c r="V137" t="str">
        <f t="shared" si="50"/>
        <v/>
      </c>
      <c r="W137" t="str">
        <f t="shared" si="41"/>
        <v/>
      </c>
      <c r="X137" t="str">
        <f t="shared" si="42"/>
        <v/>
      </c>
      <c r="Y137" t="str">
        <f t="shared" si="43"/>
        <v/>
      </c>
      <c r="Z137" t="str">
        <f>IF($X137="","",INDEX(CATEGORIAS!$A:$A,MATCH($X137,CATEGORIAS!$B:$B,0)))</f>
        <v/>
      </c>
      <c r="AA137" t="str">
        <f>IF($Y137="","",INDEX(SUBCATEGORIAS!$A:$A,MATCH($Y137,SUBCATEGORIAS!$B:$B,0)))</f>
        <v/>
      </c>
      <c r="AB137" t="str">
        <f t="shared" si="44"/>
        <v/>
      </c>
      <c r="AC137" t="str">
        <f t="shared" si="51"/>
        <v/>
      </c>
      <c r="AD137" t="str">
        <f t="shared" si="52"/>
        <v/>
      </c>
      <c r="AE137" t="str">
        <f t="shared" si="53"/>
        <v/>
      </c>
      <c r="AG137">
        <v>135</v>
      </c>
      <c r="AH137" t="str">
        <f t="shared" si="56"/>
        <v/>
      </c>
      <c r="AI137" t="str">
        <f>IFERROR(IF(MATCH($AH129,$S:$S,0)&gt;0,CONCATENATE("precio: ",INDEX($AB:$AB,MATCH($AH129,$S:$S,0)),","),0),"")</f>
        <v/>
      </c>
      <c r="AN137" t="str">
        <f>IF($E137="","",INDEX(CATEGORIAS!$A:$A,MATCH($E137,CATEGORIAS!$B:$B,0)))</f>
        <v/>
      </c>
      <c r="AO137" t="str">
        <f>IF($F137="","",INDEX(SUBCATEGORIAS!$A:$A,MATCH($F137,SUBCATEGORIAS!$B:$B,0)))</f>
        <v/>
      </c>
      <c r="AP137" t="str">
        <f t="shared" si="45"/>
        <v/>
      </c>
      <c r="AR137" s="2" t="str">
        <f t="shared" si="54"/>
        <v/>
      </c>
      <c r="AS137" t="str">
        <f t="shared" si="55"/>
        <v/>
      </c>
      <c r="AT137" t="str">
        <f t="shared" si="46"/>
        <v/>
      </c>
      <c r="AU137" t="str">
        <f t="shared" si="47"/>
        <v/>
      </c>
    </row>
    <row r="138" spans="1:47" x14ac:dyDescent="0.25">
      <c r="A138" t="str">
        <f t="shared" si="48"/>
        <v/>
      </c>
      <c r="B138" t="str">
        <f>IF(D138="","",MAX($B$2:B137)+1)</f>
        <v/>
      </c>
      <c r="C138" s="3" t="str">
        <f>IF(A138="","",IF(COUNTIF($A$2:$A137,$A138)=0,MAX($C$2:$C137)+1,""))</f>
        <v/>
      </c>
      <c r="M138" t="s">
        <v>57</v>
      </c>
      <c r="O138" t="s">
        <v>57</v>
      </c>
      <c r="P138" s="3" t="str">
        <f t="shared" si="49"/>
        <v/>
      </c>
      <c r="Q138" s="3" t="str">
        <f>IF(D138="","",IF(AND(D138&lt;&gt;"",E138&lt;&gt;"",F138&lt;&gt;"",J138&lt;&gt;"",P138&lt;&gt;"",L138&lt;&gt;"",IFERROR(MATCH(INDEX($C:$C,MATCH($D138,$D:$D,0)),IMAGENES!$B:$B,0),-1)&gt;0),"'si'","'no'"))</f>
        <v/>
      </c>
      <c r="S138" t="str">
        <f t="shared" si="38"/>
        <v/>
      </c>
      <c r="T138" t="str">
        <f t="shared" si="39"/>
        <v/>
      </c>
      <c r="U138" t="str">
        <f t="shared" si="40"/>
        <v/>
      </c>
      <c r="V138" t="str">
        <f t="shared" si="50"/>
        <v/>
      </c>
      <c r="W138" t="str">
        <f t="shared" si="41"/>
        <v/>
      </c>
      <c r="X138" t="str">
        <f t="shared" si="42"/>
        <v/>
      </c>
      <c r="Y138" t="str">
        <f t="shared" si="43"/>
        <v/>
      </c>
      <c r="Z138" t="str">
        <f>IF($X138="","",INDEX(CATEGORIAS!$A:$A,MATCH($X138,CATEGORIAS!$B:$B,0)))</f>
        <v/>
      </c>
      <c r="AA138" t="str">
        <f>IF($Y138="","",INDEX(SUBCATEGORIAS!$A:$A,MATCH($Y138,SUBCATEGORIAS!$B:$B,0)))</f>
        <v/>
      </c>
      <c r="AB138" t="str">
        <f t="shared" si="44"/>
        <v/>
      </c>
      <c r="AC138" t="str">
        <f t="shared" si="51"/>
        <v/>
      </c>
      <c r="AD138" t="str">
        <f t="shared" si="52"/>
        <v/>
      </c>
      <c r="AE138" t="str">
        <f t="shared" si="53"/>
        <v/>
      </c>
      <c r="AG138">
        <v>136</v>
      </c>
      <c r="AH138" t="str">
        <f t="shared" si="56"/>
        <v/>
      </c>
      <c r="AI138" t="str">
        <f>IFERROR(IF(MATCH($AH129,$S:$S,0)&gt;0,CONCATENATE("video_si: ",IF(LEN(IF(OR(INDEX($AD:$AD,MATCH($AH129,$S:$S,0))=0,INDEX($AD:$AD,MATCH($AH129,$S:$S,0))=" ",INDEX($AD:$AD,MATCH($AH129,$S:$S,0))=""),CONCATENATE(CHAR(39),CHAR(39)),CONCATENATE(CHAR(39),INDEX($AD:$AD,MATCH($AH129,$S:$S,0)),CHAR(39))))&gt;5,"'si'","'no'"),","),0),"")</f>
        <v/>
      </c>
      <c r="AN138" t="str">
        <f>IF($E138="","",INDEX(CATEGORIAS!$A:$A,MATCH($E138,CATEGORIAS!$B:$B,0)))</f>
        <v/>
      </c>
      <c r="AO138" t="str">
        <f>IF($F138="","",INDEX(SUBCATEGORIAS!$A:$A,MATCH($F138,SUBCATEGORIAS!$B:$B,0)))</f>
        <v/>
      </c>
      <c r="AP138" t="str">
        <f t="shared" si="45"/>
        <v/>
      </c>
      <c r="AR138" s="2" t="str">
        <f t="shared" si="54"/>
        <v/>
      </c>
      <c r="AS138" t="str">
        <f t="shared" si="55"/>
        <v/>
      </c>
      <c r="AT138" t="str">
        <f t="shared" si="46"/>
        <v/>
      </c>
      <c r="AU138" t="str">
        <f t="shared" si="47"/>
        <v/>
      </c>
    </row>
    <row r="139" spans="1:47" x14ac:dyDescent="0.25">
      <c r="A139" t="str">
        <f t="shared" si="48"/>
        <v/>
      </c>
      <c r="B139" t="str">
        <f>IF(D139="","",MAX($B$2:B138)+1)</f>
        <v/>
      </c>
      <c r="C139" s="3" t="str">
        <f>IF(A139="","",IF(COUNTIF($A$2:$A138,$A139)=0,MAX($C$2:$C138)+1,""))</f>
        <v/>
      </c>
      <c r="M139" t="s">
        <v>57</v>
      </c>
      <c r="O139" t="s">
        <v>57</v>
      </c>
      <c r="P139" s="3" t="str">
        <f t="shared" si="49"/>
        <v/>
      </c>
      <c r="Q139" s="3" t="str">
        <f>IF(D139="","",IF(AND(D139&lt;&gt;"",E139&lt;&gt;"",F139&lt;&gt;"",J139&lt;&gt;"",P139&lt;&gt;"",L139&lt;&gt;"",IFERROR(MATCH(INDEX($C:$C,MATCH($D139,$D:$D,0)),IMAGENES!$B:$B,0),-1)&gt;0),"'si'","'no'"))</f>
        <v/>
      </c>
      <c r="S139" t="str">
        <f t="shared" si="38"/>
        <v/>
      </c>
      <c r="T139" t="str">
        <f t="shared" si="39"/>
        <v/>
      </c>
      <c r="U139" t="str">
        <f t="shared" si="40"/>
        <v/>
      </c>
      <c r="V139" t="str">
        <f t="shared" si="50"/>
        <v/>
      </c>
      <c r="W139" t="str">
        <f t="shared" si="41"/>
        <v/>
      </c>
      <c r="X139" t="str">
        <f t="shared" si="42"/>
        <v/>
      </c>
      <c r="Y139" t="str">
        <f t="shared" si="43"/>
        <v/>
      </c>
      <c r="Z139" t="str">
        <f>IF($X139="","",INDEX(CATEGORIAS!$A:$A,MATCH($X139,CATEGORIAS!$B:$B,0)))</f>
        <v/>
      </c>
      <c r="AA139" t="str">
        <f>IF($Y139="","",INDEX(SUBCATEGORIAS!$A:$A,MATCH($Y139,SUBCATEGORIAS!$B:$B,0)))</f>
        <v/>
      </c>
      <c r="AB139" t="str">
        <f t="shared" si="44"/>
        <v/>
      </c>
      <c r="AC139" t="str">
        <f t="shared" si="51"/>
        <v/>
      </c>
      <c r="AD139" t="str">
        <f t="shared" si="52"/>
        <v/>
      </c>
      <c r="AE139" t="str">
        <f t="shared" si="53"/>
        <v/>
      </c>
      <c r="AG139">
        <v>137</v>
      </c>
      <c r="AH139" t="str">
        <f t="shared" si="56"/>
        <v/>
      </c>
      <c r="AI139" t="str">
        <f>IFERROR(IF(MATCH($AH129,$S:$S,0)&gt;0,CONCATENATE("video_link: ",IF(OR(INDEX($AD:$AD,MATCH($AH129,$S:$S,0))=0,INDEX($AD:$AD,MATCH($AH129,$S:$S,0))=" ",INDEX($AD:$AD,MATCH($AH129,$S:$S,0))=""),CONCATENATE(CHAR(39),CHAR(39)),CONCATENATE(CHAR(39),INDEX($AD:$AD,MATCH($AH129,$S:$S,0)),CHAR(39))),","),0),"")</f>
        <v/>
      </c>
      <c r="AN139" t="str">
        <f>IF($E139="","",INDEX(CATEGORIAS!$A:$A,MATCH($E139,CATEGORIAS!$B:$B,0)))</f>
        <v/>
      </c>
      <c r="AO139" t="str">
        <f>IF($F139="","",INDEX(SUBCATEGORIAS!$A:$A,MATCH($F139,SUBCATEGORIAS!$B:$B,0)))</f>
        <v/>
      </c>
      <c r="AP139" t="str">
        <f t="shared" si="45"/>
        <v/>
      </c>
      <c r="AR139" s="2" t="str">
        <f t="shared" si="54"/>
        <v/>
      </c>
      <c r="AS139" t="str">
        <f t="shared" si="55"/>
        <v/>
      </c>
      <c r="AT139" t="str">
        <f t="shared" si="46"/>
        <v/>
      </c>
      <c r="AU139" t="str">
        <f t="shared" si="47"/>
        <v/>
      </c>
    </row>
    <row r="140" spans="1:47" x14ac:dyDescent="0.25">
      <c r="A140" t="str">
        <f t="shared" si="48"/>
        <v/>
      </c>
      <c r="B140" t="str">
        <f>IF(D140="","",MAX($B$2:B139)+1)</f>
        <v/>
      </c>
      <c r="C140" s="3" t="str">
        <f>IF(A140="","",IF(COUNTIF($A$2:$A139,$A140)=0,MAX($C$2:$C139)+1,""))</f>
        <v/>
      </c>
      <c r="M140" t="s">
        <v>57</v>
      </c>
      <c r="O140" t="s">
        <v>57</v>
      </c>
      <c r="P140" s="3" t="str">
        <f t="shared" si="49"/>
        <v/>
      </c>
      <c r="Q140" s="3" t="str">
        <f>IF(D140="","",IF(AND(D140&lt;&gt;"",E140&lt;&gt;"",F140&lt;&gt;"",J140&lt;&gt;"",P140&lt;&gt;"",L140&lt;&gt;"",IFERROR(MATCH(INDEX($C:$C,MATCH($D140,$D:$D,0)),IMAGENES!$B:$B,0),-1)&gt;0),"'si'","'no'"))</f>
        <v/>
      </c>
      <c r="S140" t="str">
        <f t="shared" si="38"/>
        <v/>
      </c>
      <c r="T140" t="str">
        <f t="shared" si="39"/>
        <v/>
      </c>
      <c r="U140" t="str">
        <f t="shared" si="40"/>
        <v/>
      </c>
      <c r="V140" t="str">
        <f t="shared" si="50"/>
        <v/>
      </c>
      <c r="W140" t="str">
        <f t="shared" si="41"/>
        <v/>
      </c>
      <c r="X140" t="str">
        <f t="shared" si="42"/>
        <v/>
      </c>
      <c r="Y140" t="str">
        <f t="shared" si="43"/>
        <v/>
      </c>
      <c r="Z140" t="str">
        <f>IF($X140="","",INDEX(CATEGORIAS!$A:$A,MATCH($X140,CATEGORIAS!$B:$B,0)))</f>
        <v/>
      </c>
      <c r="AA140" t="str">
        <f>IF($Y140="","",INDEX(SUBCATEGORIAS!$A:$A,MATCH($Y140,SUBCATEGORIAS!$B:$B,0)))</f>
        <v/>
      </c>
      <c r="AB140" t="str">
        <f t="shared" si="44"/>
        <v/>
      </c>
      <c r="AC140" t="str">
        <f t="shared" si="51"/>
        <v/>
      </c>
      <c r="AD140" t="str">
        <f t="shared" si="52"/>
        <v/>
      </c>
      <c r="AE140" t="str">
        <f t="shared" si="53"/>
        <v/>
      </c>
      <c r="AG140">
        <v>138</v>
      </c>
      <c r="AH140" t="str">
        <f t="shared" si="56"/>
        <v/>
      </c>
      <c r="AI140" t="str">
        <f>IFERROR(IF(MATCH($AH129,$S:$S,0)&gt;0,CONCATENATE("imagen: ",IF(OR(INDEX($AC:$AC,MATCH($AH129,$S:$S,0))=0,INDEX($AC:$AC,MATCH($AH129,$S:$S,0))=" ",INDEX($AC:$AC,MATCH($AH129,$S:$S,0))=""),CONCATENATE(CHAR(39),CHAR(39)),CONCATENATE("require('../images/productos/",INDEX($AC:$AC,MATCH($AH129,$S:$S,0)),"')")),","),0),"")</f>
        <v/>
      </c>
      <c r="AN140" t="str">
        <f>IF($E140="","",INDEX(CATEGORIAS!$A:$A,MATCH($E140,CATEGORIAS!$B:$B,0)))</f>
        <v/>
      </c>
      <c r="AO140" t="str">
        <f>IF($F140="","",INDEX(SUBCATEGORIAS!$A:$A,MATCH($F140,SUBCATEGORIAS!$B:$B,0)))</f>
        <v/>
      </c>
      <c r="AP140" t="str">
        <f t="shared" si="45"/>
        <v/>
      </c>
      <c r="AR140" s="2" t="str">
        <f t="shared" si="54"/>
        <v/>
      </c>
      <c r="AS140" t="str">
        <f t="shared" si="55"/>
        <v/>
      </c>
      <c r="AT140" t="str">
        <f t="shared" si="46"/>
        <v/>
      </c>
      <c r="AU140" t="str">
        <f t="shared" si="47"/>
        <v/>
      </c>
    </row>
    <row r="141" spans="1:47" x14ac:dyDescent="0.25">
      <c r="A141" t="str">
        <f t="shared" si="48"/>
        <v/>
      </c>
      <c r="B141" t="str">
        <f>IF(D141="","",MAX($B$2:B140)+1)</f>
        <v/>
      </c>
      <c r="C141" s="3" t="str">
        <f>IF(A141="","",IF(COUNTIF($A$2:$A140,$A141)=0,MAX($C$2:$C140)+1,""))</f>
        <v/>
      </c>
      <c r="M141" t="s">
        <v>57</v>
      </c>
      <c r="O141" t="s">
        <v>57</v>
      </c>
      <c r="P141" s="3" t="str">
        <f t="shared" si="49"/>
        <v/>
      </c>
      <c r="Q141" s="3" t="str">
        <f>IF(D141="","",IF(AND(D141&lt;&gt;"",E141&lt;&gt;"",F141&lt;&gt;"",J141&lt;&gt;"",P141&lt;&gt;"",L141&lt;&gt;"",IFERROR(MATCH(INDEX($C:$C,MATCH($D141,$D:$D,0)),IMAGENES!$B:$B,0),-1)&gt;0),"'si'","'no'"))</f>
        <v/>
      </c>
      <c r="S141" t="str">
        <f t="shared" si="38"/>
        <v/>
      </c>
      <c r="T141" t="str">
        <f t="shared" si="39"/>
        <v/>
      </c>
      <c r="U141" t="str">
        <f t="shared" si="40"/>
        <v/>
      </c>
      <c r="V141" t="str">
        <f t="shared" si="50"/>
        <v/>
      </c>
      <c r="W141" t="str">
        <f t="shared" si="41"/>
        <v/>
      </c>
      <c r="X141" t="str">
        <f t="shared" si="42"/>
        <v/>
      </c>
      <c r="Y141" t="str">
        <f t="shared" si="43"/>
        <v/>
      </c>
      <c r="Z141" t="str">
        <f>IF($X141="","",INDEX(CATEGORIAS!$A:$A,MATCH($X141,CATEGORIAS!$B:$B,0)))</f>
        <v/>
      </c>
      <c r="AA141" t="str">
        <f>IF($Y141="","",INDEX(SUBCATEGORIAS!$A:$A,MATCH($Y141,SUBCATEGORIAS!$B:$B,0)))</f>
        <v/>
      </c>
      <c r="AB141" t="str">
        <f t="shared" si="44"/>
        <v/>
      </c>
      <c r="AC141" t="str">
        <f t="shared" si="51"/>
        <v/>
      </c>
      <c r="AD141" t="str">
        <f t="shared" si="52"/>
        <v/>
      </c>
      <c r="AE141" t="str">
        <f t="shared" si="53"/>
        <v/>
      </c>
      <c r="AG141">
        <v>139</v>
      </c>
      <c r="AH141" t="str">
        <f t="shared" si="56"/>
        <v/>
      </c>
      <c r="AI141" t="str">
        <f>IFERROR(IF(MATCH($AH129,$S:$S,0)&gt;0,CONCATENATE("disponible: ",INDEX($AE:$AE,MATCH($AH129,$S:$S,0)),","),0),"")</f>
        <v/>
      </c>
      <c r="AN141" t="str">
        <f>IF($E141="","",INDEX(CATEGORIAS!$A:$A,MATCH($E141,CATEGORIAS!$B:$B,0)))</f>
        <v/>
      </c>
      <c r="AO141" t="str">
        <f>IF($F141="","",INDEX(SUBCATEGORIAS!$A:$A,MATCH($F141,SUBCATEGORIAS!$B:$B,0)))</f>
        <v/>
      </c>
      <c r="AP141" t="str">
        <f t="shared" si="45"/>
        <v/>
      </c>
      <c r="AR141" s="2" t="str">
        <f t="shared" si="54"/>
        <v/>
      </c>
      <c r="AS141" t="str">
        <f t="shared" si="55"/>
        <v/>
      </c>
      <c r="AT141" t="str">
        <f t="shared" si="46"/>
        <v/>
      </c>
      <c r="AU141" t="str">
        <f t="shared" si="47"/>
        <v/>
      </c>
    </row>
    <row r="142" spans="1:47" x14ac:dyDescent="0.25">
      <c r="A142" t="str">
        <f t="shared" si="48"/>
        <v/>
      </c>
      <c r="B142" t="str">
        <f>IF(D142="","",MAX($B$2:B141)+1)</f>
        <v/>
      </c>
      <c r="C142" s="3" t="str">
        <f>IF(A142="","",IF(COUNTIF($A$2:$A141,$A142)=0,MAX($C$2:$C141)+1,""))</f>
        <v/>
      </c>
      <c r="M142" t="s">
        <v>57</v>
      </c>
      <c r="O142" t="s">
        <v>57</v>
      </c>
      <c r="P142" s="3" t="str">
        <f t="shared" si="49"/>
        <v/>
      </c>
      <c r="Q142" s="3" t="str">
        <f>IF(D142="","",IF(AND(D142&lt;&gt;"",E142&lt;&gt;"",F142&lt;&gt;"",J142&lt;&gt;"",P142&lt;&gt;"",L142&lt;&gt;"",IFERROR(MATCH(INDEX($C:$C,MATCH($D142,$D:$D,0)),IMAGENES!$B:$B,0),-1)&gt;0),"'si'","'no'"))</f>
        <v/>
      </c>
      <c r="S142" t="str">
        <f t="shared" si="38"/>
        <v/>
      </c>
      <c r="T142" t="str">
        <f t="shared" si="39"/>
        <v/>
      </c>
      <c r="U142" t="str">
        <f t="shared" si="40"/>
        <v/>
      </c>
      <c r="V142" t="str">
        <f t="shared" si="50"/>
        <v/>
      </c>
      <c r="W142" t="str">
        <f t="shared" si="41"/>
        <v/>
      </c>
      <c r="X142" t="str">
        <f t="shared" si="42"/>
        <v/>
      </c>
      <c r="Y142" t="str">
        <f t="shared" si="43"/>
        <v/>
      </c>
      <c r="Z142" t="str">
        <f>IF($X142="","",INDEX(CATEGORIAS!$A:$A,MATCH($X142,CATEGORIAS!$B:$B,0)))</f>
        <v/>
      </c>
      <c r="AA142" t="str">
        <f>IF($Y142="","",INDEX(SUBCATEGORIAS!$A:$A,MATCH($Y142,SUBCATEGORIAS!$B:$B,0)))</f>
        <v/>
      </c>
      <c r="AB142" t="str">
        <f t="shared" si="44"/>
        <v/>
      </c>
      <c r="AC142" t="str">
        <f t="shared" si="51"/>
        <v/>
      </c>
      <c r="AD142" t="str">
        <f t="shared" si="52"/>
        <v/>
      </c>
      <c r="AE142" t="str">
        <f t="shared" si="53"/>
        <v/>
      </c>
      <c r="AG142">
        <v>140</v>
      </c>
      <c r="AH142" t="str">
        <f t="shared" si="56"/>
        <v/>
      </c>
      <c r="AI142" t="str">
        <f>IFERROR(IF(MATCH($AH129,$S:$S,0)&gt;0,"},",0),"")</f>
        <v/>
      </c>
      <c r="AN142" t="str">
        <f>IF($E142="","",INDEX(CATEGORIAS!$A:$A,MATCH($E142,CATEGORIAS!$B:$B,0)))</f>
        <v/>
      </c>
      <c r="AO142" t="str">
        <f>IF($F142="","",INDEX(SUBCATEGORIAS!$A:$A,MATCH($F142,SUBCATEGORIAS!$B:$B,0)))</f>
        <v/>
      </c>
      <c r="AP142" t="str">
        <f t="shared" si="45"/>
        <v/>
      </c>
      <c r="AR142" s="2" t="str">
        <f t="shared" si="54"/>
        <v/>
      </c>
      <c r="AS142" t="str">
        <f t="shared" si="55"/>
        <v/>
      </c>
      <c r="AT142" t="str">
        <f t="shared" si="46"/>
        <v/>
      </c>
      <c r="AU142" t="str">
        <f t="shared" si="47"/>
        <v/>
      </c>
    </row>
    <row r="143" spans="1:47" x14ac:dyDescent="0.25">
      <c r="A143" t="str">
        <f t="shared" si="48"/>
        <v/>
      </c>
      <c r="B143" t="str">
        <f>IF(D143="","",MAX($B$2:B142)+1)</f>
        <v/>
      </c>
      <c r="C143" s="3" t="str">
        <f>IF(A143="","",IF(COUNTIF($A$2:$A142,$A143)=0,MAX($C$2:$C142)+1,""))</f>
        <v/>
      </c>
      <c r="M143" t="s">
        <v>57</v>
      </c>
      <c r="O143" t="s">
        <v>57</v>
      </c>
      <c r="P143" s="3" t="str">
        <f t="shared" si="49"/>
        <v/>
      </c>
      <c r="Q143" s="3" t="str">
        <f>IF(D143="","",IF(AND(D143&lt;&gt;"",E143&lt;&gt;"",F143&lt;&gt;"",J143&lt;&gt;"",P143&lt;&gt;"",L143&lt;&gt;"",IFERROR(MATCH(INDEX($C:$C,MATCH($D143,$D:$D,0)),IMAGENES!$B:$B,0),-1)&gt;0),"'si'","'no'"))</f>
        <v/>
      </c>
      <c r="S143" t="str">
        <f t="shared" si="38"/>
        <v/>
      </c>
      <c r="T143" t="str">
        <f t="shared" si="39"/>
        <v/>
      </c>
      <c r="U143" t="str">
        <f t="shared" si="40"/>
        <v/>
      </c>
      <c r="V143" t="str">
        <f t="shared" si="50"/>
        <v/>
      </c>
      <c r="W143" t="str">
        <f t="shared" si="41"/>
        <v/>
      </c>
      <c r="X143" t="str">
        <f t="shared" si="42"/>
        <v/>
      </c>
      <c r="Y143" t="str">
        <f t="shared" si="43"/>
        <v/>
      </c>
      <c r="Z143" t="str">
        <f>IF($X143="","",INDEX(CATEGORIAS!$A:$A,MATCH($X143,CATEGORIAS!$B:$B,0)))</f>
        <v/>
      </c>
      <c r="AA143" t="str">
        <f>IF($Y143="","",INDEX(SUBCATEGORIAS!$A:$A,MATCH($Y143,SUBCATEGORIAS!$B:$B,0)))</f>
        <v/>
      </c>
      <c r="AB143" t="str">
        <f t="shared" si="44"/>
        <v/>
      </c>
      <c r="AC143" t="str">
        <f t="shared" si="51"/>
        <v/>
      </c>
      <c r="AD143" t="str">
        <f t="shared" si="52"/>
        <v/>
      </c>
      <c r="AE143" t="str">
        <f t="shared" si="53"/>
        <v/>
      </c>
      <c r="AG143">
        <v>141</v>
      </c>
      <c r="AH143">
        <f t="shared" si="56"/>
        <v>11</v>
      </c>
      <c r="AI143" t="str">
        <f>IFERROR(IF(MATCH($AH143,$S:$S,0)&gt;0,"{",0),"")</f>
        <v/>
      </c>
      <c r="AN143" t="str">
        <f>IF($E143="","",INDEX(CATEGORIAS!$A:$A,MATCH($E143,CATEGORIAS!$B:$B,0)))</f>
        <v/>
      </c>
      <c r="AO143" t="str">
        <f>IF($F143="","",INDEX(SUBCATEGORIAS!$A:$A,MATCH($F143,SUBCATEGORIAS!$B:$B,0)))</f>
        <v/>
      </c>
      <c r="AP143" t="str">
        <f t="shared" si="45"/>
        <v/>
      </c>
      <c r="AR143" s="2" t="str">
        <f t="shared" si="54"/>
        <v/>
      </c>
      <c r="AS143" t="str">
        <f t="shared" si="55"/>
        <v/>
      </c>
      <c r="AT143" t="str">
        <f t="shared" si="46"/>
        <v/>
      </c>
      <c r="AU143" t="str">
        <f t="shared" si="47"/>
        <v/>
      </c>
    </row>
    <row r="144" spans="1:47" x14ac:dyDescent="0.25">
      <c r="A144" t="str">
        <f t="shared" si="48"/>
        <v/>
      </c>
      <c r="B144" t="str">
        <f>IF(D144="","",MAX($B$2:B143)+1)</f>
        <v/>
      </c>
      <c r="C144" s="3" t="str">
        <f>IF(A144="","",IF(COUNTIF($A$2:$A143,$A144)=0,MAX($C$2:$C143)+1,""))</f>
        <v/>
      </c>
      <c r="M144" t="s">
        <v>57</v>
      </c>
      <c r="O144" t="s">
        <v>57</v>
      </c>
      <c r="P144" s="3" t="str">
        <f t="shared" si="49"/>
        <v/>
      </c>
      <c r="Q144" s="3" t="str">
        <f>IF(D144="","",IF(AND(D144&lt;&gt;"",E144&lt;&gt;"",F144&lt;&gt;"",J144&lt;&gt;"",P144&lt;&gt;"",L144&lt;&gt;"",IFERROR(MATCH(INDEX($C:$C,MATCH($D144,$D:$D,0)),IMAGENES!$B:$B,0),-1)&gt;0),"'si'","'no'"))</f>
        <v/>
      </c>
      <c r="S144" t="str">
        <f t="shared" si="38"/>
        <v/>
      </c>
      <c r="T144" t="str">
        <f t="shared" si="39"/>
        <v/>
      </c>
      <c r="U144" t="str">
        <f t="shared" si="40"/>
        <v/>
      </c>
      <c r="V144" t="str">
        <f t="shared" si="50"/>
        <v/>
      </c>
      <c r="W144" t="str">
        <f t="shared" si="41"/>
        <v/>
      </c>
      <c r="X144" t="str">
        <f t="shared" si="42"/>
        <v/>
      </c>
      <c r="Y144" t="str">
        <f t="shared" si="43"/>
        <v/>
      </c>
      <c r="Z144" t="str">
        <f>IF($X144="","",INDEX(CATEGORIAS!$A:$A,MATCH($X144,CATEGORIAS!$B:$B,0)))</f>
        <v/>
      </c>
      <c r="AA144" t="str">
        <f>IF($Y144="","",INDEX(SUBCATEGORIAS!$A:$A,MATCH($Y144,SUBCATEGORIAS!$B:$B,0)))</f>
        <v/>
      </c>
      <c r="AB144" t="str">
        <f t="shared" si="44"/>
        <v/>
      </c>
      <c r="AC144" t="str">
        <f t="shared" si="51"/>
        <v/>
      </c>
      <c r="AD144" t="str">
        <f t="shared" si="52"/>
        <v/>
      </c>
      <c r="AE144" t="str">
        <f t="shared" si="53"/>
        <v/>
      </c>
      <c r="AG144">
        <v>142</v>
      </c>
      <c r="AH144" t="str">
        <f t="shared" si="56"/>
        <v/>
      </c>
      <c r="AI144" t="str">
        <f>IFERROR(IF(MATCH($AH143,$S:$S,0)&gt;0,CONCATENATE("id_articulo: ",$AH143,","),0),"")</f>
        <v/>
      </c>
      <c r="AN144" t="str">
        <f>IF($E144="","",INDEX(CATEGORIAS!$A:$A,MATCH($E144,CATEGORIAS!$B:$B,0)))</f>
        <v/>
      </c>
      <c r="AO144" t="str">
        <f>IF($F144="","",INDEX(SUBCATEGORIAS!$A:$A,MATCH($F144,SUBCATEGORIAS!$B:$B,0)))</f>
        <v/>
      </c>
      <c r="AP144" t="str">
        <f t="shared" si="45"/>
        <v/>
      </c>
      <c r="AR144" s="2" t="str">
        <f t="shared" si="54"/>
        <v/>
      </c>
      <c r="AS144" t="str">
        <f t="shared" si="55"/>
        <v/>
      </c>
      <c r="AT144" t="str">
        <f t="shared" si="46"/>
        <v/>
      </c>
      <c r="AU144" t="str">
        <f t="shared" si="47"/>
        <v/>
      </c>
    </row>
    <row r="145" spans="1:47" x14ac:dyDescent="0.25">
      <c r="A145" t="str">
        <f t="shared" si="48"/>
        <v/>
      </c>
      <c r="B145" t="str">
        <f>IF(D145="","",MAX($B$2:B144)+1)</f>
        <v/>
      </c>
      <c r="C145" s="3" t="str">
        <f>IF(A145="","",IF(COUNTIF($A$2:$A144,$A145)=0,MAX($C$2:$C144)+1,""))</f>
        <v/>
      </c>
      <c r="M145" t="s">
        <v>57</v>
      </c>
      <c r="O145" t="s">
        <v>57</v>
      </c>
      <c r="P145" s="3" t="str">
        <f t="shared" si="49"/>
        <v/>
      </c>
      <c r="Q145" s="3" t="str">
        <f>IF(D145="","",IF(AND(D145&lt;&gt;"",E145&lt;&gt;"",F145&lt;&gt;"",J145&lt;&gt;"",P145&lt;&gt;"",L145&lt;&gt;"",IFERROR(MATCH(INDEX($C:$C,MATCH($D145,$D:$D,0)),IMAGENES!$B:$B,0),-1)&gt;0),"'si'","'no'"))</f>
        <v/>
      </c>
      <c r="S145" t="str">
        <f t="shared" si="38"/>
        <v/>
      </c>
      <c r="T145" t="str">
        <f t="shared" si="39"/>
        <v/>
      </c>
      <c r="U145" t="str">
        <f t="shared" si="40"/>
        <v/>
      </c>
      <c r="V145" t="str">
        <f t="shared" si="50"/>
        <v/>
      </c>
      <c r="W145" t="str">
        <f t="shared" si="41"/>
        <v/>
      </c>
      <c r="X145" t="str">
        <f t="shared" si="42"/>
        <v/>
      </c>
      <c r="Y145" t="str">
        <f t="shared" si="43"/>
        <v/>
      </c>
      <c r="Z145" t="str">
        <f>IF($X145="","",INDEX(CATEGORIAS!$A:$A,MATCH($X145,CATEGORIAS!$B:$B,0)))</f>
        <v/>
      </c>
      <c r="AA145" t="str">
        <f>IF($Y145="","",INDEX(SUBCATEGORIAS!$A:$A,MATCH($Y145,SUBCATEGORIAS!$B:$B,0)))</f>
        <v/>
      </c>
      <c r="AB145" t="str">
        <f t="shared" si="44"/>
        <v/>
      </c>
      <c r="AC145" t="str">
        <f t="shared" si="51"/>
        <v/>
      </c>
      <c r="AD145" t="str">
        <f t="shared" si="52"/>
        <v/>
      </c>
      <c r="AE145" t="str">
        <f t="shared" si="53"/>
        <v/>
      </c>
      <c r="AG145">
        <v>143</v>
      </c>
      <c r="AH145" t="str">
        <f t="shared" si="56"/>
        <v/>
      </c>
      <c r="AI145" t="str">
        <f>IFERROR(IF(MATCH($AH143,$S:$S,0)&gt;0,CONCATENATE("nombre: '",INDEX($T:$T,MATCH($AH143,$S:$S,0)),"',"),0),"")</f>
        <v/>
      </c>
      <c r="AN145" t="str">
        <f>IF($E145="","",INDEX(CATEGORIAS!$A:$A,MATCH($E145,CATEGORIAS!$B:$B,0)))</f>
        <v/>
      </c>
      <c r="AO145" t="str">
        <f>IF($F145="","",INDEX(SUBCATEGORIAS!$A:$A,MATCH($F145,SUBCATEGORIAS!$B:$B,0)))</f>
        <v/>
      </c>
      <c r="AP145" t="str">
        <f t="shared" si="45"/>
        <v/>
      </c>
      <c r="AR145" s="2" t="str">
        <f t="shared" si="54"/>
        <v/>
      </c>
      <c r="AS145" t="str">
        <f t="shared" si="55"/>
        <v/>
      </c>
      <c r="AT145" t="str">
        <f t="shared" si="46"/>
        <v/>
      </c>
      <c r="AU145" t="str">
        <f t="shared" si="47"/>
        <v/>
      </c>
    </row>
    <row r="146" spans="1:47" x14ac:dyDescent="0.25">
      <c r="A146" t="str">
        <f t="shared" si="48"/>
        <v/>
      </c>
      <c r="B146" t="str">
        <f>IF(D146="","",MAX($B$2:B145)+1)</f>
        <v/>
      </c>
      <c r="C146" s="3" t="str">
        <f>IF(A146="","",IF(COUNTIF($A$2:$A145,$A146)=0,MAX($C$2:$C145)+1,""))</f>
        <v/>
      </c>
      <c r="M146" t="s">
        <v>57</v>
      </c>
      <c r="O146" t="s">
        <v>57</v>
      </c>
      <c r="P146" s="3" t="str">
        <f t="shared" si="49"/>
        <v/>
      </c>
      <c r="Q146" s="3" t="str">
        <f>IF(D146="","",IF(AND(D146&lt;&gt;"",E146&lt;&gt;"",F146&lt;&gt;"",J146&lt;&gt;"",P146&lt;&gt;"",L146&lt;&gt;"",IFERROR(MATCH(INDEX($C:$C,MATCH($D146,$D:$D,0)),IMAGENES!$B:$B,0),-1)&gt;0),"'si'","'no'"))</f>
        <v/>
      </c>
      <c r="S146" t="str">
        <f t="shared" si="38"/>
        <v/>
      </c>
      <c r="T146" t="str">
        <f t="shared" si="39"/>
        <v/>
      </c>
      <c r="U146" t="str">
        <f t="shared" si="40"/>
        <v/>
      </c>
      <c r="V146" t="str">
        <f t="shared" si="50"/>
        <v/>
      </c>
      <c r="W146" t="str">
        <f t="shared" si="41"/>
        <v/>
      </c>
      <c r="X146" t="str">
        <f t="shared" si="42"/>
        <v/>
      </c>
      <c r="Y146" t="str">
        <f t="shared" si="43"/>
        <v/>
      </c>
      <c r="Z146" t="str">
        <f>IF($X146="","",INDEX(CATEGORIAS!$A:$A,MATCH($X146,CATEGORIAS!$B:$B,0)))</f>
        <v/>
      </c>
      <c r="AA146" t="str">
        <f>IF($Y146="","",INDEX(SUBCATEGORIAS!$A:$A,MATCH($Y146,SUBCATEGORIAS!$B:$B,0)))</f>
        <v/>
      </c>
      <c r="AB146" t="str">
        <f t="shared" si="44"/>
        <v/>
      </c>
      <c r="AC146" t="str">
        <f t="shared" si="51"/>
        <v/>
      </c>
      <c r="AD146" t="str">
        <f t="shared" si="52"/>
        <v/>
      </c>
      <c r="AE146" t="str">
        <f t="shared" si="53"/>
        <v/>
      </c>
      <c r="AG146">
        <v>144</v>
      </c>
      <c r="AH146" t="str">
        <f t="shared" si="56"/>
        <v/>
      </c>
      <c r="AI146" t="str">
        <f>IFERROR(IF(MATCH($AH143,$S:$S,0)&gt;0,CONCATENATE("descripcion: '",INDEX($U:$U,MATCH($AH143,$S:$S,0)),"',"),0),"")</f>
        <v/>
      </c>
      <c r="AN146" t="str">
        <f>IF($E146="","",INDEX(CATEGORIAS!$A:$A,MATCH($E146,CATEGORIAS!$B:$B,0)))</f>
        <v/>
      </c>
      <c r="AO146" t="str">
        <f>IF($F146="","",INDEX(SUBCATEGORIAS!$A:$A,MATCH($F146,SUBCATEGORIAS!$B:$B,0)))</f>
        <v/>
      </c>
      <c r="AP146" t="str">
        <f t="shared" si="45"/>
        <v/>
      </c>
      <c r="AR146" s="2" t="str">
        <f t="shared" si="54"/>
        <v/>
      </c>
      <c r="AS146" t="str">
        <f t="shared" si="55"/>
        <v/>
      </c>
      <c r="AT146" t="str">
        <f t="shared" si="46"/>
        <v/>
      </c>
      <c r="AU146" t="str">
        <f t="shared" si="47"/>
        <v/>
      </c>
    </row>
    <row r="147" spans="1:47" x14ac:dyDescent="0.25">
      <c r="A147" t="str">
        <f t="shared" si="48"/>
        <v/>
      </c>
      <c r="B147" t="str">
        <f>IF(D147="","",MAX($B$2:B146)+1)</f>
        <v/>
      </c>
      <c r="C147" s="3" t="str">
        <f>IF(A147="","",IF(COUNTIF($A$2:$A146,$A147)=0,MAX($C$2:$C146)+1,""))</f>
        <v/>
      </c>
      <c r="M147" t="s">
        <v>57</v>
      </c>
      <c r="O147" t="s">
        <v>57</v>
      </c>
      <c r="P147" s="3" t="str">
        <f t="shared" si="49"/>
        <v/>
      </c>
      <c r="Q147" s="3" t="str">
        <f>IF(D147="","",IF(AND(D147&lt;&gt;"",E147&lt;&gt;"",F147&lt;&gt;"",J147&lt;&gt;"",P147&lt;&gt;"",L147&lt;&gt;"",IFERROR(MATCH(INDEX($C:$C,MATCH($D147,$D:$D,0)),IMAGENES!$B:$B,0),-1)&gt;0),"'si'","'no'"))</f>
        <v/>
      </c>
      <c r="S147" t="str">
        <f t="shared" si="38"/>
        <v/>
      </c>
      <c r="T147" t="str">
        <f t="shared" si="39"/>
        <v/>
      </c>
      <c r="U147" t="str">
        <f t="shared" si="40"/>
        <v/>
      </c>
      <c r="V147" t="str">
        <f t="shared" si="50"/>
        <v/>
      </c>
      <c r="W147" t="str">
        <f t="shared" si="41"/>
        <v/>
      </c>
      <c r="X147" t="str">
        <f t="shared" si="42"/>
        <v/>
      </c>
      <c r="Y147" t="str">
        <f t="shared" si="43"/>
        <v/>
      </c>
      <c r="Z147" t="str">
        <f>IF($X147="","",INDEX(CATEGORIAS!$A:$A,MATCH($X147,CATEGORIAS!$B:$B,0)))</f>
        <v/>
      </c>
      <c r="AA147" t="str">
        <f>IF($Y147="","",INDEX(SUBCATEGORIAS!$A:$A,MATCH($Y147,SUBCATEGORIAS!$B:$B,0)))</f>
        <v/>
      </c>
      <c r="AB147" t="str">
        <f t="shared" si="44"/>
        <v/>
      </c>
      <c r="AC147" t="str">
        <f t="shared" si="51"/>
        <v/>
      </c>
      <c r="AD147" t="str">
        <f t="shared" si="52"/>
        <v/>
      </c>
      <c r="AE147" t="str">
        <f t="shared" si="53"/>
        <v/>
      </c>
      <c r="AG147">
        <v>145</v>
      </c>
      <c r="AH147" t="str">
        <f t="shared" si="56"/>
        <v/>
      </c>
      <c r="AI147" t="str">
        <f>IFERROR(IF(MATCH($AH143,$S:$S,0)&gt;0,CONCATENATE("descripcion_larga: '",INDEX($W:$W,MATCH($AH143,$S:$S,0)),"',"),0),"")</f>
        <v/>
      </c>
      <c r="AN147" t="str">
        <f>IF($E147="","",INDEX(CATEGORIAS!$A:$A,MATCH($E147,CATEGORIAS!$B:$B,0)))</f>
        <v/>
      </c>
      <c r="AO147" t="str">
        <f>IF($F147="","",INDEX(SUBCATEGORIAS!$A:$A,MATCH($F147,SUBCATEGORIAS!$B:$B,0)))</f>
        <v/>
      </c>
      <c r="AP147" t="str">
        <f t="shared" si="45"/>
        <v/>
      </c>
      <c r="AR147" s="2" t="str">
        <f t="shared" si="54"/>
        <v/>
      </c>
      <c r="AS147" t="str">
        <f t="shared" si="55"/>
        <v/>
      </c>
      <c r="AT147" t="str">
        <f t="shared" si="46"/>
        <v/>
      </c>
      <c r="AU147" t="str">
        <f t="shared" si="47"/>
        <v/>
      </c>
    </row>
    <row r="148" spans="1:47" x14ac:dyDescent="0.25">
      <c r="A148" t="str">
        <f t="shared" si="48"/>
        <v/>
      </c>
      <c r="B148" t="str">
        <f>IF(D148="","",MAX($B$2:B147)+1)</f>
        <v/>
      </c>
      <c r="C148" s="3" t="str">
        <f>IF(A148="","",IF(COUNTIF($A$2:$A147,$A148)=0,MAX($C$2:$C147)+1,""))</f>
        <v/>
      </c>
      <c r="M148" t="s">
        <v>57</v>
      </c>
      <c r="O148" t="s">
        <v>57</v>
      </c>
      <c r="P148" s="3" t="str">
        <f t="shared" si="49"/>
        <v/>
      </c>
      <c r="Q148" s="3" t="str">
        <f>IF(D148="","",IF(AND(D148&lt;&gt;"",E148&lt;&gt;"",F148&lt;&gt;"",J148&lt;&gt;"",P148&lt;&gt;"",L148&lt;&gt;"",IFERROR(MATCH(INDEX($C:$C,MATCH($D148,$D:$D,0)),IMAGENES!$B:$B,0),-1)&gt;0),"'si'","'no'"))</f>
        <v/>
      </c>
      <c r="S148" t="str">
        <f t="shared" si="38"/>
        <v/>
      </c>
      <c r="T148" t="str">
        <f t="shared" si="39"/>
        <v/>
      </c>
      <c r="U148" t="str">
        <f t="shared" si="40"/>
        <v/>
      </c>
      <c r="V148" t="str">
        <f t="shared" si="50"/>
        <v/>
      </c>
      <c r="W148" t="str">
        <f t="shared" si="41"/>
        <v/>
      </c>
      <c r="X148" t="str">
        <f t="shared" si="42"/>
        <v/>
      </c>
      <c r="Y148" t="str">
        <f t="shared" si="43"/>
        <v/>
      </c>
      <c r="Z148" t="str">
        <f>IF($X148="","",INDEX(CATEGORIAS!$A:$A,MATCH($X148,CATEGORIAS!$B:$B,0)))</f>
        <v/>
      </c>
      <c r="AA148" t="str">
        <f>IF($Y148="","",INDEX(SUBCATEGORIAS!$A:$A,MATCH($Y148,SUBCATEGORIAS!$B:$B,0)))</f>
        <v/>
      </c>
      <c r="AB148" t="str">
        <f t="shared" si="44"/>
        <v/>
      </c>
      <c r="AC148" t="str">
        <f t="shared" si="51"/>
        <v/>
      </c>
      <c r="AD148" t="str">
        <f t="shared" si="52"/>
        <v/>
      </c>
      <c r="AE148" t="str">
        <f t="shared" si="53"/>
        <v/>
      </c>
      <c r="AG148">
        <v>146</v>
      </c>
      <c r="AH148" t="str">
        <f t="shared" si="56"/>
        <v/>
      </c>
      <c r="AI148" t="str">
        <f>IFERROR(IF(MATCH($AH143,$S:$S,0)&gt;0,CONCATENATE("grado: '",INDEX($V:$V,MATCH($AH143,$S:$S,0)),"',"),0),"")</f>
        <v/>
      </c>
      <c r="AN148" t="str">
        <f>IF($E148="","",INDEX(CATEGORIAS!$A:$A,MATCH($E148,CATEGORIAS!$B:$B,0)))</f>
        <v/>
      </c>
      <c r="AO148" t="str">
        <f>IF($F148="","",INDEX(SUBCATEGORIAS!$A:$A,MATCH($F148,SUBCATEGORIAS!$B:$B,0)))</f>
        <v/>
      </c>
      <c r="AP148" t="str">
        <f t="shared" si="45"/>
        <v/>
      </c>
      <c r="AR148" s="2" t="str">
        <f t="shared" si="54"/>
        <v/>
      </c>
      <c r="AS148" t="str">
        <f t="shared" si="55"/>
        <v/>
      </c>
      <c r="AT148" t="str">
        <f t="shared" si="46"/>
        <v/>
      </c>
      <c r="AU148" t="str">
        <f t="shared" si="47"/>
        <v/>
      </c>
    </row>
    <row r="149" spans="1:47" x14ac:dyDescent="0.25">
      <c r="A149" t="str">
        <f t="shared" si="48"/>
        <v/>
      </c>
      <c r="B149" t="str">
        <f>IF(D149="","",MAX($B$2:B148)+1)</f>
        <v/>
      </c>
      <c r="C149" s="3" t="str">
        <f>IF(A149="","",IF(COUNTIF($A$2:$A148,$A149)=0,MAX($C$2:$C148)+1,""))</f>
        <v/>
      </c>
      <c r="M149" t="s">
        <v>57</v>
      </c>
      <c r="O149" t="s">
        <v>57</v>
      </c>
      <c r="P149" s="3" t="str">
        <f t="shared" si="49"/>
        <v/>
      </c>
      <c r="Q149" s="3" t="str">
        <f>IF(D149="","",IF(AND(D149&lt;&gt;"",E149&lt;&gt;"",F149&lt;&gt;"",J149&lt;&gt;"",P149&lt;&gt;"",L149&lt;&gt;"",IFERROR(MATCH(INDEX($C:$C,MATCH($D149,$D:$D,0)),IMAGENES!$B:$B,0),-1)&gt;0),"'si'","'no'"))</f>
        <v/>
      </c>
      <c r="S149" t="str">
        <f t="shared" si="38"/>
        <v/>
      </c>
      <c r="T149" t="str">
        <f t="shared" si="39"/>
        <v/>
      </c>
      <c r="U149" t="str">
        <f t="shared" si="40"/>
        <v/>
      </c>
      <c r="V149" t="str">
        <f t="shared" si="50"/>
        <v/>
      </c>
      <c r="W149" t="str">
        <f t="shared" si="41"/>
        <v/>
      </c>
      <c r="X149" t="str">
        <f t="shared" si="42"/>
        <v/>
      </c>
      <c r="Y149" t="str">
        <f t="shared" si="43"/>
        <v/>
      </c>
      <c r="Z149" t="str">
        <f>IF($X149="","",INDEX(CATEGORIAS!$A:$A,MATCH($X149,CATEGORIAS!$B:$B,0)))</f>
        <v/>
      </c>
      <c r="AA149" t="str">
        <f>IF($Y149="","",INDEX(SUBCATEGORIAS!$A:$A,MATCH($Y149,SUBCATEGORIAS!$B:$B,0)))</f>
        <v/>
      </c>
      <c r="AB149" t="str">
        <f t="shared" si="44"/>
        <v/>
      </c>
      <c r="AC149" t="str">
        <f t="shared" si="51"/>
        <v/>
      </c>
      <c r="AD149" t="str">
        <f t="shared" si="52"/>
        <v/>
      </c>
      <c r="AE149" t="str">
        <f t="shared" si="53"/>
        <v/>
      </c>
      <c r="AG149">
        <v>147</v>
      </c>
      <c r="AH149" t="str">
        <f t="shared" si="56"/>
        <v/>
      </c>
      <c r="AI149" t="str">
        <f>IFERROR(IF(MATCH($AH143,$S:$S,0)&gt;0,CONCATENATE("id_categoria: '",INDEX($Z:$Z,MATCH($AH143,$S:$S,0)),"',"),0),"")</f>
        <v/>
      </c>
      <c r="AN149" t="str">
        <f>IF($E149="","",INDEX(CATEGORIAS!$A:$A,MATCH($E149,CATEGORIAS!$B:$B,0)))</f>
        <v/>
      </c>
      <c r="AO149" t="str">
        <f>IF($F149="","",INDEX(SUBCATEGORIAS!$A:$A,MATCH($F149,SUBCATEGORIAS!$B:$B,0)))</f>
        <v/>
      </c>
      <c r="AP149" t="str">
        <f t="shared" si="45"/>
        <v/>
      </c>
      <c r="AR149" s="2" t="str">
        <f t="shared" si="54"/>
        <v/>
      </c>
      <c r="AS149" t="str">
        <f t="shared" si="55"/>
        <v/>
      </c>
      <c r="AT149" t="str">
        <f t="shared" si="46"/>
        <v/>
      </c>
      <c r="AU149" t="str">
        <f t="shared" si="47"/>
        <v/>
      </c>
    </row>
    <row r="150" spans="1:47" x14ac:dyDescent="0.25">
      <c r="A150" t="str">
        <f t="shared" si="48"/>
        <v/>
      </c>
      <c r="B150" t="str">
        <f>IF(D150="","",MAX($B$2:B149)+1)</f>
        <v/>
      </c>
      <c r="C150" s="3" t="str">
        <f>IF(A150="","",IF(COUNTIF($A$2:$A149,$A150)=0,MAX($C$2:$C149)+1,""))</f>
        <v/>
      </c>
      <c r="M150" t="s">
        <v>57</v>
      </c>
      <c r="O150" t="s">
        <v>57</v>
      </c>
      <c r="P150" s="3" t="str">
        <f t="shared" si="49"/>
        <v/>
      </c>
      <c r="Q150" s="3" t="str">
        <f>IF(D150="","",IF(AND(D150&lt;&gt;"",E150&lt;&gt;"",F150&lt;&gt;"",J150&lt;&gt;"",P150&lt;&gt;"",L150&lt;&gt;"",IFERROR(MATCH(INDEX($C:$C,MATCH($D150,$D:$D,0)),IMAGENES!$B:$B,0),-1)&gt;0),"'si'","'no'"))</f>
        <v/>
      </c>
      <c r="S150" t="str">
        <f t="shared" si="38"/>
        <v/>
      </c>
      <c r="T150" t="str">
        <f t="shared" si="39"/>
        <v/>
      </c>
      <c r="U150" t="str">
        <f t="shared" si="40"/>
        <v/>
      </c>
      <c r="V150" t="str">
        <f t="shared" si="50"/>
        <v/>
      </c>
      <c r="W150" t="str">
        <f t="shared" si="41"/>
        <v/>
      </c>
      <c r="X150" t="str">
        <f t="shared" si="42"/>
        <v/>
      </c>
      <c r="Y150" t="str">
        <f t="shared" si="43"/>
        <v/>
      </c>
      <c r="Z150" t="str">
        <f>IF($X150="","",INDEX(CATEGORIAS!$A:$A,MATCH($X150,CATEGORIAS!$B:$B,0)))</f>
        <v/>
      </c>
      <c r="AA150" t="str">
        <f>IF($Y150="","",INDEX(SUBCATEGORIAS!$A:$A,MATCH($Y150,SUBCATEGORIAS!$B:$B,0)))</f>
        <v/>
      </c>
      <c r="AB150" t="str">
        <f t="shared" si="44"/>
        <v/>
      </c>
      <c r="AC150" t="str">
        <f t="shared" si="51"/>
        <v/>
      </c>
      <c r="AD150" t="str">
        <f t="shared" si="52"/>
        <v/>
      </c>
      <c r="AE150" t="str">
        <f t="shared" si="53"/>
        <v/>
      </c>
      <c r="AG150">
        <v>148</v>
      </c>
      <c r="AH150" t="str">
        <f t="shared" si="56"/>
        <v/>
      </c>
      <c r="AI150" t="str">
        <f>IFERROR(IF(MATCH($AH143,$S:$S,0)&gt;0,CONCATENATE("id_subcategoria: '",INDEX($AA:$AA,MATCH($AH143,$S:$S,0)),"',"),0),"")</f>
        <v/>
      </c>
      <c r="AN150" t="str">
        <f>IF($E150="","",INDEX(CATEGORIAS!$A:$A,MATCH($E150,CATEGORIAS!$B:$B,0)))</f>
        <v/>
      </c>
      <c r="AO150" t="str">
        <f>IF($F150="","",INDEX(SUBCATEGORIAS!$A:$A,MATCH($F150,SUBCATEGORIAS!$B:$B,0)))</f>
        <v/>
      </c>
      <c r="AP150" t="str">
        <f t="shared" si="45"/>
        <v/>
      </c>
      <c r="AR150" s="2" t="str">
        <f t="shared" si="54"/>
        <v/>
      </c>
      <c r="AS150" t="str">
        <f t="shared" si="55"/>
        <v/>
      </c>
      <c r="AT150" t="str">
        <f t="shared" si="46"/>
        <v/>
      </c>
      <c r="AU150" t="str">
        <f t="shared" si="47"/>
        <v/>
      </c>
    </row>
    <row r="151" spans="1:47" x14ac:dyDescent="0.25">
      <c r="A151" t="str">
        <f t="shared" si="48"/>
        <v/>
      </c>
      <c r="B151" t="str">
        <f>IF(D151="","",MAX($B$2:B150)+1)</f>
        <v/>
      </c>
      <c r="C151" s="3" t="str">
        <f>IF(A151="","",IF(COUNTIF($A$2:$A150,$A151)=0,MAX($C$2:$C150)+1,""))</f>
        <v/>
      </c>
      <c r="M151" t="s">
        <v>57</v>
      </c>
      <c r="O151" t="s">
        <v>57</v>
      </c>
      <c r="P151" s="3" t="str">
        <f t="shared" si="49"/>
        <v/>
      </c>
      <c r="Q151" s="3" t="str">
        <f>IF(D151="","",IF(AND(D151&lt;&gt;"",E151&lt;&gt;"",F151&lt;&gt;"",J151&lt;&gt;"",P151&lt;&gt;"",L151&lt;&gt;"",IFERROR(MATCH(INDEX($C:$C,MATCH($D151,$D:$D,0)),IMAGENES!$B:$B,0),-1)&gt;0),"'si'","'no'"))</f>
        <v/>
      </c>
      <c r="S151" t="str">
        <f t="shared" si="38"/>
        <v/>
      </c>
      <c r="T151" t="str">
        <f t="shared" si="39"/>
        <v/>
      </c>
      <c r="U151" t="str">
        <f t="shared" si="40"/>
        <v/>
      </c>
      <c r="V151" t="str">
        <f t="shared" si="50"/>
        <v/>
      </c>
      <c r="W151" t="str">
        <f t="shared" si="41"/>
        <v/>
      </c>
      <c r="X151" t="str">
        <f t="shared" si="42"/>
        <v/>
      </c>
      <c r="Y151" t="str">
        <f t="shared" si="43"/>
        <v/>
      </c>
      <c r="Z151" t="str">
        <f>IF($X151="","",INDEX(CATEGORIAS!$A:$A,MATCH($X151,CATEGORIAS!$B:$B,0)))</f>
        <v/>
      </c>
      <c r="AA151" t="str">
        <f>IF($Y151="","",INDEX(SUBCATEGORIAS!$A:$A,MATCH($Y151,SUBCATEGORIAS!$B:$B,0)))</f>
        <v/>
      </c>
      <c r="AB151" t="str">
        <f t="shared" si="44"/>
        <v/>
      </c>
      <c r="AC151" t="str">
        <f t="shared" si="51"/>
        <v/>
      </c>
      <c r="AD151" t="str">
        <f t="shared" si="52"/>
        <v/>
      </c>
      <c r="AE151" t="str">
        <f t="shared" si="53"/>
        <v/>
      </c>
      <c r="AG151">
        <v>149</v>
      </c>
      <c r="AH151" t="str">
        <f t="shared" si="56"/>
        <v/>
      </c>
      <c r="AI151" t="str">
        <f>IFERROR(IF(MATCH($AH143,$S:$S,0)&gt;0,CONCATENATE("precio: ",INDEX($AB:$AB,MATCH($AH143,$S:$S,0)),","),0),"")</f>
        <v/>
      </c>
      <c r="AN151" t="str">
        <f>IF($E151="","",INDEX(CATEGORIAS!$A:$A,MATCH($E151,CATEGORIAS!$B:$B,0)))</f>
        <v/>
      </c>
      <c r="AO151" t="str">
        <f>IF($F151="","",INDEX(SUBCATEGORIAS!$A:$A,MATCH($F151,SUBCATEGORIAS!$B:$B,0)))</f>
        <v/>
      </c>
      <c r="AP151" t="str">
        <f t="shared" si="45"/>
        <v/>
      </c>
      <c r="AR151" s="2" t="str">
        <f t="shared" si="54"/>
        <v/>
      </c>
      <c r="AS151" t="str">
        <f t="shared" si="55"/>
        <v/>
      </c>
      <c r="AT151" t="str">
        <f t="shared" si="46"/>
        <v/>
      </c>
      <c r="AU151" t="str">
        <f t="shared" si="47"/>
        <v/>
      </c>
    </row>
    <row r="152" spans="1:47" x14ac:dyDescent="0.25">
      <c r="A152" t="str">
        <f t="shared" si="48"/>
        <v/>
      </c>
      <c r="B152" t="str">
        <f>IF(D152="","",MAX($B$2:B151)+1)</f>
        <v/>
      </c>
      <c r="C152" s="3" t="str">
        <f>IF(A152="","",IF(COUNTIF($A$2:$A151,$A152)=0,MAX($C$2:$C151)+1,""))</f>
        <v/>
      </c>
      <c r="M152" t="s">
        <v>57</v>
      </c>
      <c r="O152" t="s">
        <v>57</v>
      </c>
      <c r="P152" s="3" t="str">
        <f t="shared" si="49"/>
        <v/>
      </c>
      <c r="Q152" s="3" t="str">
        <f>IF(D152="","",IF(AND(D152&lt;&gt;"",E152&lt;&gt;"",F152&lt;&gt;"",J152&lt;&gt;"",P152&lt;&gt;"",L152&lt;&gt;"",IFERROR(MATCH(INDEX($C:$C,MATCH($D152,$D:$D,0)),IMAGENES!$B:$B,0),-1)&gt;0),"'si'","'no'"))</f>
        <v/>
      </c>
      <c r="S152" t="str">
        <f t="shared" si="38"/>
        <v/>
      </c>
      <c r="T152" t="str">
        <f t="shared" si="39"/>
        <v/>
      </c>
      <c r="U152" t="str">
        <f t="shared" si="40"/>
        <v/>
      </c>
      <c r="V152" t="str">
        <f t="shared" si="50"/>
        <v/>
      </c>
      <c r="W152" t="str">
        <f t="shared" si="41"/>
        <v/>
      </c>
      <c r="X152" t="str">
        <f t="shared" si="42"/>
        <v/>
      </c>
      <c r="Y152" t="str">
        <f t="shared" si="43"/>
        <v/>
      </c>
      <c r="Z152" t="str">
        <f>IF($X152="","",INDEX(CATEGORIAS!$A:$A,MATCH($X152,CATEGORIAS!$B:$B,0)))</f>
        <v/>
      </c>
      <c r="AA152" t="str">
        <f>IF($Y152="","",INDEX(SUBCATEGORIAS!$A:$A,MATCH($Y152,SUBCATEGORIAS!$B:$B,0)))</f>
        <v/>
      </c>
      <c r="AB152" t="str">
        <f t="shared" si="44"/>
        <v/>
      </c>
      <c r="AC152" t="str">
        <f t="shared" si="51"/>
        <v/>
      </c>
      <c r="AD152" t="str">
        <f t="shared" si="52"/>
        <v/>
      </c>
      <c r="AE152" t="str">
        <f t="shared" si="53"/>
        <v/>
      </c>
      <c r="AG152">
        <v>150</v>
      </c>
      <c r="AH152" t="str">
        <f t="shared" si="56"/>
        <v/>
      </c>
      <c r="AI152" t="str">
        <f>IFERROR(IF(MATCH($AH143,$S:$S,0)&gt;0,CONCATENATE("video_si: ",IF(LEN(IF(OR(INDEX($AD:$AD,MATCH($AH143,$S:$S,0))=0,INDEX($AD:$AD,MATCH($AH143,$S:$S,0))=" ",INDEX($AD:$AD,MATCH($AH143,$S:$S,0))=""),CONCATENATE(CHAR(39),CHAR(39)),CONCATENATE(CHAR(39),INDEX($AD:$AD,MATCH($AH143,$S:$S,0)),CHAR(39))))&gt;5,"'si'","'no'"),","),0),"")</f>
        <v/>
      </c>
      <c r="AN152" t="str">
        <f>IF($E152="","",INDEX(CATEGORIAS!$A:$A,MATCH($E152,CATEGORIAS!$B:$B,0)))</f>
        <v/>
      </c>
      <c r="AO152" t="str">
        <f>IF($F152="","",INDEX(SUBCATEGORIAS!$A:$A,MATCH($F152,SUBCATEGORIAS!$B:$B,0)))</f>
        <v/>
      </c>
      <c r="AP152" t="str">
        <f t="shared" si="45"/>
        <v/>
      </c>
      <c r="AR152" s="2" t="str">
        <f t="shared" si="54"/>
        <v/>
      </c>
      <c r="AS152" t="str">
        <f t="shared" si="55"/>
        <v/>
      </c>
      <c r="AT152" t="str">
        <f t="shared" si="46"/>
        <v/>
      </c>
      <c r="AU152" t="str">
        <f t="shared" si="47"/>
        <v/>
      </c>
    </row>
    <row r="153" spans="1:47" x14ac:dyDescent="0.25">
      <c r="A153" t="str">
        <f t="shared" si="48"/>
        <v/>
      </c>
      <c r="B153" t="str">
        <f>IF(D153="","",MAX($B$2:B152)+1)</f>
        <v/>
      </c>
      <c r="C153" s="3" t="str">
        <f>IF(A153="","",IF(COUNTIF($A$2:$A152,$A153)=0,MAX($C$2:$C152)+1,""))</f>
        <v/>
      </c>
      <c r="M153" t="s">
        <v>57</v>
      </c>
      <c r="O153" t="s">
        <v>57</v>
      </c>
      <c r="P153" s="3" t="str">
        <f t="shared" si="49"/>
        <v/>
      </c>
      <c r="Q153" s="3" t="str">
        <f>IF(D153="","",IF(AND(D153&lt;&gt;"",E153&lt;&gt;"",F153&lt;&gt;"",J153&lt;&gt;"",P153&lt;&gt;"",L153&lt;&gt;"",IFERROR(MATCH(INDEX($C:$C,MATCH($D153,$D:$D,0)),IMAGENES!$B:$B,0),-1)&gt;0),"'si'","'no'"))</f>
        <v/>
      </c>
      <c r="S153" t="str">
        <f t="shared" si="38"/>
        <v/>
      </c>
      <c r="T153" t="str">
        <f t="shared" si="39"/>
        <v/>
      </c>
      <c r="U153" t="str">
        <f t="shared" si="40"/>
        <v/>
      </c>
      <c r="V153" t="str">
        <f t="shared" si="50"/>
        <v/>
      </c>
      <c r="W153" t="str">
        <f t="shared" si="41"/>
        <v/>
      </c>
      <c r="X153" t="str">
        <f t="shared" si="42"/>
        <v/>
      </c>
      <c r="Y153" t="str">
        <f t="shared" si="43"/>
        <v/>
      </c>
      <c r="Z153" t="str">
        <f>IF($X153="","",INDEX(CATEGORIAS!$A:$A,MATCH($X153,CATEGORIAS!$B:$B,0)))</f>
        <v/>
      </c>
      <c r="AA153" t="str">
        <f>IF($Y153="","",INDEX(SUBCATEGORIAS!$A:$A,MATCH($Y153,SUBCATEGORIAS!$B:$B,0)))</f>
        <v/>
      </c>
      <c r="AB153" t="str">
        <f t="shared" si="44"/>
        <v/>
      </c>
      <c r="AC153" t="str">
        <f t="shared" si="51"/>
        <v/>
      </c>
      <c r="AD153" t="str">
        <f t="shared" si="52"/>
        <v/>
      </c>
      <c r="AE153" t="str">
        <f t="shared" si="53"/>
        <v/>
      </c>
      <c r="AG153">
        <v>151</v>
      </c>
      <c r="AH153" t="str">
        <f t="shared" si="56"/>
        <v/>
      </c>
      <c r="AI153" t="str">
        <f>IFERROR(IF(MATCH($AH143,$S:$S,0)&gt;0,CONCATENATE("video_link: ",IF(OR(INDEX($AD:$AD,MATCH($AH143,$S:$S,0))=0,INDEX($AD:$AD,MATCH($AH143,$S:$S,0))=" ",INDEX($AD:$AD,MATCH($AH143,$S:$S,0))=""),CONCATENATE(CHAR(39),CHAR(39)),CONCATENATE(CHAR(39),INDEX($AD:$AD,MATCH($AH143,$S:$S,0)),CHAR(39))),","),0),"")</f>
        <v/>
      </c>
      <c r="AN153" t="str">
        <f>IF($E153="","",INDEX(CATEGORIAS!$A:$A,MATCH($E153,CATEGORIAS!$B:$B,0)))</f>
        <v/>
      </c>
      <c r="AO153" t="str">
        <f>IF($F153="","",INDEX(SUBCATEGORIAS!$A:$A,MATCH($F153,SUBCATEGORIAS!$B:$B,0)))</f>
        <v/>
      </c>
      <c r="AP153" t="str">
        <f t="shared" si="45"/>
        <v/>
      </c>
      <c r="AR153" s="2" t="str">
        <f t="shared" si="54"/>
        <v/>
      </c>
      <c r="AS153" t="str">
        <f t="shared" si="55"/>
        <v/>
      </c>
      <c r="AT153" t="str">
        <f t="shared" si="46"/>
        <v/>
      </c>
      <c r="AU153" t="str">
        <f t="shared" si="47"/>
        <v/>
      </c>
    </row>
    <row r="154" spans="1:47" x14ac:dyDescent="0.25">
      <c r="A154" t="str">
        <f t="shared" si="48"/>
        <v/>
      </c>
      <c r="B154" t="str">
        <f>IF(D154="","",MAX($B$2:B153)+1)</f>
        <v/>
      </c>
      <c r="C154" s="3" t="str">
        <f>IF(A154="","",IF(COUNTIF($A$2:$A153,$A154)=0,MAX($C$2:$C153)+1,""))</f>
        <v/>
      </c>
      <c r="M154" t="s">
        <v>57</v>
      </c>
      <c r="O154" t="s">
        <v>57</v>
      </c>
      <c r="P154" s="3" t="str">
        <f t="shared" si="49"/>
        <v/>
      </c>
      <c r="Q154" s="3" t="str">
        <f>IF(D154="","",IF(AND(D154&lt;&gt;"",E154&lt;&gt;"",F154&lt;&gt;"",J154&lt;&gt;"",P154&lt;&gt;"",L154&lt;&gt;"",IFERROR(MATCH(INDEX($C:$C,MATCH($D154,$D:$D,0)),IMAGENES!$B:$B,0),-1)&gt;0),"'si'","'no'"))</f>
        <v/>
      </c>
      <c r="S154" t="str">
        <f t="shared" si="38"/>
        <v/>
      </c>
      <c r="T154" t="str">
        <f t="shared" si="39"/>
        <v/>
      </c>
      <c r="U154" t="str">
        <f t="shared" si="40"/>
        <v/>
      </c>
      <c r="V154" t="str">
        <f t="shared" si="50"/>
        <v/>
      </c>
      <c r="W154" t="str">
        <f t="shared" si="41"/>
        <v/>
      </c>
      <c r="X154" t="str">
        <f t="shared" si="42"/>
        <v/>
      </c>
      <c r="Y154" t="str">
        <f t="shared" si="43"/>
        <v/>
      </c>
      <c r="Z154" t="str">
        <f>IF($X154="","",INDEX(CATEGORIAS!$A:$A,MATCH($X154,CATEGORIAS!$B:$B,0)))</f>
        <v/>
      </c>
      <c r="AA154" t="str">
        <f>IF($Y154="","",INDEX(SUBCATEGORIAS!$A:$A,MATCH($Y154,SUBCATEGORIAS!$B:$B,0)))</f>
        <v/>
      </c>
      <c r="AB154" t="str">
        <f t="shared" si="44"/>
        <v/>
      </c>
      <c r="AC154" t="str">
        <f t="shared" si="51"/>
        <v/>
      </c>
      <c r="AD154" t="str">
        <f t="shared" si="52"/>
        <v/>
      </c>
      <c r="AE154" t="str">
        <f t="shared" si="53"/>
        <v/>
      </c>
      <c r="AG154">
        <v>152</v>
      </c>
      <c r="AH154" t="str">
        <f t="shared" si="56"/>
        <v/>
      </c>
      <c r="AI154" t="str">
        <f>IFERROR(IF(MATCH($AH143,$S:$S,0)&gt;0,CONCATENATE("imagen: ",IF(OR(INDEX($AC:$AC,MATCH($AH143,$S:$S,0))=0,INDEX($AC:$AC,MATCH($AH143,$S:$S,0))=" ",INDEX($AC:$AC,MATCH($AH143,$S:$S,0))=""),CONCATENATE(CHAR(39),CHAR(39)),CONCATENATE("require('../images/productos/",INDEX($AC:$AC,MATCH($AH143,$S:$S,0)),"')")),","),0),"")</f>
        <v/>
      </c>
      <c r="AN154" t="str">
        <f>IF($E154="","",INDEX(CATEGORIAS!$A:$A,MATCH($E154,CATEGORIAS!$B:$B,0)))</f>
        <v/>
      </c>
      <c r="AO154" t="str">
        <f>IF($F154="","",INDEX(SUBCATEGORIAS!$A:$A,MATCH($F154,SUBCATEGORIAS!$B:$B,0)))</f>
        <v/>
      </c>
      <c r="AP154" t="str">
        <f t="shared" si="45"/>
        <v/>
      </c>
      <c r="AR154" s="2" t="str">
        <f t="shared" si="54"/>
        <v/>
      </c>
      <c r="AS154" t="str">
        <f t="shared" si="55"/>
        <v/>
      </c>
      <c r="AT154" t="str">
        <f t="shared" si="46"/>
        <v/>
      </c>
      <c r="AU154" t="str">
        <f t="shared" si="47"/>
        <v/>
      </c>
    </row>
    <row r="155" spans="1:47" x14ac:dyDescent="0.25">
      <c r="A155" t="str">
        <f t="shared" si="48"/>
        <v/>
      </c>
      <c r="B155" t="str">
        <f>IF(D155="","",MAX($B$2:B154)+1)</f>
        <v/>
      </c>
      <c r="C155" s="3" t="str">
        <f>IF(A155="","",IF(COUNTIF($A$2:$A154,$A155)=0,MAX($C$2:$C154)+1,""))</f>
        <v/>
      </c>
      <c r="M155" t="s">
        <v>57</v>
      </c>
      <c r="O155" t="s">
        <v>57</v>
      </c>
      <c r="P155" s="3" t="str">
        <f t="shared" si="49"/>
        <v/>
      </c>
      <c r="Q155" s="3" t="str">
        <f>IF(D155="","",IF(AND(D155&lt;&gt;"",E155&lt;&gt;"",F155&lt;&gt;"",J155&lt;&gt;"",P155&lt;&gt;"",L155&lt;&gt;"",IFERROR(MATCH(INDEX($C:$C,MATCH($D155,$D:$D,0)),IMAGENES!$B:$B,0),-1)&gt;0),"'si'","'no'"))</f>
        <v/>
      </c>
      <c r="S155" t="str">
        <f t="shared" si="38"/>
        <v/>
      </c>
      <c r="T155" t="str">
        <f t="shared" si="39"/>
        <v/>
      </c>
      <c r="U155" t="str">
        <f t="shared" si="40"/>
        <v/>
      </c>
      <c r="V155" t="str">
        <f t="shared" si="50"/>
        <v/>
      </c>
      <c r="W155" t="str">
        <f t="shared" si="41"/>
        <v/>
      </c>
      <c r="X155" t="str">
        <f t="shared" si="42"/>
        <v/>
      </c>
      <c r="Y155" t="str">
        <f t="shared" si="43"/>
        <v/>
      </c>
      <c r="Z155" t="str">
        <f>IF($X155="","",INDEX(CATEGORIAS!$A:$A,MATCH($X155,CATEGORIAS!$B:$B,0)))</f>
        <v/>
      </c>
      <c r="AA155" t="str">
        <f>IF($Y155="","",INDEX(SUBCATEGORIAS!$A:$A,MATCH($Y155,SUBCATEGORIAS!$B:$B,0)))</f>
        <v/>
      </c>
      <c r="AB155" t="str">
        <f t="shared" si="44"/>
        <v/>
      </c>
      <c r="AC155" t="str">
        <f t="shared" si="51"/>
        <v/>
      </c>
      <c r="AD155" t="str">
        <f t="shared" si="52"/>
        <v/>
      </c>
      <c r="AE155" t="str">
        <f t="shared" si="53"/>
        <v/>
      </c>
      <c r="AG155">
        <v>153</v>
      </c>
      <c r="AH155" t="str">
        <f t="shared" si="56"/>
        <v/>
      </c>
      <c r="AI155" t="str">
        <f>IFERROR(IF(MATCH($AH143,$S:$S,0)&gt;0,CONCATENATE("disponible: ",INDEX($AE:$AE,MATCH($AH143,$S:$S,0)),","),0),"")</f>
        <v/>
      </c>
      <c r="AN155" t="str">
        <f>IF($E155="","",INDEX(CATEGORIAS!$A:$A,MATCH($E155,CATEGORIAS!$B:$B,0)))</f>
        <v/>
      </c>
      <c r="AO155" t="str">
        <f>IF($F155="","",INDEX(SUBCATEGORIAS!$A:$A,MATCH($F155,SUBCATEGORIAS!$B:$B,0)))</f>
        <v/>
      </c>
      <c r="AP155" t="str">
        <f t="shared" si="45"/>
        <v/>
      </c>
      <c r="AR155" s="2" t="str">
        <f t="shared" si="54"/>
        <v/>
      </c>
      <c r="AS155" t="str">
        <f t="shared" si="55"/>
        <v/>
      </c>
      <c r="AT155" t="str">
        <f t="shared" si="46"/>
        <v/>
      </c>
      <c r="AU155" t="str">
        <f t="shared" si="47"/>
        <v/>
      </c>
    </row>
    <row r="156" spans="1:47" x14ac:dyDescent="0.25">
      <c r="A156" t="str">
        <f t="shared" si="48"/>
        <v/>
      </c>
      <c r="B156" t="str">
        <f>IF(D156="","",MAX($B$2:B155)+1)</f>
        <v/>
      </c>
      <c r="C156" s="3" t="str">
        <f>IF(A156="","",IF(COUNTIF($A$2:$A155,$A156)=0,MAX($C$2:$C155)+1,""))</f>
        <v/>
      </c>
      <c r="M156" t="s">
        <v>57</v>
      </c>
      <c r="O156" t="s">
        <v>57</v>
      </c>
      <c r="P156" s="3" t="str">
        <f t="shared" si="49"/>
        <v/>
      </c>
      <c r="Q156" s="3" t="str">
        <f>IF(D156="","",IF(AND(D156&lt;&gt;"",E156&lt;&gt;"",F156&lt;&gt;"",J156&lt;&gt;"",P156&lt;&gt;"",L156&lt;&gt;"",IFERROR(MATCH(INDEX($C:$C,MATCH($D156,$D:$D,0)),IMAGENES!$B:$B,0),-1)&gt;0),"'si'","'no'"))</f>
        <v/>
      </c>
      <c r="S156" t="str">
        <f t="shared" si="38"/>
        <v/>
      </c>
      <c r="T156" t="str">
        <f t="shared" si="39"/>
        <v/>
      </c>
      <c r="U156" t="str">
        <f t="shared" si="40"/>
        <v/>
      </c>
      <c r="V156" t="str">
        <f t="shared" si="50"/>
        <v/>
      </c>
      <c r="W156" t="str">
        <f t="shared" si="41"/>
        <v/>
      </c>
      <c r="X156" t="str">
        <f t="shared" si="42"/>
        <v/>
      </c>
      <c r="Y156" t="str">
        <f t="shared" si="43"/>
        <v/>
      </c>
      <c r="Z156" t="str">
        <f>IF($X156="","",INDEX(CATEGORIAS!$A:$A,MATCH($X156,CATEGORIAS!$B:$B,0)))</f>
        <v/>
      </c>
      <c r="AA156" t="str">
        <f>IF($Y156="","",INDEX(SUBCATEGORIAS!$A:$A,MATCH($Y156,SUBCATEGORIAS!$B:$B,0)))</f>
        <v/>
      </c>
      <c r="AB156" t="str">
        <f t="shared" si="44"/>
        <v/>
      </c>
      <c r="AC156" t="str">
        <f t="shared" si="51"/>
        <v/>
      </c>
      <c r="AD156" t="str">
        <f t="shared" si="52"/>
        <v/>
      </c>
      <c r="AE156" t="str">
        <f t="shared" si="53"/>
        <v/>
      </c>
      <c r="AG156">
        <v>154</v>
      </c>
      <c r="AH156" t="str">
        <f t="shared" si="56"/>
        <v/>
      </c>
      <c r="AI156" t="str">
        <f>IFERROR(IF(MATCH($AH143,$S:$S,0)&gt;0,"},",0),"")</f>
        <v/>
      </c>
      <c r="AN156" t="str">
        <f>IF($E156="","",INDEX(CATEGORIAS!$A:$A,MATCH($E156,CATEGORIAS!$B:$B,0)))</f>
        <v/>
      </c>
      <c r="AO156" t="str">
        <f>IF($F156="","",INDEX(SUBCATEGORIAS!$A:$A,MATCH($F156,SUBCATEGORIAS!$B:$B,0)))</f>
        <v/>
      </c>
      <c r="AP156" t="str">
        <f t="shared" si="45"/>
        <v/>
      </c>
      <c r="AR156" s="2" t="str">
        <f t="shared" si="54"/>
        <v/>
      </c>
      <c r="AS156" t="str">
        <f t="shared" si="55"/>
        <v/>
      </c>
      <c r="AT156" t="str">
        <f t="shared" si="46"/>
        <v/>
      </c>
      <c r="AU156" t="str">
        <f t="shared" si="47"/>
        <v/>
      </c>
    </row>
    <row r="157" spans="1:47" x14ac:dyDescent="0.25">
      <c r="A157" t="str">
        <f t="shared" si="48"/>
        <v/>
      </c>
      <c r="B157" t="str">
        <f>IF(D157="","",MAX($B$2:B156)+1)</f>
        <v/>
      </c>
      <c r="C157" s="3" t="str">
        <f>IF(A157="","",IF(COUNTIF($A$2:$A156,$A157)=0,MAX($C$2:$C156)+1,""))</f>
        <v/>
      </c>
      <c r="M157" t="s">
        <v>57</v>
      </c>
      <c r="O157" t="s">
        <v>57</v>
      </c>
      <c r="P157" s="3" t="str">
        <f t="shared" si="49"/>
        <v/>
      </c>
      <c r="Q157" s="3" t="str">
        <f>IF(D157="","",IF(AND(D157&lt;&gt;"",E157&lt;&gt;"",F157&lt;&gt;"",J157&lt;&gt;"",P157&lt;&gt;"",L157&lt;&gt;"",IFERROR(MATCH(INDEX($C:$C,MATCH($D157,$D:$D,0)),IMAGENES!$B:$B,0),-1)&gt;0),"'si'","'no'"))</f>
        <v/>
      </c>
      <c r="S157" t="str">
        <f t="shared" si="38"/>
        <v/>
      </c>
      <c r="T157" t="str">
        <f t="shared" si="39"/>
        <v/>
      </c>
      <c r="U157" t="str">
        <f t="shared" si="40"/>
        <v/>
      </c>
      <c r="V157" t="str">
        <f t="shared" si="50"/>
        <v/>
      </c>
      <c r="W157" t="str">
        <f t="shared" si="41"/>
        <v/>
      </c>
      <c r="X157" t="str">
        <f t="shared" si="42"/>
        <v/>
      </c>
      <c r="Y157" t="str">
        <f t="shared" si="43"/>
        <v/>
      </c>
      <c r="Z157" t="str">
        <f>IF($X157="","",INDEX(CATEGORIAS!$A:$A,MATCH($X157,CATEGORIAS!$B:$B,0)))</f>
        <v/>
      </c>
      <c r="AA157" t="str">
        <f>IF($Y157="","",INDEX(SUBCATEGORIAS!$A:$A,MATCH($Y157,SUBCATEGORIAS!$B:$B,0)))</f>
        <v/>
      </c>
      <c r="AB157" t="str">
        <f t="shared" si="44"/>
        <v/>
      </c>
      <c r="AC157" t="str">
        <f t="shared" si="51"/>
        <v/>
      </c>
      <c r="AD157" t="str">
        <f t="shared" si="52"/>
        <v/>
      </c>
      <c r="AE157" t="str">
        <f t="shared" si="53"/>
        <v/>
      </c>
      <c r="AG157">
        <v>155</v>
      </c>
      <c r="AH157">
        <f t="shared" si="56"/>
        <v>12</v>
      </c>
      <c r="AI157" t="str">
        <f>IFERROR(IF(MATCH($AH157,$S:$S,0)&gt;0,"{",0),"")</f>
        <v/>
      </c>
      <c r="AN157" t="str">
        <f>IF($E157="","",INDEX(CATEGORIAS!$A:$A,MATCH($E157,CATEGORIAS!$B:$B,0)))</f>
        <v/>
      </c>
      <c r="AO157" t="str">
        <f>IF($F157="","",INDEX(SUBCATEGORIAS!$A:$A,MATCH($F157,SUBCATEGORIAS!$B:$B,0)))</f>
        <v/>
      </c>
      <c r="AP157" t="str">
        <f t="shared" si="45"/>
        <v/>
      </c>
      <c r="AR157" s="2" t="str">
        <f t="shared" si="54"/>
        <v/>
      </c>
      <c r="AS157" t="str">
        <f t="shared" si="55"/>
        <v/>
      </c>
      <c r="AT157" t="str">
        <f t="shared" si="46"/>
        <v/>
      </c>
      <c r="AU157" t="str">
        <f t="shared" si="47"/>
        <v/>
      </c>
    </row>
    <row r="158" spans="1:47" x14ac:dyDescent="0.25">
      <c r="A158" t="str">
        <f t="shared" si="48"/>
        <v/>
      </c>
      <c r="B158" t="str">
        <f>IF(D158="","",MAX($B$2:B157)+1)</f>
        <v/>
      </c>
      <c r="C158" s="3" t="str">
        <f>IF(A158="","",IF(COUNTIF($A$2:$A157,$A158)=0,MAX($C$2:$C157)+1,""))</f>
        <v/>
      </c>
      <c r="M158" t="s">
        <v>57</v>
      </c>
      <c r="O158" t="s">
        <v>57</v>
      </c>
      <c r="P158" s="3" t="str">
        <f t="shared" si="49"/>
        <v/>
      </c>
      <c r="Q158" s="3" t="str">
        <f>IF(D158="","",IF(AND(D158&lt;&gt;"",E158&lt;&gt;"",F158&lt;&gt;"",J158&lt;&gt;"",P158&lt;&gt;"",L158&lt;&gt;"",IFERROR(MATCH(INDEX($C:$C,MATCH($D158,$D:$D,0)),IMAGENES!$B:$B,0),-1)&gt;0),"'si'","'no'"))</f>
        <v/>
      </c>
      <c r="S158" t="str">
        <f t="shared" si="38"/>
        <v/>
      </c>
      <c r="T158" t="str">
        <f t="shared" si="39"/>
        <v/>
      </c>
      <c r="U158" t="str">
        <f t="shared" si="40"/>
        <v/>
      </c>
      <c r="V158" t="str">
        <f t="shared" si="50"/>
        <v/>
      </c>
      <c r="W158" t="str">
        <f t="shared" si="41"/>
        <v/>
      </c>
      <c r="X158" t="str">
        <f t="shared" si="42"/>
        <v/>
      </c>
      <c r="Y158" t="str">
        <f t="shared" si="43"/>
        <v/>
      </c>
      <c r="Z158" t="str">
        <f>IF($X158="","",INDEX(CATEGORIAS!$A:$A,MATCH($X158,CATEGORIAS!$B:$B,0)))</f>
        <v/>
      </c>
      <c r="AA158" t="str">
        <f>IF($Y158="","",INDEX(SUBCATEGORIAS!$A:$A,MATCH($Y158,SUBCATEGORIAS!$B:$B,0)))</f>
        <v/>
      </c>
      <c r="AB158" t="str">
        <f t="shared" si="44"/>
        <v/>
      </c>
      <c r="AC158" t="str">
        <f t="shared" si="51"/>
        <v/>
      </c>
      <c r="AD158" t="str">
        <f t="shared" si="52"/>
        <v/>
      </c>
      <c r="AE158" t="str">
        <f t="shared" si="53"/>
        <v/>
      </c>
      <c r="AG158">
        <v>156</v>
      </c>
      <c r="AH158" t="str">
        <f t="shared" si="56"/>
        <v/>
      </c>
      <c r="AI158" t="str">
        <f>IFERROR(IF(MATCH($AH157,$S:$S,0)&gt;0,CONCATENATE("id_articulo: ",$AH157,","),0),"")</f>
        <v/>
      </c>
      <c r="AN158" t="str">
        <f>IF($E158="","",INDEX(CATEGORIAS!$A:$A,MATCH($E158,CATEGORIAS!$B:$B,0)))</f>
        <v/>
      </c>
      <c r="AO158" t="str">
        <f>IF($F158="","",INDEX(SUBCATEGORIAS!$A:$A,MATCH($F158,SUBCATEGORIAS!$B:$B,0)))</f>
        <v/>
      </c>
      <c r="AP158" t="str">
        <f t="shared" si="45"/>
        <v/>
      </c>
      <c r="AR158" s="2" t="str">
        <f t="shared" si="54"/>
        <v/>
      </c>
      <c r="AS158" t="str">
        <f t="shared" si="55"/>
        <v/>
      </c>
      <c r="AT158" t="str">
        <f t="shared" si="46"/>
        <v/>
      </c>
      <c r="AU158" t="str">
        <f t="shared" si="47"/>
        <v/>
      </c>
    </row>
    <row r="159" spans="1:47" x14ac:dyDescent="0.25">
      <c r="A159" t="str">
        <f t="shared" si="48"/>
        <v/>
      </c>
      <c r="B159" t="str">
        <f>IF(D159="","",MAX($B$2:B158)+1)</f>
        <v/>
      </c>
      <c r="C159" s="3" t="str">
        <f>IF(A159="","",IF(COUNTIF($A$2:$A158,$A159)=0,MAX($C$2:$C158)+1,""))</f>
        <v/>
      </c>
      <c r="M159" t="s">
        <v>57</v>
      </c>
      <c r="O159" t="s">
        <v>57</v>
      </c>
      <c r="P159" s="3" t="str">
        <f t="shared" si="49"/>
        <v/>
      </c>
      <c r="Q159" s="3" t="str">
        <f>IF(D159="","",IF(AND(D159&lt;&gt;"",E159&lt;&gt;"",F159&lt;&gt;"",J159&lt;&gt;"",P159&lt;&gt;"",L159&lt;&gt;"",IFERROR(MATCH(INDEX($C:$C,MATCH($D159,$D:$D,0)),IMAGENES!$B:$B,0),-1)&gt;0),"'si'","'no'"))</f>
        <v/>
      </c>
      <c r="S159" t="str">
        <f t="shared" si="38"/>
        <v/>
      </c>
      <c r="T159" t="str">
        <f t="shared" si="39"/>
        <v/>
      </c>
      <c r="U159" t="str">
        <f t="shared" si="40"/>
        <v/>
      </c>
      <c r="V159" t="str">
        <f t="shared" si="50"/>
        <v/>
      </c>
      <c r="W159" t="str">
        <f t="shared" si="41"/>
        <v/>
      </c>
      <c r="X159" t="str">
        <f t="shared" si="42"/>
        <v/>
      </c>
      <c r="Y159" t="str">
        <f t="shared" si="43"/>
        <v/>
      </c>
      <c r="Z159" t="str">
        <f>IF($X159="","",INDEX(CATEGORIAS!$A:$A,MATCH($X159,CATEGORIAS!$B:$B,0)))</f>
        <v/>
      </c>
      <c r="AA159" t="str">
        <f>IF($Y159="","",INDEX(SUBCATEGORIAS!$A:$A,MATCH($Y159,SUBCATEGORIAS!$B:$B,0)))</f>
        <v/>
      </c>
      <c r="AB159" t="str">
        <f t="shared" si="44"/>
        <v/>
      </c>
      <c r="AC159" t="str">
        <f t="shared" si="51"/>
        <v/>
      </c>
      <c r="AD159" t="str">
        <f t="shared" si="52"/>
        <v/>
      </c>
      <c r="AE159" t="str">
        <f t="shared" si="53"/>
        <v/>
      </c>
      <c r="AG159">
        <v>157</v>
      </c>
      <c r="AH159" t="str">
        <f t="shared" si="56"/>
        <v/>
      </c>
      <c r="AI159" t="str">
        <f>IFERROR(IF(MATCH($AH157,$S:$S,0)&gt;0,CONCATENATE("nombre: '",INDEX($T:$T,MATCH($AH157,$S:$S,0)),"',"),0),"")</f>
        <v/>
      </c>
      <c r="AN159" t="str">
        <f>IF($E159="","",INDEX(CATEGORIAS!$A:$A,MATCH($E159,CATEGORIAS!$B:$B,0)))</f>
        <v/>
      </c>
      <c r="AO159" t="str">
        <f>IF($F159="","",INDEX(SUBCATEGORIAS!$A:$A,MATCH($F159,SUBCATEGORIAS!$B:$B,0)))</f>
        <v/>
      </c>
      <c r="AP159" t="str">
        <f t="shared" si="45"/>
        <v/>
      </c>
      <c r="AR159" s="2" t="str">
        <f t="shared" si="54"/>
        <v/>
      </c>
      <c r="AS159" t="str">
        <f t="shared" si="55"/>
        <v/>
      </c>
      <c r="AT159" t="str">
        <f t="shared" si="46"/>
        <v/>
      </c>
      <c r="AU159" t="str">
        <f t="shared" si="47"/>
        <v/>
      </c>
    </row>
    <row r="160" spans="1:47" x14ac:dyDescent="0.25">
      <c r="A160" t="str">
        <f t="shared" si="48"/>
        <v/>
      </c>
      <c r="B160" t="str">
        <f>IF(D160="","",MAX($B$2:B159)+1)</f>
        <v/>
      </c>
      <c r="C160" s="3" t="str">
        <f>IF(A160="","",IF(COUNTIF($A$2:$A159,$A160)=0,MAX($C$2:$C159)+1,""))</f>
        <v/>
      </c>
      <c r="M160" t="s">
        <v>57</v>
      </c>
      <c r="O160" t="s">
        <v>57</v>
      </c>
      <c r="P160" s="3" t="str">
        <f t="shared" si="49"/>
        <v/>
      </c>
      <c r="Q160" s="3" t="str">
        <f>IF(D160="","",IF(AND(D160&lt;&gt;"",E160&lt;&gt;"",F160&lt;&gt;"",J160&lt;&gt;"",P160&lt;&gt;"",L160&lt;&gt;"",IFERROR(MATCH(INDEX($C:$C,MATCH($D160,$D:$D,0)),IMAGENES!$B:$B,0),-1)&gt;0),"'si'","'no'"))</f>
        <v/>
      </c>
      <c r="S160" t="str">
        <f t="shared" si="38"/>
        <v/>
      </c>
      <c r="T160" t="str">
        <f t="shared" si="39"/>
        <v/>
      </c>
      <c r="U160" t="str">
        <f t="shared" si="40"/>
        <v/>
      </c>
      <c r="V160" t="str">
        <f t="shared" si="50"/>
        <v/>
      </c>
      <c r="W160" t="str">
        <f t="shared" si="41"/>
        <v/>
      </c>
      <c r="X160" t="str">
        <f t="shared" si="42"/>
        <v/>
      </c>
      <c r="Y160" t="str">
        <f t="shared" si="43"/>
        <v/>
      </c>
      <c r="Z160" t="str">
        <f>IF($X160="","",INDEX(CATEGORIAS!$A:$A,MATCH($X160,CATEGORIAS!$B:$B,0)))</f>
        <v/>
      </c>
      <c r="AA160" t="str">
        <f>IF($Y160="","",INDEX(SUBCATEGORIAS!$A:$A,MATCH($Y160,SUBCATEGORIAS!$B:$B,0)))</f>
        <v/>
      </c>
      <c r="AB160" t="str">
        <f t="shared" si="44"/>
        <v/>
      </c>
      <c r="AC160" t="str">
        <f t="shared" si="51"/>
        <v/>
      </c>
      <c r="AD160" t="str">
        <f t="shared" si="52"/>
        <v/>
      </c>
      <c r="AE160" t="str">
        <f t="shared" si="53"/>
        <v/>
      </c>
      <c r="AG160">
        <v>158</v>
      </c>
      <c r="AH160" t="str">
        <f t="shared" si="56"/>
        <v/>
      </c>
      <c r="AI160" t="str">
        <f>IFERROR(IF(MATCH($AH157,$S:$S,0)&gt;0,CONCATENATE("descripcion: '",INDEX($U:$U,MATCH($AH157,$S:$S,0)),"',"),0),"")</f>
        <v/>
      </c>
      <c r="AN160" t="str">
        <f>IF($E160="","",INDEX(CATEGORIAS!$A:$A,MATCH($E160,CATEGORIAS!$B:$B,0)))</f>
        <v/>
      </c>
      <c r="AO160" t="str">
        <f>IF($F160="","",INDEX(SUBCATEGORIAS!$A:$A,MATCH($F160,SUBCATEGORIAS!$B:$B,0)))</f>
        <v/>
      </c>
      <c r="AP160" t="str">
        <f t="shared" si="45"/>
        <v/>
      </c>
      <c r="AR160" s="2" t="str">
        <f t="shared" si="54"/>
        <v/>
      </c>
      <c r="AS160" t="str">
        <f t="shared" si="55"/>
        <v/>
      </c>
      <c r="AT160" t="str">
        <f t="shared" si="46"/>
        <v/>
      </c>
      <c r="AU160" t="str">
        <f t="shared" si="47"/>
        <v/>
      </c>
    </row>
    <row r="161" spans="1:47" x14ac:dyDescent="0.25">
      <c r="A161" t="str">
        <f t="shared" si="48"/>
        <v/>
      </c>
      <c r="B161" t="str">
        <f>IF(D161="","",MAX($B$2:B160)+1)</f>
        <v/>
      </c>
      <c r="C161" s="3" t="str">
        <f>IF(A161="","",IF(COUNTIF($A$2:$A160,$A161)=0,MAX($C$2:$C160)+1,""))</f>
        <v/>
      </c>
      <c r="M161" t="s">
        <v>57</v>
      </c>
      <c r="O161" t="s">
        <v>57</v>
      </c>
      <c r="P161" s="3" t="str">
        <f t="shared" si="49"/>
        <v/>
      </c>
      <c r="Q161" s="3" t="str">
        <f>IF(D161="","",IF(AND(D161&lt;&gt;"",E161&lt;&gt;"",F161&lt;&gt;"",J161&lt;&gt;"",P161&lt;&gt;"",L161&lt;&gt;"",IFERROR(MATCH(INDEX($C:$C,MATCH($D161,$D:$D,0)),IMAGENES!$B:$B,0),-1)&gt;0),"'si'","'no'"))</f>
        <v/>
      </c>
      <c r="S161" t="str">
        <f t="shared" si="38"/>
        <v/>
      </c>
      <c r="T161" t="str">
        <f t="shared" si="39"/>
        <v/>
      </c>
      <c r="U161" t="str">
        <f t="shared" si="40"/>
        <v/>
      </c>
      <c r="V161" t="str">
        <f t="shared" si="50"/>
        <v/>
      </c>
      <c r="W161" t="str">
        <f t="shared" si="41"/>
        <v/>
      </c>
      <c r="X161" t="str">
        <f t="shared" si="42"/>
        <v/>
      </c>
      <c r="Y161" t="str">
        <f t="shared" si="43"/>
        <v/>
      </c>
      <c r="Z161" t="str">
        <f>IF($X161="","",INDEX(CATEGORIAS!$A:$A,MATCH($X161,CATEGORIAS!$B:$B,0)))</f>
        <v/>
      </c>
      <c r="AA161" t="str">
        <f>IF($Y161="","",INDEX(SUBCATEGORIAS!$A:$A,MATCH($Y161,SUBCATEGORIAS!$B:$B,0)))</f>
        <v/>
      </c>
      <c r="AB161" t="str">
        <f t="shared" si="44"/>
        <v/>
      </c>
      <c r="AC161" t="str">
        <f t="shared" si="51"/>
        <v/>
      </c>
      <c r="AD161" t="str">
        <f t="shared" si="52"/>
        <v/>
      </c>
      <c r="AE161" t="str">
        <f t="shared" si="53"/>
        <v/>
      </c>
      <c r="AG161">
        <v>159</v>
      </c>
      <c r="AH161" t="str">
        <f t="shared" si="56"/>
        <v/>
      </c>
      <c r="AI161" t="str">
        <f>IFERROR(IF(MATCH($AH157,$S:$S,0)&gt;0,CONCATENATE("descripcion_larga: '",INDEX($W:$W,MATCH($AH157,$S:$S,0)),"',"),0),"")</f>
        <v/>
      </c>
      <c r="AN161" t="str">
        <f>IF($E161="","",INDEX(CATEGORIAS!$A:$A,MATCH($E161,CATEGORIAS!$B:$B,0)))</f>
        <v/>
      </c>
      <c r="AO161" t="str">
        <f>IF($F161="","",INDEX(SUBCATEGORIAS!$A:$A,MATCH($F161,SUBCATEGORIAS!$B:$B,0)))</f>
        <v/>
      </c>
      <c r="AP161" t="str">
        <f t="shared" si="45"/>
        <v/>
      </c>
      <c r="AR161" s="2" t="str">
        <f t="shared" si="54"/>
        <v/>
      </c>
      <c r="AS161" t="str">
        <f t="shared" si="55"/>
        <v/>
      </c>
      <c r="AT161" t="str">
        <f t="shared" si="46"/>
        <v/>
      </c>
      <c r="AU161" t="str">
        <f t="shared" si="47"/>
        <v/>
      </c>
    </row>
    <row r="162" spans="1:47" x14ac:dyDescent="0.25">
      <c r="A162" t="str">
        <f t="shared" si="48"/>
        <v/>
      </c>
      <c r="B162" t="str">
        <f>IF(D162="","",MAX($B$2:B161)+1)</f>
        <v/>
      </c>
      <c r="C162" s="3" t="str">
        <f>IF(A162="","",IF(COUNTIF($A$2:$A161,$A162)=0,MAX($C$2:$C161)+1,""))</f>
        <v/>
      </c>
      <c r="M162" t="s">
        <v>57</v>
      </c>
      <c r="O162" t="s">
        <v>57</v>
      </c>
      <c r="P162" s="3" t="str">
        <f t="shared" si="49"/>
        <v/>
      </c>
      <c r="Q162" s="3" t="str">
        <f>IF(D162="","",IF(AND(D162&lt;&gt;"",E162&lt;&gt;"",F162&lt;&gt;"",J162&lt;&gt;"",P162&lt;&gt;"",L162&lt;&gt;"",IFERROR(MATCH(INDEX($C:$C,MATCH($D162,$D:$D,0)),IMAGENES!$B:$B,0),-1)&gt;0),"'si'","'no'"))</f>
        <v/>
      </c>
      <c r="S162" t="str">
        <f t="shared" si="38"/>
        <v/>
      </c>
      <c r="T162" t="str">
        <f t="shared" si="39"/>
        <v/>
      </c>
      <c r="U162" t="str">
        <f t="shared" si="40"/>
        <v/>
      </c>
      <c r="V162" t="str">
        <f t="shared" si="50"/>
        <v/>
      </c>
      <c r="W162" t="str">
        <f t="shared" si="41"/>
        <v/>
      </c>
      <c r="X162" t="str">
        <f t="shared" si="42"/>
        <v/>
      </c>
      <c r="Y162" t="str">
        <f t="shared" si="43"/>
        <v/>
      </c>
      <c r="Z162" t="str">
        <f>IF($X162="","",INDEX(CATEGORIAS!$A:$A,MATCH($X162,CATEGORIAS!$B:$B,0)))</f>
        <v/>
      </c>
      <c r="AA162" t="str">
        <f>IF($Y162="","",INDEX(SUBCATEGORIAS!$A:$A,MATCH($Y162,SUBCATEGORIAS!$B:$B,0)))</f>
        <v/>
      </c>
      <c r="AB162" t="str">
        <f t="shared" si="44"/>
        <v/>
      </c>
      <c r="AC162" t="str">
        <f t="shared" si="51"/>
        <v/>
      </c>
      <c r="AD162" t="str">
        <f t="shared" si="52"/>
        <v/>
      </c>
      <c r="AE162" t="str">
        <f t="shared" si="53"/>
        <v/>
      </c>
      <c r="AG162">
        <v>160</v>
      </c>
      <c r="AH162" t="str">
        <f t="shared" si="56"/>
        <v/>
      </c>
      <c r="AI162" t="str">
        <f>IFERROR(IF(MATCH($AH157,$S:$S,0)&gt;0,CONCATENATE("grado: '",INDEX($V:$V,MATCH($AH157,$S:$S,0)),"',"),0),"")</f>
        <v/>
      </c>
      <c r="AN162" t="str">
        <f>IF($E162="","",INDEX(CATEGORIAS!$A:$A,MATCH($E162,CATEGORIAS!$B:$B,0)))</f>
        <v/>
      </c>
      <c r="AO162" t="str">
        <f>IF($F162="","",INDEX(SUBCATEGORIAS!$A:$A,MATCH($F162,SUBCATEGORIAS!$B:$B,0)))</f>
        <v/>
      </c>
      <c r="AP162" t="str">
        <f t="shared" si="45"/>
        <v/>
      </c>
      <c r="AR162" s="2" t="str">
        <f t="shared" si="54"/>
        <v/>
      </c>
      <c r="AS162" t="str">
        <f t="shared" si="55"/>
        <v/>
      </c>
      <c r="AT162" t="str">
        <f t="shared" si="46"/>
        <v/>
      </c>
      <c r="AU162" t="str">
        <f t="shared" si="47"/>
        <v/>
      </c>
    </row>
    <row r="163" spans="1:47" x14ac:dyDescent="0.25">
      <c r="A163" t="str">
        <f t="shared" si="48"/>
        <v/>
      </c>
      <c r="B163" t="str">
        <f>IF(D163="","",MAX($B$2:B162)+1)</f>
        <v/>
      </c>
      <c r="C163" s="3" t="str">
        <f>IF(A163="","",IF(COUNTIF($A$2:$A162,$A163)=0,MAX($C$2:$C162)+1,""))</f>
        <v/>
      </c>
      <c r="M163" t="s">
        <v>57</v>
      </c>
      <c r="O163" t="s">
        <v>57</v>
      </c>
      <c r="P163" s="3" t="str">
        <f t="shared" si="49"/>
        <v/>
      </c>
      <c r="Q163" s="3" t="str">
        <f>IF(D163="","",IF(AND(D163&lt;&gt;"",E163&lt;&gt;"",F163&lt;&gt;"",J163&lt;&gt;"",P163&lt;&gt;"",L163&lt;&gt;"",IFERROR(MATCH(INDEX($C:$C,MATCH($D163,$D:$D,0)),IMAGENES!$B:$B,0),-1)&gt;0),"'si'","'no'"))</f>
        <v/>
      </c>
      <c r="S163" t="str">
        <f t="shared" si="38"/>
        <v/>
      </c>
      <c r="T163" t="str">
        <f t="shared" si="39"/>
        <v/>
      </c>
      <c r="U163" t="str">
        <f t="shared" si="40"/>
        <v/>
      </c>
      <c r="V163" t="str">
        <f t="shared" si="50"/>
        <v/>
      </c>
      <c r="W163" t="str">
        <f t="shared" si="41"/>
        <v/>
      </c>
      <c r="X163" t="str">
        <f t="shared" si="42"/>
        <v/>
      </c>
      <c r="Y163" t="str">
        <f t="shared" si="43"/>
        <v/>
      </c>
      <c r="Z163" t="str">
        <f>IF($X163="","",INDEX(CATEGORIAS!$A:$A,MATCH($X163,CATEGORIAS!$B:$B,0)))</f>
        <v/>
      </c>
      <c r="AA163" t="str">
        <f>IF($Y163="","",INDEX(SUBCATEGORIAS!$A:$A,MATCH($Y163,SUBCATEGORIAS!$B:$B,0)))</f>
        <v/>
      </c>
      <c r="AB163" t="str">
        <f t="shared" si="44"/>
        <v/>
      </c>
      <c r="AC163" t="str">
        <f t="shared" si="51"/>
        <v/>
      </c>
      <c r="AD163" t="str">
        <f t="shared" si="52"/>
        <v/>
      </c>
      <c r="AE163" t="str">
        <f t="shared" si="53"/>
        <v/>
      </c>
      <c r="AG163">
        <v>161</v>
      </c>
      <c r="AH163" t="str">
        <f t="shared" si="56"/>
        <v/>
      </c>
      <c r="AI163" t="str">
        <f>IFERROR(IF(MATCH($AH157,$S:$S,0)&gt;0,CONCATENATE("id_categoria: '",INDEX($Z:$Z,MATCH($AH157,$S:$S,0)),"',"),0),"")</f>
        <v/>
      </c>
      <c r="AN163" t="str">
        <f>IF($E163="","",INDEX(CATEGORIAS!$A:$A,MATCH($E163,CATEGORIAS!$B:$B,0)))</f>
        <v/>
      </c>
      <c r="AO163" t="str">
        <f>IF($F163="","",INDEX(SUBCATEGORIAS!$A:$A,MATCH($F163,SUBCATEGORIAS!$B:$B,0)))</f>
        <v/>
      </c>
      <c r="AP163" t="str">
        <f t="shared" si="45"/>
        <v/>
      </c>
      <c r="AR163" s="2" t="str">
        <f t="shared" si="54"/>
        <v/>
      </c>
      <c r="AS163" t="str">
        <f t="shared" si="55"/>
        <v/>
      </c>
      <c r="AT163" t="str">
        <f t="shared" si="46"/>
        <v/>
      </c>
      <c r="AU163" t="str">
        <f t="shared" si="47"/>
        <v/>
      </c>
    </row>
    <row r="164" spans="1:47" x14ac:dyDescent="0.25">
      <c r="A164" t="str">
        <f t="shared" si="48"/>
        <v/>
      </c>
      <c r="B164" t="str">
        <f>IF(D164="","",MAX($B$2:B163)+1)</f>
        <v/>
      </c>
      <c r="C164" s="3" t="str">
        <f>IF(A164="","",IF(COUNTIF($A$2:$A163,$A164)=0,MAX($C$2:$C163)+1,""))</f>
        <v/>
      </c>
      <c r="M164" t="s">
        <v>57</v>
      </c>
      <c r="O164" t="s">
        <v>57</v>
      </c>
      <c r="P164" s="3" t="str">
        <f t="shared" si="49"/>
        <v/>
      </c>
      <c r="Q164" s="3" t="str">
        <f>IF(D164="","",IF(AND(D164&lt;&gt;"",E164&lt;&gt;"",F164&lt;&gt;"",J164&lt;&gt;"",P164&lt;&gt;"",L164&lt;&gt;"",IFERROR(MATCH(INDEX($C:$C,MATCH($D164,$D:$D,0)),IMAGENES!$B:$B,0),-1)&gt;0),"'si'","'no'"))</f>
        <v/>
      </c>
      <c r="S164" t="str">
        <f t="shared" si="38"/>
        <v/>
      </c>
      <c r="T164" t="str">
        <f t="shared" si="39"/>
        <v/>
      </c>
      <c r="U164" t="str">
        <f t="shared" si="40"/>
        <v/>
      </c>
      <c r="V164" t="str">
        <f t="shared" si="50"/>
        <v/>
      </c>
      <c r="W164" t="str">
        <f t="shared" si="41"/>
        <v/>
      </c>
      <c r="X164" t="str">
        <f t="shared" si="42"/>
        <v/>
      </c>
      <c r="Y164" t="str">
        <f t="shared" si="43"/>
        <v/>
      </c>
      <c r="Z164" t="str">
        <f>IF($X164="","",INDEX(CATEGORIAS!$A:$A,MATCH($X164,CATEGORIAS!$B:$B,0)))</f>
        <v/>
      </c>
      <c r="AA164" t="str">
        <f>IF($Y164="","",INDEX(SUBCATEGORIAS!$A:$A,MATCH($Y164,SUBCATEGORIAS!$B:$B,0)))</f>
        <v/>
      </c>
      <c r="AB164" t="str">
        <f t="shared" si="44"/>
        <v/>
      </c>
      <c r="AC164" t="str">
        <f t="shared" si="51"/>
        <v/>
      </c>
      <c r="AD164" t="str">
        <f t="shared" si="52"/>
        <v/>
      </c>
      <c r="AE164" t="str">
        <f t="shared" si="53"/>
        <v/>
      </c>
      <c r="AG164">
        <v>162</v>
      </c>
      <c r="AH164" t="str">
        <f t="shared" si="56"/>
        <v/>
      </c>
      <c r="AI164" t="str">
        <f>IFERROR(IF(MATCH($AH157,$S:$S,0)&gt;0,CONCATENATE("id_subcategoria: '",INDEX($AA:$AA,MATCH($AH157,$S:$S,0)),"',"),0),"")</f>
        <v/>
      </c>
      <c r="AN164" t="str">
        <f>IF($E164="","",INDEX(CATEGORIAS!$A:$A,MATCH($E164,CATEGORIAS!$B:$B,0)))</f>
        <v/>
      </c>
      <c r="AO164" t="str">
        <f>IF($F164="","",INDEX(SUBCATEGORIAS!$A:$A,MATCH($F164,SUBCATEGORIAS!$B:$B,0)))</f>
        <v/>
      </c>
      <c r="AP164" t="str">
        <f t="shared" si="45"/>
        <v/>
      </c>
      <c r="AR164" s="2" t="str">
        <f t="shared" si="54"/>
        <v/>
      </c>
      <c r="AS164" t="str">
        <f t="shared" si="55"/>
        <v/>
      </c>
      <c r="AT164" t="str">
        <f t="shared" si="46"/>
        <v/>
      </c>
      <c r="AU164" t="str">
        <f t="shared" si="47"/>
        <v/>
      </c>
    </row>
    <row r="165" spans="1:47" x14ac:dyDescent="0.25">
      <c r="A165" t="str">
        <f t="shared" si="48"/>
        <v/>
      </c>
      <c r="B165" t="str">
        <f>IF(D165="","",MAX($B$2:B164)+1)</f>
        <v/>
      </c>
      <c r="C165" s="3" t="str">
        <f>IF(A165="","",IF(COUNTIF($A$2:$A164,$A165)=0,MAX($C$2:$C164)+1,""))</f>
        <v/>
      </c>
      <c r="M165" t="s">
        <v>57</v>
      </c>
      <c r="O165" t="s">
        <v>57</v>
      </c>
      <c r="P165" s="3" t="str">
        <f t="shared" si="49"/>
        <v/>
      </c>
      <c r="Q165" s="3" t="str">
        <f>IF(D165="","",IF(AND(D165&lt;&gt;"",E165&lt;&gt;"",F165&lt;&gt;"",J165&lt;&gt;"",P165&lt;&gt;"",L165&lt;&gt;"",IFERROR(MATCH(INDEX($C:$C,MATCH($D165,$D:$D,0)),IMAGENES!$B:$B,0),-1)&gt;0),"'si'","'no'"))</f>
        <v/>
      </c>
      <c r="S165" t="str">
        <f t="shared" si="38"/>
        <v/>
      </c>
      <c r="T165" t="str">
        <f t="shared" si="39"/>
        <v/>
      </c>
      <c r="U165" t="str">
        <f t="shared" si="40"/>
        <v/>
      </c>
      <c r="V165" t="str">
        <f t="shared" si="50"/>
        <v/>
      </c>
      <c r="W165" t="str">
        <f t="shared" si="41"/>
        <v/>
      </c>
      <c r="X165" t="str">
        <f t="shared" si="42"/>
        <v/>
      </c>
      <c r="Y165" t="str">
        <f t="shared" si="43"/>
        <v/>
      </c>
      <c r="Z165" t="str">
        <f>IF($X165="","",INDEX(CATEGORIAS!$A:$A,MATCH($X165,CATEGORIAS!$B:$B,0)))</f>
        <v/>
      </c>
      <c r="AA165" t="str">
        <f>IF($Y165="","",INDEX(SUBCATEGORIAS!$A:$A,MATCH($Y165,SUBCATEGORIAS!$B:$B,0)))</f>
        <v/>
      </c>
      <c r="AB165" t="str">
        <f t="shared" si="44"/>
        <v/>
      </c>
      <c r="AC165" t="str">
        <f t="shared" si="51"/>
        <v/>
      </c>
      <c r="AD165" t="str">
        <f t="shared" si="52"/>
        <v/>
      </c>
      <c r="AE165" t="str">
        <f t="shared" si="53"/>
        <v/>
      </c>
      <c r="AG165">
        <v>163</v>
      </c>
      <c r="AH165" t="str">
        <f t="shared" si="56"/>
        <v/>
      </c>
      <c r="AI165" t="str">
        <f>IFERROR(IF(MATCH($AH157,$S:$S,0)&gt;0,CONCATENATE("precio: ",INDEX($AB:$AB,MATCH($AH157,$S:$S,0)),","),0),"")</f>
        <v/>
      </c>
      <c r="AN165" t="str">
        <f>IF($E165="","",INDEX(CATEGORIAS!$A:$A,MATCH($E165,CATEGORIAS!$B:$B,0)))</f>
        <v/>
      </c>
      <c r="AO165" t="str">
        <f>IF($F165="","",INDEX(SUBCATEGORIAS!$A:$A,MATCH($F165,SUBCATEGORIAS!$B:$B,0)))</f>
        <v/>
      </c>
      <c r="AP165" t="str">
        <f t="shared" si="45"/>
        <v/>
      </c>
      <c r="AR165" s="2" t="str">
        <f t="shared" si="54"/>
        <v/>
      </c>
      <c r="AS165" t="str">
        <f t="shared" si="55"/>
        <v/>
      </c>
      <c r="AT165" t="str">
        <f t="shared" si="46"/>
        <v/>
      </c>
      <c r="AU165" t="str">
        <f t="shared" si="47"/>
        <v/>
      </c>
    </row>
    <row r="166" spans="1:47" x14ac:dyDescent="0.25">
      <c r="A166" t="str">
        <f t="shared" si="48"/>
        <v/>
      </c>
      <c r="B166" t="str">
        <f>IF(D166="","",MAX($B$2:B165)+1)</f>
        <v/>
      </c>
      <c r="C166" s="3" t="str">
        <f>IF(A166="","",IF(COUNTIF($A$2:$A165,$A166)=0,MAX($C$2:$C165)+1,""))</f>
        <v/>
      </c>
      <c r="M166" t="s">
        <v>57</v>
      </c>
      <c r="O166" t="s">
        <v>57</v>
      </c>
      <c r="P166" s="3" t="str">
        <f t="shared" si="49"/>
        <v/>
      </c>
      <c r="Q166" s="3" t="str">
        <f>IF(D166="","",IF(AND(D166&lt;&gt;"",E166&lt;&gt;"",F166&lt;&gt;"",J166&lt;&gt;"",P166&lt;&gt;"",L166&lt;&gt;"",IFERROR(MATCH(INDEX($C:$C,MATCH($D166,$D:$D,0)),IMAGENES!$B:$B,0),-1)&gt;0),"'si'","'no'"))</f>
        <v/>
      </c>
      <c r="S166" t="str">
        <f t="shared" si="38"/>
        <v/>
      </c>
      <c r="T166" t="str">
        <f t="shared" si="39"/>
        <v/>
      </c>
      <c r="U166" t="str">
        <f t="shared" si="40"/>
        <v/>
      </c>
      <c r="V166" t="str">
        <f t="shared" si="50"/>
        <v/>
      </c>
      <c r="W166" t="str">
        <f t="shared" si="41"/>
        <v/>
      </c>
      <c r="X166" t="str">
        <f t="shared" si="42"/>
        <v/>
      </c>
      <c r="Y166" t="str">
        <f t="shared" si="43"/>
        <v/>
      </c>
      <c r="Z166" t="str">
        <f>IF($X166="","",INDEX(CATEGORIAS!$A:$A,MATCH($X166,CATEGORIAS!$B:$B,0)))</f>
        <v/>
      </c>
      <c r="AA166" t="str">
        <f>IF($Y166="","",INDEX(SUBCATEGORIAS!$A:$A,MATCH($Y166,SUBCATEGORIAS!$B:$B,0)))</f>
        <v/>
      </c>
      <c r="AB166" t="str">
        <f t="shared" si="44"/>
        <v/>
      </c>
      <c r="AC166" t="str">
        <f t="shared" si="51"/>
        <v/>
      </c>
      <c r="AD166" t="str">
        <f t="shared" si="52"/>
        <v/>
      </c>
      <c r="AE166" t="str">
        <f t="shared" si="53"/>
        <v/>
      </c>
      <c r="AG166">
        <v>164</v>
      </c>
      <c r="AH166" t="str">
        <f t="shared" si="56"/>
        <v/>
      </c>
      <c r="AI166" t="str">
        <f>IFERROR(IF(MATCH($AH157,$S:$S,0)&gt;0,CONCATENATE("video_si: ",IF(LEN(IF(OR(INDEX($AD:$AD,MATCH($AH157,$S:$S,0))=0,INDEX($AD:$AD,MATCH($AH157,$S:$S,0))=" ",INDEX($AD:$AD,MATCH($AH157,$S:$S,0))=""),CONCATENATE(CHAR(39),CHAR(39)),CONCATENATE(CHAR(39),INDEX($AD:$AD,MATCH($AH157,$S:$S,0)),CHAR(39))))&gt;5,"'si'","'no'"),","),0),"")</f>
        <v/>
      </c>
      <c r="AN166" t="str">
        <f>IF($E166="","",INDEX(CATEGORIAS!$A:$A,MATCH($E166,CATEGORIAS!$B:$B,0)))</f>
        <v/>
      </c>
      <c r="AO166" t="str">
        <f>IF($F166="","",INDEX(SUBCATEGORIAS!$A:$A,MATCH($F166,SUBCATEGORIAS!$B:$B,0)))</f>
        <v/>
      </c>
      <c r="AP166" t="str">
        <f t="shared" si="45"/>
        <v/>
      </c>
      <c r="AR166" s="2" t="str">
        <f t="shared" si="54"/>
        <v/>
      </c>
      <c r="AS166" t="str">
        <f t="shared" si="55"/>
        <v/>
      </c>
      <c r="AT166" t="str">
        <f t="shared" si="46"/>
        <v/>
      </c>
      <c r="AU166" t="str">
        <f t="shared" si="47"/>
        <v/>
      </c>
    </row>
    <row r="167" spans="1:47" x14ac:dyDescent="0.25">
      <c r="A167" t="str">
        <f t="shared" si="48"/>
        <v/>
      </c>
      <c r="B167" t="str">
        <f>IF(D167="","",MAX($B$2:B166)+1)</f>
        <v/>
      </c>
      <c r="C167" s="3" t="str">
        <f>IF(A167="","",IF(COUNTIF($A$2:$A166,$A167)=0,MAX($C$2:$C166)+1,""))</f>
        <v/>
      </c>
      <c r="M167" t="s">
        <v>57</v>
      </c>
      <c r="O167" t="s">
        <v>57</v>
      </c>
      <c r="P167" s="3" t="str">
        <f t="shared" si="49"/>
        <v/>
      </c>
      <c r="Q167" s="3" t="str">
        <f>IF(D167="","",IF(AND(D167&lt;&gt;"",E167&lt;&gt;"",F167&lt;&gt;"",J167&lt;&gt;"",P167&lt;&gt;"",L167&lt;&gt;"",IFERROR(MATCH(INDEX($C:$C,MATCH($D167,$D:$D,0)),IMAGENES!$B:$B,0),-1)&gt;0),"'si'","'no'"))</f>
        <v/>
      </c>
      <c r="S167" t="str">
        <f t="shared" si="38"/>
        <v/>
      </c>
      <c r="T167" t="str">
        <f t="shared" si="39"/>
        <v/>
      </c>
      <c r="U167" t="str">
        <f t="shared" si="40"/>
        <v/>
      </c>
      <c r="V167" t="str">
        <f t="shared" si="50"/>
        <v/>
      </c>
      <c r="W167" t="str">
        <f t="shared" si="41"/>
        <v/>
      </c>
      <c r="X167" t="str">
        <f t="shared" si="42"/>
        <v/>
      </c>
      <c r="Y167" t="str">
        <f t="shared" si="43"/>
        <v/>
      </c>
      <c r="Z167" t="str">
        <f>IF($X167="","",INDEX(CATEGORIAS!$A:$A,MATCH($X167,CATEGORIAS!$B:$B,0)))</f>
        <v/>
      </c>
      <c r="AA167" t="str">
        <f>IF($Y167="","",INDEX(SUBCATEGORIAS!$A:$A,MATCH($Y167,SUBCATEGORIAS!$B:$B,0)))</f>
        <v/>
      </c>
      <c r="AB167" t="str">
        <f t="shared" si="44"/>
        <v/>
      </c>
      <c r="AC167" t="str">
        <f t="shared" si="51"/>
        <v/>
      </c>
      <c r="AD167" t="str">
        <f t="shared" si="52"/>
        <v/>
      </c>
      <c r="AE167" t="str">
        <f t="shared" si="53"/>
        <v/>
      </c>
      <c r="AG167">
        <v>165</v>
      </c>
      <c r="AH167" t="str">
        <f t="shared" si="56"/>
        <v/>
      </c>
      <c r="AI167" t="str">
        <f>IFERROR(IF(MATCH($AH157,$S:$S,0)&gt;0,CONCATENATE("video_link: ",IF(OR(INDEX($AD:$AD,MATCH($AH157,$S:$S,0))=0,INDEX($AD:$AD,MATCH($AH157,$S:$S,0))=" ",INDEX($AD:$AD,MATCH($AH157,$S:$S,0))=""),CONCATENATE(CHAR(39),CHAR(39)),CONCATENATE(CHAR(39),INDEX($AD:$AD,MATCH($AH157,$S:$S,0)),CHAR(39))),","),0),"")</f>
        <v/>
      </c>
      <c r="AN167" t="str">
        <f>IF($E167="","",INDEX(CATEGORIAS!$A:$A,MATCH($E167,CATEGORIAS!$B:$B,0)))</f>
        <v/>
      </c>
      <c r="AO167" t="str">
        <f>IF($F167="","",INDEX(SUBCATEGORIAS!$A:$A,MATCH($F167,SUBCATEGORIAS!$B:$B,0)))</f>
        <v/>
      </c>
      <c r="AP167" t="str">
        <f t="shared" si="45"/>
        <v/>
      </c>
      <c r="AR167" s="2" t="str">
        <f t="shared" si="54"/>
        <v/>
      </c>
      <c r="AS167" t="str">
        <f t="shared" si="55"/>
        <v/>
      </c>
      <c r="AT167" t="str">
        <f t="shared" si="46"/>
        <v/>
      </c>
      <c r="AU167" t="str">
        <f t="shared" si="47"/>
        <v/>
      </c>
    </row>
    <row r="168" spans="1:47" x14ac:dyDescent="0.25">
      <c r="A168" t="str">
        <f t="shared" si="48"/>
        <v/>
      </c>
      <c r="B168" t="str">
        <f>IF(D168="","",MAX($B$2:B167)+1)</f>
        <v/>
      </c>
      <c r="C168" s="3" t="str">
        <f>IF(A168="","",IF(COUNTIF($A$2:$A167,$A168)=0,MAX($C$2:$C167)+1,""))</f>
        <v/>
      </c>
      <c r="M168" t="s">
        <v>57</v>
      </c>
      <c r="O168" t="s">
        <v>57</v>
      </c>
      <c r="P168" s="3" t="str">
        <f t="shared" si="49"/>
        <v/>
      </c>
      <c r="Q168" s="3" t="str">
        <f>IF(D168="","",IF(AND(D168&lt;&gt;"",E168&lt;&gt;"",F168&lt;&gt;"",J168&lt;&gt;"",P168&lt;&gt;"",L168&lt;&gt;"",IFERROR(MATCH(INDEX($C:$C,MATCH($D168,$D:$D,0)),IMAGENES!$B:$B,0),-1)&gt;0),"'si'","'no'"))</f>
        <v/>
      </c>
      <c r="S168" t="str">
        <f t="shared" si="38"/>
        <v/>
      </c>
      <c r="T168" t="str">
        <f t="shared" si="39"/>
        <v/>
      </c>
      <c r="U168" t="str">
        <f t="shared" si="40"/>
        <v/>
      </c>
      <c r="V168" t="str">
        <f t="shared" si="50"/>
        <v/>
      </c>
      <c r="W168" t="str">
        <f t="shared" si="41"/>
        <v/>
      </c>
      <c r="X168" t="str">
        <f t="shared" si="42"/>
        <v/>
      </c>
      <c r="Y168" t="str">
        <f t="shared" si="43"/>
        <v/>
      </c>
      <c r="Z168" t="str">
        <f>IF($X168="","",INDEX(CATEGORIAS!$A:$A,MATCH($X168,CATEGORIAS!$B:$B,0)))</f>
        <v/>
      </c>
      <c r="AA168" t="str">
        <f>IF($Y168="","",INDEX(SUBCATEGORIAS!$A:$A,MATCH($Y168,SUBCATEGORIAS!$B:$B,0)))</f>
        <v/>
      </c>
      <c r="AB168" t="str">
        <f t="shared" si="44"/>
        <v/>
      </c>
      <c r="AC168" t="str">
        <f t="shared" si="51"/>
        <v/>
      </c>
      <c r="AD168" t="str">
        <f t="shared" si="52"/>
        <v/>
      </c>
      <c r="AE168" t="str">
        <f t="shared" si="53"/>
        <v/>
      </c>
      <c r="AG168">
        <v>166</v>
      </c>
      <c r="AH168" t="str">
        <f t="shared" si="56"/>
        <v/>
      </c>
      <c r="AI168" t="str">
        <f>IFERROR(IF(MATCH($AH157,$S:$S,0)&gt;0,CONCATENATE("imagen: ",IF(OR(INDEX($AC:$AC,MATCH($AH157,$S:$S,0))=0,INDEX($AC:$AC,MATCH($AH157,$S:$S,0))=" ",INDEX($AC:$AC,MATCH($AH157,$S:$S,0))=""),CONCATENATE(CHAR(39),CHAR(39)),CONCATENATE("require('../images/productos/",INDEX($AC:$AC,MATCH($AH157,$S:$S,0)),"')")),","),0),"")</f>
        <v/>
      </c>
      <c r="AN168" t="str">
        <f>IF($E168="","",INDEX(CATEGORIAS!$A:$A,MATCH($E168,CATEGORIAS!$B:$B,0)))</f>
        <v/>
      </c>
      <c r="AO168" t="str">
        <f>IF($F168="","",INDEX(SUBCATEGORIAS!$A:$A,MATCH($F168,SUBCATEGORIAS!$B:$B,0)))</f>
        <v/>
      </c>
      <c r="AP168" t="str">
        <f t="shared" si="45"/>
        <v/>
      </c>
      <c r="AR168" s="2" t="str">
        <f t="shared" si="54"/>
        <v/>
      </c>
      <c r="AS168" t="str">
        <f t="shared" si="55"/>
        <v/>
      </c>
      <c r="AT168" t="str">
        <f t="shared" si="46"/>
        <v/>
      </c>
      <c r="AU168" t="str">
        <f t="shared" si="47"/>
        <v/>
      </c>
    </row>
    <row r="169" spans="1:47" x14ac:dyDescent="0.25">
      <c r="A169" t="str">
        <f t="shared" si="48"/>
        <v/>
      </c>
      <c r="B169" t="str">
        <f>IF(D169="","",MAX($B$2:B168)+1)</f>
        <v/>
      </c>
      <c r="C169" s="3" t="str">
        <f>IF(A169="","",IF(COUNTIF($A$2:$A168,$A169)=0,MAX($C$2:$C168)+1,""))</f>
        <v/>
      </c>
      <c r="M169" t="s">
        <v>57</v>
      </c>
      <c r="O169" t="s">
        <v>57</v>
      </c>
      <c r="P169" s="3" t="str">
        <f t="shared" si="49"/>
        <v/>
      </c>
      <c r="Q169" s="3" t="str">
        <f>IF(D169="","",IF(AND(D169&lt;&gt;"",E169&lt;&gt;"",F169&lt;&gt;"",J169&lt;&gt;"",P169&lt;&gt;"",L169&lt;&gt;"",IFERROR(MATCH(INDEX($C:$C,MATCH($D169,$D:$D,0)),IMAGENES!$B:$B,0),-1)&gt;0),"'si'","'no'"))</f>
        <v/>
      </c>
      <c r="S169" t="str">
        <f t="shared" si="38"/>
        <v/>
      </c>
      <c r="T169" t="str">
        <f t="shared" si="39"/>
        <v/>
      </c>
      <c r="U169" t="str">
        <f t="shared" si="40"/>
        <v/>
      </c>
      <c r="V169" t="str">
        <f t="shared" si="50"/>
        <v/>
      </c>
      <c r="W169" t="str">
        <f t="shared" si="41"/>
        <v/>
      </c>
      <c r="X169" t="str">
        <f t="shared" si="42"/>
        <v/>
      </c>
      <c r="Y169" t="str">
        <f t="shared" si="43"/>
        <v/>
      </c>
      <c r="Z169" t="str">
        <f>IF($X169="","",INDEX(CATEGORIAS!$A:$A,MATCH($X169,CATEGORIAS!$B:$B,0)))</f>
        <v/>
      </c>
      <c r="AA169" t="str">
        <f>IF($Y169="","",INDEX(SUBCATEGORIAS!$A:$A,MATCH($Y169,SUBCATEGORIAS!$B:$B,0)))</f>
        <v/>
      </c>
      <c r="AB169" t="str">
        <f t="shared" si="44"/>
        <v/>
      </c>
      <c r="AC169" t="str">
        <f t="shared" si="51"/>
        <v/>
      </c>
      <c r="AD169" t="str">
        <f t="shared" si="52"/>
        <v/>
      </c>
      <c r="AE169" t="str">
        <f t="shared" si="53"/>
        <v/>
      </c>
      <c r="AG169">
        <v>167</v>
      </c>
      <c r="AH169" t="str">
        <f t="shared" si="56"/>
        <v/>
      </c>
      <c r="AI169" t="str">
        <f>IFERROR(IF(MATCH($AH157,$S:$S,0)&gt;0,CONCATENATE("disponible: ",INDEX($AE:$AE,MATCH($AH157,$S:$S,0)),","),0),"")</f>
        <v/>
      </c>
      <c r="AN169" t="str">
        <f>IF($E169="","",INDEX(CATEGORIAS!$A:$A,MATCH($E169,CATEGORIAS!$B:$B,0)))</f>
        <v/>
      </c>
      <c r="AO169" t="str">
        <f>IF($F169="","",INDEX(SUBCATEGORIAS!$A:$A,MATCH($F169,SUBCATEGORIAS!$B:$B,0)))</f>
        <v/>
      </c>
      <c r="AP169" t="str">
        <f t="shared" si="45"/>
        <v/>
      </c>
      <c r="AR169" s="2" t="str">
        <f t="shared" si="54"/>
        <v/>
      </c>
      <c r="AS169" t="str">
        <f t="shared" si="55"/>
        <v/>
      </c>
      <c r="AT169" t="str">
        <f t="shared" si="46"/>
        <v/>
      </c>
      <c r="AU169" t="str">
        <f t="shared" si="47"/>
        <v/>
      </c>
    </row>
    <row r="170" spans="1:47" x14ac:dyDescent="0.25">
      <c r="A170" t="str">
        <f t="shared" si="48"/>
        <v/>
      </c>
      <c r="B170" t="str">
        <f>IF(D170="","",MAX($B$2:B169)+1)</f>
        <v/>
      </c>
      <c r="C170" s="3" t="str">
        <f>IF(A170="","",IF(COUNTIF($A$2:$A169,$A170)=0,MAX($C$2:$C169)+1,""))</f>
        <v/>
      </c>
      <c r="M170" t="s">
        <v>57</v>
      </c>
      <c r="O170" t="s">
        <v>57</v>
      </c>
      <c r="P170" s="3" t="str">
        <f t="shared" si="49"/>
        <v/>
      </c>
      <c r="Q170" s="3" t="str">
        <f>IF(D170="","",IF(AND(D170&lt;&gt;"",E170&lt;&gt;"",F170&lt;&gt;"",J170&lt;&gt;"",P170&lt;&gt;"",L170&lt;&gt;"",IFERROR(MATCH(INDEX($C:$C,MATCH($D170,$D:$D,0)),IMAGENES!$B:$B,0),-1)&gt;0),"'si'","'no'"))</f>
        <v/>
      </c>
      <c r="S170" t="str">
        <f t="shared" si="38"/>
        <v/>
      </c>
      <c r="T170" t="str">
        <f t="shared" si="39"/>
        <v/>
      </c>
      <c r="U170" t="str">
        <f t="shared" si="40"/>
        <v/>
      </c>
      <c r="V170" t="str">
        <f t="shared" si="50"/>
        <v/>
      </c>
      <c r="W170" t="str">
        <f t="shared" si="41"/>
        <v/>
      </c>
      <c r="X170" t="str">
        <f t="shared" si="42"/>
        <v/>
      </c>
      <c r="Y170" t="str">
        <f t="shared" si="43"/>
        <v/>
      </c>
      <c r="Z170" t="str">
        <f>IF($X170="","",INDEX(CATEGORIAS!$A:$A,MATCH($X170,CATEGORIAS!$B:$B,0)))</f>
        <v/>
      </c>
      <c r="AA170" t="str">
        <f>IF($Y170="","",INDEX(SUBCATEGORIAS!$A:$A,MATCH($Y170,SUBCATEGORIAS!$B:$B,0)))</f>
        <v/>
      </c>
      <c r="AB170" t="str">
        <f t="shared" si="44"/>
        <v/>
      </c>
      <c r="AC170" t="str">
        <f t="shared" si="51"/>
        <v/>
      </c>
      <c r="AD170" t="str">
        <f t="shared" si="52"/>
        <v/>
      </c>
      <c r="AE170" t="str">
        <f t="shared" si="53"/>
        <v/>
      </c>
      <c r="AG170">
        <v>168</v>
      </c>
      <c r="AH170" t="str">
        <f t="shared" si="56"/>
        <v/>
      </c>
      <c r="AI170" t="str">
        <f>IFERROR(IF(MATCH($AH157,$S:$S,0)&gt;0,"},",0),"")</f>
        <v/>
      </c>
      <c r="AN170" t="str">
        <f>IF($E170="","",INDEX(CATEGORIAS!$A:$A,MATCH($E170,CATEGORIAS!$B:$B,0)))</f>
        <v/>
      </c>
      <c r="AO170" t="str">
        <f>IF($F170="","",INDEX(SUBCATEGORIAS!$A:$A,MATCH($F170,SUBCATEGORIAS!$B:$B,0)))</f>
        <v/>
      </c>
      <c r="AP170" t="str">
        <f t="shared" si="45"/>
        <v/>
      </c>
      <c r="AR170" s="2" t="str">
        <f t="shared" si="54"/>
        <v/>
      </c>
      <c r="AS170" t="str">
        <f t="shared" si="55"/>
        <v/>
      </c>
      <c r="AT170" t="str">
        <f t="shared" si="46"/>
        <v/>
      </c>
      <c r="AU170" t="str">
        <f t="shared" si="47"/>
        <v/>
      </c>
    </row>
    <row r="171" spans="1:47" x14ac:dyDescent="0.25">
      <c r="A171" t="str">
        <f t="shared" si="48"/>
        <v/>
      </c>
      <c r="B171" t="str">
        <f>IF(D171="","",MAX($B$2:B170)+1)</f>
        <v/>
      </c>
      <c r="C171" s="3" t="str">
        <f>IF(A171="","",IF(COUNTIF($A$2:$A170,$A171)=0,MAX($C$2:$C170)+1,""))</f>
        <v/>
      </c>
      <c r="M171" t="s">
        <v>57</v>
      </c>
      <c r="O171" t="s">
        <v>57</v>
      </c>
      <c r="P171" s="3" t="str">
        <f t="shared" si="49"/>
        <v/>
      </c>
      <c r="Q171" s="3" t="str">
        <f>IF(D171="","",IF(AND(D171&lt;&gt;"",E171&lt;&gt;"",F171&lt;&gt;"",J171&lt;&gt;"",P171&lt;&gt;"",L171&lt;&gt;"",IFERROR(MATCH(INDEX($C:$C,MATCH($D171,$D:$D,0)),IMAGENES!$B:$B,0),-1)&gt;0),"'si'","'no'"))</f>
        <v/>
      </c>
      <c r="S171" t="str">
        <f t="shared" si="38"/>
        <v/>
      </c>
      <c r="T171" t="str">
        <f t="shared" si="39"/>
        <v/>
      </c>
      <c r="U171" t="str">
        <f t="shared" si="40"/>
        <v/>
      </c>
      <c r="V171" t="str">
        <f t="shared" si="50"/>
        <v/>
      </c>
      <c r="W171" t="str">
        <f t="shared" si="41"/>
        <v/>
      </c>
      <c r="X171" t="str">
        <f t="shared" si="42"/>
        <v/>
      </c>
      <c r="Y171" t="str">
        <f t="shared" si="43"/>
        <v/>
      </c>
      <c r="Z171" t="str">
        <f>IF($X171="","",INDEX(CATEGORIAS!$A:$A,MATCH($X171,CATEGORIAS!$B:$B,0)))</f>
        <v/>
      </c>
      <c r="AA171" t="str">
        <f>IF($Y171="","",INDEX(SUBCATEGORIAS!$A:$A,MATCH($Y171,SUBCATEGORIAS!$B:$B,0)))</f>
        <v/>
      </c>
      <c r="AB171" t="str">
        <f t="shared" si="44"/>
        <v/>
      </c>
      <c r="AC171" t="str">
        <f t="shared" si="51"/>
        <v/>
      </c>
      <c r="AD171" t="str">
        <f t="shared" si="52"/>
        <v/>
      </c>
      <c r="AE171" t="str">
        <f t="shared" si="53"/>
        <v/>
      </c>
      <c r="AG171">
        <v>169</v>
      </c>
      <c r="AH171">
        <f t="shared" si="56"/>
        <v>13</v>
      </c>
      <c r="AI171" t="str">
        <f>IFERROR(IF(MATCH($AH171,$S:$S,0)&gt;0,"{",0),"")</f>
        <v/>
      </c>
      <c r="AN171" t="str">
        <f>IF($E171="","",INDEX(CATEGORIAS!$A:$A,MATCH($E171,CATEGORIAS!$B:$B,0)))</f>
        <v/>
      </c>
      <c r="AO171" t="str">
        <f>IF($F171="","",INDEX(SUBCATEGORIAS!$A:$A,MATCH($F171,SUBCATEGORIAS!$B:$B,0)))</f>
        <v/>
      </c>
      <c r="AP171" t="str">
        <f t="shared" si="45"/>
        <v/>
      </c>
      <c r="AR171" s="2" t="str">
        <f t="shared" si="54"/>
        <v/>
      </c>
      <c r="AS171" t="str">
        <f t="shared" si="55"/>
        <v/>
      </c>
      <c r="AT171" t="str">
        <f t="shared" si="46"/>
        <v/>
      </c>
      <c r="AU171" t="str">
        <f t="shared" si="47"/>
        <v/>
      </c>
    </row>
    <row r="172" spans="1:47" x14ac:dyDescent="0.25">
      <c r="A172" t="str">
        <f t="shared" si="48"/>
        <v/>
      </c>
      <c r="B172" t="str">
        <f>IF(D172="","",MAX($B$2:B171)+1)</f>
        <v/>
      </c>
      <c r="C172" s="3" t="str">
        <f>IF(A172="","",IF(COUNTIF($A$2:$A171,$A172)=0,MAX($C$2:$C171)+1,""))</f>
        <v/>
      </c>
      <c r="M172" t="s">
        <v>57</v>
      </c>
      <c r="O172" t="s">
        <v>57</v>
      </c>
      <c r="P172" s="3" t="str">
        <f t="shared" si="49"/>
        <v/>
      </c>
      <c r="Q172" s="3" t="str">
        <f>IF(D172="","",IF(AND(D172&lt;&gt;"",E172&lt;&gt;"",F172&lt;&gt;"",J172&lt;&gt;"",P172&lt;&gt;"",L172&lt;&gt;"",IFERROR(MATCH(INDEX($C:$C,MATCH($D172,$D:$D,0)),IMAGENES!$B:$B,0),-1)&gt;0),"'si'","'no'"))</f>
        <v/>
      </c>
      <c r="S172" t="str">
        <f t="shared" si="38"/>
        <v/>
      </c>
      <c r="T172" t="str">
        <f t="shared" si="39"/>
        <v/>
      </c>
      <c r="U172" t="str">
        <f t="shared" si="40"/>
        <v/>
      </c>
      <c r="V172" t="str">
        <f t="shared" si="50"/>
        <v/>
      </c>
      <c r="W172" t="str">
        <f t="shared" si="41"/>
        <v/>
      </c>
      <c r="X172" t="str">
        <f t="shared" si="42"/>
        <v/>
      </c>
      <c r="Y172" t="str">
        <f t="shared" si="43"/>
        <v/>
      </c>
      <c r="Z172" t="str">
        <f>IF($X172="","",INDEX(CATEGORIAS!$A:$A,MATCH($X172,CATEGORIAS!$B:$B,0)))</f>
        <v/>
      </c>
      <c r="AA172" t="str">
        <f>IF($Y172="","",INDEX(SUBCATEGORIAS!$A:$A,MATCH($Y172,SUBCATEGORIAS!$B:$B,0)))</f>
        <v/>
      </c>
      <c r="AB172" t="str">
        <f t="shared" si="44"/>
        <v/>
      </c>
      <c r="AC172" t="str">
        <f t="shared" si="51"/>
        <v/>
      </c>
      <c r="AD172" t="str">
        <f t="shared" si="52"/>
        <v/>
      </c>
      <c r="AE172" t="str">
        <f t="shared" si="53"/>
        <v/>
      </c>
      <c r="AG172">
        <v>170</v>
      </c>
      <c r="AH172" t="str">
        <f t="shared" si="56"/>
        <v/>
      </c>
      <c r="AI172" t="str">
        <f>IFERROR(IF(MATCH($AH171,$S:$S,0)&gt;0,CONCATENATE("id_articulo: ",$AH171,","),0),"")</f>
        <v/>
      </c>
      <c r="AN172" t="str">
        <f>IF($E172="","",INDEX(CATEGORIAS!$A:$A,MATCH($E172,CATEGORIAS!$B:$B,0)))</f>
        <v/>
      </c>
      <c r="AO172" t="str">
        <f>IF($F172="","",INDEX(SUBCATEGORIAS!$A:$A,MATCH($F172,SUBCATEGORIAS!$B:$B,0)))</f>
        <v/>
      </c>
      <c r="AP172" t="str">
        <f t="shared" si="45"/>
        <v/>
      </c>
      <c r="AR172" s="2" t="str">
        <f t="shared" si="54"/>
        <v/>
      </c>
      <c r="AS172" t="str">
        <f t="shared" si="55"/>
        <v/>
      </c>
      <c r="AT172" t="str">
        <f t="shared" si="46"/>
        <v/>
      </c>
      <c r="AU172" t="str">
        <f t="shared" si="47"/>
        <v/>
      </c>
    </row>
    <row r="173" spans="1:47" x14ac:dyDescent="0.25">
      <c r="A173" t="str">
        <f t="shared" si="48"/>
        <v/>
      </c>
      <c r="B173" t="str">
        <f>IF(D173="","",MAX($B$2:B172)+1)</f>
        <v/>
      </c>
      <c r="C173" s="3" t="str">
        <f>IF(A173="","",IF(COUNTIF($A$2:$A172,$A173)=0,MAX($C$2:$C172)+1,""))</f>
        <v/>
      </c>
      <c r="M173" t="s">
        <v>57</v>
      </c>
      <c r="O173" t="s">
        <v>57</v>
      </c>
      <c r="P173" s="3" t="str">
        <f t="shared" si="49"/>
        <v/>
      </c>
      <c r="Q173" s="3" t="str">
        <f>IF(D173="","",IF(AND(D173&lt;&gt;"",E173&lt;&gt;"",F173&lt;&gt;"",J173&lt;&gt;"",P173&lt;&gt;"",L173&lt;&gt;"",IFERROR(MATCH(INDEX($C:$C,MATCH($D173,$D:$D,0)),IMAGENES!$B:$B,0),-1)&gt;0),"'si'","'no'"))</f>
        <v/>
      </c>
      <c r="S173" t="str">
        <f t="shared" si="38"/>
        <v/>
      </c>
      <c r="T173" t="str">
        <f t="shared" si="39"/>
        <v/>
      </c>
      <c r="U173" t="str">
        <f t="shared" si="40"/>
        <v/>
      </c>
      <c r="V173" t="str">
        <f t="shared" si="50"/>
        <v/>
      </c>
      <c r="W173" t="str">
        <f t="shared" si="41"/>
        <v/>
      </c>
      <c r="X173" t="str">
        <f t="shared" si="42"/>
        <v/>
      </c>
      <c r="Y173" t="str">
        <f t="shared" si="43"/>
        <v/>
      </c>
      <c r="Z173" t="str">
        <f>IF($X173="","",INDEX(CATEGORIAS!$A:$A,MATCH($X173,CATEGORIAS!$B:$B,0)))</f>
        <v/>
      </c>
      <c r="AA173" t="str">
        <f>IF($Y173="","",INDEX(SUBCATEGORIAS!$A:$A,MATCH($Y173,SUBCATEGORIAS!$B:$B,0)))</f>
        <v/>
      </c>
      <c r="AB173" t="str">
        <f t="shared" si="44"/>
        <v/>
      </c>
      <c r="AC173" t="str">
        <f t="shared" si="51"/>
        <v/>
      </c>
      <c r="AD173" t="str">
        <f t="shared" si="52"/>
        <v/>
      </c>
      <c r="AE173" t="str">
        <f t="shared" si="53"/>
        <v/>
      </c>
      <c r="AG173">
        <v>171</v>
      </c>
      <c r="AH173" t="str">
        <f t="shared" si="56"/>
        <v/>
      </c>
      <c r="AI173" t="str">
        <f>IFERROR(IF(MATCH($AH171,$S:$S,0)&gt;0,CONCATENATE("nombre: '",INDEX($T:$T,MATCH($AH171,$S:$S,0)),"',"),0),"")</f>
        <v/>
      </c>
      <c r="AN173" t="str">
        <f>IF($E173="","",INDEX(CATEGORIAS!$A:$A,MATCH($E173,CATEGORIAS!$B:$B,0)))</f>
        <v/>
      </c>
      <c r="AO173" t="str">
        <f>IF($F173="","",INDEX(SUBCATEGORIAS!$A:$A,MATCH($F173,SUBCATEGORIAS!$B:$B,0)))</f>
        <v/>
      </c>
      <c r="AP173" t="str">
        <f t="shared" si="45"/>
        <v/>
      </c>
      <c r="AR173" s="2" t="str">
        <f t="shared" si="54"/>
        <v/>
      </c>
      <c r="AS173" t="str">
        <f t="shared" si="55"/>
        <v/>
      </c>
      <c r="AT173" t="str">
        <f t="shared" si="46"/>
        <v/>
      </c>
      <c r="AU173" t="str">
        <f t="shared" si="47"/>
        <v/>
      </c>
    </row>
    <row r="174" spans="1:47" x14ac:dyDescent="0.25">
      <c r="A174" t="str">
        <f t="shared" si="48"/>
        <v/>
      </c>
      <c r="B174" t="str">
        <f>IF(D174="","",MAX($B$2:B173)+1)</f>
        <v/>
      </c>
      <c r="C174" s="3" t="str">
        <f>IF(A174="","",IF(COUNTIF($A$2:$A173,$A174)=0,MAX($C$2:$C173)+1,""))</f>
        <v/>
      </c>
      <c r="M174" t="s">
        <v>57</v>
      </c>
      <c r="O174" t="s">
        <v>57</v>
      </c>
      <c r="P174" s="3" t="str">
        <f t="shared" si="49"/>
        <v/>
      </c>
      <c r="Q174" s="3" t="str">
        <f>IF(D174="","",IF(AND(D174&lt;&gt;"",E174&lt;&gt;"",F174&lt;&gt;"",J174&lt;&gt;"",P174&lt;&gt;"",L174&lt;&gt;"",IFERROR(MATCH(INDEX($C:$C,MATCH($D174,$D:$D,0)),IMAGENES!$B:$B,0),-1)&gt;0),"'si'","'no'"))</f>
        <v/>
      </c>
      <c r="S174" t="str">
        <f t="shared" si="38"/>
        <v/>
      </c>
      <c r="T174" t="str">
        <f t="shared" si="39"/>
        <v/>
      </c>
      <c r="U174" t="str">
        <f t="shared" si="40"/>
        <v/>
      </c>
      <c r="V174" t="str">
        <f t="shared" si="50"/>
        <v/>
      </c>
      <c r="W174" t="str">
        <f t="shared" si="41"/>
        <v/>
      </c>
      <c r="X174" t="str">
        <f t="shared" si="42"/>
        <v/>
      </c>
      <c r="Y174" t="str">
        <f t="shared" si="43"/>
        <v/>
      </c>
      <c r="Z174" t="str">
        <f>IF($X174="","",INDEX(CATEGORIAS!$A:$A,MATCH($X174,CATEGORIAS!$B:$B,0)))</f>
        <v/>
      </c>
      <c r="AA174" t="str">
        <f>IF($Y174="","",INDEX(SUBCATEGORIAS!$A:$A,MATCH($Y174,SUBCATEGORIAS!$B:$B,0)))</f>
        <v/>
      </c>
      <c r="AB174" t="str">
        <f t="shared" si="44"/>
        <v/>
      </c>
      <c r="AC174" t="str">
        <f t="shared" si="51"/>
        <v/>
      </c>
      <c r="AD174" t="str">
        <f t="shared" si="52"/>
        <v/>
      </c>
      <c r="AE174" t="str">
        <f t="shared" si="53"/>
        <v/>
      </c>
      <c r="AG174">
        <v>172</v>
      </c>
      <c r="AH174" t="str">
        <f t="shared" si="56"/>
        <v/>
      </c>
      <c r="AI174" t="str">
        <f>IFERROR(IF(MATCH($AH171,$S:$S,0)&gt;0,CONCATENATE("descripcion: '",INDEX($U:$U,MATCH($AH171,$S:$S,0)),"',"),0),"")</f>
        <v/>
      </c>
      <c r="AN174" t="str">
        <f>IF($E174="","",INDEX(CATEGORIAS!$A:$A,MATCH($E174,CATEGORIAS!$B:$B,0)))</f>
        <v/>
      </c>
      <c r="AO174" t="str">
        <f>IF($F174="","",INDEX(SUBCATEGORIAS!$A:$A,MATCH($F174,SUBCATEGORIAS!$B:$B,0)))</f>
        <v/>
      </c>
      <c r="AP174" t="str">
        <f t="shared" si="45"/>
        <v/>
      </c>
      <c r="AR174" s="2" t="str">
        <f t="shared" si="54"/>
        <v/>
      </c>
      <c r="AS174" t="str">
        <f t="shared" si="55"/>
        <v/>
      </c>
      <c r="AT174" t="str">
        <f t="shared" si="46"/>
        <v/>
      </c>
      <c r="AU174" t="str">
        <f t="shared" si="47"/>
        <v/>
      </c>
    </row>
    <row r="175" spans="1:47" x14ac:dyDescent="0.25">
      <c r="A175" t="str">
        <f t="shared" si="48"/>
        <v/>
      </c>
      <c r="B175" t="str">
        <f>IF(D175="","",MAX($B$2:B174)+1)</f>
        <v/>
      </c>
      <c r="C175" s="3" t="str">
        <f>IF(A175="","",IF(COUNTIF($A$2:$A174,$A175)=0,MAX($C$2:$C174)+1,""))</f>
        <v/>
      </c>
      <c r="M175" t="s">
        <v>57</v>
      </c>
      <c r="O175" t="s">
        <v>57</v>
      </c>
      <c r="P175" s="3" t="str">
        <f t="shared" si="49"/>
        <v/>
      </c>
      <c r="Q175" s="3" t="str">
        <f>IF(D175="","",IF(AND(D175&lt;&gt;"",E175&lt;&gt;"",F175&lt;&gt;"",J175&lt;&gt;"",P175&lt;&gt;"",L175&lt;&gt;"",IFERROR(MATCH(INDEX($C:$C,MATCH($D175,$D:$D,0)),IMAGENES!$B:$B,0),-1)&gt;0),"'si'","'no'"))</f>
        <v/>
      </c>
      <c r="S175" t="str">
        <f t="shared" si="38"/>
        <v/>
      </c>
      <c r="T175" t="str">
        <f t="shared" si="39"/>
        <v/>
      </c>
      <c r="U175" t="str">
        <f t="shared" si="40"/>
        <v/>
      </c>
      <c r="V175" t="str">
        <f t="shared" si="50"/>
        <v/>
      </c>
      <c r="W175" t="str">
        <f t="shared" si="41"/>
        <v/>
      </c>
      <c r="X175" t="str">
        <f t="shared" si="42"/>
        <v/>
      </c>
      <c r="Y175" t="str">
        <f t="shared" si="43"/>
        <v/>
      </c>
      <c r="Z175" t="str">
        <f>IF($X175="","",INDEX(CATEGORIAS!$A:$A,MATCH($X175,CATEGORIAS!$B:$B,0)))</f>
        <v/>
      </c>
      <c r="AA175" t="str">
        <f>IF($Y175="","",INDEX(SUBCATEGORIAS!$A:$A,MATCH($Y175,SUBCATEGORIAS!$B:$B,0)))</f>
        <v/>
      </c>
      <c r="AB175" t="str">
        <f t="shared" si="44"/>
        <v/>
      </c>
      <c r="AC175" t="str">
        <f t="shared" si="51"/>
        <v/>
      </c>
      <c r="AD175" t="str">
        <f t="shared" si="52"/>
        <v/>
      </c>
      <c r="AE175" t="str">
        <f t="shared" si="53"/>
        <v/>
      </c>
      <c r="AG175">
        <v>173</v>
      </c>
      <c r="AH175" t="str">
        <f t="shared" si="56"/>
        <v/>
      </c>
      <c r="AI175" t="str">
        <f>IFERROR(IF(MATCH($AH171,$S:$S,0)&gt;0,CONCATENATE("descripcion_larga: '",INDEX($W:$W,MATCH($AH171,$S:$S,0)),"',"),0),"")</f>
        <v/>
      </c>
      <c r="AN175" t="str">
        <f>IF($E175="","",INDEX(CATEGORIAS!$A:$A,MATCH($E175,CATEGORIAS!$B:$B,0)))</f>
        <v/>
      </c>
      <c r="AO175" t="str">
        <f>IF($F175="","",INDEX(SUBCATEGORIAS!$A:$A,MATCH($F175,SUBCATEGORIAS!$B:$B,0)))</f>
        <v/>
      </c>
      <c r="AP175" t="str">
        <f t="shared" si="45"/>
        <v/>
      </c>
      <c r="AR175" s="2" t="str">
        <f t="shared" si="54"/>
        <v/>
      </c>
      <c r="AS175" t="str">
        <f t="shared" si="55"/>
        <v/>
      </c>
      <c r="AT175" t="str">
        <f t="shared" si="46"/>
        <v/>
      </c>
      <c r="AU175" t="str">
        <f t="shared" si="47"/>
        <v/>
      </c>
    </row>
    <row r="176" spans="1:47" x14ac:dyDescent="0.25">
      <c r="A176" t="str">
        <f t="shared" si="48"/>
        <v/>
      </c>
      <c r="B176" t="str">
        <f>IF(D176="","",MAX($B$2:B175)+1)</f>
        <v/>
      </c>
      <c r="C176" s="3" t="str">
        <f>IF(A176="","",IF(COUNTIF($A$2:$A175,$A176)=0,MAX($C$2:$C175)+1,""))</f>
        <v/>
      </c>
      <c r="M176" t="s">
        <v>57</v>
      </c>
      <c r="O176" t="s">
        <v>57</v>
      </c>
      <c r="P176" s="3" t="str">
        <f t="shared" si="49"/>
        <v/>
      </c>
      <c r="Q176" s="3" t="str">
        <f>IF(D176="","",IF(AND(D176&lt;&gt;"",E176&lt;&gt;"",F176&lt;&gt;"",J176&lt;&gt;"",P176&lt;&gt;"",L176&lt;&gt;"",IFERROR(MATCH(INDEX($C:$C,MATCH($D176,$D:$D,0)),IMAGENES!$B:$B,0),-1)&gt;0),"'si'","'no'"))</f>
        <v/>
      </c>
      <c r="S176" t="str">
        <f t="shared" si="38"/>
        <v/>
      </c>
      <c r="T176" t="str">
        <f t="shared" si="39"/>
        <v/>
      </c>
      <c r="U176" t="str">
        <f t="shared" si="40"/>
        <v/>
      </c>
      <c r="V176" t="str">
        <f t="shared" si="50"/>
        <v/>
      </c>
      <c r="W176" t="str">
        <f t="shared" si="41"/>
        <v/>
      </c>
      <c r="X176" t="str">
        <f t="shared" si="42"/>
        <v/>
      </c>
      <c r="Y176" t="str">
        <f t="shared" si="43"/>
        <v/>
      </c>
      <c r="Z176" t="str">
        <f>IF($X176="","",INDEX(CATEGORIAS!$A:$A,MATCH($X176,CATEGORIAS!$B:$B,0)))</f>
        <v/>
      </c>
      <c r="AA176" t="str">
        <f>IF($Y176="","",INDEX(SUBCATEGORIAS!$A:$A,MATCH($Y176,SUBCATEGORIAS!$B:$B,0)))</f>
        <v/>
      </c>
      <c r="AB176" t="str">
        <f t="shared" si="44"/>
        <v/>
      </c>
      <c r="AC176" t="str">
        <f t="shared" si="51"/>
        <v/>
      </c>
      <c r="AD176" t="str">
        <f t="shared" si="52"/>
        <v/>
      </c>
      <c r="AE176" t="str">
        <f t="shared" si="53"/>
        <v/>
      </c>
      <c r="AG176">
        <v>174</v>
      </c>
      <c r="AH176" t="str">
        <f t="shared" si="56"/>
        <v/>
      </c>
      <c r="AI176" t="str">
        <f>IFERROR(IF(MATCH($AH171,$S:$S,0)&gt;0,CONCATENATE("grado: '",INDEX($V:$V,MATCH($AH171,$S:$S,0)),"',"),0),"")</f>
        <v/>
      </c>
      <c r="AN176" t="str">
        <f>IF($E176="","",INDEX(CATEGORIAS!$A:$A,MATCH($E176,CATEGORIAS!$B:$B,0)))</f>
        <v/>
      </c>
      <c r="AO176" t="str">
        <f>IF($F176="","",INDEX(SUBCATEGORIAS!$A:$A,MATCH($F176,SUBCATEGORIAS!$B:$B,0)))</f>
        <v/>
      </c>
      <c r="AP176" t="str">
        <f t="shared" si="45"/>
        <v/>
      </c>
      <c r="AR176" s="2" t="str">
        <f t="shared" si="54"/>
        <v/>
      </c>
      <c r="AS176" t="str">
        <f t="shared" si="55"/>
        <v/>
      </c>
      <c r="AT176" t="str">
        <f t="shared" si="46"/>
        <v/>
      </c>
      <c r="AU176" t="str">
        <f t="shared" si="47"/>
        <v/>
      </c>
    </row>
    <row r="177" spans="1:47" x14ac:dyDescent="0.25">
      <c r="A177" t="str">
        <f t="shared" si="48"/>
        <v/>
      </c>
      <c r="B177" t="str">
        <f>IF(D177="","",MAX($B$2:B176)+1)</f>
        <v/>
      </c>
      <c r="C177" s="3" t="str">
        <f>IF(A177="","",IF(COUNTIF($A$2:$A176,$A177)=0,MAX($C$2:$C176)+1,""))</f>
        <v/>
      </c>
      <c r="M177" t="s">
        <v>57</v>
      </c>
      <c r="O177" t="s">
        <v>57</v>
      </c>
      <c r="P177" s="3" t="str">
        <f t="shared" si="49"/>
        <v/>
      </c>
      <c r="Q177" s="3" t="str">
        <f>IF(D177="","",IF(AND(D177&lt;&gt;"",E177&lt;&gt;"",F177&lt;&gt;"",J177&lt;&gt;"",P177&lt;&gt;"",L177&lt;&gt;"",IFERROR(MATCH(INDEX($C:$C,MATCH($D177,$D:$D,0)),IMAGENES!$B:$B,0),-1)&gt;0),"'si'","'no'"))</f>
        <v/>
      </c>
      <c r="S177" t="str">
        <f t="shared" si="38"/>
        <v/>
      </c>
      <c r="T177" t="str">
        <f t="shared" si="39"/>
        <v/>
      </c>
      <c r="U177" t="str">
        <f t="shared" si="40"/>
        <v/>
      </c>
      <c r="V177" t="str">
        <f t="shared" si="50"/>
        <v/>
      </c>
      <c r="W177" t="str">
        <f t="shared" si="41"/>
        <v/>
      </c>
      <c r="X177" t="str">
        <f t="shared" si="42"/>
        <v/>
      </c>
      <c r="Y177" t="str">
        <f t="shared" si="43"/>
        <v/>
      </c>
      <c r="Z177" t="str">
        <f>IF($X177="","",INDEX(CATEGORIAS!$A:$A,MATCH($X177,CATEGORIAS!$B:$B,0)))</f>
        <v/>
      </c>
      <c r="AA177" t="str">
        <f>IF($Y177="","",INDEX(SUBCATEGORIAS!$A:$A,MATCH($Y177,SUBCATEGORIAS!$B:$B,0)))</f>
        <v/>
      </c>
      <c r="AB177" t="str">
        <f t="shared" si="44"/>
        <v/>
      </c>
      <c r="AC177" t="str">
        <f t="shared" si="51"/>
        <v/>
      </c>
      <c r="AD177" t="str">
        <f t="shared" si="52"/>
        <v/>
      </c>
      <c r="AE177" t="str">
        <f t="shared" si="53"/>
        <v/>
      </c>
      <c r="AG177">
        <v>175</v>
      </c>
      <c r="AH177" t="str">
        <f t="shared" si="56"/>
        <v/>
      </c>
      <c r="AI177" t="str">
        <f>IFERROR(IF(MATCH($AH171,$S:$S,0)&gt;0,CONCATENATE("id_categoria: '",INDEX($Z:$Z,MATCH($AH171,$S:$S,0)),"',"),0),"")</f>
        <v/>
      </c>
      <c r="AN177" t="str">
        <f>IF($E177="","",INDEX(CATEGORIAS!$A:$A,MATCH($E177,CATEGORIAS!$B:$B,0)))</f>
        <v/>
      </c>
      <c r="AO177" t="str">
        <f>IF($F177="","",INDEX(SUBCATEGORIAS!$A:$A,MATCH($F177,SUBCATEGORIAS!$B:$B,0)))</f>
        <v/>
      </c>
      <c r="AP177" t="str">
        <f t="shared" si="45"/>
        <v/>
      </c>
      <c r="AR177" s="2" t="str">
        <f t="shared" si="54"/>
        <v/>
      </c>
      <c r="AS177" t="str">
        <f t="shared" si="55"/>
        <v/>
      </c>
      <c r="AT177" t="str">
        <f t="shared" si="46"/>
        <v/>
      </c>
      <c r="AU177" t="str">
        <f t="shared" si="47"/>
        <v/>
      </c>
    </row>
    <row r="178" spans="1:47" x14ac:dyDescent="0.25">
      <c r="A178" t="str">
        <f t="shared" si="48"/>
        <v/>
      </c>
      <c r="B178" t="str">
        <f>IF(D178="","",MAX($B$2:B177)+1)</f>
        <v/>
      </c>
      <c r="C178" s="3" t="str">
        <f>IF(A178="","",IF(COUNTIF($A$2:$A177,$A178)=0,MAX($C$2:$C177)+1,""))</f>
        <v/>
      </c>
      <c r="M178" t="s">
        <v>57</v>
      </c>
      <c r="O178" t="s">
        <v>57</v>
      </c>
      <c r="P178" s="3" t="str">
        <f t="shared" si="49"/>
        <v/>
      </c>
      <c r="Q178" s="3" t="str">
        <f>IF(D178="","",IF(AND(D178&lt;&gt;"",E178&lt;&gt;"",F178&lt;&gt;"",J178&lt;&gt;"",P178&lt;&gt;"",L178&lt;&gt;"",IFERROR(MATCH(INDEX($C:$C,MATCH($D178,$D:$D,0)),IMAGENES!$B:$B,0),-1)&gt;0),"'si'","'no'"))</f>
        <v/>
      </c>
      <c r="S178" t="str">
        <f t="shared" si="38"/>
        <v/>
      </c>
      <c r="T178" t="str">
        <f t="shared" si="39"/>
        <v/>
      </c>
      <c r="U178" t="str">
        <f t="shared" si="40"/>
        <v/>
      </c>
      <c r="V178" t="str">
        <f t="shared" si="50"/>
        <v/>
      </c>
      <c r="W178" t="str">
        <f t="shared" si="41"/>
        <v/>
      </c>
      <c r="X178" t="str">
        <f t="shared" si="42"/>
        <v/>
      </c>
      <c r="Y178" t="str">
        <f t="shared" si="43"/>
        <v/>
      </c>
      <c r="Z178" t="str">
        <f>IF($X178="","",INDEX(CATEGORIAS!$A:$A,MATCH($X178,CATEGORIAS!$B:$B,0)))</f>
        <v/>
      </c>
      <c r="AA178" t="str">
        <f>IF($Y178="","",INDEX(SUBCATEGORIAS!$A:$A,MATCH($Y178,SUBCATEGORIAS!$B:$B,0)))</f>
        <v/>
      </c>
      <c r="AB178" t="str">
        <f t="shared" si="44"/>
        <v/>
      </c>
      <c r="AC178" t="str">
        <f t="shared" si="51"/>
        <v/>
      </c>
      <c r="AD178" t="str">
        <f t="shared" si="52"/>
        <v/>
      </c>
      <c r="AE178" t="str">
        <f t="shared" si="53"/>
        <v/>
      </c>
      <c r="AG178">
        <v>176</v>
      </c>
      <c r="AH178" t="str">
        <f t="shared" si="56"/>
        <v/>
      </c>
      <c r="AI178" t="str">
        <f>IFERROR(IF(MATCH($AH171,$S:$S,0)&gt;0,CONCATENATE("id_subcategoria: '",INDEX($AA:$AA,MATCH($AH171,$S:$S,0)),"',"),0),"")</f>
        <v/>
      </c>
      <c r="AN178" t="str">
        <f>IF($E178="","",INDEX(CATEGORIAS!$A:$A,MATCH($E178,CATEGORIAS!$B:$B,0)))</f>
        <v/>
      </c>
      <c r="AO178" t="str">
        <f>IF($F178="","",INDEX(SUBCATEGORIAS!$A:$A,MATCH($F178,SUBCATEGORIAS!$B:$B,0)))</f>
        <v/>
      </c>
      <c r="AP178" t="str">
        <f t="shared" si="45"/>
        <v/>
      </c>
      <c r="AR178" s="2" t="str">
        <f t="shared" si="54"/>
        <v/>
      </c>
      <c r="AS178" t="str">
        <f t="shared" si="55"/>
        <v/>
      </c>
      <c r="AT178" t="str">
        <f t="shared" si="46"/>
        <v/>
      </c>
      <c r="AU178" t="str">
        <f t="shared" si="47"/>
        <v/>
      </c>
    </row>
    <row r="179" spans="1:47" x14ac:dyDescent="0.25">
      <c r="A179" t="str">
        <f t="shared" si="48"/>
        <v/>
      </c>
      <c r="B179" t="str">
        <f>IF(D179="","",MAX($B$2:B178)+1)</f>
        <v/>
      </c>
      <c r="C179" s="3" t="str">
        <f>IF(A179="","",IF(COUNTIF($A$2:$A178,$A179)=0,MAX($C$2:$C178)+1,""))</f>
        <v/>
      </c>
      <c r="M179" t="s">
        <v>57</v>
      </c>
      <c r="O179" t="s">
        <v>57</v>
      </c>
      <c r="P179" s="3" t="str">
        <f t="shared" si="49"/>
        <v/>
      </c>
      <c r="Q179" s="3" t="str">
        <f>IF(D179="","",IF(AND(D179&lt;&gt;"",E179&lt;&gt;"",F179&lt;&gt;"",J179&lt;&gt;"",P179&lt;&gt;"",L179&lt;&gt;"",IFERROR(MATCH(INDEX($C:$C,MATCH($D179,$D:$D,0)),IMAGENES!$B:$B,0),-1)&gt;0),"'si'","'no'"))</f>
        <v/>
      </c>
      <c r="S179" t="str">
        <f t="shared" si="38"/>
        <v/>
      </c>
      <c r="T179" t="str">
        <f t="shared" si="39"/>
        <v/>
      </c>
      <c r="U179" t="str">
        <f t="shared" si="40"/>
        <v/>
      </c>
      <c r="V179" t="str">
        <f t="shared" si="50"/>
        <v/>
      </c>
      <c r="W179" t="str">
        <f t="shared" si="41"/>
        <v/>
      </c>
      <c r="X179" t="str">
        <f t="shared" si="42"/>
        <v/>
      </c>
      <c r="Y179" t="str">
        <f t="shared" si="43"/>
        <v/>
      </c>
      <c r="Z179" t="str">
        <f>IF($X179="","",INDEX(CATEGORIAS!$A:$A,MATCH($X179,CATEGORIAS!$B:$B,0)))</f>
        <v/>
      </c>
      <c r="AA179" t="str">
        <f>IF($Y179="","",INDEX(SUBCATEGORIAS!$A:$A,MATCH($Y179,SUBCATEGORIAS!$B:$B,0)))</f>
        <v/>
      </c>
      <c r="AB179" t="str">
        <f t="shared" si="44"/>
        <v/>
      </c>
      <c r="AC179" t="str">
        <f t="shared" si="51"/>
        <v/>
      </c>
      <c r="AD179" t="str">
        <f t="shared" si="52"/>
        <v/>
      </c>
      <c r="AE179" t="str">
        <f t="shared" si="53"/>
        <v/>
      </c>
      <c r="AG179">
        <v>177</v>
      </c>
      <c r="AH179" t="str">
        <f t="shared" si="56"/>
        <v/>
      </c>
      <c r="AI179" t="str">
        <f>IFERROR(IF(MATCH($AH171,$S:$S,0)&gt;0,CONCATENATE("precio: ",INDEX($AB:$AB,MATCH($AH171,$S:$S,0)),","),0),"")</f>
        <v/>
      </c>
      <c r="AN179" t="str">
        <f>IF($E179="","",INDEX(CATEGORIAS!$A:$A,MATCH($E179,CATEGORIAS!$B:$B,0)))</f>
        <v/>
      </c>
      <c r="AO179" t="str">
        <f>IF($F179="","",INDEX(SUBCATEGORIAS!$A:$A,MATCH($F179,SUBCATEGORIAS!$B:$B,0)))</f>
        <v/>
      </c>
      <c r="AP179" t="str">
        <f t="shared" si="45"/>
        <v/>
      </c>
      <c r="AR179" s="2" t="str">
        <f t="shared" si="54"/>
        <v/>
      </c>
      <c r="AS179" t="str">
        <f t="shared" si="55"/>
        <v/>
      </c>
      <c r="AT179" t="str">
        <f t="shared" si="46"/>
        <v/>
      </c>
      <c r="AU179" t="str">
        <f t="shared" si="47"/>
        <v/>
      </c>
    </row>
    <row r="180" spans="1:47" x14ac:dyDescent="0.25">
      <c r="A180" t="str">
        <f t="shared" si="48"/>
        <v/>
      </c>
      <c r="B180" t="str">
        <f>IF(D180="","",MAX($B$2:B179)+1)</f>
        <v/>
      </c>
      <c r="C180" s="3" t="str">
        <f>IF(A180="","",IF(COUNTIF($A$2:$A179,$A180)=0,MAX($C$2:$C179)+1,""))</f>
        <v/>
      </c>
      <c r="M180" t="s">
        <v>57</v>
      </c>
      <c r="O180" t="s">
        <v>57</v>
      </c>
      <c r="P180" s="3" t="str">
        <f t="shared" si="49"/>
        <v/>
      </c>
      <c r="Q180" s="3" t="str">
        <f>IF(D180="","",IF(AND(D180&lt;&gt;"",E180&lt;&gt;"",F180&lt;&gt;"",J180&lt;&gt;"",P180&lt;&gt;"",L180&lt;&gt;"",IFERROR(MATCH(INDEX($C:$C,MATCH($D180,$D:$D,0)),IMAGENES!$B:$B,0),-1)&gt;0),"'si'","'no'"))</f>
        <v/>
      </c>
      <c r="S180" t="str">
        <f t="shared" si="38"/>
        <v/>
      </c>
      <c r="T180" t="str">
        <f t="shared" si="39"/>
        <v/>
      </c>
      <c r="U180" t="str">
        <f t="shared" si="40"/>
        <v/>
      </c>
      <c r="V180" t="str">
        <f t="shared" si="50"/>
        <v/>
      </c>
      <c r="W180" t="str">
        <f t="shared" si="41"/>
        <v/>
      </c>
      <c r="X180" t="str">
        <f t="shared" si="42"/>
        <v/>
      </c>
      <c r="Y180" t="str">
        <f t="shared" si="43"/>
        <v/>
      </c>
      <c r="Z180" t="str">
        <f>IF($X180="","",INDEX(CATEGORIAS!$A:$A,MATCH($X180,CATEGORIAS!$B:$B,0)))</f>
        <v/>
      </c>
      <c r="AA180" t="str">
        <f>IF($Y180="","",INDEX(SUBCATEGORIAS!$A:$A,MATCH($Y180,SUBCATEGORIAS!$B:$B,0)))</f>
        <v/>
      </c>
      <c r="AB180" t="str">
        <f t="shared" si="44"/>
        <v/>
      </c>
      <c r="AC180" t="str">
        <f t="shared" si="51"/>
        <v/>
      </c>
      <c r="AD180" t="str">
        <f t="shared" si="52"/>
        <v/>
      </c>
      <c r="AE180" t="str">
        <f t="shared" si="53"/>
        <v/>
      </c>
      <c r="AG180">
        <v>178</v>
      </c>
      <c r="AH180" t="str">
        <f t="shared" si="56"/>
        <v/>
      </c>
      <c r="AI180" t="str">
        <f>IFERROR(IF(MATCH($AH171,$S:$S,0)&gt;0,CONCATENATE("video_si: ",IF(LEN(IF(OR(INDEX($AD:$AD,MATCH($AH171,$S:$S,0))=0,INDEX($AD:$AD,MATCH($AH171,$S:$S,0))=" ",INDEX($AD:$AD,MATCH($AH171,$S:$S,0))=""),CONCATENATE(CHAR(39),CHAR(39)),CONCATENATE(CHAR(39),INDEX($AD:$AD,MATCH($AH171,$S:$S,0)),CHAR(39))))&gt;5,"'si'","'no'"),","),0),"")</f>
        <v/>
      </c>
      <c r="AN180" t="str">
        <f>IF($E180="","",INDEX(CATEGORIAS!$A:$A,MATCH($E180,CATEGORIAS!$B:$B,0)))</f>
        <v/>
      </c>
      <c r="AO180" t="str">
        <f>IF($F180="","",INDEX(SUBCATEGORIAS!$A:$A,MATCH($F180,SUBCATEGORIAS!$B:$B,0)))</f>
        <v/>
      </c>
      <c r="AP180" t="str">
        <f t="shared" si="45"/>
        <v/>
      </c>
      <c r="AR180" s="2" t="str">
        <f t="shared" si="54"/>
        <v/>
      </c>
      <c r="AS180" t="str">
        <f t="shared" si="55"/>
        <v/>
      </c>
      <c r="AT180" t="str">
        <f t="shared" si="46"/>
        <v/>
      </c>
      <c r="AU180" t="str">
        <f t="shared" si="47"/>
        <v/>
      </c>
    </row>
    <row r="181" spans="1:47" x14ac:dyDescent="0.25">
      <c r="A181" t="str">
        <f t="shared" si="48"/>
        <v/>
      </c>
      <c r="B181" t="str">
        <f>IF(D181="","",MAX($B$2:B180)+1)</f>
        <v/>
      </c>
      <c r="C181" s="3" t="str">
        <f>IF(A181="","",IF(COUNTIF($A$2:$A180,$A181)=0,MAX($C$2:$C180)+1,""))</f>
        <v/>
      </c>
      <c r="M181" t="s">
        <v>57</v>
      </c>
      <c r="O181" t="s">
        <v>57</v>
      </c>
      <c r="P181" s="3" t="str">
        <f t="shared" si="49"/>
        <v/>
      </c>
      <c r="Q181" s="3" t="str">
        <f>IF(D181="","",IF(AND(D181&lt;&gt;"",E181&lt;&gt;"",F181&lt;&gt;"",J181&lt;&gt;"",P181&lt;&gt;"",L181&lt;&gt;"",IFERROR(MATCH(INDEX($C:$C,MATCH($D181,$D:$D,0)),IMAGENES!$B:$B,0),-1)&gt;0),"'si'","'no'"))</f>
        <v/>
      </c>
      <c r="S181" t="str">
        <f t="shared" si="38"/>
        <v/>
      </c>
      <c r="T181" t="str">
        <f t="shared" si="39"/>
        <v/>
      </c>
      <c r="U181" t="str">
        <f t="shared" si="40"/>
        <v/>
      </c>
      <c r="V181" t="str">
        <f t="shared" si="50"/>
        <v/>
      </c>
      <c r="W181" t="str">
        <f t="shared" si="41"/>
        <v/>
      </c>
      <c r="X181" t="str">
        <f t="shared" si="42"/>
        <v/>
      </c>
      <c r="Y181" t="str">
        <f t="shared" si="43"/>
        <v/>
      </c>
      <c r="Z181" t="str">
        <f>IF($X181="","",INDEX(CATEGORIAS!$A:$A,MATCH($X181,CATEGORIAS!$B:$B,0)))</f>
        <v/>
      </c>
      <c r="AA181" t="str">
        <f>IF($Y181="","",INDEX(SUBCATEGORIAS!$A:$A,MATCH($Y181,SUBCATEGORIAS!$B:$B,0)))</f>
        <v/>
      </c>
      <c r="AB181" t="str">
        <f t="shared" si="44"/>
        <v/>
      </c>
      <c r="AC181" t="str">
        <f t="shared" si="51"/>
        <v/>
      </c>
      <c r="AD181" t="str">
        <f t="shared" si="52"/>
        <v/>
      </c>
      <c r="AE181" t="str">
        <f t="shared" si="53"/>
        <v/>
      </c>
      <c r="AG181">
        <v>179</v>
      </c>
      <c r="AH181" t="str">
        <f t="shared" si="56"/>
        <v/>
      </c>
      <c r="AI181" t="str">
        <f>IFERROR(IF(MATCH($AH171,$S:$S,0)&gt;0,CONCATENATE("video_link: ",IF(OR(INDEX($AD:$AD,MATCH($AH171,$S:$S,0))=0,INDEX($AD:$AD,MATCH($AH171,$S:$S,0))=" ",INDEX($AD:$AD,MATCH($AH171,$S:$S,0))=""),CONCATENATE(CHAR(39),CHAR(39)),CONCATENATE(CHAR(39),INDEX($AD:$AD,MATCH($AH171,$S:$S,0)),CHAR(39))),","),0),"")</f>
        <v/>
      </c>
      <c r="AN181" t="str">
        <f>IF($E181="","",INDEX(CATEGORIAS!$A:$A,MATCH($E181,CATEGORIAS!$B:$B,0)))</f>
        <v/>
      </c>
      <c r="AO181" t="str">
        <f>IF($F181="","",INDEX(SUBCATEGORIAS!$A:$A,MATCH($F181,SUBCATEGORIAS!$B:$B,0)))</f>
        <v/>
      </c>
      <c r="AP181" t="str">
        <f t="shared" si="45"/>
        <v/>
      </c>
      <c r="AR181" s="2" t="str">
        <f t="shared" si="54"/>
        <v/>
      </c>
      <c r="AS181" t="str">
        <f t="shared" si="55"/>
        <v/>
      </c>
      <c r="AT181" t="str">
        <f t="shared" si="46"/>
        <v/>
      </c>
      <c r="AU181" t="str">
        <f t="shared" si="47"/>
        <v/>
      </c>
    </row>
    <row r="182" spans="1:47" x14ac:dyDescent="0.25">
      <c r="A182" t="str">
        <f t="shared" si="48"/>
        <v/>
      </c>
      <c r="B182" t="str">
        <f>IF(D182="","",MAX($B$2:B181)+1)</f>
        <v/>
      </c>
      <c r="C182" s="3" t="str">
        <f>IF(A182="","",IF(COUNTIF($A$2:$A181,$A182)=0,MAX($C$2:$C181)+1,""))</f>
        <v/>
      </c>
      <c r="M182" t="s">
        <v>57</v>
      </c>
      <c r="O182" t="s">
        <v>57</v>
      </c>
      <c r="P182" s="3" t="str">
        <f t="shared" si="49"/>
        <v/>
      </c>
      <c r="Q182" s="3" t="str">
        <f>IF(D182="","",IF(AND(D182&lt;&gt;"",E182&lt;&gt;"",F182&lt;&gt;"",J182&lt;&gt;"",P182&lt;&gt;"",L182&lt;&gt;"",IFERROR(MATCH(INDEX($C:$C,MATCH($D182,$D:$D,0)),IMAGENES!$B:$B,0),-1)&gt;0),"'si'","'no'"))</f>
        <v/>
      </c>
      <c r="S182" t="str">
        <f t="shared" si="38"/>
        <v/>
      </c>
      <c r="T182" t="str">
        <f t="shared" si="39"/>
        <v/>
      </c>
      <c r="U182" t="str">
        <f t="shared" si="40"/>
        <v/>
      </c>
      <c r="V182" t="str">
        <f t="shared" si="50"/>
        <v/>
      </c>
      <c r="W182" t="str">
        <f t="shared" si="41"/>
        <v/>
      </c>
      <c r="X182" t="str">
        <f t="shared" si="42"/>
        <v/>
      </c>
      <c r="Y182" t="str">
        <f t="shared" si="43"/>
        <v/>
      </c>
      <c r="Z182" t="str">
        <f>IF($X182="","",INDEX(CATEGORIAS!$A:$A,MATCH($X182,CATEGORIAS!$B:$B,0)))</f>
        <v/>
      </c>
      <c r="AA182" t="str">
        <f>IF($Y182="","",INDEX(SUBCATEGORIAS!$A:$A,MATCH($Y182,SUBCATEGORIAS!$B:$B,0)))</f>
        <v/>
      </c>
      <c r="AB182" t="str">
        <f t="shared" si="44"/>
        <v/>
      </c>
      <c r="AC182" t="str">
        <f t="shared" si="51"/>
        <v/>
      </c>
      <c r="AD182" t="str">
        <f t="shared" si="52"/>
        <v/>
      </c>
      <c r="AE182" t="str">
        <f t="shared" si="53"/>
        <v/>
      </c>
      <c r="AG182">
        <v>180</v>
      </c>
      <c r="AH182" t="str">
        <f t="shared" si="56"/>
        <v/>
      </c>
      <c r="AI182" t="str">
        <f>IFERROR(IF(MATCH($AH171,$S:$S,0)&gt;0,CONCATENATE("imagen: ",IF(OR(INDEX($AC:$AC,MATCH($AH171,$S:$S,0))=0,INDEX($AC:$AC,MATCH($AH171,$S:$S,0))=" ",INDEX($AC:$AC,MATCH($AH171,$S:$S,0))=""),CONCATENATE(CHAR(39),CHAR(39)),CONCATENATE("require('../images/productos/",INDEX($AC:$AC,MATCH($AH171,$S:$S,0)),"')")),","),0),"")</f>
        <v/>
      </c>
      <c r="AN182" t="str">
        <f>IF($E182="","",INDEX(CATEGORIAS!$A:$A,MATCH($E182,CATEGORIAS!$B:$B,0)))</f>
        <v/>
      </c>
      <c r="AO182" t="str">
        <f>IF($F182="","",INDEX(SUBCATEGORIAS!$A:$A,MATCH($F182,SUBCATEGORIAS!$B:$B,0)))</f>
        <v/>
      </c>
      <c r="AP182" t="str">
        <f t="shared" si="45"/>
        <v/>
      </c>
      <c r="AR182" s="2" t="str">
        <f t="shared" si="54"/>
        <v/>
      </c>
      <c r="AS182" t="str">
        <f t="shared" si="55"/>
        <v/>
      </c>
      <c r="AT182" t="str">
        <f t="shared" si="46"/>
        <v/>
      </c>
      <c r="AU182" t="str">
        <f t="shared" si="47"/>
        <v/>
      </c>
    </row>
    <row r="183" spans="1:47" x14ac:dyDescent="0.25">
      <c r="A183" t="str">
        <f t="shared" si="48"/>
        <v/>
      </c>
      <c r="B183" t="str">
        <f>IF(D183="","",MAX($B$2:B182)+1)</f>
        <v/>
      </c>
      <c r="C183" s="3" t="str">
        <f>IF(A183="","",IF(COUNTIF($A$2:$A182,$A183)=0,MAX($C$2:$C182)+1,""))</f>
        <v/>
      </c>
      <c r="M183" t="s">
        <v>57</v>
      </c>
      <c r="O183" t="s">
        <v>57</v>
      </c>
      <c r="P183" s="3" t="str">
        <f t="shared" si="49"/>
        <v/>
      </c>
      <c r="Q183" s="3" t="str">
        <f>IF(D183="","",IF(AND(D183&lt;&gt;"",E183&lt;&gt;"",F183&lt;&gt;"",J183&lt;&gt;"",P183&lt;&gt;"",L183&lt;&gt;"",IFERROR(MATCH(INDEX($C:$C,MATCH($D183,$D:$D,0)),IMAGENES!$B:$B,0),-1)&gt;0),"'si'","'no'"))</f>
        <v/>
      </c>
      <c r="S183" t="str">
        <f t="shared" si="38"/>
        <v/>
      </c>
      <c r="T183" t="str">
        <f t="shared" si="39"/>
        <v/>
      </c>
      <c r="U183" t="str">
        <f t="shared" si="40"/>
        <v/>
      </c>
      <c r="V183" t="str">
        <f t="shared" si="50"/>
        <v/>
      </c>
      <c r="W183" t="str">
        <f t="shared" si="41"/>
        <v/>
      </c>
      <c r="X183" t="str">
        <f t="shared" si="42"/>
        <v/>
      </c>
      <c r="Y183" t="str">
        <f t="shared" si="43"/>
        <v/>
      </c>
      <c r="Z183" t="str">
        <f>IF($X183="","",INDEX(CATEGORIAS!$A:$A,MATCH($X183,CATEGORIAS!$B:$B,0)))</f>
        <v/>
      </c>
      <c r="AA183" t="str">
        <f>IF($Y183="","",INDEX(SUBCATEGORIAS!$A:$A,MATCH($Y183,SUBCATEGORIAS!$B:$B,0)))</f>
        <v/>
      </c>
      <c r="AB183" t="str">
        <f t="shared" si="44"/>
        <v/>
      </c>
      <c r="AC183" t="str">
        <f t="shared" si="51"/>
        <v/>
      </c>
      <c r="AD183" t="str">
        <f t="shared" si="52"/>
        <v/>
      </c>
      <c r="AE183" t="str">
        <f t="shared" si="53"/>
        <v/>
      </c>
      <c r="AG183">
        <v>181</v>
      </c>
      <c r="AH183" t="str">
        <f t="shared" si="56"/>
        <v/>
      </c>
      <c r="AI183" t="str">
        <f>IFERROR(IF(MATCH($AH171,$S:$S,0)&gt;0,CONCATENATE("disponible: ",INDEX($AE:$AE,MATCH($AH171,$S:$S,0)),","),0),"")</f>
        <v/>
      </c>
      <c r="AN183" t="str">
        <f>IF($E183="","",INDEX(CATEGORIAS!$A:$A,MATCH($E183,CATEGORIAS!$B:$B,0)))</f>
        <v/>
      </c>
      <c r="AO183" t="str">
        <f>IF($F183="","",INDEX(SUBCATEGORIAS!$A:$A,MATCH($F183,SUBCATEGORIAS!$B:$B,0)))</f>
        <v/>
      </c>
      <c r="AP183" t="str">
        <f t="shared" si="45"/>
        <v/>
      </c>
      <c r="AR183" s="2" t="str">
        <f t="shared" si="54"/>
        <v/>
      </c>
      <c r="AS183" t="str">
        <f t="shared" si="55"/>
        <v/>
      </c>
      <c r="AT183" t="str">
        <f t="shared" si="46"/>
        <v/>
      </c>
      <c r="AU183" t="str">
        <f t="shared" si="47"/>
        <v/>
      </c>
    </row>
    <row r="184" spans="1:47" x14ac:dyDescent="0.25">
      <c r="A184" t="str">
        <f t="shared" si="48"/>
        <v/>
      </c>
      <c r="B184" t="str">
        <f>IF(D184="","",MAX($B$2:B183)+1)</f>
        <v/>
      </c>
      <c r="C184" s="3" t="str">
        <f>IF(A184="","",IF(COUNTIF($A$2:$A183,$A184)=0,MAX($C$2:$C183)+1,""))</f>
        <v/>
      </c>
      <c r="M184" t="s">
        <v>57</v>
      </c>
      <c r="O184" t="s">
        <v>57</v>
      </c>
      <c r="P184" s="3" t="str">
        <f t="shared" si="49"/>
        <v/>
      </c>
      <c r="Q184" s="3" t="str">
        <f>IF(D184="","",IF(AND(D184&lt;&gt;"",E184&lt;&gt;"",F184&lt;&gt;"",J184&lt;&gt;"",P184&lt;&gt;"",L184&lt;&gt;"",IFERROR(MATCH(INDEX($C:$C,MATCH($D184,$D:$D,0)),IMAGENES!$B:$B,0),-1)&gt;0),"'si'","'no'"))</f>
        <v/>
      </c>
      <c r="S184" t="str">
        <f t="shared" si="38"/>
        <v/>
      </c>
      <c r="T184" t="str">
        <f t="shared" si="39"/>
        <v/>
      </c>
      <c r="U184" t="str">
        <f t="shared" si="40"/>
        <v/>
      </c>
      <c r="V184" t="str">
        <f t="shared" si="50"/>
        <v/>
      </c>
      <c r="W184" t="str">
        <f t="shared" si="41"/>
        <v/>
      </c>
      <c r="X184" t="str">
        <f t="shared" si="42"/>
        <v/>
      </c>
      <c r="Y184" t="str">
        <f t="shared" si="43"/>
        <v/>
      </c>
      <c r="Z184" t="str">
        <f>IF($X184="","",INDEX(CATEGORIAS!$A:$A,MATCH($X184,CATEGORIAS!$B:$B,0)))</f>
        <v/>
      </c>
      <c r="AA184" t="str">
        <f>IF($Y184="","",INDEX(SUBCATEGORIAS!$A:$A,MATCH($Y184,SUBCATEGORIAS!$B:$B,0)))</f>
        <v/>
      </c>
      <c r="AB184" t="str">
        <f t="shared" si="44"/>
        <v/>
      </c>
      <c r="AC184" t="str">
        <f t="shared" si="51"/>
        <v/>
      </c>
      <c r="AD184" t="str">
        <f t="shared" si="52"/>
        <v/>
      </c>
      <c r="AE184" t="str">
        <f t="shared" si="53"/>
        <v/>
      </c>
      <c r="AG184">
        <v>182</v>
      </c>
      <c r="AH184" t="str">
        <f t="shared" si="56"/>
        <v/>
      </c>
      <c r="AI184" t="str">
        <f>IFERROR(IF(MATCH($AH171,$S:$S,0)&gt;0,"},",0),"")</f>
        <v/>
      </c>
      <c r="AN184" t="str">
        <f>IF($E184="","",INDEX(CATEGORIAS!$A:$A,MATCH($E184,CATEGORIAS!$B:$B,0)))</f>
        <v/>
      </c>
      <c r="AO184" t="str">
        <f>IF($F184="","",INDEX(SUBCATEGORIAS!$A:$A,MATCH($F184,SUBCATEGORIAS!$B:$B,0)))</f>
        <v/>
      </c>
      <c r="AP184" t="str">
        <f t="shared" si="45"/>
        <v/>
      </c>
      <c r="AR184" s="2" t="str">
        <f t="shared" si="54"/>
        <v/>
      </c>
      <c r="AS184" t="str">
        <f t="shared" si="55"/>
        <v/>
      </c>
      <c r="AT184" t="str">
        <f t="shared" si="46"/>
        <v/>
      </c>
      <c r="AU184" t="str">
        <f t="shared" si="47"/>
        <v/>
      </c>
    </row>
    <row r="185" spans="1:47" x14ac:dyDescent="0.25">
      <c r="A185" t="str">
        <f t="shared" si="48"/>
        <v/>
      </c>
      <c r="B185" t="str">
        <f>IF(D185="","",MAX($B$2:B184)+1)</f>
        <v/>
      </c>
      <c r="C185" s="3" t="str">
        <f>IF(A185="","",IF(COUNTIF($A$2:$A184,$A185)=0,MAX($C$2:$C184)+1,""))</f>
        <v/>
      </c>
      <c r="M185" t="s">
        <v>57</v>
      </c>
      <c r="O185" t="s">
        <v>57</v>
      </c>
      <c r="P185" s="3" t="str">
        <f t="shared" si="49"/>
        <v/>
      </c>
      <c r="Q185" s="3" t="str">
        <f>IF(D185="","",IF(AND(D185&lt;&gt;"",E185&lt;&gt;"",F185&lt;&gt;"",J185&lt;&gt;"",P185&lt;&gt;"",L185&lt;&gt;"",IFERROR(MATCH(INDEX($C:$C,MATCH($D185,$D:$D,0)),IMAGENES!$B:$B,0),-1)&gt;0),"'si'","'no'"))</f>
        <v/>
      </c>
      <c r="S185" t="str">
        <f t="shared" si="38"/>
        <v/>
      </c>
      <c r="T185" t="str">
        <f t="shared" si="39"/>
        <v/>
      </c>
      <c r="U185" t="str">
        <f t="shared" si="40"/>
        <v/>
      </c>
      <c r="V185" t="str">
        <f t="shared" si="50"/>
        <v/>
      </c>
      <c r="W185" t="str">
        <f t="shared" si="41"/>
        <v/>
      </c>
      <c r="X185" t="str">
        <f t="shared" si="42"/>
        <v/>
      </c>
      <c r="Y185" t="str">
        <f t="shared" si="43"/>
        <v/>
      </c>
      <c r="Z185" t="str">
        <f>IF($X185="","",INDEX(CATEGORIAS!$A:$A,MATCH($X185,CATEGORIAS!$B:$B,0)))</f>
        <v/>
      </c>
      <c r="AA185" t="str">
        <f>IF($Y185="","",INDEX(SUBCATEGORIAS!$A:$A,MATCH($Y185,SUBCATEGORIAS!$B:$B,0)))</f>
        <v/>
      </c>
      <c r="AB185" t="str">
        <f t="shared" si="44"/>
        <v/>
      </c>
      <c r="AC185" t="str">
        <f t="shared" si="51"/>
        <v/>
      </c>
      <c r="AD185" t="str">
        <f t="shared" si="52"/>
        <v/>
      </c>
      <c r="AE185" t="str">
        <f t="shared" si="53"/>
        <v/>
      </c>
      <c r="AG185">
        <v>183</v>
      </c>
      <c r="AH185">
        <f t="shared" si="56"/>
        <v>14</v>
      </c>
      <c r="AI185" t="str">
        <f>IFERROR(IF(MATCH($AH185,$S:$S,0)&gt;0,"{",0),"")</f>
        <v/>
      </c>
      <c r="AN185" t="str">
        <f>IF($E185="","",INDEX(CATEGORIAS!$A:$A,MATCH($E185,CATEGORIAS!$B:$B,0)))</f>
        <v/>
      </c>
      <c r="AO185" t="str">
        <f>IF($F185="","",INDEX(SUBCATEGORIAS!$A:$A,MATCH($F185,SUBCATEGORIAS!$B:$B,0)))</f>
        <v/>
      </c>
      <c r="AP185" t="str">
        <f t="shared" si="45"/>
        <v/>
      </c>
      <c r="AR185" s="2" t="str">
        <f t="shared" si="54"/>
        <v/>
      </c>
      <c r="AS185" t="str">
        <f t="shared" si="55"/>
        <v/>
      </c>
      <c r="AT185" t="str">
        <f t="shared" si="46"/>
        <v/>
      </c>
      <c r="AU185" t="str">
        <f t="shared" si="47"/>
        <v/>
      </c>
    </row>
    <row r="186" spans="1:47" x14ac:dyDescent="0.25">
      <c r="A186" t="str">
        <f t="shared" si="48"/>
        <v/>
      </c>
      <c r="B186" t="str">
        <f>IF(D186="","",MAX($B$2:B185)+1)</f>
        <v/>
      </c>
      <c r="C186" s="3" t="str">
        <f>IF(A186="","",IF(COUNTIF($A$2:$A185,$A186)=0,MAX($C$2:$C185)+1,""))</f>
        <v/>
      </c>
      <c r="M186" t="s">
        <v>57</v>
      </c>
      <c r="O186" t="s">
        <v>57</v>
      </c>
      <c r="P186" s="3" t="str">
        <f t="shared" si="49"/>
        <v/>
      </c>
      <c r="Q186" s="3" t="str">
        <f>IF(D186="","",IF(AND(D186&lt;&gt;"",E186&lt;&gt;"",F186&lt;&gt;"",J186&lt;&gt;"",P186&lt;&gt;"",L186&lt;&gt;"",IFERROR(MATCH(INDEX($C:$C,MATCH($D186,$D:$D,0)),IMAGENES!$B:$B,0),-1)&gt;0),"'si'","'no'"))</f>
        <v/>
      </c>
      <c r="S186" t="str">
        <f t="shared" si="38"/>
        <v/>
      </c>
      <c r="T186" t="str">
        <f t="shared" si="39"/>
        <v/>
      </c>
      <c r="U186" t="str">
        <f t="shared" si="40"/>
        <v/>
      </c>
      <c r="V186" t="str">
        <f t="shared" si="50"/>
        <v/>
      </c>
      <c r="W186" t="str">
        <f t="shared" si="41"/>
        <v/>
      </c>
      <c r="X186" t="str">
        <f t="shared" si="42"/>
        <v/>
      </c>
      <c r="Y186" t="str">
        <f t="shared" si="43"/>
        <v/>
      </c>
      <c r="Z186" t="str">
        <f>IF($X186="","",INDEX(CATEGORIAS!$A:$A,MATCH($X186,CATEGORIAS!$B:$B,0)))</f>
        <v/>
      </c>
      <c r="AA186" t="str">
        <f>IF($Y186="","",INDEX(SUBCATEGORIAS!$A:$A,MATCH($Y186,SUBCATEGORIAS!$B:$B,0)))</f>
        <v/>
      </c>
      <c r="AB186" t="str">
        <f t="shared" si="44"/>
        <v/>
      </c>
      <c r="AC186" t="str">
        <f t="shared" si="51"/>
        <v/>
      </c>
      <c r="AD186" t="str">
        <f t="shared" si="52"/>
        <v/>
      </c>
      <c r="AE186" t="str">
        <f t="shared" si="53"/>
        <v/>
      </c>
      <c r="AG186">
        <v>184</v>
      </c>
      <c r="AH186" t="str">
        <f t="shared" si="56"/>
        <v/>
      </c>
      <c r="AI186" t="str">
        <f>IFERROR(IF(MATCH($AH185,$S:$S,0)&gt;0,CONCATENATE("id_articulo: ",$AH185,","),0),"")</f>
        <v/>
      </c>
      <c r="AN186" t="str">
        <f>IF($E186="","",INDEX(CATEGORIAS!$A:$A,MATCH($E186,CATEGORIAS!$B:$B,0)))</f>
        <v/>
      </c>
      <c r="AO186" t="str">
        <f>IF($F186="","",INDEX(SUBCATEGORIAS!$A:$A,MATCH($F186,SUBCATEGORIAS!$B:$B,0)))</f>
        <v/>
      </c>
      <c r="AP186" t="str">
        <f t="shared" si="45"/>
        <v/>
      </c>
      <c r="AR186" s="2" t="str">
        <f t="shared" si="54"/>
        <v/>
      </c>
      <c r="AS186" t="str">
        <f t="shared" si="55"/>
        <v/>
      </c>
      <c r="AT186" t="str">
        <f t="shared" si="46"/>
        <v/>
      </c>
      <c r="AU186" t="str">
        <f t="shared" si="47"/>
        <v/>
      </c>
    </row>
    <row r="187" spans="1:47" x14ac:dyDescent="0.25">
      <c r="A187" t="str">
        <f t="shared" si="48"/>
        <v/>
      </c>
      <c r="B187" t="str">
        <f>IF(D187="","",MAX($B$2:B186)+1)</f>
        <v/>
      </c>
      <c r="C187" s="3" t="str">
        <f>IF(A187="","",IF(COUNTIF($A$2:$A186,$A187)=0,MAX($C$2:$C186)+1,""))</f>
        <v/>
      </c>
      <c r="M187" t="s">
        <v>57</v>
      </c>
      <c r="O187" t="s">
        <v>57</v>
      </c>
      <c r="P187" s="3" t="str">
        <f t="shared" si="49"/>
        <v/>
      </c>
      <c r="Q187" s="3" t="str">
        <f>IF(D187="","",IF(AND(D187&lt;&gt;"",E187&lt;&gt;"",F187&lt;&gt;"",J187&lt;&gt;"",P187&lt;&gt;"",L187&lt;&gt;"",IFERROR(MATCH(INDEX($C:$C,MATCH($D187,$D:$D,0)),IMAGENES!$B:$B,0),-1)&gt;0),"'si'","'no'"))</f>
        <v/>
      </c>
      <c r="S187" t="str">
        <f t="shared" si="38"/>
        <v/>
      </c>
      <c r="T187" t="str">
        <f t="shared" si="39"/>
        <v/>
      </c>
      <c r="U187" t="str">
        <f t="shared" si="40"/>
        <v/>
      </c>
      <c r="V187" t="str">
        <f t="shared" si="50"/>
        <v/>
      </c>
      <c r="W187" t="str">
        <f t="shared" si="41"/>
        <v/>
      </c>
      <c r="X187" t="str">
        <f t="shared" si="42"/>
        <v/>
      </c>
      <c r="Y187" t="str">
        <f t="shared" si="43"/>
        <v/>
      </c>
      <c r="Z187" t="str">
        <f>IF($X187="","",INDEX(CATEGORIAS!$A:$A,MATCH($X187,CATEGORIAS!$B:$B,0)))</f>
        <v/>
      </c>
      <c r="AA187" t="str">
        <f>IF($Y187="","",INDEX(SUBCATEGORIAS!$A:$A,MATCH($Y187,SUBCATEGORIAS!$B:$B,0)))</f>
        <v/>
      </c>
      <c r="AB187" t="str">
        <f t="shared" si="44"/>
        <v/>
      </c>
      <c r="AC187" t="str">
        <f t="shared" si="51"/>
        <v/>
      </c>
      <c r="AD187" t="str">
        <f t="shared" si="52"/>
        <v/>
      </c>
      <c r="AE187" t="str">
        <f t="shared" si="53"/>
        <v/>
      </c>
      <c r="AG187">
        <v>185</v>
      </c>
      <c r="AH187" t="str">
        <f t="shared" si="56"/>
        <v/>
      </c>
      <c r="AI187" t="str">
        <f>IFERROR(IF(MATCH($AH185,$S:$S,0)&gt;0,CONCATENATE("nombre: '",INDEX($T:$T,MATCH($AH185,$S:$S,0)),"',"),0),"")</f>
        <v/>
      </c>
      <c r="AN187" t="str">
        <f>IF($E187="","",INDEX(CATEGORIAS!$A:$A,MATCH($E187,CATEGORIAS!$B:$B,0)))</f>
        <v/>
      </c>
      <c r="AO187" t="str">
        <f>IF($F187="","",INDEX(SUBCATEGORIAS!$A:$A,MATCH($F187,SUBCATEGORIAS!$B:$B,0)))</f>
        <v/>
      </c>
      <c r="AP187" t="str">
        <f t="shared" si="45"/>
        <v/>
      </c>
      <c r="AR187" s="2" t="str">
        <f t="shared" si="54"/>
        <v/>
      </c>
      <c r="AS187" t="str">
        <f t="shared" si="55"/>
        <v/>
      </c>
      <c r="AT187" t="str">
        <f t="shared" si="46"/>
        <v/>
      </c>
      <c r="AU187" t="str">
        <f t="shared" si="47"/>
        <v/>
      </c>
    </row>
    <row r="188" spans="1:47" x14ac:dyDescent="0.25">
      <c r="A188" t="str">
        <f t="shared" si="48"/>
        <v/>
      </c>
      <c r="B188" t="str">
        <f>IF(D188="","",MAX($B$2:B187)+1)</f>
        <v/>
      </c>
      <c r="C188" s="3" t="str">
        <f>IF(A188="","",IF(COUNTIF($A$2:$A187,$A188)=0,MAX($C$2:$C187)+1,""))</f>
        <v/>
      </c>
      <c r="M188" t="s">
        <v>57</v>
      </c>
      <c r="O188" t="s">
        <v>57</v>
      </c>
      <c r="P188" s="3" t="str">
        <f t="shared" si="49"/>
        <v/>
      </c>
      <c r="Q188" s="3" t="str">
        <f>IF(D188="","",IF(AND(D188&lt;&gt;"",E188&lt;&gt;"",F188&lt;&gt;"",J188&lt;&gt;"",P188&lt;&gt;"",L188&lt;&gt;"",IFERROR(MATCH(INDEX($C:$C,MATCH($D188,$D:$D,0)),IMAGENES!$B:$B,0),-1)&gt;0),"'si'","'no'"))</f>
        <v/>
      </c>
      <c r="S188" t="str">
        <f t="shared" si="38"/>
        <v/>
      </c>
      <c r="T188" t="str">
        <f t="shared" si="39"/>
        <v/>
      </c>
      <c r="U188" t="str">
        <f t="shared" si="40"/>
        <v/>
      </c>
      <c r="V188" t="str">
        <f t="shared" si="50"/>
        <v/>
      </c>
      <c r="W188" t="str">
        <f t="shared" si="41"/>
        <v/>
      </c>
      <c r="X188" t="str">
        <f t="shared" si="42"/>
        <v/>
      </c>
      <c r="Y188" t="str">
        <f t="shared" si="43"/>
        <v/>
      </c>
      <c r="Z188" t="str">
        <f>IF($X188="","",INDEX(CATEGORIAS!$A:$A,MATCH($X188,CATEGORIAS!$B:$B,0)))</f>
        <v/>
      </c>
      <c r="AA188" t="str">
        <f>IF($Y188="","",INDEX(SUBCATEGORIAS!$A:$A,MATCH($Y188,SUBCATEGORIAS!$B:$B,0)))</f>
        <v/>
      </c>
      <c r="AB188" t="str">
        <f t="shared" si="44"/>
        <v/>
      </c>
      <c r="AC188" t="str">
        <f t="shared" si="51"/>
        <v/>
      </c>
      <c r="AD188" t="str">
        <f t="shared" si="52"/>
        <v/>
      </c>
      <c r="AE188" t="str">
        <f t="shared" si="53"/>
        <v/>
      </c>
      <c r="AG188">
        <v>186</v>
      </c>
      <c r="AH188" t="str">
        <f t="shared" si="56"/>
        <v/>
      </c>
      <c r="AI188" t="str">
        <f>IFERROR(IF(MATCH($AH185,$S:$S,0)&gt;0,CONCATENATE("descripcion: '",INDEX($U:$U,MATCH($AH185,$S:$S,0)),"',"),0),"")</f>
        <v/>
      </c>
      <c r="AN188" t="str">
        <f>IF($E188="","",INDEX(CATEGORIAS!$A:$A,MATCH($E188,CATEGORIAS!$B:$B,0)))</f>
        <v/>
      </c>
      <c r="AO188" t="str">
        <f>IF($F188="","",INDEX(SUBCATEGORIAS!$A:$A,MATCH($F188,SUBCATEGORIAS!$B:$B,0)))</f>
        <v/>
      </c>
      <c r="AP188" t="str">
        <f t="shared" si="45"/>
        <v/>
      </c>
      <c r="AR188" s="2" t="str">
        <f t="shared" si="54"/>
        <v/>
      </c>
      <c r="AS188" t="str">
        <f t="shared" si="55"/>
        <v/>
      </c>
      <c r="AT188" t="str">
        <f t="shared" si="46"/>
        <v/>
      </c>
      <c r="AU188" t="str">
        <f t="shared" si="47"/>
        <v/>
      </c>
    </row>
    <row r="189" spans="1:47" x14ac:dyDescent="0.25">
      <c r="A189" t="str">
        <f t="shared" si="48"/>
        <v/>
      </c>
      <c r="B189" t="str">
        <f>IF(D189="","",MAX($B$2:B188)+1)</f>
        <v/>
      </c>
      <c r="C189" s="3" t="str">
        <f>IF(A189="","",IF(COUNTIF($A$2:$A188,$A189)=0,MAX($C$2:$C188)+1,""))</f>
        <v/>
      </c>
      <c r="M189" t="s">
        <v>57</v>
      </c>
      <c r="O189" t="s">
        <v>57</v>
      </c>
      <c r="P189" s="3" t="str">
        <f t="shared" si="49"/>
        <v/>
      </c>
      <c r="Q189" s="3" t="str">
        <f>IF(D189="","",IF(AND(D189&lt;&gt;"",E189&lt;&gt;"",F189&lt;&gt;"",J189&lt;&gt;"",P189&lt;&gt;"",L189&lt;&gt;"",IFERROR(MATCH(INDEX($C:$C,MATCH($D189,$D:$D,0)),IMAGENES!$B:$B,0),-1)&gt;0),"'si'","'no'"))</f>
        <v/>
      </c>
      <c r="S189" t="str">
        <f t="shared" si="38"/>
        <v/>
      </c>
      <c r="T189" t="str">
        <f t="shared" si="39"/>
        <v/>
      </c>
      <c r="U189" t="str">
        <f t="shared" si="40"/>
        <v/>
      </c>
      <c r="V189" t="str">
        <f t="shared" si="50"/>
        <v/>
      </c>
      <c r="W189" t="str">
        <f t="shared" si="41"/>
        <v/>
      </c>
      <c r="X189" t="str">
        <f t="shared" si="42"/>
        <v/>
      </c>
      <c r="Y189" t="str">
        <f t="shared" si="43"/>
        <v/>
      </c>
      <c r="Z189" t="str">
        <f>IF($X189="","",INDEX(CATEGORIAS!$A:$A,MATCH($X189,CATEGORIAS!$B:$B,0)))</f>
        <v/>
      </c>
      <c r="AA189" t="str">
        <f>IF($Y189="","",INDEX(SUBCATEGORIAS!$A:$A,MATCH($Y189,SUBCATEGORIAS!$B:$B,0)))</f>
        <v/>
      </c>
      <c r="AB189" t="str">
        <f t="shared" si="44"/>
        <v/>
      </c>
      <c r="AC189" t="str">
        <f t="shared" si="51"/>
        <v/>
      </c>
      <c r="AD189" t="str">
        <f t="shared" si="52"/>
        <v/>
      </c>
      <c r="AE189" t="str">
        <f t="shared" si="53"/>
        <v/>
      </c>
      <c r="AG189">
        <v>187</v>
      </c>
      <c r="AH189" t="str">
        <f t="shared" si="56"/>
        <v/>
      </c>
      <c r="AI189" t="str">
        <f>IFERROR(IF(MATCH($AH185,$S:$S,0)&gt;0,CONCATENATE("descripcion_larga: '",INDEX($W:$W,MATCH($AH185,$S:$S,0)),"',"),0),"")</f>
        <v/>
      </c>
      <c r="AN189" t="str">
        <f>IF($E189="","",INDEX(CATEGORIAS!$A:$A,MATCH($E189,CATEGORIAS!$B:$B,0)))</f>
        <v/>
      </c>
      <c r="AO189" t="str">
        <f>IF($F189="","",INDEX(SUBCATEGORIAS!$A:$A,MATCH($F189,SUBCATEGORIAS!$B:$B,0)))</f>
        <v/>
      </c>
      <c r="AP189" t="str">
        <f t="shared" si="45"/>
        <v/>
      </c>
      <c r="AR189" s="2" t="str">
        <f t="shared" si="54"/>
        <v/>
      </c>
      <c r="AS189" t="str">
        <f t="shared" si="55"/>
        <v/>
      </c>
      <c r="AT189" t="str">
        <f t="shared" si="46"/>
        <v/>
      </c>
      <c r="AU189" t="str">
        <f t="shared" si="47"/>
        <v/>
      </c>
    </row>
    <row r="190" spans="1:47" x14ac:dyDescent="0.25">
      <c r="A190" t="str">
        <f t="shared" si="48"/>
        <v/>
      </c>
      <c r="B190" t="str">
        <f>IF(D190="","",MAX($B$2:B189)+1)</f>
        <v/>
      </c>
      <c r="C190" s="3" t="str">
        <f>IF(A190="","",IF(COUNTIF($A$2:$A189,$A190)=0,MAX($C$2:$C189)+1,""))</f>
        <v/>
      </c>
      <c r="M190" t="s">
        <v>57</v>
      </c>
      <c r="O190" t="s">
        <v>57</v>
      </c>
      <c r="P190" s="3" t="str">
        <f t="shared" si="49"/>
        <v/>
      </c>
      <c r="Q190" s="3" t="str">
        <f>IF(D190="","",IF(AND(D190&lt;&gt;"",E190&lt;&gt;"",F190&lt;&gt;"",J190&lt;&gt;"",P190&lt;&gt;"",L190&lt;&gt;"",IFERROR(MATCH(INDEX($C:$C,MATCH($D190,$D:$D,0)),IMAGENES!$B:$B,0),-1)&gt;0),"'si'","'no'"))</f>
        <v/>
      </c>
      <c r="S190" t="str">
        <f t="shared" si="38"/>
        <v/>
      </c>
      <c r="T190" t="str">
        <f t="shared" si="39"/>
        <v/>
      </c>
      <c r="U190" t="str">
        <f t="shared" si="40"/>
        <v/>
      </c>
      <c r="V190" t="str">
        <f t="shared" si="50"/>
        <v/>
      </c>
      <c r="W190" t="str">
        <f t="shared" si="41"/>
        <v/>
      </c>
      <c r="X190" t="str">
        <f t="shared" si="42"/>
        <v/>
      </c>
      <c r="Y190" t="str">
        <f t="shared" si="43"/>
        <v/>
      </c>
      <c r="Z190" t="str">
        <f>IF($X190="","",INDEX(CATEGORIAS!$A:$A,MATCH($X190,CATEGORIAS!$B:$B,0)))</f>
        <v/>
      </c>
      <c r="AA190" t="str">
        <f>IF($Y190="","",INDEX(SUBCATEGORIAS!$A:$A,MATCH($Y190,SUBCATEGORIAS!$B:$B,0)))</f>
        <v/>
      </c>
      <c r="AB190" t="str">
        <f t="shared" si="44"/>
        <v/>
      </c>
      <c r="AC190" t="str">
        <f t="shared" si="51"/>
        <v/>
      </c>
      <c r="AD190" t="str">
        <f t="shared" si="52"/>
        <v/>
      </c>
      <c r="AE190" t="str">
        <f t="shared" si="53"/>
        <v/>
      </c>
      <c r="AG190">
        <v>188</v>
      </c>
      <c r="AH190" t="str">
        <f t="shared" si="56"/>
        <v/>
      </c>
      <c r="AI190" t="str">
        <f>IFERROR(IF(MATCH($AH185,$S:$S,0)&gt;0,CONCATENATE("grado: '",INDEX($V:$V,MATCH($AH185,$S:$S,0)),"',"),0),"")</f>
        <v/>
      </c>
      <c r="AN190" t="str">
        <f>IF($E190="","",INDEX(CATEGORIAS!$A:$A,MATCH($E190,CATEGORIAS!$B:$B,0)))</f>
        <v/>
      </c>
      <c r="AO190" t="str">
        <f>IF($F190="","",INDEX(SUBCATEGORIAS!$A:$A,MATCH($F190,SUBCATEGORIAS!$B:$B,0)))</f>
        <v/>
      </c>
      <c r="AP190" t="str">
        <f t="shared" si="45"/>
        <v/>
      </c>
      <c r="AR190" s="2" t="str">
        <f t="shared" si="54"/>
        <v/>
      </c>
      <c r="AS190" t="str">
        <f t="shared" si="55"/>
        <v/>
      </c>
      <c r="AT190" t="str">
        <f t="shared" si="46"/>
        <v/>
      </c>
      <c r="AU190" t="str">
        <f t="shared" si="47"/>
        <v/>
      </c>
    </row>
    <row r="191" spans="1:47" x14ac:dyDescent="0.25">
      <c r="A191" t="str">
        <f t="shared" si="48"/>
        <v/>
      </c>
      <c r="B191" t="str">
        <f>IF(D191="","",MAX($B$2:B190)+1)</f>
        <v/>
      </c>
      <c r="C191" s="3" t="str">
        <f>IF(A191="","",IF(COUNTIF($A$2:$A190,$A191)=0,MAX($C$2:$C190)+1,""))</f>
        <v/>
      </c>
      <c r="M191" t="s">
        <v>57</v>
      </c>
      <c r="O191" t="s">
        <v>57</v>
      </c>
      <c r="P191" s="3" t="str">
        <f t="shared" si="49"/>
        <v/>
      </c>
      <c r="Q191" s="3" t="str">
        <f>IF(D191="","",IF(AND(D191&lt;&gt;"",E191&lt;&gt;"",F191&lt;&gt;"",J191&lt;&gt;"",P191&lt;&gt;"",L191&lt;&gt;"",IFERROR(MATCH(INDEX($C:$C,MATCH($D191,$D:$D,0)),IMAGENES!$B:$B,0),-1)&gt;0),"'si'","'no'"))</f>
        <v/>
      </c>
      <c r="S191" t="str">
        <f t="shared" si="38"/>
        <v/>
      </c>
      <c r="T191" t="str">
        <f t="shared" si="39"/>
        <v/>
      </c>
      <c r="U191" t="str">
        <f t="shared" si="40"/>
        <v/>
      </c>
      <c r="V191" t="str">
        <f t="shared" si="50"/>
        <v/>
      </c>
      <c r="W191" t="str">
        <f t="shared" si="41"/>
        <v/>
      </c>
      <c r="X191" t="str">
        <f t="shared" si="42"/>
        <v/>
      </c>
      <c r="Y191" t="str">
        <f t="shared" si="43"/>
        <v/>
      </c>
      <c r="Z191" t="str">
        <f>IF($X191="","",INDEX(CATEGORIAS!$A:$A,MATCH($X191,CATEGORIAS!$B:$B,0)))</f>
        <v/>
      </c>
      <c r="AA191" t="str">
        <f>IF($Y191="","",INDEX(SUBCATEGORIAS!$A:$A,MATCH($Y191,SUBCATEGORIAS!$B:$B,0)))</f>
        <v/>
      </c>
      <c r="AB191" t="str">
        <f t="shared" si="44"/>
        <v/>
      </c>
      <c r="AC191" t="str">
        <f t="shared" si="51"/>
        <v/>
      </c>
      <c r="AD191" t="str">
        <f t="shared" si="52"/>
        <v/>
      </c>
      <c r="AE191" t="str">
        <f t="shared" si="53"/>
        <v/>
      </c>
      <c r="AG191">
        <v>189</v>
      </c>
      <c r="AH191" t="str">
        <f t="shared" si="56"/>
        <v/>
      </c>
      <c r="AI191" t="str">
        <f>IFERROR(IF(MATCH($AH185,$S:$S,0)&gt;0,CONCATENATE("id_categoria: '",INDEX($Z:$Z,MATCH($AH185,$S:$S,0)),"',"),0),"")</f>
        <v/>
      </c>
      <c r="AN191" t="str">
        <f>IF($E191="","",INDEX(CATEGORIAS!$A:$A,MATCH($E191,CATEGORIAS!$B:$B,0)))</f>
        <v/>
      </c>
      <c r="AO191" t="str">
        <f>IF($F191="","",INDEX(SUBCATEGORIAS!$A:$A,MATCH($F191,SUBCATEGORIAS!$B:$B,0)))</f>
        <v/>
      </c>
      <c r="AP191" t="str">
        <f t="shared" si="45"/>
        <v/>
      </c>
      <c r="AR191" s="2" t="str">
        <f t="shared" si="54"/>
        <v/>
      </c>
      <c r="AS191" t="str">
        <f t="shared" si="55"/>
        <v/>
      </c>
      <c r="AT191" t="str">
        <f t="shared" si="46"/>
        <v/>
      </c>
      <c r="AU191" t="str">
        <f t="shared" si="47"/>
        <v/>
      </c>
    </row>
    <row r="192" spans="1:47" x14ac:dyDescent="0.25">
      <c r="A192" t="str">
        <f t="shared" si="48"/>
        <v/>
      </c>
      <c r="B192" t="str">
        <f>IF(D192="","",MAX($B$2:B191)+1)</f>
        <v/>
      </c>
      <c r="C192" s="3" t="str">
        <f>IF(A192="","",IF(COUNTIF($A$2:$A191,$A192)=0,MAX($C$2:$C191)+1,""))</f>
        <v/>
      </c>
      <c r="M192" t="s">
        <v>57</v>
      </c>
      <c r="O192" t="s">
        <v>57</v>
      </c>
      <c r="P192" s="3" t="str">
        <f t="shared" si="49"/>
        <v/>
      </c>
      <c r="Q192" s="3" t="str">
        <f>IF(D192="","",IF(AND(D192&lt;&gt;"",E192&lt;&gt;"",F192&lt;&gt;"",J192&lt;&gt;"",P192&lt;&gt;"",L192&lt;&gt;"",IFERROR(MATCH(INDEX($C:$C,MATCH($D192,$D:$D,0)),IMAGENES!$B:$B,0),-1)&gt;0),"'si'","'no'"))</f>
        <v/>
      </c>
      <c r="S192" t="str">
        <f t="shared" si="38"/>
        <v/>
      </c>
      <c r="T192" t="str">
        <f t="shared" si="39"/>
        <v/>
      </c>
      <c r="U192" t="str">
        <f t="shared" si="40"/>
        <v/>
      </c>
      <c r="V192" t="str">
        <f t="shared" si="50"/>
        <v/>
      </c>
      <c r="W192" t="str">
        <f t="shared" si="41"/>
        <v/>
      </c>
      <c r="X192" t="str">
        <f t="shared" si="42"/>
        <v/>
      </c>
      <c r="Y192" t="str">
        <f t="shared" si="43"/>
        <v/>
      </c>
      <c r="Z192" t="str">
        <f>IF($X192="","",INDEX(CATEGORIAS!$A:$A,MATCH($X192,CATEGORIAS!$B:$B,0)))</f>
        <v/>
      </c>
      <c r="AA192" t="str">
        <f>IF($Y192="","",INDEX(SUBCATEGORIAS!$A:$A,MATCH($Y192,SUBCATEGORIAS!$B:$B,0)))</f>
        <v/>
      </c>
      <c r="AB192" t="str">
        <f t="shared" si="44"/>
        <v/>
      </c>
      <c r="AC192" t="str">
        <f t="shared" si="51"/>
        <v/>
      </c>
      <c r="AD192" t="str">
        <f t="shared" si="52"/>
        <v/>
      </c>
      <c r="AE192" t="str">
        <f t="shared" si="53"/>
        <v/>
      </c>
      <c r="AG192">
        <v>190</v>
      </c>
      <c r="AH192" t="str">
        <f t="shared" si="56"/>
        <v/>
      </c>
      <c r="AI192" t="str">
        <f>IFERROR(IF(MATCH($AH185,$S:$S,0)&gt;0,CONCATENATE("id_subcategoria: '",INDEX($AA:$AA,MATCH($AH185,$S:$S,0)),"',"),0),"")</f>
        <v/>
      </c>
      <c r="AN192" t="str">
        <f>IF($E192="","",INDEX(CATEGORIAS!$A:$A,MATCH($E192,CATEGORIAS!$B:$B,0)))</f>
        <v/>
      </c>
      <c r="AO192" t="str">
        <f>IF($F192="","",INDEX(SUBCATEGORIAS!$A:$A,MATCH($F192,SUBCATEGORIAS!$B:$B,0)))</f>
        <v/>
      </c>
      <c r="AP192" t="str">
        <f t="shared" si="45"/>
        <v/>
      </c>
      <c r="AR192" s="2" t="str">
        <f t="shared" si="54"/>
        <v/>
      </c>
      <c r="AS192" t="str">
        <f t="shared" si="55"/>
        <v/>
      </c>
      <c r="AT192" t="str">
        <f t="shared" si="46"/>
        <v/>
      </c>
      <c r="AU192" t="str">
        <f t="shared" si="47"/>
        <v/>
      </c>
    </row>
    <row r="193" spans="1:47" x14ac:dyDescent="0.25">
      <c r="A193" t="str">
        <f t="shared" si="48"/>
        <v/>
      </c>
      <c r="B193" t="str">
        <f>IF(D193="","",MAX($B$2:B192)+1)</f>
        <v/>
      </c>
      <c r="C193" s="3" t="str">
        <f>IF(A193="","",IF(COUNTIF($A$2:$A192,$A193)=0,MAX($C$2:$C192)+1,""))</f>
        <v/>
      </c>
      <c r="M193" t="s">
        <v>57</v>
      </c>
      <c r="O193" t="s">
        <v>57</v>
      </c>
      <c r="P193" s="3" t="str">
        <f t="shared" si="49"/>
        <v/>
      </c>
      <c r="Q193" s="3" t="str">
        <f>IF(D193="","",IF(AND(D193&lt;&gt;"",E193&lt;&gt;"",F193&lt;&gt;"",J193&lt;&gt;"",P193&lt;&gt;"",L193&lt;&gt;"",IFERROR(MATCH(INDEX($C:$C,MATCH($D193,$D:$D,0)),IMAGENES!$B:$B,0),-1)&gt;0),"'si'","'no'"))</f>
        <v/>
      </c>
      <c r="S193" t="str">
        <f t="shared" si="38"/>
        <v/>
      </c>
      <c r="T193" t="str">
        <f t="shared" si="39"/>
        <v/>
      </c>
      <c r="U193" t="str">
        <f t="shared" si="40"/>
        <v/>
      </c>
      <c r="V193" t="str">
        <f t="shared" si="50"/>
        <v/>
      </c>
      <c r="W193" t="str">
        <f t="shared" si="41"/>
        <v/>
      </c>
      <c r="X193" t="str">
        <f t="shared" si="42"/>
        <v/>
      </c>
      <c r="Y193" t="str">
        <f t="shared" si="43"/>
        <v/>
      </c>
      <c r="Z193" t="str">
        <f>IF($X193="","",INDEX(CATEGORIAS!$A:$A,MATCH($X193,CATEGORIAS!$B:$B,0)))</f>
        <v/>
      </c>
      <c r="AA193" t="str">
        <f>IF($Y193="","",INDEX(SUBCATEGORIAS!$A:$A,MATCH($Y193,SUBCATEGORIAS!$B:$B,0)))</f>
        <v/>
      </c>
      <c r="AB193" t="str">
        <f t="shared" si="44"/>
        <v/>
      </c>
      <c r="AC193" t="str">
        <f t="shared" si="51"/>
        <v/>
      </c>
      <c r="AD193" t="str">
        <f t="shared" si="52"/>
        <v/>
      </c>
      <c r="AE193" t="str">
        <f t="shared" si="53"/>
        <v/>
      </c>
      <c r="AG193">
        <v>191</v>
      </c>
      <c r="AH193" t="str">
        <f t="shared" si="56"/>
        <v/>
      </c>
      <c r="AI193" t="str">
        <f>IFERROR(IF(MATCH($AH185,$S:$S,0)&gt;0,CONCATENATE("precio: ",INDEX($AB:$AB,MATCH($AH185,$S:$S,0)),","),0),"")</f>
        <v/>
      </c>
      <c r="AN193" t="str">
        <f>IF($E193="","",INDEX(CATEGORIAS!$A:$A,MATCH($E193,CATEGORIAS!$B:$B,0)))</f>
        <v/>
      </c>
      <c r="AO193" t="str">
        <f>IF($F193="","",INDEX(SUBCATEGORIAS!$A:$A,MATCH($F193,SUBCATEGORIAS!$B:$B,0)))</f>
        <v/>
      </c>
      <c r="AP193" t="str">
        <f t="shared" si="45"/>
        <v/>
      </c>
      <c r="AR193" s="2" t="str">
        <f t="shared" si="54"/>
        <v/>
      </c>
      <c r="AS193" t="str">
        <f t="shared" si="55"/>
        <v/>
      </c>
      <c r="AT193" t="str">
        <f t="shared" si="46"/>
        <v/>
      </c>
      <c r="AU193" t="str">
        <f t="shared" si="47"/>
        <v/>
      </c>
    </row>
    <row r="194" spans="1:47" x14ac:dyDescent="0.25">
      <c r="A194" t="str">
        <f t="shared" si="48"/>
        <v/>
      </c>
      <c r="B194" t="str">
        <f>IF(D194="","",MAX($B$2:B193)+1)</f>
        <v/>
      </c>
      <c r="C194" s="3" t="str">
        <f>IF(A194="","",IF(COUNTIF($A$2:$A193,$A194)=0,MAX($C$2:$C193)+1,""))</f>
        <v/>
      </c>
      <c r="M194" t="s">
        <v>57</v>
      </c>
      <c r="O194" t="s">
        <v>57</v>
      </c>
      <c r="P194" s="3" t="str">
        <f t="shared" si="49"/>
        <v/>
      </c>
      <c r="Q194" s="3" t="str">
        <f>IF(D194="","",IF(AND(D194&lt;&gt;"",E194&lt;&gt;"",F194&lt;&gt;"",J194&lt;&gt;"",P194&lt;&gt;"",L194&lt;&gt;"",IFERROR(MATCH(INDEX($C:$C,MATCH($D194,$D:$D,0)),IMAGENES!$B:$B,0),-1)&gt;0),"'si'","'no'"))</f>
        <v/>
      </c>
      <c r="S194" t="str">
        <f t="shared" si="38"/>
        <v/>
      </c>
      <c r="T194" t="str">
        <f t="shared" si="39"/>
        <v/>
      </c>
      <c r="U194" t="str">
        <f t="shared" si="40"/>
        <v/>
      </c>
      <c r="V194" t="str">
        <f t="shared" si="50"/>
        <v/>
      </c>
      <c r="W194" t="str">
        <f t="shared" si="41"/>
        <v/>
      </c>
      <c r="X194" t="str">
        <f t="shared" si="42"/>
        <v/>
      </c>
      <c r="Y194" t="str">
        <f t="shared" si="43"/>
        <v/>
      </c>
      <c r="Z194" t="str">
        <f>IF($X194="","",INDEX(CATEGORIAS!$A:$A,MATCH($X194,CATEGORIAS!$B:$B,0)))</f>
        <v/>
      </c>
      <c r="AA194" t="str">
        <f>IF($Y194="","",INDEX(SUBCATEGORIAS!$A:$A,MATCH($Y194,SUBCATEGORIAS!$B:$B,0)))</f>
        <v/>
      </c>
      <c r="AB194" t="str">
        <f t="shared" si="44"/>
        <v/>
      </c>
      <c r="AC194" t="str">
        <f t="shared" si="51"/>
        <v/>
      </c>
      <c r="AD194" t="str">
        <f t="shared" si="52"/>
        <v/>
      </c>
      <c r="AE194" t="str">
        <f t="shared" si="53"/>
        <v/>
      </c>
      <c r="AG194">
        <v>192</v>
      </c>
      <c r="AH194" t="str">
        <f t="shared" si="56"/>
        <v/>
      </c>
      <c r="AI194" t="str">
        <f>IFERROR(IF(MATCH($AH185,$S:$S,0)&gt;0,CONCATENATE("video_si: ",IF(LEN(IF(OR(INDEX($AD:$AD,MATCH($AH185,$S:$S,0))=0,INDEX($AD:$AD,MATCH($AH185,$S:$S,0))=" ",INDEX($AD:$AD,MATCH($AH185,$S:$S,0))=""),CONCATENATE(CHAR(39),CHAR(39)),CONCATENATE(CHAR(39),INDEX($AD:$AD,MATCH($AH185,$S:$S,0)),CHAR(39))))&gt;5,"'si'","'no'"),","),0),"")</f>
        <v/>
      </c>
      <c r="AN194" t="str">
        <f>IF($E194="","",INDEX(CATEGORIAS!$A:$A,MATCH($E194,CATEGORIAS!$B:$B,0)))</f>
        <v/>
      </c>
      <c r="AO194" t="str">
        <f>IF($F194="","",INDEX(SUBCATEGORIAS!$A:$A,MATCH($F194,SUBCATEGORIAS!$B:$B,0)))</f>
        <v/>
      </c>
      <c r="AP194" t="str">
        <f t="shared" si="45"/>
        <v/>
      </c>
      <c r="AR194" s="2" t="str">
        <f t="shared" si="54"/>
        <v/>
      </c>
      <c r="AS194" t="str">
        <f t="shared" si="55"/>
        <v/>
      </c>
      <c r="AT194" t="str">
        <f t="shared" si="46"/>
        <v/>
      </c>
      <c r="AU194" t="str">
        <f t="shared" si="47"/>
        <v/>
      </c>
    </row>
    <row r="195" spans="1:47" x14ac:dyDescent="0.25">
      <c r="A195" t="str">
        <f t="shared" si="48"/>
        <v/>
      </c>
      <c r="B195" t="str">
        <f>IF(D195="","",MAX($B$2:B194)+1)</f>
        <v/>
      </c>
      <c r="C195" s="3" t="str">
        <f>IF(A195="","",IF(COUNTIF($A$2:$A194,$A195)=0,MAX($C$2:$C194)+1,""))</f>
        <v/>
      </c>
      <c r="M195" t="s">
        <v>57</v>
      </c>
      <c r="O195" t="s">
        <v>57</v>
      </c>
      <c r="P195" s="3" t="str">
        <f t="shared" si="49"/>
        <v/>
      </c>
      <c r="Q195" s="3" t="str">
        <f>IF(D195="","",IF(AND(D195&lt;&gt;"",E195&lt;&gt;"",F195&lt;&gt;"",J195&lt;&gt;"",P195&lt;&gt;"",L195&lt;&gt;"",IFERROR(MATCH(INDEX($C:$C,MATCH($D195,$D:$D,0)),IMAGENES!$B:$B,0),-1)&gt;0),"'si'","'no'"))</f>
        <v/>
      </c>
      <c r="S195" t="str">
        <f t="shared" ref="S195:S258" si="57">IFERROR(INDEX($C:$C,MATCH($B195,$C:$C,0)),"")</f>
        <v/>
      </c>
      <c r="T195" t="str">
        <f t="shared" ref="T195:T258" si="58">IF($S195="","",INDEX($D:$D,MATCH($S195,$C:$C,0)))</f>
        <v/>
      </c>
      <c r="U195" t="str">
        <f t="shared" ref="U195:U258" si="59">IF($S195="","",INDEX($L:$L,MATCH($S195,$C:$C,0)))</f>
        <v/>
      </c>
      <c r="V195" t="str">
        <f t="shared" si="50"/>
        <v/>
      </c>
      <c r="W195" t="str">
        <f t="shared" ref="W195:W258" si="60">IF($S195="","",INDEX($M:$M,MATCH($S195,$C:$C,0)))</f>
        <v/>
      </c>
      <c r="X195" t="str">
        <f t="shared" ref="X195:X258" si="61">IF($S195="","",INDEX($E:$E,MATCH($S195,$C:$C,0)))</f>
        <v/>
      </c>
      <c r="Y195" t="str">
        <f t="shared" ref="Y195:Y258" si="62">IF($S195="","",INDEX($F:$F,MATCH($S195,$C:$C,0)))</f>
        <v/>
      </c>
      <c r="Z195" t="str">
        <f>IF($X195="","",INDEX(CATEGORIAS!$A:$A,MATCH($X195,CATEGORIAS!$B:$B,0)))</f>
        <v/>
      </c>
      <c r="AA195" t="str">
        <f>IF($Y195="","",INDEX(SUBCATEGORIAS!$A:$A,MATCH($Y195,SUBCATEGORIAS!$B:$B,0)))</f>
        <v/>
      </c>
      <c r="AB195" t="str">
        <f t="shared" ref="AB195:AB258" si="63">IF($S195="","",INDEX($J:$J,MATCH($S195,$C:$C,0)))</f>
        <v/>
      </c>
      <c r="AC195" t="str">
        <f t="shared" si="51"/>
        <v/>
      </c>
      <c r="AD195" t="str">
        <f t="shared" si="52"/>
        <v/>
      </c>
      <c r="AE195" t="str">
        <f t="shared" si="53"/>
        <v/>
      </c>
      <c r="AG195">
        <v>193</v>
      </c>
      <c r="AH195" t="str">
        <f t="shared" si="56"/>
        <v/>
      </c>
      <c r="AI195" t="str">
        <f>IFERROR(IF(MATCH($AH185,$S:$S,0)&gt;0,CONCATENATE("video_link: ",IF(OR(INDEX($AD:$AD,MATCH($AH185,$S:$S,0))=0,INDEX($AD:$AD,MATCH($AH185,$S:$S,0))=" ",INDEX($AD:$AD,MATCH($AH185,$S:$S,0))=""),CONCATENATE(CHAR(39),CHAR(39)),CONCATENATE(CHAR(39),INDEX($AD:$AD,MATCH($AH185,$S:$S,0)),CHAR(39))),","),0),"")</f>
        <v/>
      </c>
      <c r="AN195" t="str">
        <f>IF($E195="","",INDEX(CATEGORIAS!$A:$A,MATCH($E195,CATEGORIAS!$B:$B,0)))</f>
        <v/>
      </c>
      <c r="AO195" t="str">
        <f>IF($F195="","",INDEX(SUBCATEGORIAS!$A:$A,MATCH($F195,SUBCATEGORIAS!$B:$B,0)))</f>
        <v/>
      </c>
      <c r="AP195" t="str">
        <f t="shared" ref="AP195:AP258" si="64">IF(B195="","",B195)</f>
        <v/>
      </c>
      <c r="AR195" s="2" t="str">
        <f t="shared" si="54"/>
        <v/>
      </c>
      <c r="AS195" t="str">
        <f t="shared" si="55"/>
        <v/>
      </c>
      <c r="AT195" t="str">
        <f t="shared" ref="AT195:AT258" si="65">IF(B195="","",IF(B195/100&gt;0,IF(B195/10&gt;0,CONCATENATE("00",B195),CONCATENATE("0",B195)),B195))</f>
        <v/>
      </c>
      <c r="AU195" t="str">
        <f t="shared" ref="AU195:AU258" si="66">IF(B195="","",CONCATENATE("{ id_sku: '",CONCATENATE(AR195,AS195,AT195),"', id_articulo: '",INDEX($C:$C,MATCH($D195,$D:$D,0)),"', variacion: '",P195,"' },"))</f>
        <v/>
      </c>
    </row>
    <row r="196" spans="1:47" x14ac:dyDescent="0.25">
      <c r="A196" t="str">
        <f t="shared" ref="A196:A200" si="67">IF(D196="","",CONCATENATE(D196,".",K196))</f>
        <v/>
      </c>
      <c r="B196" t="str">
        <f>IF(D196="","",MAX($B$2:B195)+1)</f>
        <v/>
      </c>
      <c r="C196" s="3" t="str">
        <f>IF(A196="","",IF(COUNTIF($A$2:$A195,$A196)=0,MAX($C$2:$C195)+1,""))</f>
        <v/>
      </c>
      <c r="M196" t="s">
        <v>57</v>
      </c>
      <c r="O196" t="s">
        <v>57</v>
      </c>
      <c r="P196" s="3" t="str">
        <f t="shared" ref="P196:P259" si="68">_xlfn.TEXTJOIN(" - ",TRUE,G196:I196)</f>
        <v/>
      </c>
      <c r="Q196" s="3" t="str">
        <f>IF(D196="","",IF(AND(D196&lt;&gt;"",E196&lt;&gt;"",F196&lt;&gt;"",J196&lt;&gt;"",P196&lt;&gt;"",L196&lt;&gt;"",IFERROR(MATCH(INDEX($C:$C,MATCH($D196,$D:$D,0)),IMAGENES!$B:$B,0),-1)&gt;0),"'si'","'no'"))</f>
        <v/>
      </c>
      <c r="S196" t="str">
        <f t="shared" si="57"/>
        <v/>
      </c>
      <c r="T196" t="str">
        <f t="shared" si="58"/>
        <v/>
      </c>
      <c r="U196" t="str">
        <f t="shared" si="59"/>
        <v/>
      </c>
      <c r="V196" t="str">
        <f t="shared" ref="V196:V259" si="69">IF($S196="","",INDEX($K:$K,MATCH($S196,$C:$C,0)))</f>
        <v/>
      </c>
      <c r="W196" t="str">
        <f t="shared" si="60"/>
        <v/>
      </c>
      <c r="X196" t="str">
        <f t="shared" si="61"/>
        <v/>
      </c>
      <c r="Y196" t="str">
        <f t="shared" si="62"/>
        <v/>
      </c>
      <c r="Z196" t="str">
        <f>IF($X196="","",INDEX(CATEGORIAS!$A:$A,MATCH($X196,CATEGORIAS!$B:$B,0)))</f>
        <v/>
      </c>
      <c r="AA196" t="str">
        <f>IF($Y196="","",INDEX(SUBCATEGORIAS!$A:$A,MATCH($Y196,SUBCATEGORIAS!$B:$B,0)))</f>
        <v/>
      </c>
      <c r="AB196" t="str">
        <f t="shared" si="63"/>
        <v/>
      </c>
      <c r="AC196" t="str">
        <f t="shared" ref="AC196:AC259" si="70">IF($S196="","",IF(OR(INDEX($N:$N,MATCH($S196,$C:$C,0))=0,INDEX($N:$N,MATCH($S196,$C:$C,0))=" "),"",INDEX($N:$N,MATCH($S196,$C:$C,0))))</f>
        <v/>
      </c>
      <c r="AD196" t="str">
        <f t="shared" ref="AD196:AD259" si="71">IF($S196="","",IF(OR(INDEX($O:$O,MATCH($S196,$C:$C,0))=0,INDEX($O:$O,MATCH($S196,$C:$C,0))=" "),"",INDEX($O:$O,MATCH($S196,$C:$C,0))))</f>
        <v/>
      </c>
      <c r="AE196" t="str">
        <f t="shared" ref="AE196:AE259" si="72">IF($S196="","",INDEX($Q:$Q,MATCH($S196,$C:$C,0)))</f>
        <v/>
      </c>
      <c r="AG196">
        <v>194</v>
      </c>
      <c r="AH196" t="str">
        <f t="shared" si="56"/>
        <v/>
      </c>
      <c r="AI196" t="str">
        <f>IFERROR(IF(MATCH($AH185,$S:$S,0)&gt;0,CONCATENATE("imagen: ",IF(OR(INDEX($AC:$AC,MATCH($AH185,$S:$S,0))=0,INDEX($AC:$AC,MATCH($AH185,$S:$S,0))=" ",INDEX($AC:$AC,MATCH($AH185,$S:$S,0))=""),CONCATENATE(CHAR(39),CHAR(39)),CONCATENATE("require('../images/productos/",INDEX($AC:$AC,MATCH($AH185,$S:$S,0)),"')")),","),0),"")</f>
        <v/>
      </c>
      <c r="AN196" t="str">
        <f>IF($E196="","",INDEX(CATEGORIAS!$A:$A,MATCH($E196,CATEGORIAS!$B:$B,0)))</f>
        <v/>
      </c>
      <c r="AO196" t="str">
        <f>IF($F196="","",INDEX(SUBCATEGORIAS!$A:$A,MATCH($F196,SUBCATEGORIAS!$B:$B,0)))</f>
        <v/>
      </c>
      <c r="AP196" t="str">
        <f t="shared" si="64"/>
        <v/>
      </c>
      <c r="AR196" s="2" t="str">
        <f t="shared" ref="AR196:AR259" si="73">IF(AN196="","",IF(AN196/100&gt;0,IF(AN196/10&gt;0,CONCATENATE("00",AN196),CONCATENATE("0",AN196)),AN196))</f>
        <v/>
      </c>
      <c r="AS196" t="str">
        <f t="shared" ref="AS196:AS259" si="74">IF(AO196="","",IF(AO196/100&gt;0,IF(AO196/10&gt;0,CONCATENATE("00",AO196),CONCATENATE("0",AO196)),AO196))</f>
        <v/>
      </c>
      <c r="AT196" t="str">
        <f t="shared" si="65"/>
        <v/>
      </c>
      <c r="AU196" t="str">
        <f t="shared" si="66"/>
        <v/>
      </c>
    </row>
    <row r="197" spans="1:47" x14ac:dyDescent="0.25">
      <c r="A197" t="str">
        <f t="shared" si="67"/>
        <v/>
      </c>
      <c r="B197" t="str">
        <f>IF(D197="","",MAX($B$2:B196)+1)</f>
        <v/>
      </c>
      <c r="C197" s="3" t="str">
        <f>IF(A197="","",IF(COUNTIF($A$2:$A196,$A197)=0,MAX($C$2:$C196)+1,""))</f>
        <v/>
      </c>
      <c r="M197" t="s">
        <v>57</v>
      </c>
      <c r="O197" t="s">
        <v>57</v>
      </c>
      <c r="P197" s="3" t="str">
        <f t="shared" si="68"/>
        <v/>
      </c>
      <c r="Q197" s="3" t="str">
        <f>IF(D197="","",IF(AND(D197&lt;&gt;"",E197&lt;&gt;"",F197&lt;&gt;"",J197&lt;&gt;"",P197&lt;&gt;"",L197&lt;&gt;"",IFERROR(MATCH(INDEX($C:$C,MATCH($D197,$D:$D,0)),IMAGENES!$B:$B,0),-1)&gt;0),"'si'","'no'"))</f>
        <v/>
      </c>
      <c r="S197" t="str">
        <f t="shared" si="57"/>
        <v/>
      </c>
      <c r="T197" t="str">
        <f t="shared" si="58"/>
        <v/>
      </c>
      <c r="U197" t="str">
        <f t="shared" si="59"/>
        <v/>
      </c>
      <c r="V197" t="str">
        <f t="shared" si="69"/>
        <v/>
      </c>
      <c r="W197" t="str">
        <f t="shared" si="60"/>
        <v/>
      </c>
      <c r="X197" t="str">
        <f t="shared" si="61"/>
        <v/>
      </c>
      <c r="Y197" t="str">
        <f t="shared" si="62"/>
        <v/>
      </c>
      <c r="Z197" t="str">
        <f>IF($X197="","",INDEX(CATEGORIAS!$A:$A,MATCH($X197,CATEGORIAS!$B:$B,0)))</f>
        <v/>
      </c>
      <c r="AA197" t="str">
        <f>IF($Y197="","",INDEX(SUBCATEGORIAS!$A:$A,MATCH($Y197,SUBCATEGORIAS!$B:$B,0)))</f>
        <v/>
      </c>
      <c r="AB197" t="str">
        <f t="shared" si="63"/>
        <v/>
      </c>
      <c r="AC197" t="str">
        <f t="shared" si="70"/>
        <v/>
      </c>
      <c r="AD197" t="str">
        <f t="shared" si="71"/>
        <v/>
      </c>
      <c r="AE197" t="str">
        <f t="shared" si="72"/>
        <v/>
      </c>
      <c r="AG197">
        <v>195</v>
      </c>
      <c r="AH197" t="str">
        <f t="shared" ref="AH197:AH260" si="75">IF(AG196/14=INT(AG196/14),AG196/14+1,"")</f>
        <v/>
      </c>
      <c r="AI197" t="str">
        <f>IFERROR(IF(MATCH($AH185,$S:$S,0)&gt;0,CONCATENATE("disponible: ",INDEX($AE:$AE,MATCH($AH185,$S:$S,0)),","),0),"")</f>
        <v/>
      </c>
      <c r="AN197" t="str">
        <f>IF($E197="","",INDEX(CATEGORIAS!$A:$A,MATCH($E197,CATEGORIAS!$B:$B,0)))</f>
        <v/>
      </c>
      <c r="AO197" t="str">
        <f>IF($F197="","",INDEX(SUBCATEGORIAS!$A:$A,MATCH($F197,SUBCATEGORIAS!$B:$B,0)))</f>
        <v/>
      </c>
      <c r="AP197" t="str">
        <f t="shared" si="64"/>
        <v/>
      </c>
      <c r="AR197" s="2" t="str">
        <f t="shared" si="73"/>
        <v/>
      </c>
      <c r="AS197" t="str">
        <f t="shared" si="74"/>
        <v/>
      </c>
      <c r="AT197" t="str">
        <f t="shared" si="65"/>
        <v/>
      </c>
      <c r="AU197" t="str">
        <f t="shared" si="66"/>
        <v/>
      </c>
    </row>
    <row r="198" spans="1:47" x14ac:dyDescent="0.25">
      <c r="A198" t="str">
        <f t="shared" si="67"/>
        <v/>
      </c>
      <c r="B198" t="str">
        <f>IF(D198="","",MAX($B$2:B197)+1)</f>
        <v/>
      </c>
      <c r="C198" s="3" t="str">
        <f>IF(A198="","",IF(COUNTIF($A$2:$A197,$A198)=0,MAX($C$2:$C197)+1,""))</f>
        <v/>
      </c>
      <c r="M198" t="s">
        <v>57</v>
      </c>
      <c r="O198" t="s">
        <v>57</v>
      </c>
      <c r="P198" s="3" t="str">
        <f t="shared" si="68"/>
        <v/>
      </c>
      <c r="Q198" s="3" t="str">
        <f>IF(D198="","",IF(AND(D198&lt;&gt;"",E198&lt;&gt;"",F198&lt;&gt;"",J198&lt;&gt;"",P198&lt;&gt;"",L198&lt;&gt;"",IFERROR(MATCH(INDEX($C:$C,MATCH($D198,$D:$D,0)),IMAGENES!$B:$B,0),-1)&gt;0),"'si'","'no'"))</f>
        <v/>
      </c>
      <c r="S198" t="str">
        <f t="shared" si="57"/>
        <v/>
      </c>
      <c r="T198" t="str">
        <f t="shared" si="58"/>
        <v/>
      </c>
      <c r="U198" t="str">
        <f t="shared" si="59"/>
        <v/>
      </c>
      <c r="V198" t="str">
        <f t="shared" si="69"/>
        <v/>
      </c>
      <c r="W198" t="str">
        <f t="shared" si="60"/>
        <v/>
      </c>
      <c r="X198" t="str">
        <f t="shared" si="61"/>
        <v/>
      </c>
      <c r="Y198" t="str">
        <f t="shared" si="62"/>
        <v/>
      </c>
      <c r="Z198" t="str">
        <f>IF($X198="","",INDEX(CATEGORIAS!$A:$A,MATCH($X198,CATEGORIAS!$B:$B,0)))</f>
        <v/>
      </c>
      <c r="AA198" t="str">
        <f>IF($Y198="","",INDEX(SUBCATEGORIAS!$A:$A,MATCH($Y198,SUBCATEGORIAS!$B:$B,0)))</f>
        <v/>
      </c>
      <c r="AB198" t="str">
        <f t="shared" si="63"/>
        <v/>
      </c>
      <c r="AC198" t="str">
        <f t="shared" si="70"/>
        <v/>
      </c>
      <c r="AD198" t="str">
        <f t="shared" si="71"/>
        <v/>
      </c>
      <c r="AE198" t="str">
        <f t="shared" si="72"/>
        <v/>
      </c>
      <c r="AG198">
        <v>196</v>
      </c>
      <c r="AH198" t="str">
        <f t="shared" si="75"/>
        <v/>
      </c>
      <c r="AI198" t="str">
        <f>IFERROR(IF(MATCH($AH185,$S:$S,0)&gt;0,"},",0),"")</f>
        <v/>
      </c>
      <c r="AN198" t="str">
        <f>IF($E198="","",INDEX(CATEGORIAS!$A:$A,MATCH($E198,CATEGORIAS!$B:$B,0)))</f>
        <v/>
      </c>
      <c r="AO198" t="str">
        <f>IF($F198="","",INDEX(SUBCATEGORIAS!$A:$A,MATCH($F198,SUBCATEGORIAS!$B:$B,0)))</f>
        <v/>
      </c>
      <c r="AP198" t="str">
        <f t="shared" si="64"/>
        <v/>
      </c>
      <c r="AR198" s="2" t="str">
        <f t="shared" si="73"/>
        <v/>
      </c>
      <c r="AS198" t="str">
        <f t="shared" si="74"/>
        <v/>
      </c>
      <c r="AT198" t="str">
        <f t="shared" si="65"/>
        <v/>
      </c>
      <c r="AU198" t="str">
        <f t="shared" si="66"/>
        <v/>
      </c>
    </row>
    <row r="199" spans="1:47" x14ac:dyDescent="0.25">
      <c r="A199" t="str">
        <f t="shared" si="67"/>
        <v/>
      </c>
      <c r="B199" t="str">
        <f>IF(D199="","",MAX($B$2:B198)+1)</f>
        <v/>
      </c>
      <c r="C199" s="3" t="str">
        <f>IF(A199="","",IF(COUNTIF($A$2:$A198,$A199)=0,MAX($C$2:$C198)+1,""))</f>
        <v/>
      </c>
      <c r="M199" t="s">
        <v>57</v>
      </c>
      <c r="O199" t="s">
        <v>57</v>
      </c>
      <c r="P199" s="3" t="str">
        <f t="shared" si="68"/>
        <v/>
      </c>
      <c r="Q199" s="3" t="str">
        <f>IF(D199="","",IF(AND(D199&lt;&gt;"",E199&lt;&gt;"",F199&lt;&gt;"",J199&lt;&gt;"",P199&lt;&gt;"",L199&lt;&gt;"",IFERROR(MATCH(INDEX($C:$C,MATCH($D199,$D:$D,0)),IMAGENES!$B:$B,0),-1)&gt;0),"'si'","'no'"))</f>
        <v/>
      </c>
      <c r="S199" t="str">
        <f t="shared" si="57"/>
        <v/>
      </c>
      <c r="T199" t="str">
        <f t="shared" si="58"/>
        <v/>
      </c>
      <c r="U199" t="str">
        <f t="shared" si="59"/>
        <v/>
      </c>
      <c r="V199" t="str">
        <f t="shared" si="69"/>
        <v/>
      </c>
      <c r="W199" t="str">
        <f t="shared" si="60"/>
        <v/>
      </c>
      <c r="X199" t="str">
        <f t="shared" si="61"/>
        <v/>
      </c>
      <c r="Y199" t="str">
        <f t="shared" si="62"/>
        <v/>
      </c>
      <c r="Z199" t="str">
        <f>IF($X199="","",INDEX(CATEGORIAS!$A:$A,MATCH($X199,CATEGORIAS!$B:$B,0)))</f>
        <v/>
      </c>
      <c r="AA199" t="str">
        <f>IF($Y199="","",INDEX(SUBCATEGORIAS!$A:$A,MATCH($Y199,SUBCATEGORIAS!$B:$B,0)))</f>
        <v/>
      </c>
      <c r="AB199" t="str">
        <f t="shared" si="63"/>
        <v/>
      </c>
      <c r="AC199" t="str">
        <f t="shared" si="70"/>
        <v/>
      </c>
      <c r="AD199" t="str">
        <f t="shared" si="71"/>
        <v/>
      </c>
      <c r="AE199" t="str">
        <f t="shared" si="72"/>
        <v/>
      </c>
      <c r="AG199">
        <v>197</v>
      </c>
      <c r="AH199">
        <f t="shared" si="75"/>
        <v>15</v>
      </c>
      <c r="AI199" t="str">
        <f>IFERROR(IF(MATCH($AH199,$S:$S,0)&gt;0,"{",0),"")</f>
        <v/>
      </c>
      <c r="AN199" t="str">
        <f>IF($E199="","",INDEX(CATEGORIAS!$A:$A,MATCH($E199,CATEGORIAS!$B:$B,0)))</f>
        <v/>
      </c>
      <c r="AO199" t="str">
        <f>IF($F199="","",INDEX(SUBCATEGORIAS!$A:$A,MATCH($F199,SUBCATEGORIAS!$B:$B,0)))</f>
        <v/>
      </c>
      <c r="AP199" t="str">
        <f t="shared" si="64"/>
        <v/>
      </c>
      <c r="AR199" s="2" t="str">
        <f t="shared" si="73"/>
        <v/>
      </c>
      <c r="AS199" t="str">
        <f t="shared" si="74"/>
        <v/>
      </c>
      <c r="AT199" t="str">
        <f t="shared" si="65"/>
        <v/>
      </c>
      <c r="AU199" t="str">
        <f t="shared" si="66"/>
        <v/>
      </c>
    </row>
    <row r="200" spans="1:47" x14ac:dyDescent="0.25">
      <c r="A200" t="str">
        <f t="shared" si="67"/>
        <v/>
      </c>
      <c r="B200" t="str">
        <f>IF(D200="","",MAX($B$2:B199)+1)</f>
        <v/>
      </c>
      <c r="C200" s="3" t="str">
        <f>IF(A200="","",IF(COUNTIF($A$2:$A199,$A200)=0,MAX($C$2:$C199)+1,""))</f>
        <v/>
      </c>
      <c r="M200" t="s">
        <v>57</v>
      </c>
      <c r="O200" t="s">
        <v>57</v>
      </c>
      <c r="P200" s="3" t="str">
        <f t="shared" si="68"/>
        <v/>
      </c>
      <c r="Q200" s="3" t="str">
        <f>IF(D200="","",IF(AND(D200&lt;&gt;"",E200&lt;&gt;"",F200&lt;&gt;"",J200&lt;&gt;"",P200&lt;&gt;"",L200&lt;&gt;"",IFERROR(MATCH(INDEX($C:$C,MATCH($D200,$D:$D,0)),IMAGENES!$B:$B,0),-1)&gt;0),"'si'","'no'"))</f>
        <v/>
      </c>
      <c r="S200" t="str">
        <f t="shared" si="57"/>
        <v/>
      </c>
      <c r="T200" t="str">
        <f t="shared" si="58"/>
        <v/>
      </c>
      <c r="U200" t="str">
        <f t="shared" si="59"/>
        <v/>
      </c>
      <c r="V200" t="str">
        <f t="shared" si="69"/>
        <v/>
      </c>
      <c r="W200" t="str">
        <f t="shared" si="60"/>
        <v/>
      </c>
      <c r="X200" t="str">
        <f t="shared" si="61"/>
        <v/>
      </c>
      <c r="Y200" t="str">
        <f t="shared" si="62"/>
        <v/>
      </c>
      <c r="Z200" t="str">
        <f>IF($X200="","",INDEX(CATEGORIAS!$A:$A,MATCH($X200,CATEGORIAS!$B:$B,0)))</f>
        <v/>
      </c>
      <c r="AA200" t="str">
        <f>IF($Y200="","",INDEX(SUBCATEGORIAS!$A:$A,MATCH($Y200,SUBCATEGORIAS!$B:$B,0)))</f>
        <v/>
      </c>
      <c r="AB200" t="str">
        <f t="shared" si="63"/>
        <v/>
      </c>
      <c r="AC200" t="str">
        <f t="shared" si="70"/>
        <v/>
      </c>
      <c r="AD200" t="str">
        <f t="shared" si="71"/>
        <v/>
      </c>
      <c r="AE200" t="str">
        <f t="shared" si="72"/>
        <v/>
      </c>
      <c r="AG200">
        <v>198</v>
      </c>
      <c r="AH200" t="str">
        <f t="shared" si="75"/>
        <v/>
      </c>
      <c r="AI200" t="str">
        <f>IFERROR(IF(MATCH($AH199,$S:$S,0)&gt;0,CONCATENATE("id_articulo: ",$AH199,","),0),"")</f>
        <v/>
      </c>
      <c r="AN200" t="str">
        <f>IF($E200="","",INDEX(CATEGORIAS!$A:$A,MATCH($E200,CATEGORIAS!$B:$B,0)))</f>
        <v/>
      </c>
      <c r="AO200" t="str">
        <f>IF($F200="","",INDEX(SUBCATEGORIAS!$A:$A,MATCH($F200,SUBCATEGORIAS!$B:$B,0)))</f>
        <v/>
      </c>
      <c r="AP200" t="str">
        <f t="shared" si="64"/>
        <v/>
      </c>
      <c r="AR200" s="2" t="str">
        <f t="shared" si="73"/>
        <v/>
      </c>
      <c r="AS200" t="str">
        <f t="shared" si="74"/>
        <v/>
      </c>
      <c r="AT200" t="str">
        <f t="shared" si="65"/>
        <v/>
      </c>
      <c r="AU200" t="str">
        <f t="shared" si="66"/>
        <v/>
      </c>
    </row>
    <row r="201" spans="1:47" x14ac:dyDescent="0.25">
      <c r="B201" t="str">
        <f>IF(D201="","",MAX($B$2:B200)+1)</f>
        <v/>
      </c>
      <c r="C201" s="3" t="str">
        <f>IF(A201="","",IF(COUNTIF($A$2:$A200,$A201)=0,MAX($C$2:$C200)+1,""))</f>
        <v/>
      </c>
      <c r="M201" t="s">
        <v>57</v>
      </c>
      <c r="O201" t="s">
        <v>57</v>
      </c>
      <c r="P201" s="3" t="str">
        <f t="shared" si="68"/>
        <v/>
      </c>
      <c r="Q201" s="3" t="str">
        <f>IF(D201="","",IF(AND(D201&lt;&gt;"",E201&lt;&gt;"",F201&lt;&gt;"",J201&lt;&gt;"",P201&lt;&gt;"",L201&lt;&gt;"",IFERROR(MATCH(INDEX($C:$C,MATCH($D201,$D:$D,0)),IMAGENES!$B:$B,0),-1)&gt;0),"'si'","'no'"))</f>
        <v/>
      </c>
      <c r="S201" t="str">
        <f t="shared" si="57"/>
        <v/>
      </c>
      <c r="T201" t="str">
        <f t="shared" si="58"/>
        <v/>
      </c>
      <c r="U201" t="str">
        <f t="shared" si="59"/>
        <v/>
      </c>
      <c r="V201" t="str">
        <f t="shared" si="69"/>
        <v/>
      </c>
      <c r="W201" t="str">
        <f t="shared" si="60"/>
        <v/>
      </c>
      <c r="X201" t="str">
        <f t="shared" si="61"/>
        <v/>
      </c>
      <c r="Y201" t="str">
        <f t="shared" si="62"/>
        <v/>
      </c>
      <c r="Z201" t="str">
        <f>IF($X201="","",INDEX(CATEGORIAS!$A:$A,MATCH($X201,CATEGORIAS!$B:$B,0)))</f>
        <v/>
      </c>
      <c r="AA201" t="str">
        <f>IF($Y201="","",INDEX(SUBCATEGORIAS!$A:$A,MATCH($Y201,SUBCATEGORIAS!$B:$B,0)))</f>
        <v/>
      </c>
      <c r="AB201" t="str">
        <f t="shared" si="63"/>
        <v/>
      </c>
      <c r="AC201" t="str">
        <f t="shared" si="70"/>
        <v/>
      </c>
      <c r="AD201" t="str">
        <f t="shared" si="71"/>
        <v/>
      </c>
      <c r="AE201" t="str">
        <f t="shared" si="72"/>
        <v/>
      </c>
      <c r="AG201">
        <v>199</v>
      </c>
      <c r="AH201" t="str">
        <f t="shared" si="75"/>
        <v/>
      </c>
      <c r="AI201" t="str">
        <f>IFERROR(IF(MATCH($AH199,$S:$S,0)&gt;0,CONCATENATE("nombre: '",INDEX($T:$T,MATCH($AH199,$S:$S,0)),"',"),0),"")</f>
        <v/>
      </c>
      <c r="AN201" t="str">
        <f>IF($E201="","",INDEX(CATEGORIAS!$A:$A,MATCH($E201,CATEGORIAS!$B:$B,0)))</f>
        <v/>
      </c>
      <c r="AO201" t="str">
        <f>IF($F201="","",INDEX(SUBCATEGORIAS!$A:$A,MATCH($F201,SUBCATEGORIAS!$B:$B,0)))</f>
        <v/>
      </c>
      <c r="AP201" t="str">
        <f t="shared" si="64"/>
        <v/>
      </c>
      <c r="AR201" s="2" t="str">
        <f t="shared" si="73"/>
        <v/>
      </c>
      <c r="AS201" t="str">
        <f t="shared" si="74"/>
        <v/>
      </c>
      <c r="AT201" t="str">
        <f t="shared" si="65"/>
        <v/>
      </c>
      <c r="AU201" t="str">
        <f t="shared" si="66"/>
        <v/>
      </c>
    </row>
    <row r="202" spans="1:47" x14ac:dyDescent="0.25">
      <c r="B202" t="str">
        <f>IF(D202="","",MAX($B$2:B201)+1)</f>
        <v/>
      </c>
      <c r="C202" s="3" t="str">
        <f>IF(A202="","",IF(COUNTIF($A$2:$A201,$A202)=0,MAX($C$2:$C201)+1,""))</f>
        <v/>
      </c>
      <c r="M202" t="s">
        <v>57</v>
      </c>
      <c r="O202" t="s">
        <v>57</v>
      </c>
      <c r="P202" s="3" t="str">
        <f t="shared" si="68"/>
        <v/>
      </c>
      <c r="Q202" s="3" t="str">
        <f>IF(D202="","",IF(AND(D202&lt;&gt;"",E202&lt;&gt;"",F202&lt;&gt;"",J202&lt;&gt;"",P202&lt;&gt;"",L202&lt;&gt;"",IFERROR(MATCH(INDEX($C:$C,MATCH($D202,$D:$D,0)),IMAGENES!$B:$B,0),-1)&gt;0),"'si'","'no'"))</f>
        <v/>
      </c>
      <c r="S202" t="str">
        <f t="shared" si="57"/>
        <v/>
      </c>
      <c r="T202" t="str">
        <f t="shared" si="58"/>
        <v/>
      </c>
      <c r="U202" t="str">
        <f t="shared" si="59"/>
        <v/>
      </c>
      <c r="V202" t="str">
        <f t="shared" si="69"/>
        <v/>
      </c>
      <c r="W202" t="str">
        <f t="shared" si="60"/>
        <v/>
      </c>
      <c r="X202" t="str">
        <f t="shared" si="61"/>
        <v/>
      </c>
      <c r="Y202" t="str">
        <f t="shared" si="62"/>
        <v/>
      </c>
      <c r="Z202" t="str">
        <f>IF($X202="","",INDEX(CATEGORIAS!$A:$A,MATCH($X202,CATEGORIAS!$B:$B,0)))</f>
        <v/>
      </c>
      <c r="AA202" t="str">
        <f>IF($Y202="","",INDEX(SUBCATEGORIAS!$A:$A,MATCH($Y202,SUBCATEGORIAS!$B:$B,0)))</f>
        <v/>
      </c>
      <c r="AB202" t="str">
        <f t="shared" si="63"/>
        <v/>
      </c>
      <c r="AC202" t="str">
        <f t="shared" si="70"/>
        <v/>
      </c>
      <c r="AD202" t="str">
        <f t="shared" si="71"/>
        <v/>
      </c>
      <c r="AE202" t="str">
        <f t="shared" si="72"/>
        <v/>
      </c>
      <c r="AG202">
        <v>200</v>
      </c>
      <c r="AH202" t="str">
        <f t="shared" si="75"/>
        <v/>
      </c>
      <c r="AI202" t="str">
        <f>IFERROR(IF(MATCH($AH199,$S:$S,0)&gt;0,CONCATENATE("descripcion: '",INDEX($U:$U,MATCH($AH199,$S:$S,0)),"',"),0),"")</f>
        <v/>
      </c>
      <c r="AN202" t="str">
        <f>IF($E202="","",INDEX(CATEGORIAS!$A:$A,MATCH($E202,CATEGORIAS!$B:$B,0)))</f>
        <v/>
      </c>
      <c r="AO202" t="str">
        <f>IF($F202="","",INDEX(SUBCATEGORIAS!$A:$A,MATCH($F202,SUBCATEGORIAS!$B:$B,0)))</f>
        <v/>
      </c>
      <c r="AP202" t="str">
        <f t="shared" si="64"/>
        <v/>
      </c>
      <c r="AR202" s="2" t="str">
        <f t="shared" si="73"/>
        <v/>
      </c>
      <c r="AS202" t="str">
        <f t="shared" si="74"/>
        <v/>
      </c>
      <c r="AT202" t="str">
        <f t="shared" si="65"/>
        <v/>
      </c>
      <c r="AU202" t="str">
        <f t="shared" si="66"/>
        <v/>
      </c>
    </row>
    <row r="203" spans="1:47" x14ac:dyDescent="0.25">
      <c r="B203" t="str">
        <f>IF(D203="","",MAX($B$2:B202)+1)</f>
        <v/>
      </c>
      <c r="C203" s="3" t="str">
        <f>IF(A203="","",IF(COUNTIF($A$2:$A202,$A203)=0,MAX($C$2:$C202)+1,""))</f>
        <v/>
      </c>
      <c r="M203" t="s">
        <v>57</v>
      </c>
      <c r="O203" t="s">
        <v>57</v>
      </c>
      <c r="P203" s="3" t="str">
        <f t="shared" si="68"/>
        <v/>
      </c>
      <c r="Q203" s="3" t="str">
        <f>IF(D203="","",IF(AND(D203&lt;&gt;"",E203&lt;&gt;"",F203&lt;&gt;"",J203&lt;&gt;"",P203&lt;&gt;"",L203&lt;&gt;"",IFERROR(MATCH(INDEX($C:$C,MATCH($D203,$D:$D,0)),IMAGENES!$B:$B,0),-1)&gt;0),"'si'","'no'"))</f>
        <v/>
      </c>
      <c r="S203" t="str">
        <f t="shared" si="57"/>
        <v/>
      </c>
      <c r="T203" t="str">
        <f t="shared" si="58"/>
        <v/>
      </c>
      <c r="U203" t="str">
        <f t="shared" si="59"/>
        <v/>
      </c>
      <c r="V203" t="str">
        <f t="shared" si="69"/>
        <v/>
      </c>
      <c r="W203" t="str">
        <f t="shared" si="60"/>
        <v/>
      </c>
      <c r="X203" t="str">
        <f t="shared" si="61"/>
        <v/>
      </c>
      <c r="Y203" t="str">
        <f t="shared" si="62"/>
        <v/>
      </c>
      <c r="Z203" t="str">
        <f>IF($X203="","",INDEX(CATEGORIAS!$A:$A,MATCH($X203,CATEGORIAS!$B:$B,0)))</f>
        <v/>
      </c>
      <c r="AA203" t="str">
        <f>IF($Y203="","",INDEX(SUBCATEGORIAS!$A:$A,MATCH($Y203,SUBCATEGORIAS!$B:$B,0)))</f>
        <v/>
      </c>
      <c r="AB203" t="str">
        <f t="shared" si="63"/>
        <v/>
      </c>
      <c r="AC203" t="str">
        <f t="shared" si="70"/>
        <v/>
      </c>
      <c r="AD203" t="str">
        <f t="shared" si="71"/>
        <v/>
      </c>
      <c r="AE203" t="str">
        <f t="shared" si="72"/>
        <v/>
      </c>
      <c r="AG203">
        <v>201</v>
      </c>
      <c r="AH203" t="str">
        <f t="shared" si="75"/>
        <v/>
      </c>
      <c r="AI203" t="str">
        <f>IFERROR(IF(MATCH($AH199,$S:$S,0)&gt;0,CONCATENATE("descripcion_larga: '",INDEX($W:$W,MATCH($AH199,$S:$S,0)),"',"),0),"")</f>
        <v/>
      </c>
      <c r="AN203" t="str">
        <f>IF($E203="","",INDEX(CATEGORIAS!$A:$A,MATCH($E203,CATEGORIAS!$B:$B,0)))</f>
        <v/>
      </c>
      <c r="AO203" t="str">
        <f>IF($F203="","",INDEX(SUBCATEGORIAS!$A:$A,MATCH($F203,SUBCATEGORIAS!$B:$B,0)))</f>
        <v/>
      </c>
      <c r="AP203" t="str">
        <f t="shared" si="64"/>
        <v/>
      </c>
      <c r="AR203" s="2" t="str">
        <f t="shared" si="73"/>
        <v/>
      </c>
      <c r="AS203" t="str">
        <f t="shared" si="74"/>
        <v/>
      </c>
      <c r="AT203" t="str">
        <f t="shared" si="65"/>
        <v/>
      </c>
      <c r="AU203" t="str">
        <f t="shared" si="66"/>
        <v/>
      </c>
    </row>
    <row r="204" spans="1:47" x14ac:dyDescent="0.25">
      <c r="B204" t="str">
        <f>IF(D204="","",MAX($B$2:B203)+1)</f>
        <v/>
      </c>
      <c r="C204" s="3" t="str">
        <f>IF(A204="","",IF(COUNTIF($A$2:$A203,$A204)=0,MAX($C$2:$C203)+1,""))</f>
        <v/>
      </c>
      <c r="M204" t="s">
        <v>57</v>
      </c>
      <c r="O204" t="s">
        <v>57</v>
      </c>
      <c r="P204" s="3" t="str">
        <f t="shared" si="68"/>
        <v/>
      </c>
      <c r="Q204" s="3" t="str">
        <f>IF(D204="","",IF(AND(D204&lt;&gt;"",E204&lt;&gt;"",F204&lt;&gt;"",J204&lt;&gt;"",P204&lt;&gt;"",L204&lt;&gt;"",IFERROR(MATCH(INDEX($C:$C,MATCH($D204,$D:$D,0)),IMAGENES!$B:$B,0),-1)&gt;0),"'si'","'no'"))</f>
        <v/>
      </c>
      <c r="S204" t="str">
        <f t="shared" si="57"/>
        <v/>
      </c>
      <c r="T204" t="str">
        <f t="shared" si="58"/>
        <v/>
      </c>
      <c r="U204" t="str">
        <f t="shared" si="59"/>
        <v/>
      </c>
      <c r="V204" t="str">
        <f t="shared" si="69"/>
        <v/>
      </c>
      <c r="W204" t="str">
        <f t="shared" si="60"/>
        <v/>
      </c>
      <c r="X204" t="str">
        <f t="shared" si="61"/>
        <v/>
      </c>
      <c r="Y204" t="str">
        <f t="shared" si="62"/>
        <v/>
      </c>
      <c r="Z204" t="str">
        <f>IF($X204="","",INDEX(CATEGORIAS!$A:$A,MATCH($X204,CATEGORIAS!$B:$B,0)))</f>
        <v/>
      </c>
      <c r="AA204" t="str">
        <f>IF($Y204="","",INDEX(SUBCATEGORIAS!$A:$A,MATCH($Y204,SUBCATEGORIAS!$B:$B,0)))</f>
        <v/>
      </c>
      <c r="AB204" t="str">
        <f t="shared" si="63"/>
        <v/>
      </c>
      <c r="AC204" t="str">
        <f t="shared" si="70"/>
        <v/>
      </c>
      <c r="AD204" t="str">
        <f t="shared" si="71"/>
        <v/>
      </c>
      <c r="AE204" t="str">
        <f t="shared" si="72"/>
        <v/>
      </c>
      <c r="AG204">
        <v>202</v>
      </c>
      <c r="AH204" t="str">
        <f t="shared" si="75"/>
        <v/>
      </c>
      <c r="AI204" t="str">
        <f>IFERROR(IF(MATCH($AH199,$S:$S,0)&gt;0,CONCATENATE("grado: '",INDEX($V:$V,MATCH($AH199,$S:$S,0)),"',"),0),"")</f>
        <v/>
      </c>
      <c r="AN204" t="str">
        <f>IF($E204="","",INDEX(CATEGORIAS!$A:$A,MATCH($E204,CATEGORIAS!$B:$B,0)))</f>
        <v/>
      </c>
      <c r="AO204" t="str">
        <f>IF($F204="","",INDEX(SUBCATEGORIAS!$A:$A,MATCH($F204,SUBCATEGORIAS!$B:$B,0)))</f>
        <v/>
      </c>
      <c r="AP204" t="str">
        <f t="shared" si="64"/>
        <v/>
      </c>
      <c r="AR204" s="2" t="str">
        <f t="shared" si="73"/>
        <v/>
      </c>
      <c r="AS204" t="str">
        <f t="shared" si="74"/>
        <v/>
      </c>
      <c r="AT204" t="str">
        <f t="shared" si="65"/>
        <v/>
      </c>
      <c r="AU204" t="str">
        <f t="shared" si="66"/>
        <v/>
      </c>
    </row>
    <row r="205" spans="1:47" x14ac:dyDescent="0.25">
      <c r="B205" t="str">
        <f>IF(D205="","",MAX($B$2:B204)+1)</f>
        <v/>
      </c>
      <c r="C205" s="3" t="str">
        <f>IF(A205="","",IF(COUNTIF($A$2:$A204,$A205)=0,MAX($C$2:$C204)+1,""))</f>
        <v/>
      </c>
      <c r="M205" t="s">
        <v>57</v>
      </c>
      <c r="O205" t="s">
        <v>57</v>
      </c>
      <c r="P205" s="3" t="str">
        <f t="shared" si="68"/>
        <v/>
      </c>
      <c r="Q205" s="3" t="str">
        <f>IF(D205="","",IF(AND(D205&lt;&gt;"",E205&lt;&gt;"",F205&lt;&gt;"",J205&lt;&gt;"",P205&lt;&gt;"",L205&lt;&gt;"",IFERROR(MATCH(INDEX($C:$C,MATCH($D205,$D:$D,0)),IMAGENES!$B:$B,0),-1)&gt;0),"'si'","'no'"))</f>
        <v/>
      </c>
      <c r="S205" t="str">
        <f t="shared" si="57"/>
        <v/>
      </c>
      <c r="T205" t="str">
        <f t="shared" si="58"/>
        <v/>
      </c>
      <c r="U205" t="str">
        <f t="shared" si="59"/>
        <v/>
      </c>
      <c r="V205" t="str">
        <f t="shared" si="69"/>
        <v/>
      </c>
      <c r="W205" t="str">
        <f t="shared" si="60"/>
        <v/>
      </c>
      <c r="X205" t="str">
        <f t="shared" si="61"/>
        <v/>
      </c>
      <c r="Y205" t="str">
        <f t="shared" si="62"/>
        <v/>
      </c>
      <c r="Z205" t="str">
        <f>IF($X205="","",INDEX(CATEGORIAS!$A:$A,MATCH($X205,CATEGORIAS!$B:$B,0)))</f>
        <v/>
      </c>
      <c r="AA205" t="str">
        <f>IF($Y205="","",INDEX(SUBCATEGORIAS!$A:$A,MATCH($Y205,SUBCATEGORIAS!$B:$B,0)))</f>
        <v/>
      </c>
      <c r="AB205" t="str">
        <f t="shared" si="63"/>
        <v/>
      </c>
      <c r="AC205" t="str">
        <f t="shared" si="70"/>
        <v/>
      </c>
      <c r="AD205" t="str">
        <f t="shared" si="71"/>
        <v/>
      </c>
      <c r="AE205" t="str">
        <f t="shared" si="72"/>
        <v/>
      </c>
      <c r="AG205">
        <v>203</v>
      </c>
      <c r="AH205" t="str">
        <f t="shared" si="75"/>
        <v/>
      </c>
      <c r="AI205" t="str">
        <f>IFERROR(IF(MATCH($AH199,$S:$S,0)&gt;0,CONCATENATE("id_categoria: '",INDEX($Z:$Z,MATCH($AH199,$S:$S,0)),"',"),0),"")</f>
        <v/>
      </c>
      <c r="AN205" t="str">
        <f>IF($E205="","",INDEX(CATEGORIAS!$A:$A,MATCH($E205,CATEGORIAS!$B:$B,0)))</f>
        <v/>
      </c>
      <c r="AO205" t="str">
        <f>IF($F205="","",INDEX(SUBCATEGORIAS!$A:$A,MATCH($F205,SUBCATEGORIAS!$B:$B,0)))</f>
        <v/>
      </c>
      <c r="AP205" t="str">
        <f t="shared" si="64"/>
        <v/>
      </c>
      <c r="AR205" s="2" t="str">
        <f t="shared" si="73"/>
        <v/>
      </c>
      <c r="AS205" t="str">
        <f t="shared" si="74"/>
        <v/>
      </c>
      <c r="AT205" t="str">
        <f t="shared" si="65"/>
        <v/>
      </c>
      <c r="AU205" t="str">
        <f t="shared" si="66"/>
        <v/>
      </c>
    </row>
    <row r="206" spans="1:47" x14ac:dyDescent="0.25">
      <c r="B206" t="str">
        <f>IF(D206="","",MAX($B$2:B205)+1)</f>
        <v/>
      </c>
      <c r="C206" s="3" t="str">
        <f>IF(A206="","",IF(COUNTIF($A$2:$A205,$A206)=0,MAX($C$2:$C205)+1,""))</f>
        <v/>
      </c>
      <c r="M206" t="s">
        <v>57</v>
      </c>
      <c r="O206" t="s">
        <v>57</v>
      </c>
      <c r="P206" s="3" t="str">
        <f t="shared" si="68"/>
        <v/>
      </c>
      <c r="Q206" s="3" t="str">
        <f>IF(D206="","",IF(AND(D206&lt;&gt;"",E206&lt;&gt;"",F206&lt;&gt;"",J206&lt;&gt;"",P206&lt;&gt;"",L206&lt;&gt;"",IFERROR(MATCH(INDEX($C:$C,MATCH($D206,$D:$D,0)),IMAGENES!$B:$B,0),-1)&gt;0),"'si'","'no'"))</f>
        <v/>
      </c>
      <c r="S206" t="str">
        <f t="shared" si="57"/>
        <v/>
      </c>
      <c r="T206" t="str">
        <f t="shared" si="58"/>
        <v/>
      </c>
      <c r="U206" t="str">
        <f t="shared" si="59"/>
        <v/>
      </c>
      <c r="V206" t="str">
        <f t="shared" si="69"/>
        <v/>
      </c>
      <c r="W206" t="str">
        <f t="shared" si="60"/>
        <v/>
      </c>
      <c r="X206" t="str">
        <f t="shared" si="61"/>
        <v/>
      </c>
      <c r="Y206" t="str">
        <f t="shared" si="62"/>
        <v/>
      </c>
      <c r="Z206" t="str">
        <f>IF($X206="","",INDEX(CATEGORIAS!$A:$A,MATCH($X206,CATEGORIAS!$B:$B,0)))</f>
        <v/>
      </c>
      <c r="AA206" t="str">
        <f>IF($Y206="","",INDEX(SUBCATEGORIAS!$A:$A,MATCH($Y206,SUBCATEGORIAS!$B:$B,0)))</f>
        <v/>
      </c>
      <c r="AB206" t="str">
        <f t="shared" si="63"/>
        <v/>
      </c>
      <c r="AC206" t="str">
        <f t="shared" si="70"/>
        <v/>
      </c>
      <c r="AD206" t="str">
        <f t="shared" si="71"/>
        <v/>
      </c>
      <c r="AE206" t="str">
        <f t="shared" si="72"/>
        <v/>
      </c>
      <c r="AG206">
        <v>204</v>
      </c>
      <c r="AH206" t="str">
        <f t="shared" si="75"/>
        <v/>
      </c>
      <c r="AI206" t="str">
        <f>IFERROR(IF(MATCH($AH199,$S:$S,0)&gt;0,CONCATENATE("id_subcategoria: '",INDEX($AA:$AA,MATCH($AH199,$S:$S,0)),"',"),0),"")</f>
        <v/>
      </c>
      <c r="AN206" t="str">
        <f>IF($E206="","",INDEX(CATEGORIAS!$A:$A,MATCH($E206,CATEGORIAS!$B:$B,0)))</f>
        <v/>
      </c>
      <c r="AO206" t="str">
        <f>IF($F206="","",INDEX(SUBCATEGORIAS!$A:$A,MATCH($F206,SUBCATEGORIAS!$B:$B,0)))</f>
        <v/>
      </c>
      <c r="AP206" t="str">
        <f t="shared" si="64"/>
        <v/>
      </c>
      <c r="AR206" s="2" t="str">
        <f t="shared" si="73"/>
        <v/>
      </c>
      <c r="AS206" t="str">
        <f t="shared" si="74"/>
        <v/>
      </c>
      <c r="AT206" t="str">
        <f t="shared" si="65"/>
        <v/>
      </c>
      <c r="AU206" t="str">
        <f t="shared" si="66"/>
        <v/>
      </c>
    </row>
    <row r="207" spans="1:47" x14ac:dyDescent="0.25">
      <c r="B207" t="str">
        <f>IF(D207="","",MAX($B$2:B206)+1)</f>
        <v/>
      </c>
      <c r="C207" s="3" t="str">
        <f>IF(A207="","",IF(COUNTIF($A$2:$A206,$A207)=0,MAX($C$2:$C206)+1,""))</f>
        <v/>
      </c>
      <c r="M207" t="s">
        <v>57</v>
      </c>
      <c r="O207" t="s">
        <v>57</v>
      </c>
      <c r="P207" s="3" t="str">
        <f t="shared" si="68"/>
        <v/>
      </c>
      <c r="Q207" s="3" t="str">
        <f>IF(D207="","",IF(AND(D207&lt;&gt;"",E207&lt;&gt;"",F207&lt;&gt;"",J207&lt;&gt;"",P207&lt;&gt;"",L207&lt;&gt;"",IFERROR(MATCH(INDEX($C:$C,MATCH($D207,$D:$D,0)),IMAGENES!$B:$B,0),-1)&gt;0),"'si'","'no'"))</f>
        <v/>
      </c>
      <c r="S207" t="str">
        <f t="shared" si="57"/>
        <v/>
      </c>
      <c r="T207" t="str">
        <f t="shared" si="58"/>
        <v/>
      </c>
      <c r="U207" t="str">
        <f t="shared" si="59"/>
        <v/>
      </c>
      <c r="V207" t="str">
        <f t="shared" si="69"/>
        <v/>
      </c>
      <c r="W207" t="str">
        <f t="shared" si="60"/>
        <v/>
      </c>
      <c r="X207" t="str">
        <f t="shared" si="61"/>
        <v/>
      </c>
      <c r="Y207" t="str">
        <f t="shared" si="62"/>
        <v/>
      </c>
      <c r="Z207" t="str">
        <f>IF($X207="","",INDEX(CATEGORIAS!$A:$A,MATCH($X207,CATEGORIAS!$B:$B,0)))</f>
        <v/>
      </c>
      <c r="AA207" t="str">
        <f>IF($Y207="","",INDEX(SUBCATEGORIAS!$A:$A,MATCH($Y207,SUBCATEGORIAS!$B:$B,0)))</f>
        <v/>
      </c>
      <c r="AB207" t="str">
        <f t="shared" si="63"/>
        <v/>
      </c>
      <c r="AC207" t="str">
        <f t="shared" si="70"/>
        <v/>
      </c>
      <c r="AD207" t="str">
        <f t="shared" si="71"/>
        <v/>
      </c>
      <c r="AE207" t="str">
        <f t="shared" si="72"/>
        <v/>
      </c>
      <c r="AG207">
        <v>205</v>
      </c>
      <c r="AH207" t="str">
        <f t="shared" si="75"/>
        <v/>
      </c>
      <c r="AI207" t="str">
        <f>IFERROR(IF(MATCH($AH199,$S:$S,0)&gt;0,CONCATENATE("precio: ",INDEX($AB:$AB,MATCH($AH199,$S:$S,0)),","),0),"")</f>
        <v/>
      </c>
      <c r="AN207" t="str">
        <f>IF($E207="","",INDEX(CATEGORIAS!$A:$A,MATCH($E207,CATEGORIAS!$B:$B,0)))</f>
        <v/>
      </c>
      <c r="AO207" t="str">
        <f>IF($F207="","",INDEX(SUBCATEGORIAS!$A:$A,MATCH($F207,SUBCATEGORIAS!$B:$B,0)))</f>
        <v/>
      </c>
      <c r="AP207" t="str">
        <f t="shared" si="64"/>
        <v/>
      </c>
      <c r="AR207" s="2" t="str">
        <f t="shared" si="73"/>
        <v/>
      </c>
      <c r="AS207" t="str">
        <f t="shared" si="74"/>
        <v/>
      </c>
      <c r="AT207" t="str">
        <f t="shared" si="65"/>
        <v/>
      </c>
      <c r="AU207" t="str">
        <f t="shared" si="66"/>
        <v/>
      </c>
    </row>
    <row r="208" spans="1:47" x14ac:dyDescent="0.25">
      <c r="B208" t="str">
        <f>IF(D208="","",MAX($B$2:B207)+1)</f>
        <v/>
      </c>
      <c r="C208" s="3" t="str">
        <f>IF(A208="","",IF(COUNTIF($A$2:$A207,$A208)=0,MAX($C$2:$C207)+1,""))</f>
        <v/>
      </c>
      <c r="M208" t="s">
        <v>57</v>
      </c>
      <c r="O208" t="s">
        <v>57</v>
      </c>
      <c r="P208" s="3" t="str">
        <f t="shared" si="68"/>
        <v/>
      </c>
      <c r="Q208" s="3" t="str">
        <f>IF(D208="","",IF(AND(D208&lt;&gt;"",E208&lt;&gt;"",F208&lt;&gt;"",J208&lt;&gt;"",P208&lt;&gt;"",L208&lt;&gt;"",IFERROR(MATCH(INDEX($C:$C,MATCH($D208,$D:$D,0)),IMAGENES!$B:$B,0),-1)&gt;0),"'si'","'no'"))</f>
        <v/>
      </c>
      <c r="S208" t="str">
        <f t="shared" si="57"/>
        <v/>
      </c>
      <c r="T208" t="str">
        <f t="shared" si="58"/>
        <v/>
      </c>
      <c r="U208" t="str">
        <f t="shared" si="59"/>
        <v/>
      </c>
      <c r="V208" t="str">
        <f t="shared" si="69"/>
        <v/>
      </c>
      <c r="W208" t="str">
        <f t="shared" si="60"/>
        <v/>
      </c>
      <c r="X208" t="str">
        <f t="shared" si="61"/>
        <v/>
      </c>
      <c r="Y208" t="str">
        <f t="shared" si="62"/>
        <v/>
      </c>
      <c r="Z208" t="str">
        <f>IF($X208="","",INDEX(CATEGORIAS!$A:$A,MATCH($X208,CATEGORIAS!$B:$B,0)))</f>
        <v/>
      </c>
      <c r="AA208" t="str">
        <f>IF($Y208="","",INDEX(SUBCATEGORIAS!$A:$A,MATCH($Y208,SUBCATEGORIAS!$B:$B,0)))</f>
        <v/>
      </c>
      <c r="AB208" t="str">
        <f t="shared" si="63"/>
        <v/>
      </c>
      <c r="AC208" t="str">
        <f t="shared" si="70"/>
        <v/>
      </c>
      <c r="AD208" t="str">
        <f t="shared" si="71"/>
        <v/>
      </c>
      <c r="AE208" t="str">
        <f t="shared" si="72"/>
        <v/>
      </c>
      <c r="AG208">
        <v>206</v>
      </c>
      <c r="AH208" t="str">
        <f t="shared" si="75"/>
        <v/>
      </c>
      <c r="AI208" t="str">
        <f>IFERROR(IF(MATCH($AH199,$S:$S,0)&gt;0,CONCATENATE("video_si: ",IF(LEN(IF(OR(INDEX($AD:$AD,MATCH($AH199,$S:$S,0))=0,INDEX($AD:$AD,MATCH($AH199,$S:$S,0))=" ",INDEX($AD:$AD,MATCH($AH199,$S:$S,0))=""),CONCATENATE(CHAR(39),CHAR(39)),CONCATENATE(CHAR(39),INDEX($AD:$AD,MATCH($AH199,$S:$S,0)),CHAR(39))))&gt;5,"'si'","'no'"),","),0),"")</f>
        <v/>
      </c>
      <c r="AN208" t="str">
        <f>IF($E208="","",INDEX(CATEGORIAS!$A:$A,MATCH($E208,CATEGORIAS!$B:$B,0)))</f>
        <v/>
      </c>
      <c r="AO208" t="str">
        <f>IF($F208="","",INDEX(SUBCATEGORIAS!$A:$A,MATCH($F208,SUBCATEGORIAS!$B:$B,0)))</f>
        <v/>
      </c>
      <c r="AP208" t="str">
        <f t="shared" si="64"/>
        <v/>
      </c>
      <c r="AR208" s="2" t="str">
        <f t="shared" si="73"/>
        <v/>
      </c>
      <c r="AS208" t="str">
        <f t="shared" si="74"/>
        <v/>
      </c>
      <c r="AT208" t="str">
        <f t="shared" si="65"/>
        <v/>
      </c>
      <c r="AU208" t="str">
        <f t="shared" si="66"/>
        <v/>
      </c>
    </row>
    <row r="209" spans="2:47" x14ac:dyDescent="0.25">
      <c r="B209" t="str">
        <f>IF(D209="","",MAX($B$2:B208)+1)</f>
        <v/>
      </c>
      <c r="C209" s="3" t="str">
        <f>IF(A209="","",IF(COUNTIF($A$2:$A208,$A209)=0,MAX($C$2:$C208)+1,""))</f>
        <v/>
      </c>
      <c r="M209" t="s">
        <v>57</v>
      </c>
      <c r="O209" t="s">
        <v>57</v>
      </c>
      <c r="P209" s="3" t="str">
        <f t="shared" si="68"/>
        <v/>
      </c>
      <c r="Q209" s="3" t="str">
        <f>IF(D209="","",IF(AND(D209&lt;&gt;"",E209&lt;&gt;"",F209&lt;&gt;"",J209&lt;&gt;"",P209&lt;&gt;"",L209&lt;&gt;"",IFERROR(MATCH(INDEX($C:$C,MATCH($D209,$D:$D,0)),IMAGENES!$B:$B,0),-1)&gt;0),"'si'","'no'"))</f>
        <v/>
      </c>
      <c r="S209" t="str">
        <f t="shared" si="57"/>
        <v/>
      </c>
      <c r="T209" t="str">
        <f t="shared" si="58"/>
        <v/>
      </c>
      <c r="U209" t="str">
        <f t="shared" si="59"/>
        <v/>
      </c>
      <c r="V209" t="str">
        <f t="shared" si="69"/>
        <v/>
      </c>
      <c r="W209" t="str">
        <f t="shared" si="60"/>
        <v/>
      </c>
      <c r="X209" t="str">
        <f t="shared" si="61"/>
        <v/>
      </c>
      <c r="Y209" t="str">
        <f t="shared" si="62"/>
        <v/>
      </c>
      <c r="Z209" t="str">
        <f>IF($X209="","",INDEX(CATEGORIAS!$A:$A,MATCH($X209,CATEGORIAS!$B:$B,0)))</f>
        <v/>
      </c>
      <c r="AA209" t="str">
        <f>IF($Y209="","",INDEX(SUBCATEGORIAS!$A:$A,MATCH($Y209,SUBCATEGORIAS!$B:$B,0)))</f>
        <v/>
      </c>
      <c r="AB209" t="str">
        <f t="shared" si="63"/>
        <v/>
      </c>
      <c r="AC209" t="str">
        <f t="shared" si="70"/>
        <v/>
      </c>
      <c r="AD209" t="str">
        <f t="shared" si="71"/>
        <v/>
      </c>
      <c r="AE209" t="str">
        <f t="shared" si="72"/>
        <v/>
      </c>
      <c r="AG209">
        <v>207</v>
      </c>
      <c r="AH209" t="str">
        <f t="shared" si="75"/>
        <v/>
      </c>
      <c r="AI209" t="str">
        <f>IFERROR(IF(MATCH($AH199,$S:$S,0)&gt;0,CONCATENATE("video_link: ",IF(OR(INDEX($AD:$AD,MATCH($AH199,$S:$S,0))=0,INDEX($AD:$AD,MATCH($AH199,$S:$S,0))=" ",INDEX($AD:$AD,MATCH($AH199,$S:$S,0))=""),CONCATENATE(CHAR(39),CHAR(39)),CONCATENATE(CHAR(39),INDEX($AD:$AD,MATCH($AH199,$S:$S,0)),CHAR(39))),","),0),"")</f>
        <v/>
      </c>
      <c r="AN209" t="str">
        <f>IF($E209="","",INDEX(CATEGORIAS!$A:$A,MATCH($E209,CATEGORIAS!$B:$B,0)))</f>
        <v/>
      </c>
      <c r="AO209" t="str">
        <f>IF($F209="","",INDEX(SUBCATEGORIAS!$A:$A,MATCH($F209,SUBCATEGORIAS!$B:$B,0)))</f>
        <v/>
      </c>
      <c r="AP209" t="str">
        <f t="shared" si="64"/>
        <v/>
      </c>
      <c r="AR209" s="2" t="str">
        <f t="shared" si="73"/>
        <v/>
      </c>
      <c r="AS209" t="str">
        <f t="shared" si="74"/>
        <v/>
      </c>
      <c r="AT209" t="str">
        <f t="shared" si="65"/>
        <v/>
      </c>
      <c r="AU209" t="str">
        <f t="shared" si="66"/>
        <v/>
      </c>
    </row>
    <row r="210" spans="2:47" x14ac:dyDescent="0.25">
      <c r="B210" t="str">
        <f>IF(D210="","",MAX($B$2:B209)+1)</f>
        <v/>
      </c>
      <c r="C210" s="3" t="str">
        <f>IF(A210="","",IF(COUNTIF($A$2:$A209,$A210)=0,MAX($C$2:$C209)+1,""))</f>
        <v/>
      </c>
      <c r="M210" t="s">
        <v>57</v>
      </c>
      <c r="O210" t="s">
        <v>57</v>
      </c>
      <c r="P210" s="3" t="str">
        <f t="shared" si="68"/>
        <v/>
      </c>
      <c r="Q210" s="3" t="str">
        <f>IF(D210="","",IF(AND(D210&lt;&gt;"",E210&lt;&gt;"",F210&lt;&gt;"",J210&lt;&gt;"",P210&lt;&gt;"",L210&lt;&gt;"",IFERROR(MATCH(INDEX($C:$C,MATCH($D210,$D:$D,0)),IMAGENES!$B:$B,0),-1)&gt;0),"'si'","'no'"))</f>
        <v/>
      </c>
      <c r="S210" t="str">
        <f t="shared" si="57"/>
        <v/>
      </c>
      <c r="T210" t="str">
        <f t="shared" si="58"/>
        <v/>
      </c>
      <c r="U210" t="str">
        <f t="shared" si="59"/>
        <v/>
      </c>
      <c r="V210" t="str">
        <f t="shared" si="69"/>
        <v/>
      </c>
      <c r="W210" t="str">
        <f t="shared" si="60"/>
        <v/>
      </c>
      <c r="X210" t="str">
        <f t="shared" si="61"/>
        <v/>
      </c>
      <c r="Y210" t="str">
        <f t="shared" si="62"/>
        <v/>
      </c>
      <c r="Z210" t="str">
        <f>IF($X210="","",INDEX(CATEGORIAS!$A:$A,MATCH($X210,CATEGORIAS!$B:$B,0)))</f>
        <v/>
      </c>
      <c r="AA210" t="str">
        <f>IF($Y210="","",INDEX(SUBCATEGORIAS!$A:$A,MATCH($Y210,SUBCATEGORIAS!$B:$B,0)))</f>
        <v/>
      </c>
      <c r="AB210" t="str">
        <f t="shared" si="63"/>
        <v/>
      </c>
      <c r="AC210" t="str">
        <f t="shared" si="70"/>
        <v/>
      </c>
      <c r="AD210" t="str">
        <f t="shared" si="71"/>
        <v/>
      </c>
      <c r="AE210" t="str">
        <f t="shared" si="72"/>
        <v/>
      </c>
      <c r="AG210">
        <v>208</v>
      </c>
      <c r="AH210" t="str">
        <f t="shared" si="75"/>
        <v/>
      </c>
      <c r="AI210" t="str">
        <f>IFERROR(IF(MATCH($AH199,$S:$S,0)&gt;0,CONCATENATE("imagen: ",IF(OR(INDEX($AC:$AC,MATCH($AH199,$S:$S,0))=0,INDEX($AC:$AC,MATCH($AH199,$S:$S,0))=" ",INDEX($AC:$AC,MATCH($AH199,$S:$S,0))=""),CONCATENATE(CHAR(39),CHAR(39)),CONCATENATE("require('../images/productos/",INDEX($AC:$AC,MATCH($AH199,$S:$S,0)),"')")),","),0),"")</f>
        <v/>
      </c>
      <c r="AN210" t="str">
        <f>IF($E210="","",INDEX(CATEGORIAS!$A:$A,MATCH($E210,CATEGORIAS!$B:$B,0)))</f>
        <v/>
      </c>
      <c r="AO210" t="str">
        <f>IF($F210="","",INDEX(SUBCATEGORIAS!$A:$A,MATCH($F210,SUBCATEGORIAS!$B:$B,0)))</f>
        <v/>
      </c>
      <c r="AP210" t="str">
        <f t="shared" si="64"/>
        <v/>
      </c>
      <c r="AR210" s="2" t="str">
        <f t="shared" si="73"/>
        <v/>
      </c>
      <c r="AS210" t="str">
        <f t="shared" si="74"/>
        <v/>
      </c>
      <c r="AT210" t="str">
        <f t="shared" si="65"/>
        <v/>
      </c>
      <c r="AU210" t="str">
        <f t="shared" si="66"/>
        <v/>
      </c>
    </row>
    <row r="211" spans="2:47" x14ac:dyDescent="0.25">
      <c r="B211" t="str">
        <f>IF(D211="","",MAX($B$2:B210)+1)</f>
        <v/>
      </c>
      <c r="C211" s="3" t="str">
        <f>IF(A211="","",IF(COUNTIF($A$2:$A210,$A211)=0,MAX($C$2:$C210)+1,""))</f>
        <v/>
      </c>
      <c r="M211" t="s">
        <v>57</v>
      </c>
      <c r="O211" t="s">
        <v>57</v>
      </c>
      <c r="P211" s="3" t="str">
        <f t="shared" si="68"/>
        <v/>
      </c>
      <c r="Q211" s="3" t="str">
        <f>IF(D211="","",IF(AND(D211&lt;&gt;"",E211&lt;&gt;"",F211&lt;&gt;"",J211&lt;&gt;"",P211&lt;&gt;"",L211&lt;&gt;"",IFERROR(MATCH(INDEX($C:$C,MATCH($D211,$D:$D,0)),IMAGENES!$B:$B,0),-1)&gt;0),"'si'","'no'"))</f>
        <v/>
      </c>
      <c r="S211" t="str">
        <f t="shared" si="57"/>
        <v/>
      </c>
      <c r="T211" t="str">
        <f t="shared" si="58"/>
        <v/>
      </c>
      <c r="U211" t="str">
        <f t="shared" si="59"/>
        <v/>
      </c>
      <c r="V211" t="str">
        <f t="shared" si="69"/>
        <v/>
      </c>
      <c r="W211" t="str">
        <f t="shared" si="60"/>
        <v/>
      </c>
      <c r="X211" t="str">
        <f t="shared" si="61"/>
        <v/>
      </c>
      <c r="Y211" t="str">
        <f t="shared" si="62"/>
        <v/>
      </c>
      <c r="Z211" t="str">
        <f>IF($X211="","",INDEX(CATEGORIAS!$A:$A,MATCH($X211,CATEGORIAS!$B:$B,0)))</f>
        <v/>
      </c>
      <c r="AA211" t="str">
        <f>IF($Y211="","",INDEX(SUBCATEGORIAS!$A:$A,MATCH($Y211,SUBCATEGORIAS!$B:$B,0)))</f>
        <v/>
      </c>
      <c r="AB211" t="str">
        <f t="shared" si="63"/>
        <v/>
      </c>
      <c r="AC211" t="str">
        <f t="shared" si="70"/>
        <v/>
      </c>
      <c r="AD211" t="str">
        <f t="shared" si="71"/>
        <v/>
      </c>
      <c r="AE211" t="str">
        <f t="shared" si="72"/>
        <v/>
      </c>
      <c r="AG211">
        <v>209</v>
      </c>
      <c r="AH211" t="str">
        <f t="shared" si="75"/>
        <v/>
      </c>
      <c r="AI211" t="str">
        <f>IFERROR(IF(MATCH($AH199,$S:$S,0)&gt;0,CONCATENATE("disponible: ",INDEX($AE:$AE,MATCH($AH199,$S:$S,0)),","),0),"")</f>
        <v/>
      </c>
      <c r="AN211" t="str">
        <f>IF($E211="","",INDEX(CATEGORIAS!$A:$A,MATCH($E211,CATEGORIAS!$B:$B,0)))</f>
        <v/>
      </c>
      <c r="AO211" t="str">
        <f>IF($F211="","",INDEX(SUBCATEGORIAS!$A:$A,MATCH($F211,SUBCATEGORIAS!$B:$B,0)))</f>
        <v/>
      </c>
      <c r="AP211" t="str">
        <f t="shared" si="64"/>
        <v/>
      </c>
      <c r="AR211" s="2" t="str">
        <f t="shared" si="73"/>
        <v/>
      </c>
      <c r="AS211" t="str">
        <f t="shared" si="74"/>
        <v/>
      </c>
      <c r="AT211" t="str">
        <f t="shared" si="65"/>
        <v/>
      </c>
      <c r="AU211" t="str">
        <f t="shared" si="66"/>
        <v/>
      </c>
    </row>
    <row r="212" spans="2:47" x14ac:dyDescent="0.25">
      <c r="B212" t="str">
        <f>IF(D212="","",MAX($B$2:B211)+1)</f>
        <v/>
      </c>
      <c r="C212" s="3" t="str">
        <f>IF(A212="","",IF(COUNTIF($A$2:$A211,$A212)=0,MAX($C$2:$C211)+1,""))</f>
        <v/>
      </c>
      <c r="M212" t="s">
        <v>57</v>
      </c>
      <c r="O212" t="s">
        <v>57</v>
      </c>
      <c r="P212" s="3" t="str">
        <f t="shared" si="68"/>
        <v/>
      </c>
      <c r="Q212" s="3" t="str">
        <f>IF(D212="","",IF(AND(D212&lt;&gt;"",E212&lt;&gt;"",F212&lt;&gt;"",J212&lt;&gt;"",P212&lt;&gt;"",L212&lt;&gt;"",IFERROR(MATCH(INDEX($C:$C,MATCH($D212,$D:$D,0)),IMAGENES!$B:$B,0),-1)&gt;0),"'si'","'no'"))</f>
        <v/>
      </c>
      <c r="S212" t="str">
        <f t="shared" si="57"/>
        <v/>
      </c>
      <c r="T212" t="str">
        <f t="shared" si="58"/>
        <v/>
      </c>
      <c r="U212" t="str">
        <f t="shared" si="59"/>
        <v/>
      </c>
      <c r="V212" t="str">
        <f t="shared" si="69"/>
        <v/>
      </c>
      <c r="W212" t="str">
        <f t="shared" si="60"/>
        <v/>
      </c>
      <c r="X212" t="str">
        <f t="shared" si="61"/>
        <v/>
      </c>
      <c r="Y212" t="str">
        <f t="shared" si="62"/>
        <v/>
      </c>
      <c r="Z212" t="str">
        <f>IF($X212="","",INDEX(CATEGORIAS!$A:$A,MATCH($X212,CATEGORIAS!$B:$B,0)))</f>
        <v/>
      </c>
      <c r="AA212" t="str">
        <f>IF($Y212="","",INDEX(SUBCATEGORIAS!$A:$A,MATCH($Y212,SUBCATEGORIAS!$B:$B,0)))</f>
        <v/>
      </c>
      <c r="AB212" t="str">
        <f t="shared" si="63"/>
        <v/>
      </c>
      <c r="AC212" t="str">
        <f t="shared" si="70"/>
        <v/>
      </c>
      <c r="AD212" t="str">
        <f t="shared" si="71"/>
        <v/>
      </c>
      <c r="AE212" t="str">
        <f t="shared" si="72"/>
        <v/>
      </c>
      <c r="AG212">
        <v>210</v>
      </c>
      <c r="AH212" t="str">
        <f t="shared" si="75"/>
        <v/>
      </c>
      <c r="AI212" t="str">
        <f>IFERROR(IF(MATCH($AH199,$S:$S,0)&gt;0,"},",0),"")</f>
        <v/>
      </c>
      <c r="AN212" t="str">
        <f>IF($E212="","",INDEX(CATEGORIAS!$A:$A,MATCH($E212,CATEGORIAS!$B:$B,0)))</f>
        <v/>
      </c>
      <c r="AO212" t="str">
        <f>IF($F212="","",INDEX(SUBCATEGORIAS!$A:$A,MATCH($F212,SUBCATEGORIAS!$B:$B,0)))</f>
        <v/>
      </c>
      <c r="AP212" t="str">
        <f t="shared" si="64"/>
        <v/>
      </c>
      <c r="AR212" s="2" t="str">
        <f t="shared" si="73"/>
        <v/>
      </c>
      <c r="AS212" t="str">
        <f t="shared" si="74"/>
        <v/>
      </c>
      <c r="AT212" t="str">
        <f t="shared" si="65"/>
        <v/>
      </c>
      <c r="AU212" t="str">
        <f t="shared" si="66"/>
        <v/>
      </c>
    </row>
    <row r="213" spans="2:47" x14ac:dyDescent="0.25">
      <c r="B213" t="str">
        <f>IF(D213="","",MAX($B$2:B212)+1)</f>
        <v/>
      </c>
      <c r="C213" s="3" t="str">
        <f>IF(A213="","",IF(COUNTIF($A$2:$A212,$A213)=0,MAX($C$2:$C212)+1,""))</f>
        <v/>
      </c>
      <c r="M213" t="s">
        <v>57</v>
      </c>
      <c r="O213" t="s">
        <v>57</v>
      </c>
      <c r="P213" s="3" t="str">
        <f t="shared" si="68"/>
        <v/>
      </c>
      <c r="Q213" s="3" t="str">
        <f>IF(D213="","",IF(AND(D213&lt;&gt;"",E213&lt;&gt;"",F213&lt;&gt;"",J213&lt;&gt;"",P213&lt;&gt;"",L213&lt;&gt;"",IFERROR(MATCH(INDEX($C:$C,MATCH($D213,$D:$D,0)),IMAGENES!$B:$B,0),-1)&gt;0),"'si'","'no'"))</f>
        <v/>
      </c>
      <c r="S213" t="str">
        <f t="shared" si="57"/>
        <v/>
      </c>
      <c r="T213" t="str">
        <f t="shared" si="58"/>
        <v/>
      </c>
      <c r="U213" t="str">
        <f t="shared" si="59"/>
        <v/>
      </c>
      <c r="V213" t="str">
        <f t="shared" si="69"/>
        <v/>
      </c>
      <c r="W213" t="str">
        <f t="shared" si="60"/>
        <v/>
      </c>
      <c r="X213" t="str">
        <f t="shared" si="61"/>
        <v/>
      </c>
      <c r="Y213" t="str">
        <f t="shared" si="62"/>
        <v/>
      </c>
      <c r="Z213" t="str">
        <f>IF($X213="","",INDEX(CATEGORIAS!$A:$A,MATCH($X213,CATEGORIAS!$B:$B,0)))</f>
        <v/>
      </c>
      <c r="AA213" t="str">
        <f>IF($Y213="","",INDEX(SUBCATEGORIAS!$A:$A,MATCH($Y213,SUBCATEGORIAS!$B:$B,0)))</f>
        <v/>
      </c>
      <c r="AB213" t="str">
        <f t="shared" si="63"/>
        <v/>
      </c>
      <c r="AC213" t="str">
        <f t="shared" si="70"/>
        <v/>
      </c>
      <c r="AD213" t="str">
        <f t="shared" si="71"/>
        <v/>
      </c>
      <c r="AE213" t="str">
        <f t="shared" si="72"/>
        <v/>
      </c>
      <c r="AG213">
        <v>211</v>
      </c>
      <c r="AH213">
        <f t="shared" si="75"/>
        <v>16</v>
      </c>
      <c r="AI213" t="str">
        <f>IFERROR(IF(MATCH($AH213,$S:$S,0)&gt;0,"{",0),"")</f>
        <v/>
      </c>
      <c r="AN213" t="str">
        <f>IF($E213="","",INDEX(CATEGORIAS!$A:$A,MATCH($E213,CATEGORIAS!$B:$B,0)))</f>
        <v/>
      </c>
      <c r="AO213" t="str">
        <f>IF($F213="","",INDEX(SUBCATEGORIAS!$A:$A,MATCH($F213,SUBCATEGORIAS!$B:$B,0)))</f>
        <v/>
      </c>
      <c r="AP213" t="str">
        <f t="shared" si="64"/>
        <v/>
      </c>
      <c r="AR213" s="2" t="str">
        <f t="shared" si="73"/>
        <v/>
      </c>
      <c r="AS213" t="str">
        <f t="shared" si="74"/>
        <v/>
      </c>
      <c r="AT213" t="str">
        <f t="shared" si="65"/>
        <v/>
      </c>
      <c r="AU213" t="str">
        <f t="shared" si="66"/>
        <v/>
      </c>
    </row>
    <row r="214" spans="2:47" x14ac:dyDescent="0.25">
      <c r="B214" t="str">
        <f>IF(D214="","",MAX($B$2:B213)+1)</f>
        <v/>
      </c>
      <c r="C214" s="3" t="str">
        <f>IF(A214="","",IF(COUNTIF($A$2:$A213,$A214)=0,MAX($C$2:$C213)+1,""))</f>
        <v/>
      </c>
      <c r="M214" t="s">
        <v>57</v>
      </c>
      <c r="O214" t="s">
        <v>57</v>
      </c>
      <c r="P214" s="3" t="str">
        <f t="shared" si="68"/>
        <v/>
      </c>
      <c r="Q214" s="3" t="str">
        <f>IF(D214="","",IF(AND(D214&lt;&gt;"",E214&lt;&gt;"",F214&lt;&gt;"",J214&lt;&gt;"",P214&lt;&gt;"",L214&lt;&gt;"",IFERROR(MATCH(INDEX($C:$C,MATCH($D214,$D:$D,0)),IMAGENES!$B:$B,0),-1)&gt;0),"'si'","'no'"))</f>
        <v/>
      </c>
      <c r="S214" t="str">
        <f t="shared" si="57"/>
        <v/>
      </c>
      <c r="T214" t="str">
        <f t="shared" si="58"/>
        <v/>
      </c>
      <c r="U214" t="str">
        <f t="shared" si="59"/>
        <v/>
      </c>
      <c r="V214" t="str">
        <f t="shared" si="69"/>
        <v/>
      </c>
      <c r="W214" t="str">
        <f t="shared" si="60"/>
        <v/>
      </c>
      <c r="X214" t="str">
        <f t="shared" si="61"/>
        <v/>
      </c>
      <c r="Y214" t="str">
        <f t="shared" si="62"/>
        <v/>
      </c>
      <c r="Z214" t="str">
        <f>IF($X214="","",INDEX(CATEGORIAS!$A:$A,MATCH($X214,CATEGORIAS!$B:$B,0)))</f>
        <v/>
      </c>
      <c r="AA214" t="str">
        <f>IF($Y214="","",INDEX(SUBCATEGORIAS!$A:$A,MATCH($Y214,SUBCATEGORIAS!$B:$B,0)))</f>
        <v/>
      </c>
      <c r="AB214" t="str">
        <f t="shared" si="63"/>
        <v/>
      </c>
      <c r="AC214" t="str">
        <f t="shared" si="70"/>
        <v/>
      </c>
      <c r="AD214" t="str">
        <f t="shared" si="71"/>
        <v/>
      </c>
      <c r="AE214" t="str">
        <f t="shared" si="72"/>
        <v/>
      </c>
      <c r="AG214">
        <v>212</v>
      </c>
      <c r="AH214" t="str">
        <f t="shared" si="75"/>
        <v/>
      </c>
      <c r="AI214" t="str">
        <f>IFERROR(IF(MATCH($AH213,$S:$S,0)&gt;0,CONCATENATE("id_articulo: ",$AH213,","),0),"")</f>
        <v/>
      </c>
      <c r="AN214" t="str">
        <f>IF($E214="","",INDEX(CATEGORIAS!$A:$A,MATCH($E214,CATEGORIAS!$B:$B,0)))</f>
        <v/>
      </c>
      <c r="AO214" t="str">
        <f>IF($F214="","",INDEX(SUBCATEGORIAS!$A:$A,MATCH($F214,SUBCATEGORIAS!$B:$B,0)))</f>
        <v/>
      </c>
      <c r="AP214" t="str">
        <f t="shared" si="64"/>
        <v/>
      </c>
      <c r="AR214" s="2" t="str">
        <f t="shared" si="73"/>
        <v/>
      </c>
      <c r="AS214" t="str">
        <f t="shared" si="74"/>
        <v/>
      </c>
      <c r="AT214" t="str">
        <f t="shared" si="65"/>
        <v/>
      </c>
      <c r="AU214" t="str">
        <f t="shared" si="66"/>
        <v/>
      </c>
    </row>
    <row r="215" spans="2:47" x14ac:dyDescent="0.25">
      <c r="B215" t="str">
        <f>IF(D215="","",MAX($B$2:B214)+1)</f>
        <v/>
      </c>
      <c r="C215" s="3" t="str">
        <f>IF(A215="","",IF(COUNTIF($A$2:$A214,$A215)=0,MAX($C$2:$C214)+1,""))</f>
        <v/>
      </c>
      <c r="M215" t="s">
        <v>57</v>
      </c>
      <c r="O215" t="s">
        <v>57</v>
      </c>
      <c r="P215" s="3" t="str">
        <f t="shared" si="68"/>
        <v/>
      </c>
      <c r="Q215" s="3" t="str">
        <f>IF(D215="","",IF(AND(D215&lt;&gt;"",E215&lt;&gt;"",F215&lt;&gt;"",J215&lt;&gt;"",P215&lt;&gt;"",L215&lt;&gt;"",IFERROR(MATCH(INDEX($C:$C,MATCH($D215,$D:$D,0)),IMAGENES!$B:$B,0),-1)&gt;0),"'si'","'no'"))</f>
        <v/>
      </c>
      <c r="S215" t="str">
        <f t="shared" si="57"/>
        <v/>
      </c>
      <c r="T215" t="str">
        <f t="shared" si="58"/>
        <v/>
      </c>
      <c r="U215" t="str">
        <f t="shared" si="59"/>
        <v/>
      </c>
      <c r="V215" t="str">
        <f t="shared" si="69"/>
        <v/>
      </c>
      <c r="W215" t="str">
        <f t="shared" si="60"/>
        <v/>
      </c>
      <c r="X215" t="str">
        <f t="shared" si="61"/>
        <v/>
      </c>
      <c r="Y215" t="str">
        <f t="shared" si="62"/>
        <v/>
      </c>
      <c r="Z215" t="str">
        <f>IF($X215="","",INDEX(CATEGORIAS!$A:$A,MATCH($X215,CATEGORIAS!$B:$B,0)))</f>
        <v/>
      </c>
      <c r="AA215" t="str">
        <f>IF($Y215="","",INDEX(SUBCATEGORIAS!$A:$A,MATCH($Y215,SUBCATEGORIAS!$B:$B,0)))</f>
        <v/>
      </c>
      <c r="AB215" t="str">
        <f t="shared" si="63"/>
        <v/>
      </c>
      <c r="AC215" t="str">
        <f t="shared" si="70"/>
        <v/>
      </c>
      <c r="AD215" t="str">
        <f t="shared" si="71"/>
        <v/>
      </c>
      <c r="AE215" t="str">
        <f t="shared" si="72"/>
        <v/>
      </c>
      <c r="AG215">
        <v>213</v>
      </c>
      <c r="AH215" t="str">
        <f t="shared" si="75"/>
        <v/>
      </c>
      <c r="AI215" t="str">
        <f>IFERROR(IF(MATCH($AH213,$S:$S,0)&gt;0,CONCATENATE("nombre: '",INDEX($T:$T,MATCH($AH213,$S:$S,0)),"',"),0),"")</f>
        <v/>
      </c>
      <c r="AN215" t="str">
        <f>IF($E215="","",INDEX(CATEGORIAS!$A:$A,MATCH($E215,CATEGORIAS!$B:$B,0)))</f>
        <v/>
      </c>
      <c r="AO215" t="str">
        <f>IF($F215="","",INDEX(SUBCATEGORIAS!$A:$A,MATCH($F215,SUBCATEGORIAS!$B:$B,0)))</f>
        <v/>
      </c>
      <c r="AP215" t="str">
        <f t="shared" si="64"/>
        <v/>
      </c>
      <c r="AR215" s="2" t="str">
        <f t="shared" si="73"/>
        <v/>
      </c>
      <c r="AS215" t="str">
        <f t="shared" si="74"/>
        <v/>
      </c>
      <c r="AT215" t="str">
        <f t="shared" si="65"/>
        <v/>
      </c>
      <c r="AU215" t="str">
        <f t="shared" si="66"/>
        <v/>
      </c>
    </row>
    <row r="216" spans="2:47" x14ac:dyDescent="0.25">
      <c r="B216" t="str">
        <f>IF(D216="","",MAX($B$2:B215)+1)</f>
        <v/>
      </c>
      <c r="C216" s="3" t="str">
        <f>IF(A216="","",IF(COUNTIF($A$2:$A215,$A216)=0,MAX($C$2:$C215)+1,""))</f>
        <v/>
      </c>
      <c r="M216" t="s">
        <v>57</v>
      </c>
      <c r="O216" t="s">
        <v>57</v>
      </c>
      <c r="P216" s="3" t="str">
        <f t="shared" si="68"/>
        <v/>
      </c>
      <c r="Q216" s="3" t="str">
        <f>IF(D216="","",IF(AND(D216&lt;&gt;"",E216&lt;&gt;"",F216&lt;&gt;"",J216&lt;&gt;"",P216&lt;&gt;"",L216&lt;&gt;"",IFERROR(MATCH(INDEX($C:$C,MATCH($D216,$D:$D,0)),IMAGENES!$B:$B,0),-1)&gt;0),"'si'","'no'"))</f>
        <v/>
      </c>
      <c r="S216" t="str">
        <f t="shared" si="57"/>
        <v/>
      </c>
      <c r="T216" t="str">
        <f t="shared" si="58"/>
        <v/>
      </c>
      <c r="U216" t="str">
        <f t="shared" si="59"/>
        <v/>
      </c>
      <c r="V216" t="str">
        <f t="shared" si="69"/>
        <v/>
      </c>
      <c r="W216" t="str">
        <f t="shared" si="60"/>
        <v/>
      </c>
      <c r="X216" t="str">
        <f t="shared" si="61"/>
        <v/>
      </c>
      <c r="Y216" t="str">
        <f t="shared" si="62"/>
        <v/>
      </c>
      <c r="Z216" t="str">
        <f>IF($X216="","",INDEX(CATEGORIAS!$A:$A,MATCH($X216,CATEGORIAS!$B:$B,0)))</f>
        <v/>
      </c>
      <c r="AA216" t="str">
        <f>IF($Y216="","",INDEX(SUBCATEGORIAS!$A:$A,MATCH($Y216,SUBCATEGORIAS!$B:$B,0)))</f>
        <v/>
      </c>
      <c r="AB216" t="str">
        <f t="shared" si="63"/>
        <v/>
      </c>
      <c r="AC216" t="str">
        <f t="shared" si="70"/>
        <v/>
      </c>
      <c r="AD216" t="str">
        <f t="shared" si="71"/>
        <v/>
      </c>
      <c r="AE216" t="str">
        <f t="shared" si="72"/>
        <v/>
      </c>
      <c r="AG216">
        <v>214</v>
      </c>
      <c r="AH216" t="str">
        <f t="shared" si="75"/>
        <v/>
      </c>
      <c r="AI216" t="str">
        <f>IFERROR(IF(MATCH($AH213,$S:$S,0)&gt;0,CONCATENATE("descripcion: '",INDEX($U:$U,MATCH($AH213,$S:$S,0)),"',"),0),"")</f>
        <v/>
      </c>
      <c r="AN216" t="str">
        <f>IF($E216="","",INDEX(CATEGORIAS!$A:$A,MATCH($E216,CATEGORIAS!$B:$B,0)))</f>
        <v/>
      </c>
      <c r="AO216" t="str">
        <f>IF($F216="","",INDEX(SUBCATEGORIAS!$A:$A,MATCH($F216,SUBCATEGORIAS!$B:$B,0)))</f>
        <v/>
      </c>
      <c r="AP216" t="str">
        <f t="shared" si="64"/>
        <v/>
      </c>
      <c r="AR216" s="2" t="str">
        <f t="shared" si="73"/>
        <v/>
      </c>
      <c r="AS216" t="str">
        <f t="shared" si="74"/>
        <v/>
      </c>
      <c r="AT216" t="str">
        <f t="shared" si="65"/>
        <v/>
      </c>
      <c r="AU216" t="str">
        <f t="shared" si="66"/>
        <v/>
      </c>
    </row>
    <row r="217" spans="2:47" x14ac:dyDescent="0.25">
      <c r="B217" t="str">
        <f>IF(D217="","",MAX($B$2:B216)+1)</f>
        <v/>
      </c>
      <c r="C217" s="3" t="str">
        <f>IF(A217="","",IF(COUNTIF($A$2:$A216,$A217)=0,MAX($C$2:$C216)+1,""))</f>
        <v/>
      </c>
      <c r="M217" t="s">
        <v>57</v>
      </c>
      <c r="O217" t="s">
        <v>57</v>
      </c>
      <c r="P217" s="3" t="str">
        <f t="shared" si="68"/>
        <v/>
      </c>
      <c r="Q217" s="3" t="str">
        <f>IF(D217="","",IF(AND(D217&lt;&gt;"",E217&lt;&gt;"",F217&lt;&gt;"",J217&lt;&gt;"",P217&lt;&gt;"",L217&lt;&gt;"",IFERROR(MATCH(INDEX($C:$C,MATCH($D217,$D:$D,0)),IMAGENES!$B:$B,0),-1)&gt;0),"'si'","'no'"))</f>
        <v/>
      </c>
      <c r="S217" t="str">
        <f t="shared" si="57"/>
        <v/>
      </c>
      <c r="T217" t="str">
        <f t="shared" si="58"/>
        <v/>
      </c>
      <c r="U217" t="str">
        <f t="shared" si="59"/>
        <v/>
      </c>
      <c r="V217" t="str">
        <f t="shared" si="69"/>
        <v/>
      </c>
      <c r="W217" t="str">
        <f t="shared" si="60"/>
        <v/>
      </c>
      <c r="X217" t="str">
        <f t="shared" si="61"/>
        <v/>
      </c>
      <c r="Y217" t="str">
        <f t="shared" si="62"/>
        <v/>
      </c>
      <c r="Z217" t="str">
        <f>IF($X217="","",INDEX(CATEGORIAS!$A:$A,MATCH($X217,CATEGORIAS!$B:$B,0)))</f>
        <v/>
      </c>
      <c r="AA217" t="str">
        <f>IF($Y217="","",INDEX(SUBCATEGORIAS!$A:$A,MATCH($Y217,SUBCATEGORIAS!$B:$B,0)))</f>
        <v/>
      </c>
      <c r="AB217" t="str">
        <f t="shared" si="63"/>
        <v/>
      </c>
      <c r="AC217" t="str">
        <f t="shared" si="70"/>
        <v/>
      </c>
      <c r="AD217" t="str">
        <f t="shared" si="71"/>
        <v/>
      </c>
      <c r="AE217" t="str">
        <f t="shared" si="72"/>
        <v/>
      </c>
      <c r="AG217">
        <v>215</v>
      </c>
      <c r="AH217" t="str">
        <f t="shared" si="75"/>
        <v/>
      </c>
      <c r="AI217" t="str">
        <f>IFERROR(IF(MATCH($AH213,$S:$S,0)&gt;0,CONCATENATE("descripcion_larga: '",INDEX($W:$W,MATCH($AH213,$S:$S,0)),"',"),0),"")</f>
        <v/>
      </c>
      <c r="AN217" t="str">
        <f>IF($E217="","",INDEX(CATEGORIAS!$A:$A,MATCH($E217,CATEGORIAS!$B:$B,0)))</f>
        <v/>
      </c>
      <c r="AO217" t="str">
        <f>IF($F217="","",INDEX(SUBCATEGORIAS!$A:$A,MATCH($F217,SUBCATEGORIAS!$B:$B,0)))</f>
        <v/>
      </c>
      <c r="AP217" t="str">
        <f t="shared" si="64"/>
        <v/>
      </c>
      <c r="AR217" s="2" t="str">
        <f t="shared" si="73"/>
        <v/>
      </c>
      <c r="AS217" t="str">
        <f t="shared" si="74"/>
        <v/>
      </c>
      <c r="AT217" t="str">
        <f t="shared" si="65"/>
        <v/>
      </c>
      <c r="AU217" t="str">
        <f t="shared" si="66"/>
        <v/>
      </c>
    </row>
    <row r="218" spans="2:47" x14ac:dyDescent="0.25">
      <c r="B218" t="str">
        <f>IF(D218="","",MAX($B$2:B217)+1)</f>
        <v/>
      </c>
      <c r="C218" s="3" t="str">
        <f>IF(A218="","",IF(COUNTIF($A$2:$A217,$A218)=0,MAX($C$2:$C217)+1,""))</f>
        <v/>
      </c>
      <c r="M218" t="s">
        <v>57</v>
      </c>
      <c r="O218" t="s">
        <v>57</v>
      </c>
      <c r="P218" s="3" t="str">
        <f t="shared" si="68"/>
        <v/>
      </c>
      <c r="Q218" s="3" t="str">
        <f>IF(D218="","",IF(AND(D218&lt;&gt;"",E218&lt;&gt;"",F218&lt;&gt;"",J218&lt;&gt;"",P218&lt;&gt;"",L218&lt;&gt;"",IFERROR(MATCH(INDEX($C:$C,MATCH($D218,$D:$D,0)),IMAGENES!$B:$B,0),-1)&gt;0),"'si'","'no'"))</f>
        <v/>
      </c>
      <c r="S218" t="str">
        <f t="shared" si="57"/>
        <v/>
      </c>
      <c r="T218" t="str">
        <f t="shared" si="58"/>
        <v/>
      </c>
      <c r="U218" t="str">
        <f t="shared" si="59"/>
        <v/>
      </c>
      <c r="V218" t="str">
        <f t="shared" si="69"/>
        <v/>
      </c>
      <c r="W218" t="str">
        <f t="shared" si="60"/>
        <v/>
      </c>
      <c r="X218" t="str">
        <f t="shared" si="61"/>
        <v/>
      </c>
      <c r="Y218" t="str">
        <f t="shared" si="62"/>
        <v/>
      </c>
      <c r="Z218" t="str">
        <f>IF($X218="","",INDEX(CATEGORIAS!$A:$A,MATCH($X218,CATEGORIAS!$B:$B,0)))</f>
        <v/>
      </c>
      <c r="AA218" t="str">
        <f>IF($Y218="","",INDEX(SUBCATEGORIAS!$A:$A,MATCH($Y218,SUBCATEGORIAS!$B:$B,0)))</f>
        <v/>
      </c>
      <c r="AB218" t="str">
        <f t="shared" si="63"/>
        <v/>
      </c>
      <c r="AC218" t="str">
        <f t="shared" si="70"/>
        <v/>
      </c>
      <c r="AD218" t="str">
        <f t="shared" si="71"/>
        <v/>
      </c>
      <c r="AE218" t="str">
        <f t="shared" si="72"/>
        <v/>
      </c>
      <c r="AG218">
        <v>216</v>
      </c>
      <c r="AH218" t="str">
        <f t="shared" si="75"/>
        <v/>
      </c>
      <c r="AI218" t="str">
        <f>IFERROR(IF(MATCH($AH213,$S:$S,0)&gt;0,CONCATENATE("grado: '",INDEX($V:$V,MATCH($AH213,$S:$S,0)),"',"),0),"")</f>
        <v/>
      </c>
      <c r="AN218" t="str">
        <f>IF($E218="","",INDEX(CATEGORIAS!$A:$A,MATCH($E218,CATEGORIAS!$B:$B,0)))</f>
        <v/>
      </c>
      <c r="AO218" t="str">
        <f>IF($F218="","",INDEX(SUBCATEGORIAS!$A:$A,MATCH($F218,SUBCATEGORIAS!$B:$B,0)))</f>
        <v/>
      </c>
      <c r="AP218" t="str">
        <f t="shared" si="64"/>
        <v/>
      </c>
      <c r="AR218" s="2" t="str">
        <f t="shared" si="73"/>
        <v/>
      </c>
      <c r="AS218" t="str">
        <f t="shared" si="74"/>
        <v/>
      </c>
      <c r="AT218" t="str">
        <f t="shared" si="65"/>
        <v/>
      </c>
      <c r="AU218" t="str">
        <f t="shared" si="66"/>
        <v/>
      </c>
    </row>
    <row r="219" spans="2:47" x14ac:dyDescent="0.25">
      <c r="B219" t="str">
        <f>IF(D219="","",MAX($B$2:B218)+1)</f>
        <v/>
      </c>
      <c r="C219" s="3" t="str">
        <f>IF(A219="","",IF(COUNTIF($A$2:$A218,$A219)=0,MAX($C$2:$C218)+1,""))</f>
        <v/>
      </c>
      <c r="M219" t="s">
        <v>57</v>
      </c>
      <c r="O219" t="s">
        <v>57</v>
      </c>
      <c r="P219" s="3" t="str">
        <f t="shared" si="68"/>
        <v/>
      </c>
      <c r="Q219" s="3" t="str">
        <f>IF(D219="","",IF(AND(D219&lt;&gt;"",E219&lt;&gt;"",F219&lt;&gt;"",J219&lt;&gt;"",P219&lt;&gt;"",L219&lt;&gt;"",IFERROR(MATCH(INDEX($C:$C,MATCH($D219,$D:$D,0)),IMAGENES!$B:$B,0),-1)&gt;0),"'si'","'no'"))</f>
        <v/>
      </c>
      <c r="S219" t="str">
        <f t="shared" si="57"/>
        <v/>
      </c>
      <c r="T219" t="str">
        <f t="shared" si="58"/>
        <v/>
      </c>
      <c r="U219" t="str">
        <f t="shared" si="59"/>
        <v/>
      </c>
      <c r="V219" t="str">
        <f t="shared" si="69"/>
        <v/>
      </c>
      <c r="W219" t="str">
        <f t="shared" si="60"/>
        <v/>
      </c>
      <c r="X219" t="str">
        <f t="shared" si="61"/>
        <v/>
      </c>
      <c r="Y219" t="str">
        <f t="shared" si="62"/>
        <v/>
      </c>
      <c r="Z219" t="str">
        <f>IF($X219="","",INDEX(CATEGORIAS!$A:$A,MATCH($X219,CATEGORIAS!$B:$B,0)))</f>
        <v/>
      </c>
      <c r="AA219" t="str">
        <f>IF($Y219="","",INDEX(SUBCATEGORIAS!$A:$A,MATCH($Y219,SUBCATEGORIAS!$B:$B,0)))</f>
        <v/>
      </c>
      <c r="AB219" t="str">
        <f t="shared" si="63"/>
        <v/>
      </c>
      <c r="AC219" t="str">
        <f t="shared" si="70"/>
        <v/>
      </c>
      <c r="AD219" t="str">
        <f t="shared" si="71"/>
        <v/>
      </c>
      <c r="AE219" t="str">
        <f t="shared" si="72"/>
        <v/>
      </c>
      <c r="AG219">
        <v>217</v>
      </c>
      <c r="AH219" t="str">
        <f t="shared" si="75"/>
        <v/>
      </c>
      <c r="AI219" t="str">
        <f>IFERROR(IF(MATCH($AH213,$S:$S,0)&gt;0,CONCATENATE("id_categoria: '",INDEX($Z:$Z,MATCH($AH213,$S:$S,0)),"',"),0),"")</f>
        <v/>
      </c>
      <c r="AN219" t="str">
        <f>IF($E219="","",INDEX(CATEGORIAS!$A:$A,MATCH($E219,CATEGORIAS!$B:$B,0)))</f>
        <v/>
      </c>
      <c r="AO219" t="str">
        <f>IF($F219="","",INDEX(SUBCATEGORIAS!$A:$A,MATCH($F219,SUBCATEGORIAS!$B:$B,0)))</f>
        <v/>
      </c>
      <c r="AP219" t="str">
        <f t="shared" si="64"/>
        <v/>
      </c>
      <c r="AR219" s="2" t="str">
        <f t="shared" si="73"/>
        <v/>
      </c>
      <c r="AS219" t="str">
        <f t="shared" si="74"/>
        <v/>
      </c>
      <c r="AT219" t="str">
        <f t="shared" si="65"/>
        <v/>
      </c>
      <c r="AU219" t="str">
        <f t="shared" si="66"/>
        <v/>
      </c>
    </row>
    <row r="220" spans="2:47" x14ac:dyDescent="0.25">
      <c r="B220" t="str">
        <f>IF(D220="","",MAX($B$2:B219)+1)</f>
        <v/>
      </c>
      <c r="C220" s="3" t="str">
        <f>IF(A220="","",IF(COUNTIF($A$2:$A219,$A220)=0,MAX($C$2:$C219)+1,""))</f>
        <v/>
      </c>
      <c r="M220" t="s">
        <v>57</v>
      </c>
      <c r="O220" t="s">
        <v>57</v>
      </c>
      <c r="P220" s="3" t="str">
        <f t="shared" si="68"/>
        <v/>
      </c>
      <c r="Q220" s="3" t="str">
        <f>IF(D220="","",IF(AND(D220&lt;&gt;"",E220&lt;&gt;"",F220&lt;&gt;"",J220&lt;&gt;"",P220&lt;&gt;"",L220&lt;&gt;"",IFERROR(MATCH(INDEX($C:$C,MATCH($D220,$D:$D,0)),IMAGENES!$B:$B,0),-1)&gt;0),"'si'","'no'"))</f>
        <v/>
      </c>
      <c r="S220" t="str">
        <f t="shared" si="57"/>
        <v/>
      </c>
      <c r="T220" t="str">
        <f t="shared" si="58"/>
        <v/>
      </c>
      <c r="U220" t="str">
        <f t="shared" si="59"/>
        <v/>
      </c>
      <c r="V220" t="str">
        <f t="shared" si="69"/>
        <v/>
      </c>
      <c r="W220" t="str">
        <f t="shared" si="60"/>
        <v/>
      </c>
      <c r="X220" t="str">
        <f t="shared" si="61"/>
        <v/>
      </c>
      <c r="Y220" t="str">
        <f t="shared" si="62"/>
        <v/>
      </c>
      <c r="Z220" t="str">
        <f>IF($X220="","",INDEX(CATEGORIAS!$A:$A,MATCH($X220,CATEGORIAS!$B:$B,0)))</f>
        <v/>
      </c>
      <c r="AA220" t="str">
        <f>IF($Y220="","",INDEX(SUBCATEGORIAS!$A:$A,MATCH($Y220,SUBCATEGORIAS!$B:$B,0)))</f>
        <v/>
      </c>
      <c r="AB220" t="str">
        <f t="shared" si="63"/>
        <v/>
      </c>
      <c r="AC220" t="str">
        <f t="shared" si="70"/>
        <v/>
      </c>
      <c r="AD220" t="str">
        <f t="shared" si="71"/>
        <v/>
      </c>
      <c r="AE220" t="str">
        <f t="shared" si="72"/>
        <v/>
      </c>
      <c r="AG220">
        <v>218</v>
      </c>
      <c r="AH220" t="str">
        <f t="shared" si="75"/>
        <v/>
      </c>
      <c r="AI220" t="str">
        <f>IFERROR(IF(MATCH($AH213,$S:$S,0)&gt;0,CONCATENATE("id_subcategoria: '",INDEX($AA:$AA,MATCH($AH213,$S:$S,0)),"',"),0),"")</f>
        <v/>
      </c>
      <c r="AN220" t="str">
        <f>IF($E220="","",INDEX(CATEGORIAS!$A:$A,MATCH($E220,CATEGORIAS!$B:$B,0)))</f>
        <v/>
      </c>
      <c r="AO220" t="str">
        <f>IF($F220="","",INDEX(SUBCATEGORIAS!$A:$A,MATCH($F220,SUBCATEGORIAS!$B:$B,0)))</f>
        <v/>
      </c>
      <c r="AP220" t="str">
        <f t="shared" si="64"/>
        <v/>
      </c>
      <c r="AR220" s="2" t="str">
        <f t="shared" si="73"/>
        <v/>
      </c>
      <c r="AS220" t="str">
        <f t="shared" si="74"/>
        <v/>
      </c>
      <c r="AT220" t="str">
        <f t="shared" si="65"/>
        <v/>
      </c>
      <c r="AU220" t="str">
        <f t="shared" si="66"/>
        <v/>
      </c>
    </row>
    <row r="221" spans="2:47" x14ac:dyDescent="0.25">
      <c r="B221" t="str">
        <f>IF(D221="","",MAX($B$2:B220)+1)</f>
        <v/>
      </c>
      <c r="C221" s="3" t="str">
        <f>IF(A221="","",IF(COUNTIF($A$2:$A220,$A221)=0,MAX($C$2:$C220)+1,""))</f>
        <v/>
      </c>
      <c r="M221" t="s">
        <v>57</v>
      </c>
      <c r="O221" t="s">
        <v>57</v>
      </c>
      <c r="P221" s="3" t="str">
        <f t="shared" si="68"/>
        <v/>
      </c>
      <c r="Q221" s="3" t="str">
        <f>IF(D221="","",IF(AND(D221&lt;&gt;"",E221&lt;&gt;"",F221&lt;&gt;"",J221&lt;&gt;"",P221&lt;&gt;"",L221&lt;&gt;"",IFERROR(MATCH(INDEX($C:$C,MATCH($D221,$D:$D,0)),IMAGENES!$B:$B,0),-1)&gt;0),"'si'","'no'"))</f>
        <v/>
      </c>
      <c r="S221" t="str">
        <f t="shared" si="57"/>
        <v/>
      </c>
      <c r="T221" t="str">
        <f t="shared" si="58"/>
        <v/>
      </c>
      <c r="U221" t="str">
        <f t="shared" si="59"/>
        <v/>
      </c>
      <c r="V221" t="str">
        <f t="shared" si="69"/>
        <v/>
      </c>
      <c r="W221" t="str">
        <f t="shared" si="60"/>
        <v/>
      </c>
      <c r="X221" t="str">
        <f t="shared" si="61"/>
        <v/>
      </c>
      <c r="Y221" t="str">
        <f t="shared" si="62"/>
        <v/>
      </c>
      <c r="Z221" t="str">
        <f>IF($X221="","",INDEX(CATEGORIAS!$A:$A,MATCH($X221,CATEGORIAS!$B:$B,0)))</f>
        <v/>
      </c>
      <c r="AA221" t="str">
        <f>IF($Y221="","",INDEX(SUBCATEGORIAS!$A:$A,MATCH($Y221,SUBCATEGORIAS!$B:$B,0)))</f>
        <v/>
      </c>
      <c r="AB221" t="str">
        <f t="shared" si="63"/>
        <v/>
      </c>
      <c r="AC221" t="str">
        <f t="shared" si="70"/>
        <v/>
      </c>
      <c r="AD221" t="str">
        <f t="shared" si="71"/>
        <v/>
      </c>
      <c r="AE221" t="str">
        <f t="shared" si="72"/>
        <v/>
      </c>
      <c r="AG221">
        <v>219</v>
      </c>
      <c r="AH221" t="str">
        <f t="shared" si="75"/>
        <v/>
      </c>
      <c r="AI221" t="str">
        <f>IFERROR(IF(MATCH($AH213,$S:$S,0)&gt;0,CONCATENATE("precio: ",INDEX($AB:$AB,MATCH($AH213,$S:$S,0)),","),0),"")</f>
        <v/>
      </c>
      <c r="AN221" t="str">
        <f>IF($E221="","",INDEX(CATEGORIAS!$A:$A,MATCH($E221,CATEGORIAS!$B:$B,0)))</f>
        <v/>
      </c>
      <c r="AO221" t="str">
        <f>IF($F221="","",INDEX(SUBCATEGORIAS!$A:$A,MATCH($F221,SUBCATEGORIAS!$B:$B,0)))</f>
        <v/>
      </c>
      <c r="AP221" t="str">
        <f t="shared" si="64"/>
        <v/>
      </c>
      <c r="AR221" s="2" t="str">
        <f t="shared" si="73"/>
        <v/>
      </c>
      <c r="AS221" t="str">
        <f t="shared" si="74"/>
        <v/>
      </c>
      <c r="AT221" t="str">
        <f t="shared" si="65"/>
        <v/>
      </c>
      <c r="AU221" t="str">
        <f t="shared" si="66"/>
        <v/>
      </c>
    </row>
    <row r="222" spans="2:47" x14ac:dyDescent="0.25">
      <c r="B222" t="str">
        <f>IF(D222="","",MAX($B$2:B221)+1)</f>
        <v/>
      </c>
      <c r="C222" s="3" t="str">
        <f>IF(A222="","",IF(COUNTIF($A$2:$A221,$A222)=0,MAX($C$2:$C221)+1,""))</f>
        <v/>
      </c>
      <c r="M222" t="s">
        <v>57</v>
      </c>
      <c r="O222" t="s">
        <v>57</v>
      </c>
      <c r="P222" s="3" t="str">
        <f t="shared" si="68"/>
        <v/>
      </c>
      <c r="Q222" s="3" t="str">
        <f>IF(D222="","",IF(AND(D222&lt;&gt;"",E222&lt;&gt;"",F222&lt;&gt;"",J222&lt;&gt;"",P222&lt;&gt;"",L222&lt;&gt;"",IFERROR(MATCH(INDEX($C:$C,MATCH($D222,$D:$D,0)),IMAGENES!$B:$B,0),-1)&gt;0),"'si'","'no'"))</f>
        <v/>
      </c>
      <c r="S222" t="str">
        <f t="shared" si="57"/>
        <v/>
      </c>
      <c r="T222" t="str">
        <f t="shared" si="58"/>
        <v/>
      </c>
      <c r="U222" t="str">
        <f t="shared" si="59"/>
        <v/>
      </c>
      <c r="V222" t="str">
        <f t="shared" si="69"/>
        <v/>
      </c>
      <c r="W222" t="str">
        <f t="shared" si="60"/>
        <v/>
      </c>
      <c r="X222" t="str">
        <f t="shared" si="61"/>
        <v/>
      </c>
      <c r="Y222" t="str">
        <f t="shared" si="62"/>
        <v/>
      </c>
      <c r="Z222" t="str">
        <f>IF($X222="","",INDEX(CATEGORIAS!$A:$A,MATCH($X222,CATEGORIAS!$B:$B,0)))</f>
        <v/>
      </c>
      <c r="AA222" t="str">
        <f>IF($Y222="","",INDEX(SUBCATEGORIAS!$A:$A,MATCH($Y222,SUBCATEGORIAS!$B:$B,0)))</f>
        <v/>
      </c>
      <c r="AB222" t="str">
        <f t="shared" si="63"/>
        <v/>
      </c>
      <c r="AC222" t="str">
        <f t="shared" si="70"/>
        <v/>
      </c>
      <c r="AD222" t="str">
        <f t="shared" si="71"/>
        <v/>
      </c>
      <c r="AE222" t="str">
        <f t="shared" si="72"/>
        <v/>
      </c>
      <c r="AG222">
        <v>220</v>
      </c>
      <c r="AH222" t="str">
        <f t="shared" si="75"/>
        <v/>
      </c>
      <c r="AI222" t="str">
        <f>IFERROR(IF(MATCH($AH213,$S:$S,0)&gt;0,CONCATENATE("video_si: ",IF(LEN(IF(OR(INDEX($AD:$AD,MATCH($AH213,$S:$S,0))=0,INDEX($AD:$AD,MATCH($AH213,$S:$S,0))=" ",INDEX($AD:$AD,MATCH($AH213,$S:$S,0))=""),CONCATENATE(CHAR(39),CHAR(39)),CONCATENATE(CHAR(39),INDEX($AD:$AD,MATCH($AH213,$S:$S,0)),CHAR(39))))&gt;5,"'si'","'no'"),","),0),"")</f>
        <v/>
      </c>
      <c r="AN222" t="str">
        <f>IF($E222="","",INDEX(CATEGORIAS!$A:$A,MATCH($E222,CATEGORIAS!$B:$B,0)))</f>
        <v/>
      </c>
      <c r="AO222" t="str">
        <f>IF($F222="","",INDEX(SUBCATEGORIAS!$A:$A,MATCH($F222,SUBCATEGORIAS!$B:$B,0)))</f>
        <v/>
      </c>
      <c r="AP222" t="str">
        <f t="shared" si="64"/>
        <v/>
      </c>
      <c r="AR222" s="2" t="str">
        <f t="shared" si="73"/>
        <v/>
      </c>
      <c r="AS222" t="str">
        <f t="shared" si="74"/>
        <v/>
      </c>
      <c r="AT222" t="str">
        <f t="shared" si="65"/>
        <v/>
      </c>
      <c r="AU222" t="str">
        <f t="shared" si="66"/>
        <v/>
      </c>
    </row>
    <row r="223" spans="2:47" x14ac:dyDescent="0.25">
      <c r="B223" t="str">
        <f>IF(D223="","",MAX($B$2:B222)+1)</f>
        <v/>
      </c>
      <c r="C223" s="3" t="str">
        <f>IF(A223="","",IF(COUNTIF($A$2:$A222,$A223)=0,MAX($C$2:$C222)+1,""))</f>
        <v/>
      </c>
      <c r="M223" t="s">
        <v>57</v>
      </c>
      <c r="O223" t="s">
        <v>57</v>
      </c>
      <c r="P223" s="3" t="str">
        <f t="shared" si="68"/>
        <v/>
      </c>
      <c r="Q223" s="3" t="str">
        <f>IF(D223="","",IF(AND(D223&lt;&gt;"",E223&lt;&gt;"",F223&lt;&gt;"",J223&lt;&gt;"",P223&lt;&gt;"",L223&lt;&gt;"",IFERROR(MATCH(INDEX($C:$C,MATCH($D223,$D:$D,0)),IMAGENES!$B:$B,0),-1)&gt;0),"'si'","'no'"))</f>
        <v/>
      </c>
      <c r="S223" t="str">
        <f t="shared" si="57"/>
        <v/>
      </c>
      <c r="T223" t="str">
        <f t="shared" si="58"/>
        <v/>
      </c>
      <c r="U223" t="str">
        <f t="shared" si="59"/>
        <v/>
      </c>
      <c r="V223" t="str">
        <f t="shared" si="69"/>
        <v/>
      </c>
      <c r="W223" t="str">
        <f t="shared" si="60"/>
        <v/>
      </c>
      <c r="X223" t="str">
        <f t="shared" si="61"/>
        <v/>
      </c>
      <c r="Y223" t="str">
        <f t="shared" si="62"/>
        <v/>
      </c>
      <c r="Z223" t="str">
        <f>IF($X223="","",INDEX(CATEGORIAS!$A:$A,MATCH($X223,CATEGORIAS!$B:$B,0)))</f>
        <v/>
      </c>
      <c r="AA223" t="str">
        <f>IF($Y223="","",INDEX(SUBCATEGORIAS!$A:$A,MATCH($Y223,SUBCATEGORIAS!$B:$B,0)))</f>
        <v/>
      </c>
      <c r="AB223" t="str">
        <f t="shared" si="63"/>
        <v/>
      </c>
      <c r="AC223" t="str">
        <f t="shared" si="70"/>
        <v/>
      </c>
      <c r="AD223" t="str">
        <f t="shared" si="71"/>
        <v/>
      </c>
      <c r="AE223" t="str">
        <f t="shared" si="72"/>
        <v/>
      </c>
      <c r="AG223">
        <v>221</v>
      </c>
      <c r="AH223" t="str">
        <f t="shared" si="75"/>
        <v/>
      </c>
      <c r="AI223" t="str">
        <f>IFERROR(IF(MATCH($AH213,$S:$S,0)&gt;0,CONCATENATE("video_link: ",IF(OR(INDEX($AD:$AD,MATCH($AH213,$S:$S,0))=0,INDEX($AD:$AD,MATCH($AH213,$S:$S,0))=" ",INDEX($AD:$AD,MATCH($AH213,$S:$S,0))=""),CONCATENATE(CHAR(39),CHAR(39)),CONCATENATE(CHAR(39),INDEX($AD:$AD,MATCH($AH213,$S:$S,0)),CHAR(39))),","),0),"")</f>
        <v/>
      </c>
      <c r="AN223" t="str">
        <f>IF($E223="","",INDEX(CATEGORIAS!$A:$A,MATCH($E223,CATEGORIAS!$B:$B,0)))</f>
        <v/>
      </c>
      <c r="AO223" t="str">
        <f>IF($F223="","",INDEX(SUBCATEGORIAS!$A:$A,MATCH($F223,SUBCATEGORIAS!$B:$B,0)))</f>
        <v/>
      </c>
      <c r="AP223" t="str">
        <f t="shared" si="64"/>
        <v/>
      </c>
      <c r="AR223" s="2" t="str">
        <f t="shared" si="73"/>
        <v/>
      </c>
      <c r="AS223" t="str">
        <f t="shared" si="74"/>
        <v/>
      </c>
      <c r="AT223" t="str">
        <f t="shared" si="65"/>
        <v/>
      </c>
      <c r="AU223" t="str">
        <f t="shared" si="66"/>
        <v/>
      </c>
    </row>
    <row r="224" spans="2:47" x14ac:dyDescent="0.25">
      <c r="B224" t="str">
        <f>IF(D224="","",MAX($B$2:B223)+1)</f>
        <v/>
      </c>
      <c r="C224" s="3" t="str">
        <f>IF(A224="","",IF(COUNTIF($A$2:$A223,$A224)=0,MAX($C$2:$C223)+1,""))</f>
        <v/>
      </c>
      <c r="M224" t="s">
        <v>57</v>
      </c>
      <c r="O224" t="s">
        <v>57</v>
      </c>
      <c r="P224" s="3" t="str">
        <f t="shared" si="68"/>
        <v/>
      </c>
      <c r="Q224" s="3" t="str">
        <f>IF(D224="","",IF(AND(D224&lt;&gt;"",E224&lt;&gt;"",F224&lt;&gt;"",J224&lt;&gt;"",P224&lt;&gt;"",L224&lt;&gt;"",IFERROR(MATCH(INDEX($C:$C,MATCH($D224,$D:$D,0)),IMAGENES!$B:$B,0),-1)&gt;0),"'si'","'no'"))</f>
        <v/>
      </c>
      <c r="S224" t="str">
        <f t="shared" si="57"/>
        <v/>
      </c>
      <c r="T224" t="str">
        <f t="shared" si="58"/>
        <v/>
      </c>
      <c r="U224" t="str">
        <f t="shared" si="59"/>
        <v/>
      </c>
      <c r="V224" t="str">
        <f t="shared" si="69"/>
        <v/>
      </c>
      <c r="W224" t="str">
        <f t="shared" si="60"/>
        <v/>
      </c>
      <c r="X224" t="str">
        <f t="shared" si="61"/>
        <v/>
      </c>
      <c r="Y224" t="str">
        <f t="shared" si="62"/>
        <v/>
      </c>
      <c r="Z224" t="str">
        <f>IF($X224="","",INDEX(CATEGORIAS!$A:$A,MATCH($X224,CATEGORIAS!$B:$B,0)))</f>
        <v/>
      </c>
      <c r="AA224" t="str">
        <f>IF($Y224="","",INDEX(SUBCATEGORIAS!$A:$A,MATCH($Y224,SUBCATEGORIAS!$B:$B,0)))</f>
        <v/>
      </c>
      <c r="AB224" t="str">
        <f t="shared" si="63"/>
        <v/>
      </c>
      <c r="AC224" t="str">
        <f t="shared" si="70"/>
        <v/>
      </c>
      <c r="AD224" t="str">
        <f t="shared" si="71"/>
        <v/>
      </c>
      <c r="AE224" t="str">
        <f t="shared" si="72"/>
        <v/>
      </c>
      <c r="AG224">
        <v>222</v>
      </c>
      <c r="AH224" t="str">
        <f t="shared" si="75"/>
        <v/>
      </c>
      <c r="AI224" t="str">
        <f>IFERROR(IF(MATCH($AH213,$S:$S,0)&gt;0,CONCATENATE("imagen: ",IF(OR(INDEX($AC:$AC,MATCH($AH213,$S:$S,0))=0,INDEX($AC:$AC,MATCH($AH213,$S:$S,0))=" ",INDEX($AC:$AC,MATCH($AH213,$S:$S,0))=""),CONCATENATE(CHAR(39),CHAR(39)),CONCATENATE("require('../images/productos/",INDEX($AC:$AC,MATCH($AH213,$S:$S,0)),"')")),","),0),"")</f>
        <v/>
      </c>
      <c r="AN224" t="str">
        <f>IF($E224="","",INDEX(CATEGORIAS!$A:$A,MATCH($E224,CATEGORIAS!$B:$B,0)))</f>
        <v/>
      </c>
      <c r="AO224" t="str">
        <f>IF($F224="","",INDEX(SUBCATEGORIAS!$A:$A,MATCH($F224,SUBCATEGORIAS!$B:$B,0)))</f>
        <v/>
      </c>
      <c r="AP224" t="str">
        <f t="shared" si="64"/>
        <v/>
      </c>
      <c r="AR224" s="2" t="str">
        <f t="shared" si="73"/>
        <v/>
      </c>
      <c r="AS224" t="str">
        <f t="shared" si="74"/>
        <v/>
      </c>
      <c r="AT224" t="str">
        <f t="shared" si="65"/>
        <v/>
      </c>
      <c r="AU224" t="str">
        <f t="shared" si="66"/>
        <v/>
      </c>
    </row>
    <row r="225" spans="2:47" x14ac:dyDescent="0.25">
      <c r="B225" t="str">
        <f>IF(D225="","",MAX($B$2:B224)+1)</f>
        <v/>
      </c>
      <c r="C225" s="3" t="str">
        <f>IF(A225="","",IF(COUNTIF($A$2:$A224,$A225)=0,MAX($C$2:$C224)+1,""))</f>
        <v/>
      </c>
      <c r="M225" t="s">
        <v>57</v>
      </c>
      <c r="O225" t="s">
        <v>57</v>
      </c>
      <c r="P225" s="3" t="str">
        <f t="shared" si="68"/>
        <v/>
      </c>
      <c r="Q225" s="3" t="str">
        <f>IF(D225="","",IF(AND(D225&lt;&gt;"",E225&lt;&gt;"",F225&lt;&gt;"",J225&lt;&gt;"",P225&lt;&gt;"",L225&lt;&gt;"",IFERROR(MATCH(INDEX($C:$C,MATCH($D225,$D:$D,0)),IMAGENES!$B:$B,0),-1)&gt;0),"'si'","'no'"))</f>
        <v/>
      </c>
      <c r="S225" t="str">
        <f t="shared" si="57"/>
        <v/>
      </c>
      <c r="T225" t="str">
        <f t="shared" si="58"/>
        <v/>
      </c>
      <c r="U225" t="str">
        <f t="shared" si="59"/>
        <v/>
      </c>
      <c r="V225" t="str">
        <f t="shared" si="69"/>
        <v/>
      </c>
      <c r="W225" t="str">
        <f t="shared" si="60"/>
        <v/>
      </c>
      <c r="X225" t="str">
        <f t="shared" si="61"/>
        <v/>
      </c>
      <c r="Y225" t="str">
        <f t="shared" si="62"/>
        <v/>
      </c>
      <c r="Z225" t="str">
        <f>IF($X225="","",INDEX(CATEGORIAS!$A:$A,MATCH($X225,CATEGORIAS!$B:$B,0)))</f>
        <v/>
      </c>
      <c r="AA225" t="str">
        <f>IF($Y225="","",INDEX(SUBCATEGORIAS!$A:$A,MATCH($Y225,SUBCATEGORIAS!$B:$B,0)))</f>
        <v/>
      </c>
      <c r="AB225" t="str">
        <f t="shared" si="63"/>
        <v/>
      </c>
      <c r="AC225" t="str">
        <f t="shared" si="70"/>
        <v/>
      </c>
      <c r="AD225" t="str">
        <f t="shared" si="71"/>
        <v/>
      </c>
      <c r="AE225" t="str">
        <f t="shared" si="72"/>
        <v/>
      </c>
      <c r="AG225">
        <v>223</v>
      </c>
      <c r="AH225" t="str">
        <f t="shared" si="75"/>
        <v/>
      </c>
      <c r="AI225" t="str">
        <f>IFERROR(IF(MATCH($AH213,$S:$S,0)&gt;0,CONCATENATE("disponible: ",INDEX($AE:$AE,MATCH($AH213,$S:$S,0)),","),0),"")</f>
        <v/>
      </c>
      <c r="AN225" t="str">
        <f>IF($E225="","",INDEX(CATEGORIAS!$A:$A,MATCH($E225,CATEGORIAS!$B:$B,0)))</f>
        <v/>
      </c>
      <c r="AO225" t="str">
        <f>IF($F225="","",INDEX(SUBCATEGORIAS!$A:$A,MATCH($F225,SUBCATEGORIAS!$B:$B,0)))</f>
        <v/>
      </c>
      <c r="AP225" t="str">
        <f t="shared" si="64"/>
        <v/>
      </c>
      <c r="AR225" s="2" t="str">
        <f t="shared" si="73"/>
        <v/>
      </c>
      <c r="AS225" t="str">
        <f t="shared" si="74"/>
        <v/>
      </c>
      <c r="AT225" t="str">
        <f t="shared" si="65"/>
        <v/>
      </c>
      <c r="AU225" t="str">
        <f t="shared" si="66"/>
        <v/>
      </c>
    </row>
    <row r="226" spans="2:47" x14ac:dyDescent="0.25">
      <c r="B226" t="str">
        <f>IF(D226="","",MAX($B$2:B225)+1)</f>
        <v/>
      </c>
      <c r="C226" s="3" t="str">
        <f>IF(A226="","",IF(COUNTIF($A$2:$A225,$A226)=0,MAX($C$2:$C225)+1,""))</f>
        <v/>
      </c>
      <c r="M226" t="s">
        <v>57</v>
      </c>
      <c r="O226" t="s">
        <v>57</v>
      </c>
      <c r="P226" s="3" t="str">
        <f t="shared" si="68"/>
        <v/>
      </c>
      <c r="Q226" s="3" t="str">
        <f>IF(D226="","",IF(AND(D226&lt;&gt;"",E226&lt;&gt;"",F226&lt;&gt;"",J226&lt;&gt;"",P226&lt;&gt;"",L226&lt;&gt;"",IFERROR(MATCH(INDEX($C:$C,MATCH($D226,$D:$D,0)),IMAGENES!$B:$B,0),-1)&gt;0),"'si'","'no'"))</f>
        <v/>
      </c>
      <c r="S226" t="str">
        <f t="shared" si="57"/>
        <v/>
      </c>
      <c r="T226" t="str">
        <f t="shared" si="58"/>
        <v/>
      </c>
      <c r="U226" t="str">
        <f t="shared" si="59"/>
        <v/>
      </c>
      <c r="V226" t="str">
        <f t="shared" si="69"/>
        <v/>
      </c>
      <c r="W226" t="str">
        <f t="shared" si="60"/>
        <v/>
      </c>
      <c r="X226" t="str">
        <f t="shared" si="61"/>
        <v/>
      </c>
      <c r="Y226" t="str">
        <f t="shared" si="62"/>
        <v/>
      </c>
      <c r="Z226" t="str">
        <f>IF($X226="","",INDEX(CATEGORIAS!$A:$A,MATCH($X226,CATEGORIAS!$B:$B,0)))</f>
        <v/>
      </c>
      <c r="AA226" t="str">
        <f>IF($Y226="","",INDEX(SUBCATEGORIAS!$A:$A,MATCH($Y226,SUBCATEGORIAS!$B:$B,0)))</f>
        <v/>
      </c>
      <c r="AB226" t="str">
        <f t="shared" si="63"/>
        <v/>
      </c>
      <c r="AC226" t="str">
        <f t="shared" si="70"/>
        <v/>
      </c>
      <c r="AD226" t="str">
        <f t="shared" si="71"/>
        <v/>
      </c>
      <c r="AE226" t="str">
        <f t="shared" si="72"/>
        <v/>
      </c>
      <c r="AG226">
        <v>224</v>
      </c>
      <c r="AH226" t="str">
        <f t="shared" si="75"/>
        <v/>
      </c>
      <c r="AI226" t="str">
        <f>IFERROR(IF(MATCH($AH213,$S:$S,0)&gt;0,"},",0),"")</f>
        <v/>
      </c>
      <c r="AN226" t="str">
        <f>IF($E226="","",INDEX(CATEGORIAS!$A:$A,MATCH($E226,CATEGORIAS!$B:$B,0)))</f>
        <v/>
      </c>
      <c r="AO226" t="str">
        <f>IF($F226="","",INDEX(SUBCATEGORIAS!$A:$A,MATCH($F226,SUBCATEGORIAS!$B:$B,0)))</f>
        <v/>
      </c>
      <c r="AP226" t="str">
        <f t="shared" si="64"/>
        <v/>
      </c>
      <c r="AR226" s="2" t="str">
        <f t="shared" si="73"/>
        <v/>
      </c>
      <c r="AS226" t="str">
        <f t="shared" si="74"/>
        <v/>
      </c>
      <c r="AT226" t="str">
        <f t="shared" si="65"/>
        <v/>
      </c>
      <c r="AU226" t="str">
        <f t="shared" si="66"/>
        <v/>
      </c>
    </row>
    <row r="227" spans="2:47" x14ac:dyDescent="0.25">
      <c r="B227" t="str">
        <f>IF(D227="","",MAX($B$2:B226)+1)</f>
        <v/>
      </c>
      <c r="C227" s="3" t="str">
        <f>IF(A227="","",IF(COUNTIF($A$2:$A226,$A227)=0,MAX($C$2:$C226)+1,""))</f>
        <v/>
      </c>
      <c r="M227" t="s">
        <v>57</v>
      </c>
      <c r="O227" t="s">
        <v>57</v>
      </c>
      <c r="P227" s="3" t="str">
        <f t="shared" si="68"/>
        <v/>
      </c>
      <c r="Q227" s="3" t="str">
        <f>IF(D227="","",IF(AND(D227&lt;&gt;"",E227&lt;&gt;"",F227&lt;&gt;"",J227&lt;&gt;"",P227&lt;&gt;"",L227&lt;&gt;"",IFERROR(MATCH(INDEX($C:$C,MATCH($D227,$D:$D,0)),IMAGENES!$B:$B,0),-1)&gt;0),"'si'","'no'"))</f>
        <v/>
      </c>
      <c r="S227" t="str">
        <f t="shared" si="57"/>
        <v/>
      </c>
      <c r="T227" t="str">
        <f t="shared" si="58"/>
        <v/>
      </c>
      <c r="U227" t="str">
        <f t="shared" si="59"/>
        <v/>
      </c>
      <c r="V227" t="str">
        <f t="shared" si="69"/>
        <v/>
      </c>
      <c r="W227" t="str">
        <f t="shared" si="60"/>
        <v/>
      </c>
      <c r="X227" t="str">
        <f t="shared" si="61"/>
        <v/>
      </c>
      <c r="Y227" t="str">
        <f t="shared" si="62"/>
        <v/>
      </c>
      <c r="Z227" t="str">
        <f>IF($X227="","",INDEX(CATEGORIAS!$A:$A,MATCH($X227,CATEGORIAS!$B:$B,0)))</f>
        <v/>
      </c>
      <c r="AA227" t="str">
        <f>IF($Y227="","",INDEX(SUBCATEGORIAS!$A:$A,MATCH($Y227,SUBCATEGORIAS!$B:$B,0)))</f>
        <v/>
      </c>
      <c r="AB227" t="str">
        <f t="shared" si="63"/>
        <v/>
      </c>
      <c r="AC227" t="str">
        <f t="shared" si="70"/>
        <v/>
      </c>
      <c r="AD227" t="str">
        <f t="shared" si="71"/>
        <v/>
      </c>
      <c r="AE227" t="str">
        <f t="shared" si="72"/>
        <v/>
      </c>
      <c r="AG227">
        <v>225</v>
      </c>
      <c r="AH227">
        <f t="shared" si="75"/>
        <v>17</v>
      </c>
      <c r="AI227" t="str">
        <f>IFERROR(IF(MATCH($AH227,$S:$S,0)&gt;0,"{",0),"")</f>
        <v/>
      </c>
      <c r="AN227" t="str">
        <f>IF($E227="","",INDEX(CATEGORIAS!$A:$A,MATCH($E227,CATEGORIAS!$B:$B,0)))</f>
        <v/>
      </c>
      <c r="AO227" t="str">
        <f>IF($F227="","",INDEX(SUBCATEGORIAS!$A:$A,MATCH($F227,SUBCATEGORIAS!$B:$B,0)))</f>
        <v/>
      </c>
      <c r="AP227" t="str">
        <f t="shared" si="64"/>
        <v/>
      </c>
      <c r="AR227" s="2" t="str">
        <f t="shared" si="73"/>
        <v/>
      </c>
      <c r="AS227" t="str">
        <f t="shared" si="74"/>
        <v/>
      </c>
      <c r="AT227" t="str">
        <f t="shared" si="65"/>
        <v/>
      </c>
      <c r="AU227" t="str">
        <f t="shared" si="66"/>
        <v/>
      </c>
    </row>
    <row r="228" spans="2:47" x14ac:dyDescent="0.25">
      <c r="B228" t="str">
        <f>IF(D228="","",MAX($B$2:B227)+1)</f>
        <v/>
      </c>
      <c r="C228" s="3" t="str">
        <f>IF(A228="","",IF(COUNTIF($A$2:$A227,$A228)=0,MAX($C$2:$C227)+1,""))</f>
        <v/>
      </c>
      <c r="M228" t="s">
        <v>57</v>
      </c>
      <c r="O228" t="s">
        <v>57</v>
      </c>
      <c r="P228" s="3" t="str">
        <f t="shared" si="68"/>
        <v/>
      </c>
      <c r="Q228" s="3" t="str">
        <f>IF(D228="","",IF(AND(D228&lt;&gt;"",E228&lt;&gt;"",F228&lt;&gt;"",J228&lt;&gt;"",P228&lt;&gt;"",L228&lt;&gt;"",IFERROR(MATCH(INDEX($C:$C,MATCH($D228,$D:$D,0)),IMAGENES!$B:$B,0),-1)&gt;0),"'si'","'no'"))</f>
        <v/>
      </c>
      <c r="S228" t="str">
        <f t="shared" si="57"/>
        <v/>
      </c>
      <c r="T228" t="str">
        <f t="shared" si="58"/>
        <v/>
      </c>
      <c r="U228" t="str">
        <f t="shared" si="59"/>
        <v/>
      </c>
      <c r="V228" t="str">
        <f t="shared" si="69"/>
        <v/>
      </c>
      <c r="W228" t="str">
        <f t="shared" si="60"/>
        <v/>
      </c>
      <c r="X228" t="str">
        <f t="shared" si="61"/>
        <v/>
      </c>
      <c r="Y228" t="str">
        <f t="shared" si="62"/>
        <v/>
      </c>
      <c r="Z228" t="str">
        <f>IF($X228="","",INDEX(CATEGORIAS!$A:$A,MATCH($X228,CATEGORIAS!$B:$B,0)))</f>
        <v/>
      </c>
      <c r="AA228" t="str">
        <f>IF($Y228="","",INDEX(SUBCATEGORIAS!$A:$A,MATCH($Y228,SUBCATEGORIAS!$B:$B,0)))</f>
        <v/>
      </c>
      <c r="AB228" t="str">
        <f t="shared" si="63"/>
        <v/>
      </c>
      <c r="AC228" t="str">
        <f t="shared" si="70"/>
        <v/>
      </c>
      <c r="AD228" t="str">
        <f t="shared" si="71"/>
        <v/>
      </c>
      <c r="AE228" t="str">
        <f t="shared" si="72"/>
        <v/>
      </c>
      <c r="AG228">
        <v>226</v>
      </c>
      <c r="AH228" t="str">
        <f t="shared" si="75"/>
        <v/>
      </c>
      <c r="AI228" t="str">
        <f>IFERROR(IF(MATCH($AH227,$S:$S,0)&gt;0,CONCATENATE("id_articulo: ",$AH227,","),0),"")</f>
        <v/>
      </c>
      <c r="AN228" t="str">
        <f>IF($E228="","",INDEX(CATEGORIAS!$A:$A,MATCH($E228,CATEGORIAS!$B:$B,0)))</f>
        <v/>
      </c>
      <c r="AO228" t="str">
        <f>IF($F228="","",INDEX(SUBCATEGORIAS!$A:$A,MATCH($F228,SUBCATEGORIAS!$B:$B,0)))</f>
        <v/>
      </c>
      <c r="AP228" t="str">
        <f t="shared" si="64"/>
        <v/>
      </c>
      <c r="AR228" s="2" t="str">
        <f t="shared" si="73"/>
        <v/>
      </c>
      <c r="AS228" t="str">
        <f t="shared" si="74"/>
        <v/>
      </c>
      <c r="AT228" t="str">
        <f t="shared" si="65"/>
        <v/>
      </c>
      <c r="AU228" t="str">
        <f t="shared" si="66"/>
        <v/>
      </c>
    </row>
    <row r="229" spans="2:47" x14ac:dyDescent="0.25">
      <c r="B229" t="str">
        <f>IF(D229="","",MAX($B$2:B228)+1)</f>
        <v/>
      </c>
      <c r="C229" s="3" t="str">
        <f>IF(A229="","",IF(COUNTIF($A$2:$A228,$A229)=0,MAX($C$2:$C228)+1,""))</f>
        <v/>
      </c>
      <c r="M229" t="s">
        <v>57</v>
      </c>
      <c r="O229" t="s">
        <v>57</v>
      </c>
      <c r="P229" s="3" t="str">
        <f t="shared" si="68"/>
        <v/>
      </c>
      <c r="Q229" s="3" t="str">
        <f>IF(D229="","",IF(AND(D229&lt;&gt;"",E229&lt;&gt;"",F229&lt;&gt;"",J229&lt;&gt;"",P229&lt;&gt;"",L229&lt;&gt;"",IFERROR(MATCH(INDEX($C:$C,MATCH($D229,$D:$D,0)),IMAGENES!$B:$B,0),-1)&gt;0),"'si'","'no'"))</f>
        <v/>
      </c>
      <c r="S229" t="str">
        <f t="shared" si="57"/>
        <v/>
      </c>
      <c r="T229" t="str">
        <f t="shared" si="58"/>
        <v/>
      </c>
      <c r="U229" t="str">
        <f t="shared" si="59"/>
        <v/>
      </c>
      <c r="V229" t="str">
        <f t="shared" si="69"/>
        <v/>
      </c>
      <c r="W229" t="str">
        <f t="shared" si="60"/>
        <v/>
      </c>
      <c r="X229" t="str">
        <f t="shared" si="61"/>
        <v/>
      </c>
      <c r="Y229" t="str">
        <f t="shared" si="62"/>
        <v/>
      </c>
      <c r="Z229" t="str">
        <f>IF($X229="","",INDEX(CATEGORIAS!$A:$A,MATCH($X229,CATEGORIAS!$B:$B,0)))</f>
        <v/>
      </c>
      <c r="AA229" t="str">
        <f>IF($Y229="","",INDEX(SUBCATEGORIAS!$A:$A,MATCH($Y229,SUBCATEGORIAS!$B:$B,0)))</f>
        <v/>
      </c>
      <c r="AB229" t="str">
        <f t="shared" si="63"/>
        <v/>
      </c>
      <c r="AC229" t="str">
        <f t="shared" si="70"/>
        <v/>
      </c>
      <c r="AD229" t="str">
        <f t="shared" si="71"/>
        <v/>
      </c>
      <c r="AE229" t="str">
        <f t="shared" si="72"/>
        <v/>
      </c>
      <c r="AG229">
        <v>227</v>
      </c>
      <c r="AH229" t="str">
        <f t="shared" si="75"/>
        <v/>
      </c>
      <c r="AI229" t="str">
        <f>IFERROR(IF(MATCH($AH227,$S:$S,0)&gt;0,CONCATENATE("nombre: '",INDEX($T:$T,MATCH($AH227,$S:$S,0)),"',"),0),"")</f>
        <v/>
      </c>
      <c r="AN229" t="str">
        <f>IF($E229="","",INDEX(CATEGORIAS!$A:$A,MATCH($E229,CATEGORIAS!$B:$B,0)))</f>
        <v/>
      </c>
      <c r="AO229" t="str">
        <f>IF($F229="","",INDEX(SUBCATEGORIAS!$A:$A,MATCH($F229,SUBCATEGORIAS!$B:$B,0)))</f>
        <v/>
      </c>
      <c r="AP229" t="str">
        <f t="shared" si="64"/>
        <v/>
      </c>
      <c r="AR229" s="2" t="str">
        <f t="shared" si="73"/>
        <v/>
      </c>
      <c r="AS229" t="str">
        <f t="shared" si="74"/>
        <v/>
      </c>
      <c r="AT229" t="str">
        <f t="shared" si="65"/>
        <v/>
      </c>
      <c r="AU229" t="str">
        <f t="shared" si="66"/>
        <v/>
      </c>
    </row>
    <row r="230" spans="2:47" x14ac:dyDescent="0.25">
      <c r="B230" t="str">
        <f>IF(D230="","",MAX($B$2:B229)+1)</f>
        <v/>
      </c>
      <c r="C230" s="3" t="str">
        <f>IF(A230="","",IF(COUNTIF($A$2:$A229,$A230)=0,MAX($C$2:$C229)+1,""))</f>
        <v/>
      </c>
      <c r="M230" t="s">
        <v>57</v>
      </c>
      <c r="O230" t="s">
        <v>57</v>
      </c>
      <c r="P230" s="3" t="str">
        <f t="shared" si="68"/>
        <v/>
      </c>
      <c r="Q230" s="3" t="str">
        <f>IF(D230="","",IF(AND(D230&lt;&gt;"",E230&lt;&gt;"",F230&lt;&gt;"",J230&lt;&gt;"",P230&lt;&gt;"",L230&lt;&gt;"",IFERROR(MATCH(INDEX($C:$C,MATCH($D230,$D:$D,0)),IMAGENES!$B:$B,0),-1)&gt;0),"'si'","'no'"))</f>
        <v/>
      </c>
      <c r="S230" t="str">
        <f t="shared" si="57"/>
        <v/>
      </c>
      <c r="T230" t="str">
        <f t="shared" si="58"/>
        <v/>
      </c>
      <c r="U230" t="str">
        <f t="shared" si="59"/>
        <v/>
      </c>
      <c r="V230" t="str">
        <f t="shared" si="69"/>
        <v/>
      </c>
      <c r="W230" t="str">
        <f t="shared" si="60"/>
        <v/>
      </c>
      <c r="X230" t="str">
        <f t="shared" si="61"/>
        <v/>
      </c>
      <c r="Y230" t="str">
        <f t="shared" si="62"/>
        <v/>
      </c>
      <c r="Z230" t="str">
        <f>IF($X230="","",INDEX(CATEGORIAS!$A:$A,MATCH($X230,CATEGORIAS!$B:$B,0)))</f>
        <v/>
      </c>
      <c r="AA230" t="str">
        <f>IF($Y230="","",INDEX(SUBCATEGORIAS!$A:$A,MATCH($Y230,SUBCATEGORIAS!$B:$B,0)))</f>
        <v/>
      </c>
      <c r="AB230" t="str">
        <f t="shared" si="63"/>
        <v/>
      </c>
      <c r="AC230" t="str">
        <f t="shared" si="70"/>
        <v/>
      </c>
      <c r="AD230" t="str">
        <f t="shared" si="71"/>
        <v/>
      </c>
      <c r="AE230" t="str">
        <f t="shared" si="72"/>
        <v/>
      </c>
      <c r="AG230">
        <v>228</v>
      </c>
      <c r="AH230" t="str">
        <f t="shared" si="75"/>
        <v/>
      </c>
      <c r="AI230" t="str">
        <f>IFERROR(IF(MATCH($AH227,$S:$S,0)&gt;0,CONCATENATE("descripcion: '",INDEX($U:$U,MATCH($AH227,$S:$S,0)),"',"),0),"")</f>
        <v/>
      </c>
      <c r="AN230" t="str">
        <f>IF($E230="","",INDEX(CATEGORIAS!$A:$A,MATCH($E230,CATEGORIAS!$B:$B,0)))</f>
        <v/>
      </c>
      <c r="AO230" t="str">
        <f>IF($F230="","",INDEX(SUBCATEGORIAS!$A:$A,MATCH($F230,SUBCATEGORIAS!$B:$B,0)))</f>
        <v/>
      </c>
      <c r="AP230" t="str">
        <f t="shared" si="64"/>
        <v/>
      </c>
      <c r="AR230" s="2" t="str">
        <f t="shared" si="73"/>
        <v/>
      </c>
      <c r="AS230" t="str">
        <f t="shared" si="74"/>
        <v/>
      </c>
      <c r="AT230" t="str">
        <f t="shared" si="65"/>
        <v/>
      </c>
      <c r="AU230" t="str">
        <f t="shared" si="66"/>
        <v/>
      </c>
    </row>
    <row r="231" spans="2:47" x14ac:dyDescent="0.25">
      <c r="B231" t="str">
        <f>IF(D231="","",MAX($B$2:B230)+1)</f>
        <v/>
      </c>
      <c r="C231" s="3" t="str">
        <f>IF(A231="","",IF(COUNTIF($A$2:$A230,$A231)=0,MAX($C$2:$C230)+1,""))</f>
        <v/>
      </c>
      <c r="M231" t="s">
        <v>57</v>
      </c>
      <c r="O231" t="s">
        <v>57</v>
      </c>
      <c r="P231" s="3" t="str">
        <f t="shared" si="68"/>
        <v/>
      </c>
      <c r="Q231" s="3" t="str">
        <f>IF(D231="","",IF(AND(D231&lt;&gt;"",E231&lt;&gt;"",F231&lt;&gt;"",J231&lt;&gt;"",P231&lt;&gt;"",L231&lt;&gt;"",IFERROR(MATCH(INDEX($C:$C,MATCH($D231,$D:$D,0)),IMAGENES!$B:$B,0),-1)&gt;0),"'si'","'no'"))</f>
        <v/>
      </c>
      <c r="S231" t="str">
        <f t="shared" si="57"/>
        <v/>
      </c>
      <c r="T231" t="str">
        <f t="shared" si="58"/>
        <v/>
      </c>
      <c r="U231" t="str">
        <f t="shared" si="59"/>
        <v/>
      </c>
      <c r="V231" t="str">
        <f t="shared" si="69"/>
        <v/>
      </c>
      <c r="W231" t="str">
        <f t="shared" si="60"/>
        <v/>
      </c>
      <c r="X231" t="str">
        <f t="shared" si="61"/>
        <v/>
      </c>
      <c r="Y231" t="str">
        <f t="shared" si="62"/>
        <v/>
      </c>
      <c r="Z231" t="str">
        <f>IF($X231="","",INDEX(CATEGORIAS!$A:$A,MATCH($X231,CATEGORIAS!$B:$B,0)))</f>
        <v/>
      </c>
      <c r="AA231" t="str">
        <f>IF($Y231="","",INDEX(SUBCATEGORIAS!$A:$A,MATCH($Y231,SUBCATEGORIAS!$B:$B,0)))</f>
        <v/>
      </c>
      <c r="AB231" t="str">
        <f t="shared" si="63"/>
        <v/>
      </c>
      <c r="AC231" t="str">
        <f t="shared" si="70"/>
        <v/>
      </c>
      <c r="AD231" t="str">
        <f t="shared" si="71"/>
        <v/>
      </c>
      <c r="AE231" t="str">
        <f t="shared" si="72"/>
        <v/>
      </c>
      <c r="AG231">
        <v>229</v>
      </c>
      <c r="AH231" t="str">
        <f t="shared" si="75"/>
        <v/>
      </c>
      <c r="AI231" t="str">
        <f>IFERROR(IF(MATCH($AH227,$S:$S,0)&gt;0,CONCATENATE("descripcion_larga: '",INDEX($W:$W,MATCH($AH227,$S:$S,0)),"',"),0),"")</f>
        <v/>
      </c>
      <c r="AN231" t="str">
        <f>IF($E231="","",INDEX(CATEGORIAS!$A:$A,MATCH($E231,CATEGORIAS!$B:$B,0)))</f>
        <v/>
      </c>
      <c r="AO231" t="str">
        <f>IF($F231="","",INDEX(SUBCATEGORIAS!$A:$A,MATCH($F231,SUBCATEGORIAS!$B:$B,0)))</f>
        <v/>
      </c>
      <c r="AP231" t="str">
        <f t="shared" si="64"/>
        <v/>
      </c>
      <c r="AR231" s="2" t="str">
        <f t="shared" si="73"/>
        <v/>
      </c>
      <c r="AS231" t="str">
        <f t="shared" si="74"/>
        <v/>
      </c>
      <c r="AT231" t="str">
        <f t="shared" si="65"/>
        <v/>
      </c>
      <c r="AU231" t="str">
        <f t="shared" si="66"/>
        <v/>
      </c>
    </row>
    <row r="232" spans="2:47" x14ac:dyDescent="0.25">
      <c r="B232" t="str">
        <f>IF(D232="","",MAX($B$2:B231)+1)</f>
        <v/>
      </c>
      <c r="C232" s="3" t="str">
        <f>IF(A232="","",IF(COUNTIF($A$2:$A231,$A232)=0,MAX($C$2:$C231)+1,""))</f>
        <v/>
      </c>
      <c r="M232" t="s">
        <v>57</v>
      </c>
      <c r="O232" t="s">
        <v>57</v>
      </c>
      <c r="P232" s="3" t="str">
        <f t="shared" si="68"/>
        <v/>
      </c>
      <c r="Q232" s="3" t="str">
        <f>IF(D232="","",IF(AND(D232&lt;&gt;"",E232&lt;&gt;"",F232&lt;&gt;"",J232&lt;&gt;"",P232&lt;&gt;"",L232&lt;&gt;"",IFERROR(MATCH(INDEX($C:$C,MATCH($D232,$D:$D,0)),IMAGENES!$B:$B,0),-1)&gt;0),"'si'","'no'"))</f>
        <v/>
      </c>
      <c r="S232" t="str">
        <f t="shared" si="57"/>
        <v/>
      </c>
      <c r="T232" t="str">
        <f t="shared" si="58"/>
        <v/>
      </c>
      <c r="U232" t="str">
        <f t="shared" si="59"/>
        <v/>
      </c>
      <c r="V232" t="str">
        <f t="shared" si="69"/>
        <v/>
      </c>
      <c r="W232" t="str">
        <f t="shared" si="60"/>
        <v/>
      </c>
      <c r="X232" t="str">
        <f t="shared" si="61"/>
        <v/>
      </c>
      <c r="Y232" t="str">
        <f t="shared" si="62"/>
        <v/>
      </c>
      <c r="Z232" t="str">
        <f>IF($X232="","",INDEX(CATEGORIAS!$A:$A,MATCH($X232,CATEGORIAS!$B:$B,0)))</f>
        <v/>
      </c>
      <c r="AA232" t="str">
        <f>IF($Y232="","",INDEX(SUBCATEGORIAS!$A:$A,MATCH($Y232,SUBCATEGORIAS!$B:$B,0)))</f>
        <v/>
      </c>
      <c r="AB232" t="str">
        <f t="shared" si="63"/>
        <v/>
      </c>
      <c r="AC232" t="str">
        <f t="shared" si="70"/>
        <v/>
      </c>
      <c r="AD232" t="str">
        <f t="shared" si="71"/>
        <v/>
      </c>
      <c r="AE232" t="str">
        <f t="shared" si="72"/>
        <v/>
      </c>
      <c r="AG232">
        <v>230</v>
      </c>
      <c r="AH232" t="str">
        <f t="shared" si="75"/>
        <v/>
      </c>
      <c r="AI232" t="str">
        <f>IFERROR(IF(MATCH($AH227,$S:$S,0)&gt;0,CONCATENATE("grado: '",INDEX($V:$V,MATCH($AH227,$S:$S,0)),"',"),0),"")</f>
        <v/>
      </c>
      <c r="AN232" t="str">
        <f>IF($E232="","",INDEX(CATEGORIAS!$A:$A,MATCH($E232,CATEGORIAS!$B:$B,0)))</f>
        <v/>
      </c>
      <c r="AO232" t="str">
        <f>IF($F232="","",INDEX(SUBCATEGORIAS!$A:$A,MATCH($F232,SUBCATEGORIAS!$B:$B,0)))</f>
        <v/>
      </c>
      <c r="AP232" t="str">
        <f t="shared" si="64"/>
        <v/>
      </c>
      <c r="AR232" s="2" t="str">
        <f t="shared" si="73"/>
        <v/>
      </c>
      <c r="AS232" t="str">
        <f t="shared" si="74"/>
        <v/>
      </c>
      <c r="AT232" t="str">
        <f t="shared" si="65"/>
        <v/>
      </c>
      <c r="AU232" t="str">
        <f t="shared" si="66"/>
        <v/>
      </c>
    </row>
    <row r="233" spans="2:47" x14ac:dyDescent="0.25">
      <c r="B233" t="str">
        <f>IF(D233="","",MAX($B$2:B232)+1)</f>
        <v/>
      </c>
      <c r="C233" s="3" t="str">
        <f>IF(A233="","",IF(COUNTIF($A$2:$A232,$A233)=0,MAX($C$2:$C232)+1,""))</f>
        <v/>
      </c>
      <c r="M233" t="s">
        <v>57</v>
      </c>
      <c r="O233" t="s">
        <v>57</v>
      </c>
      <c r="P233" s="3" t="str">
        <f t="shared" si="68"/>
        <v/>
      </c>
      <c r="Q233" s="3" t="str">
        <f>IF(D233="","",IF(AND(D233&lt;&gt;"",E233&lt;&gt;"",F233&lt;&gt;"",J233&lt;&gt;"",P233&lt;&gt;"",L233&lt;&gt;"",IFERROR(MATCH(INDEX($C:$C,MATCH($D233,$D:$D,0)),IMAGENES!$B:$B,0),-1)&gt;0),"'si'","'no'"))</f>
        <v/>
      </c>
      <c r="S233" t="str">
        <f t="shared" si="57"/>
        <v/>
      </c>
      <c r="T233" t="str">
        <f t="shared" si="58"/>
        <v/>
      </c>
      <c r="U233" t="str">
        <f t="shared" si="59"/>
        <v/>
      </c>
      <c r="V233" t="str">
        <f t="shared" si="69"/>
        <v/>
      </c>
      <c r="W233" t="str">
        <f t="shared" si="60"/>
        <v/>
      </c>
      <c r="X233" t="str">
        <f t="shared" si="61"/>
        <v/>
      </c>
      <c r="Y233" t="str">
        <f t="shared" si="62"/>
        <v/>
      </c>
      <c r="Z233" t="str">
        <f>IF($X233="","",INDEX(CATEGORIAS!$A:$A,MATCH($X233,CATEGORIAS!$B:$B,0)))</f>
        <v/>
      </c>
      <c r="AA233" t="str">
        <f>IF($Y233="","",INDEX(SUBCATEGORIAS!$A:$A,MATCH($Y233,SUBCATEGORIAS!$B:$B,0)))</f>
        <v/>
      </c>
      <c r="AB233" t="str">
        <f t="shared" si="63"/>
        <v/>
      </c>
      <c r="AC233" t="str">
        <f t="shared" si="70"/>
        <v/>
      </c>
      <c r="AD233" t="str">
        <f t="shared" si="71"/>
        <v/>
      </c>
      <c r="AE233" t="str">
        <f t="shared" si="72"/>
        <v/>
      </c>
      <c r="AG233">
        <v>231</v>
      </c>
      <c r="AH233" t="str">
        <f t="shared" si="75"/>
        <v/>
      </c>
      <c r="AI233" t="str">
        <f>IFERROR(IF(MATCH($AH227,$S:$S,0)&gt;0,CONCATENATE("id_categoria: '",INDEX($Z:$Z,MATCH($AH227,$S:$S,0)),"',"),0),"")</f>
        <v/>
      </c>
      <c r="AN233" t="str">
        <f>IF($E233="","",INDEX(CATEGORIAS!$A:$A,MATCH($E233,CATEGORIAS!$B:$B,0)))</f>
        <v/>
      </c>
      <c r="AO233" t="str">
        <f>IF($F233="","",INDEX(SUBCATEGORIAS!$A:$A,MATCH($F233,SUBCATEGORIAS!$B:$B,0)))</f>
        <v/>
      </c>
      <c r="AP233" t="str">
        <f t="shared" si="64"/>
        <v/>
      </c>
      <c r="AR233" s="2" t="str">
        <f t="shared" si="73"/>
        <v/>
      </c>
      <c r="AS233" t="str">
        <f t="shared" si="74"/>
        <v/>
      </c>
      <c r="AT233" t="str">
        <f t="shared" si="65"/>
        <v/>
      </c>
      <c r="AU233" t="str">
        <f t="shared" si="66"/>
        <v/>
      </c>
    </row>
    <row r="234" spans="2:47" x14ac:dyDescent="0.25">
      <c r="B234" t="str">
        <f>IF(D234="","",MAX($B$2:B233)+1)</f>
        <v/>
      </c>
      <c r="C234" s="3" t="str">
        <f>IF(A234="","",IF(COUNTIF($A$2:$A233,$A234)=0,MAX($C$2:$C233)+1,""))</f>
        <v/>
      </c>
      <c r="M234" t="s">
        <v>57</v>
      </c>
      <c r="O234" t="s">
        <v>57</v>
      </c>
      <c r="P234" s="3" t="str">
        <f t="shared" si="68"/>
        <v/>
      </c>
      <c r="Q234" s="3" t="str">
        <f>IF(D234="","",IF(AND(D234&lt;&gt;"",E234&lt;&gt;"",F234&lt;&gt;"",J234&lt;&gt;"",P234&lt;&gt;"",L234&lt;&gt;"",IFERROR(MATCH(INDEX($C:$C,MATCH($D234,$D:$D,0)),IMAGENES!$B:$B,0),-1)&gt;0),"'si'","'no'"))</f>
        <v/>
      </c>
      <c r="S234" t="str">
        <f t="shared" si="57"/>
        <v/>
      </c>
      <c r="T234" t="str">
        <f t="shared" si="58"/>
        <v/>
      </c>
      <c r="U234" t="str">
        <f t="shared" si="59"/>
        <v/>
      </c>
      <c r="V234" t="str">
        <f t="shared" si="69"/>
        <v/>
      </c>
      <c r="W234" t="str">
        <f t="shared" si="60"/>
        <v/>
      </c>
      <c r="X234" t="str">
        <f t="shared" si="61"/>
        <v/>
      </c>
      <c r="Y234" t="str">
        <f t="shared" si="62"/>
        <v/>
      </c>
      <c r="Z234" t="str">
        <f>IF($X234="","",INDEX(CATEGORIAS!$A:$A,MATCH($X234,CATEGORIAS!$B:$B,0)))</f>
        <v/>
      </c>
      <c r="AA234" t="str">
        <f>IF($Y234="","",INDEX(SUBCATEGORIAS!$A:$A,MATCH($Y234,SUBCATEGORIAS!$B:$B,0)))</f>
        <v/>
      </c>
      <c r="AB234" t="str">
        <f t="shared" si="63"/>
        <v/>
      </c>
      <c r="AC234" t="str">
        <f t="shared" si="70"/>
        <v/>
      </c>
      <c r="AD234" t="str">
        <f t="shared" si="71"/>
        <v/>
      </c>
      <c r="AE234" t="str">
        <f t="shared" si="72"/>
        <v/>
      </c>
      <c r="AG234">
        <v>232</v>
      </c>
      <c r="AH234" t="str">
        <f t="shared" si="75"/>
        <v/>
      </c>
      <c r="AI234" t="str">
        <f>IFERROR(IF(MATCH($AH227,$S:$S,0)&gt;0,CONCATENATE("id_subcategoria: '",INDEX($AA:$AA,MATCH($AH227,$S:$S,0)),"',"),0),"")</f>
        <v/>
      </c>
      <c r="AN234" t="str">
        <f>IF($E234="","",INDEX(CATEGORIAS!$A:$A,MATCH($E234,CATEGORIAS!$B:$B,0)))</f>
        <v/>
      </c>
      <c r="AO234" t="str">
        <f>IF($F234="","",INDEX(SUBCATEGORIAS!$A:$A,MATCH($F234,SUBCATEGORIAS!$B:$B,0)))</f>
        <v/>
      </c>
      <c r="AP234" t="str">
        <f t="shared" si="64"/>
        <v/>
      </c>
      <c r="AR234" s="2" t="str">
        <f t="shared" si="73"/>
        <v/>
      </c>
      <c r="AS234" t="str">
        <f t="shared" si="74"/>
        <v/>
      </c>
      <c r="AT234" t="str">
        <f t="shared" si="65"/>
        <v/>
      </c>
      <c r="AU234" t="str">
        <f t="shared" si="66"/>
        <v/>
      </c>
    </row>
    <row r="235" spans="2:47" x14ac:dyDescent="0.25">
      <c r="B235" t="str">
        <f>IF(D235="","",MAX($B$2:B234)+1)</f>
        <v/>
      </c>
      <c r="C235" s="3" t="str">
        <f>IF(A235="","",IF(COUNTIF($A$2:$A234,$A235)=0,MAX($C$2:$C234)+1,""))</f>
        <v/>
      </c>
      <c r="M235" t="s">
        <v>57</v>
      </c>
      <c r="O235" t="s">
        <v>57</v>
      </c>
      <c r="P235" s="3" t="str">
        <f t="shared" si="68"/>
        <v/>
      </c>
      <c r="Q235" s="3" t="str">
        <f>IF(D235="","",IF(AND(D235&lt;&gt;"",E235&lt;&gt;"",F235&lt;&gt;"",J235&lt;&gt;"",P235&lt;&gt;"",L235&lt;&gt;"",IFERROR(MATCH(INDEX($C:$C,MATCH($D235,$D:$D,0)),IMAGENES!$B:$B,0),-1)&gt;0),"'si'","'no'"))</f>
        <v/>
      </c>
      <c r="S235" t="str">
        <f t="shared" si="57"/>
        <v/>
      </c>
      <c r="T235" t="str">
        <f t="shared" si="58"/>
        <v/>
      </c>
      <c r="U235" t="str">
        <f t="shared" si="59"/>
        <v/>
      </c>
      <c r="V235" t="str">
        <f t="shared" si="69"/>
        <v/>
      </c>
      <c r="W235" t="str">
        <f t="shared" si="60"/>
        <v/>
      </c>
      <c r="X235" t="str">
        <f t="shared" si="61"/>
        <v/>
      </c>
      <c r="Y235" t="str">
        <f t="shared" si="62"/>
        <v/>
      </c>
      <c r="Z235" t="str">
        <f>IF($X235="","",INDEX(CATEGORIAS!$A:$A,MATCH($X235,CATEGORIAS!$B:$B,0)))</f>
        <v/>
      </c>
      <c r="AA235" t="str">
        <f>IF($Y235="","",INDEX(SUBCATEGORIAS!$A:$A,MATCH($Y235,SUBCATEGORIAS!$B:$B,0)))</f>
        <v/>
      </c>
      <c r="AB235" t="str">
        <f t="shared" si="63"/>
        <v/>
      </c>
      <c r="AC235" t="str">
        <f t="shared" si="70"/>
        <v/>
      </c>
      <c r="AD235" t="str">
        <f t="shared" si="71"/>
        <v/>
      </c>
      <c r="AE235" t="str">
        <f t="shared" si="72"/>
        <v/>
      </c>
      <c r="AG235">
        <v>233</v>
      </c>
      <c r="AH235" t="str">
        <f t="shared" si="75"/>
        <v/>
      </c>
      <c r="AI235" t="str">
        <f>IFERROR(IF(MATCH($AH227,$S:$S,0)&gt;0,CONCATENATE("precio: ",INDEX($AB:$AB,MATCH($AH227,$S:$S,0)),","),0),"")</f>
        <v/>
      </c>
      <c r="AN235" t="str">
        <f>IF($E235="","",INDEX(CATEGORIAS!$A:$A,MATCH($E235,CATEGORIAS!$B:$B,0)))</f>
        <v/>
      </c>
      <c r="AO235" t="str">
        <f>IF($F235="","",INDEX(SUBCATEGORIAS!$A:$A,MATCH($F235,SUBCATEGORIAS!$B:$B,0)))</f>
        <v/>
      </c>
      <c r="AP235" t="str">
        <f t="shared" si="64"/>
        <v/>
      </c>
      <c r="AR235" s="2" t="str">
        <f t="shared" si="73"/>
        <v/>
      </c>
      <c r="AS235" t="str">
        <f t="shared" si="74"/>
        <v/>
      </c>
      <c r="AT235" t="str">
        <f t="shared" si="65"/>
        <v/>
      </c>
      <c r="AU235" t="str">
        <f t="shared" si="66"/>
        <v/>
      </c>
    </row>
    <row r="236" spans="2:47" x14ac:dyDescent="0.25">
      <c r="B236" t="str">
        <f>IF(D236="","",MAX($B$2:B235)+1)</f>
        <v/>
      </c>
      <c r="C236" s="3" t="str">
        <f>IF(A236="","",IF(COUNTIF($A$2:$A235,$A236)=0,MAX($C$2:$C235)+1,""))</f>
        <v/>
      </c>
      <c r="M236" t="s">
        <v>57</v>
      </c>
      <c r="O236" t="s">
        <v>57</v>
      </c>
      <c r="P236" s="3" t="str">
        <f t="shared" si="68"/>
        <v/>
      </c>
      <c r="Q236" s="3" t="str">
        <f>IF(D236="","",IF(AND(D236&lt;&gt;"",E236&lt;&gt;"",F236&lt;&gt;"",J236&lt;&gt;"",P236&lt;&gt;"",L236&lt;&gt;"",IFERROR(MATCH(INDEX($C:$C,MATCH($D236,$D:$D,0)),IMAGENES!$B:$B,0),-1)&gt;0),"'si'","'no'"))</f>
        <v/>
      </c>
      <c r="S236" t="str">
        <f t="shared" si="57"/>
        <v/>
      </c>
      <c r="T236" t="str">
        <f t="shared" si="58"/>
        <v/>
      </c>
      <c r="U236" t="str">
        <f t="shared" si="59"/>
        <v/>
      </c>
      <c r="V236" t="str">
        <f t="shared" si="69"/>
        <v/>
      </c>
      <c r="W236" t="str">
        <f t="shared" si="60"/>
        <v/>
      </c>
      <c r="X236" t="str">
        <f t="shared" si="61"/>
        <v/>
      </c>
      <c r="Y236" t="str">
        <f t="shared" si="62"/>
        <v/>
      </c>
      <c r="Z236" t="str">
        <f>IF($X236="","",INDEX(CATEGORIAS!$A:$A,MATCH($X236,CATEGORIAS!$B:$B,0)))</f>
        <v/>
      </c>
      <c r="AA236" t="str">
        <f>IF($Y236="","",INDEX(SUBCATEGORIAS!$A:$A,MATCH($Y236,SUBCATEGORIAS!$B:$B,0)))</f>
        <v/>
      </c>
      <c r="AB236" t="str">
        <f t="shared" si="63"/>
        <v/>
      </c>
      <c r="AC236" t="str">
        <f t="shared" si="70"/>
        <v/>
      </c>
      <c r="AD236" t="str">
        <f t="shared" si="71"/>
        <v/>
      </c>
      <c r="AE236" t="str">
        <f t="shared" si="72"/>
        <v/>
      </c>
      <c r="AG236">
        <v>234</v>
      </c>
      <c r="AH236" t="str">
        <f t="shared" si="75"/>
        <v/>
      </c>
      <c r="AI236" t="str">
        <f>IFERROR(IF(MATCH($AH227,$S:$S,0)&gt;0,CONCATENATE("video_si: ",IF(LEN(IF(OR(INDEX($AD:$AD,MATCH($AH227,$S:$S,0))=0,INDEX($AD:$AD,MATCH($AH227,$S:$S,0))=" ",INDEX($AD:$AD,MATCH($AH227,$S:$S,0))=""),CONCATENATE(CHAR(39),CHAR(39)),CONCATENATE(CHAR(39),INDEX($AD:$AD,MATCH($AH227,$S:$S,0)),CHAR(39))))&gt;5,"'si'","'no'"),","),0),"")</f>
        <v/>
      </c>
      <c r="AN236" t="str">
        <f>IF($E236="","",INDEX(CATEGORIAS!$A:$A,MATCH($E236,CATEGORIAS!$B:$B,0)))</f>
        <v/>
      </c>
      <c r="AO236" t="str">
        <f>IF($F236="","",INDEX(SUBCATEGORIAS!$A:$A,MATCH($F236,SUBCATEGORIAS!$B:$B,0)))</f>
        <v/>
      </c>
      <c r="AP236" t="str">
        <f t="shared" si="64"/>
        <v/>
      </c>
      <c r="AR236" s="2" t="str">
        <f t="shared" si="73"/>
        <v/>
      </c>
      <c r="AS236" t="str">
        <f t="shared" si="74"/>
        <v/>
      </c>
      <c r="AT236" t="str">
        <f t="shared" si="65"/>
        <v/>
      </c>
      <c r="AU236" t="str">
        <f t="shared" si="66"/>
        <v/>
      </c>
    </row>
    <row r="237" spans="2:47" x14ac:dyDescent="0.25">
      <c r="B237" t="str">
        <f>IF(D237="","",MAX($B$2:B236)+1)</f>
        <v/>
      </c>
      <c r="C237" s="3" t="str">
        <f>IF(A237="","",IF(COUNTIF($A$2:$A236,$A237)=0,MAX($C$2:$C236)+1,""))</f>
        <v/>
      </c>
      <c r="M237" t="s">
        <v>57</v>
      </c>
      <c r="O237" t="s">
        <v>57</v>
      </c>
      <c r="P237" s="3" t="str">
        <f t="shared" si="68"/>
        <v/>
      </c>
      <c r="Q237" s="3" t="str">
        <f>IF(D237="","",IF(AND(D237&lt;&gt;"",E237&lt;&gt;"",F237&lt;&gt;"",J237&lt;&gt;"",P237&lt;&gt;"",L237&lt;&gt;"",IFERROR(MATCH(INDEX($C:$C,MATCH($D237,$D:$D,0)),IMAGENES!$B:$B,0),-1)&gt;0),"'si'","'no'"))</f>
        <v/>
      </c>
      <c r="S237" t="str">
        <f t="shared" si="57"/>
        <v/>
      </c>
      <c r="T237" t="str">
        <f t="shared" si="58"/>
        <v/>
      </c>
      <c r="U237" t="str">
        <f t="shared" si="59"/>
        <v/>
      </c>
      <c r="V237" t="str">
        <f t="shared" si="69"/>
        <v/>
      </c>
      <c r="W237" t="str">
        <f t="shared" si="60"/>
        <v/>
      </c>
      <c r="X237" t="str">
        <f t="shared" si="61"/>
        <v/>
      </c>
      <c r="Y237" t="str">
        <f t="shared" si="62"/>
        <v/>
      </c>
      <c r="Z237" t="str">
        <f>IF($X237="","",INDEX(CATEGORIAS!$A:$A,MATCH($X237,CATEGORIAS!$B:$B,0)))</f>
        <v/>
      </c>
      <c r="AA237" t="str">
        <f>IF($Y237="","",INDEX(SUBCATEGORIAS!$A:$A,MATCH($Y237,SUBCATEGORIAS!$B:$B,0)))</f>
        <v/>
      </c>
      <c r="AB237" t="str">
        <f t="shared" si="63"/>
        <v/>
      </c>
      <c r="AC237" t="str">
        <f t="shared" si="70"/>
        <v/>
      </c>
      <c r="AD237" t="str">
        <f t="shared" si="71"/>
        <v/>
      </c>
      <c r="AE237" t="str">
        <f t="shared" si="72"/>
        <v/>
      </c>
      <c r="AG237">
        <v>235</v>
      </c>
      <c r="AH237" t="str">
        <f t="shared" si="75"/>
        <v/>
      </c>
      <c r="AI237" t="str">
        <f>IFERROR(IF(MATCH($AH227,$S:$S,0)&gt;0,CONCATENATE("video_link: ",IF(OR(INDEX($AD:$AD,MATCH($AH227,$S:$S,0))=0,INDEX($AD:$AD,MATCH($AH227,$S:$S,0))=" ",INDEX($AD:$AD,MATCH($AH227,$S:$S,0))=""),CONCATENATE(CHAR(39),CHAR(39)),CONCATENATE(CHAR(39),INDEX($AD:$AD,MATCH($AH227,$S:$S,0)),CHAR(39))),","),0),"")</f>
        <v/>
      </c>
      <c r="AN237" t="str">
        <f>IF($E237="","",INDEX(CATEGORIAS!$A:$A,MATCH($E237,CATEGORIAS!$B:$B,0)))</f>
        <v/>
      </c>
      <c r="AO237" t="str">
        <f>IF($F237="","",INDEX(SUBCATEGORIAS!$A:$A,MATCH($F237,SUBCATEGORIAS!$B:$B,0)))</f>
        <v/>
      </c>
      <c r="AP237" t="str">
        <f t="shared" si="64"/>
        <v/>
      </c>
      <c r="AR237" s="2" t="str">
        <f t="shared" si="73"/>
        <v/>
      </c>
      <c r="AS237" t="str">
        <f t="shared" si="74"/>
        <v/>
      </c>
      <c r="AT237" t="str">
        <f t="shared" si="65"/>
        <v/>
      </c>
      <c r="AU237" t="str">
        <f t="shared" si="66"/>
        <v/>
      </c>
    </row>
    <row r="238" spans="2:47" x14ac:dyDescent="0.25">
      <c r="B238" t="str">
        <f>IF(D238="","",MAX($B$2:B237)+1)</f>
        <v/>
      </c>
      <c r="C238" s="3" t="str">
        <f>IF(A238="","",IF(COUNTIF($A$2:$A237,$A238)=0,MAX($C$2:$C237)+1,""))</f>
        <v/>
      </c>
      <c r="M238" t="s">
        <v>57</v>
      </c>
      <c r="O238" t="s">
        <v>57</v>
      </c>
      <c r="P238" s="3" t="str">
        <f t="shared" si="68"/>
        <v/>
      </c>
      <c r="Q238" s="3" t="str">
        <f>IF(D238="","",IF(AND(D238&lt;&gt;"",E238&lt;&gt;"",F238&lt;&gt;"",J238&lt;&gt;"",P238&lt;&gt;"",L238&lt;&gt;"",IFERROR(MATCH(INDEX($C:$C,MATCH($D238,$D:$D,0)),IMAGENES!$B:$B,0),-1)&gt;0),"'si'","'no'"))</f>
        <v/>
      </c>
      <c r="S238" t="str">
        <f t="shared" si="57"/>
        <v/>
      </c>
      <c r="T238" t="str">
        <f t="shared" si="58"/>
        <v/>
      </c>
      <c r="U238" t="str">
        <f t="shared" si="59"/>
        <v/>
      </c>
      <c r="V238" t="str">
        <f t="shared" si="69"/>
        <v/>
      </c>
      <c r="W238" t="str">
        <f t="shared" si="60"/>
        <v/>
      </c>
      <c r="X238" t="str">
        <f t="shared" si="61"/>
        <v/>
      </c>
      <c r="Y238" t="str">
        <f t="shared" si="62"/>
        <v/>
      </c>
      <c r="Z238" t="str">
        <f>IF($X238="","",INDEX(CATEGORIAS!$A:$A,MATCH($X238,CATEGORIAS!$B:$B,0)))</f>
        <v/>
      </c>
      <c r="AA238" t="str">
        <f>IF($Y238="","",INDEX(SUBCATEGORIAS!$A:$A,MATCH($Y238,SUBCATEGORIAS!$B:$B,0)))</f>
        <v/>
      </c>
      <c r="AB238" t="str">
        <f t="shared" si="63"/>
        <v/>
      </c>
      <c r="AC238" t="str">
        <f t="shared" si="70"/>
        <v/>
      </c>
      <c r="AD238" t="str">
        <f t="shared" si="71"/>
        <v/>
      </c>
      <c r="AE238" t="str">
        <f t="shared" si="72"/>
        <v/>
      </c>
      <c r="AG238">
        <v>236</v>
      </c>
      <c r="AH238" t="str">
        <f t="shared" si="75"/>
        <v/>
      </c>
      <c r="AI238" t="str">
        <f>IFERROR(IF(MATCH($AH227,$S:$S,0)&gt;0,CONCATENATE("imagen: ",IF(OR(INDEX($AC:$AC,MATCH($AH227,$S:$S,0))=0,INDEX($AC:$AC,MATCH($AH227,$S:$S,0))=" ",INDEX($AC:$AC,MATCH($AH227,$S:$S,0))=""),CONCATENATE(CHAR(39),CHAR(39)),CONCATENATE("require('../images/productos/",INDEX($AC:$AC,MATCH($AH227,$S:$S,0)),"')")),","),0),"")</f>
        <v/>
      </c>
      <c r="AN238" t="str">
        <f>IF($E238="","",INDEX(CATEGORIAS!$A:$A,MATCH($E238,CATEGORIAS!$B:$B,0)))</f>
        <v/>
      </c>
      <c r="AO238" t="str">
        <f>IF($F238="","",INDEX(SUBCATEGORIAS!$A:$A,MATCH($F238,SUBCATEGORIAS!$B:$B,0)))</f>
        <v/>
      </c>
      <c r="AP238" t="str">
        <f t="shared" si="64"/>
        <v/>
      </c>
      <c r="AR238" s="2" t="str">
        <f t="shared" si="73"/>
        <v/>
      </c>
      <c r="AS238" t="str">
        <f t="shared" si="74"/>
        <v/>
      </c>
      <c r="AT238" t="str">
        <f t="shared" si="65"/>
        <v/>
      </c>
      <c r="AU238" t="str">
        <f t="shared" si="66"/>
        <v/>
      </c>
    </row>
    <row r="239" spans="2:47" x14ac:dyDescent="0.25">
      <c r="B239" t="str">
        <f>IF(D239="","",MAX($B$2:B238)+1)</f>
        <v/>
      </c>
      <c r="C239" s="3" t="str">
        <f>IF(A239="","",IF(COUNTIF($A$2:$A238,$A239)=0,MAX($C$2:$C238)+1,""))</f>
        <v/>
      </c>
      <c r="M239" t="s">
        <v>57</v>
      </c>
      <c r="O239" t="s">
        <v>57</v>
      </c>
      <c r="P239" s="3" t="str">
        <f t="shared" si="68"/>
        <v/>
      </c>
      <c r="Q239" s="3" t="str">
        <f>IF(D239="","",IF(AND(D239&lt;&gt;"",E239&lt;&gt;"",F239&lt;&gt;"",J239&lt;&gt;"",P239&lt;&gt;"",L239&lt;&gt;"",IFERROR(MATCH(INDEX($C:$C,MATCH($D239,$D:$D,0)),IMAGENES!$B:$B,0),-1)&gt;0),"'si'","'no'"))</f>
        <v/>
      </c>
      <c r="S239" t="str">
        <f t="shared" si="57"/>
        <v/>
      </c>
      <c r="T239" t="str">
        <f t="shared" si="58"/>
        <v/>
      </c>
      <c r="U239" t="str">
        <f t="shared" si="59"/>
        <v/>
      </c>
      <c r="V239" t="str">
        <f t="shared" si="69"/>
        <v/>
      </c>
      <c r="W239" t="str">
        <f t="shared" si="60"/>
        <v/>
      </c>
      <c r="X239" t="str">
        <f t="shared" si="61"/>
        <v/>
      </c>
      <c r="Y239" t="str">
        <f t="shared" si="62"/>
        <v/>
      </c>
      <c r="Z239" t="str">
        <f>IF($X239="","",INDEX(CATEGORIAS!$A:$A,MATCH($X239,CATEGORIAS!$B:$B,0)))</f>
        <v/>
      </c>
      <c r="AA239" t="str">
        <f>IF($Y239="","",INDEX(SUBCATEGORIAS!$A:$A,MATCH($Y239,SUBCATEGORIAS!$B:$B,0)))</f>
        <v/>
      </c>
      <c r="AB239" t="str">
        <f t="shared" si="63"/>
        <v/>
      </c>
      <c r="AC239" t="str">
        <f t="shared" si="70"/>
        <v/>
      </c>
      <c r="AD239" t="str">
        <f t="shared" si="71"/>
        <v/>
      </c>
      <c r="AE239" t="str">
        <f t="shared" si="72"/>
        <v/>
      </c>
      <c r="AG239">
        <v>237</v>
      </c>
      <c r="AH239" t="str">
        <f t="shared" si="75"/>
        <v/>
      </c>
      <c r="AI239" t="str">
        <f>IFERROR(IF(MATCH($AH227,$S:$S,0)&gt;0,CONCATENATE("disponible: ",INDEX($AE:$AE,MATCH($AH227,$S:$S,0)),","),0),"")</f>
        <v/>
      </c>
      <c r="AN239" t="str">
        <f>IF($E239="","",INDEX(CATEGORIAS!$A:$A,MATCH($E239,CATEGORIAS!$B:$B,0)))</f>
        <v/>
      </c>
      <c r="AO239" t="str">
        <f>IF($F239="","",INDEX(SUBCATEGORIAS!$A:$A,MATCH($F239,SUBCATEGORIAS!$B:$B,0)))</f>
        <v/>
      </c>
      <c r="AP239" t="str">
        <f t="shared" si="64"/>
        <v/>
      </c>
      <c r="AR239" s="2" t="str">
        <f t="shared" si="73"/>
        <v/>
      </c>
      <c r="AS239" t="str">
        <f t="shared" si="74"/>
        <v/>
      </c>
      <c r="AT239" t="str">
        <f t="shared" si="65"/>
        <v/>
      </c>
      <c r="AU239" t="str">
        <f t="shared" si="66"/>
        <v/>
      </c>
    </row>
    <row r="240" spans="2:47" x14ac:dyDescent="0.25">
      <c r="B240" t="str">
        <f>IF(D240="","",MAX($B$2:B239)+1)</f>
        <v/>
      </c>
      <c r="C240" s="3" t="str">
        <f>IF(A240="","",IF(COUNTIF($A$2:$A239,$A240)=0,MAX($C$2:$C239)+1,""))</f>
        <v/>
      </c>
      <c r="M240" t="s">
        <v>57</v>
      </c>
      <c r="O240" t="s">
        <v>57</v>
      </c>
      <c r="P240" s="3" t="str">
        <f t="shared" si="68"/>
        <v/>
      </c>
      <c r="Q240" s="3" t="str">
        <f>IF(D240="","",IF(AND(D240&lt;&gt;"",E240&lt;&gt;"",F240&lt;&gt;"",J240&lt;&gt;"",P240&lt;&gt;"",L240&lt;&gt;"",IFERROR(MATCH(INDEX($C:$C,MATCH($D240,$D:$D,0)),IMAGENES!$B:$B,0),-1)&gt;0),"'si'","'no'"))</f>
        <v/>
      </c>
      <c r="S240" t="str">
        <f t="shared" si="57"/>
        <v/>
      </c>
      <c r="T240" t="str">
        <f t="shared" si="58"/>
        <v/>
      </c>
      <c r="U240" t="str">
        <f t="shared" si="59"/>
        <v/>
      </c>
      <c r="V240" t="str">
        <f t="shared" si="69"/>
        <v/>
      </c>
      <c r="W240" t="str">
        <f t="shared" si="60"/>
        <v/>
      </c>
      <c r="X240" t="str">
        <f t="shared" si="61"/>
        <v/>
      </c>
      <c r="Y240" t="str">
        <f t="shared" si="62"/>
        <v/>
      </c>
      <c r="Z240" t="str">
        <f>IF($X240="","",INDEX(CATEGORIAS!$A:$A,MATCH($X240,CATEGORIAS!$B:$B,0)))</f>
        <v/>
      </c>
      <c r="AA240" t="str">
        <f>IF($Y240="","",INDEX(SUBCATEGORIAS!$A:$A,MATCH($Y240,SUBCATEGORIAS!$B:$B,0)))</f>
        <v/>
      </c>
      <c r="AB240" t="str">
        <f t="shared" si="63"/>
        <v/>
      </c>
      <c r="AC240" t="str">
        <f t="shared" si="70"/>
        <v/>
      </c>
      <c r="AD240" t="str">
        <f t="shared" si="71"/>
        <v/>
      </c>
      <c r="AE240" t="str">
        <f t="shared" si="72"/>
        <v/>
      </c>
      <c r="AG240">
        <v>238</v>
      </c>
      <c r="AH240" t="str">
        <f t="shared" si="75"/>
        <v/>
      </c>
      <c r="AI240" t="str">
        <f>IFERROR(IF(MATCH($AH227,$S:$S,0)&gt;0,"},",0),"")</f>
        <v/>
      </c>
      <c r="AN240" t="str">
        <f>IF($E240="","",INDEX(CATEGORIAS!$A:$A,MATCH($E240,CATEGORIAS!$B:$B,0)))</f>
        <v/>
      </c>
      <c r="AO240" t="str">
        <f>IF($F240="","",INDEX(SUBCATEGORIAS!$A:$A,MATCH($F240,SUBCATEGORIAS!$B:$B,0)))</f>
        <v/>
      </c>
      <c r="AP240" t="str">
        <f t="shared" si="64"/>
        <v/>
      </c>
      <c r="AR240" s="2" t="str">
        <f t="shared" si="73"/>
        <v/>
      </c>
      <c r="AS240" t="str">
        <f t="shared" si="74"/>
        <v/>
      </c>
      <c r="AT240" t="str">
        <f t="shared" si="65"/>
        <v/>
      </c>
      <c r="AU240" t="str">
        <f t="shared" si="66"/>
        <v/>
      </c>
    </row>
    <row r="241" spans="2:47" x14ac:dyDescent="0.25">
      <c r="B241" t="str">
        <f>IF(D241="","",MAX($B$2:B240)+1)</f>
        <v/>
      </c>
      <c r="C241" s="3" t="str">
        <f>IF(A241="","",IF(COUNTIF($A$2:$A240,$A241)=0,MAX($C$2:$C240)+1,""))</f>
        <v/>
      </c>
      <c r="M241" t="s">
        <v>57</v>
      </c>
      <c r="O241" t="s">
        <v>57</v>
      </c>
      <c r="P241" s="3" t="str">
        <f t="shared" si="68"/>
        <v/>
      </c>
      <c r="Q241" s="3" t="str">
        <f>IF(D241="","",IF(AND(D241&lt;&gt;"",E241&lt;&gt;"",F241&lt;&gt;"",J241&lt;&gt;"",P241&lt;&gt;"",L241&lt;&gt;"",IFERROR(MATCH(INDEX($C:$C,MATCH($D241,$D:$D,0)),IMAGENES!$B:$B,0),-1)&gt;0),"'si'","'no'"))</f>
        <v/>
      </c>
      <c r="S241" t="str">
        <f t="shared" si="57"/>
        <v/>
      </c>
      <c r="T241" t="str">
        <f t="shared" si="58"/>
        <v/>
      </c>
      <c r="U241" t="str">
        <f t="shared" si="59"/>
        <v/>
      </c>
      <c r="V241" t="str">
        <f t="shared" si="69"/>
        <v/>
      </c>
      <c r="W241" t="str">
        <f t="shared" si="60"/>
        <v/>
      </c>
      <c r="X241" t="str">
        <f t="shared" si="61"/>
        <v/>
      </c>
      <c r="Y241" t="str">
        <f t="shared" si="62"/>
        <v/>
      </c>
      <c r="Z241" t="str">
        <f>IF($X241="","",INDEX(CATEGORIAS!$A:$A,MATCH($X241,CATEGORIAS!$B:$B,0)))</f>
        <v/>
      </c>
      <c r="AA241" t="str">
        <f>IF($Y241="","",INDEX(SUBCATEGORIAS!$A:$A,MATCH($Y241,SUBCATEGORIAS!$B:$B,0)))</f>
        <v/>
      </c>
      <c r="AB241" t="str">
        <f t="shared" si="63"/>
        <v/>
      </c>
      <c r="AC241" t="str">
        <f t="shared" si="70"/>
        <v/>
      </c>
      <c r="AD241" t="str">
        <f t="shared" si="71"/>
        <v/>
      </c>
      <c r="AE241" t="str">
        <f t="shared" si="72"/>
        <v/>
      </c>
      <c r="AG241">
        <v>239</v>
      </c>
      <c r="AH241">
        <f t="shared" si="75"/>
        <v>18</v>
      </c>
      <c r="AI241" t="str">
        <f>IFERROR(IF(MATCH($AH241,$S:$S,0)&gt;0,"{",0),"")</f>
        <v/>
      </c>
      <c r="AN241" t="str">
        <f>IF($E241="","",INDEX(CATEGORIAS!$A:$A,MATCH($E241,CATEGORIAS!$B:$B,0)))</f>
        <v/>
      </c>
      <c r="AO241" t="str">
        <f>IF($F241="","",INDEX(SUBCATEGORIAS!$A:$A,MATCH($F241,SUBCATEGORIAS!$B:$B,0)))</f>
        <v/>
      </c>
      <c r="AP241" t="str">
        <f t="shared" si="64"/>
        <v/>
      </c>
      <c r="AR241" s="2" t="str">
        <f t="shared" si="73"/>
        <v/>
      </c>
      <c r="AS241" t="str">
        <f t="shared" si="74"/>
        <v/>
      </c>
      <c r="AT241" t="str">
        <f t="shared" si="65"/>
        <v/>
      </c>
      <c r="AU241" t="str">
        <f t="shared" si="66"/>
        <v/>
      </c>
    </row>
    <row r="242" spans="2:47" x14ac:dyDescent="0.25">
      <c r="B242" t="str">
        <f>IF(D242="","",MAX($B$2:B241)+1)</f>
        <v/>
      </c>
      <c r="C242" s="3" t="str">
        <f>IF(A242="","",IF(COUNTIF($A$2:$A241,$A242)=0,MAX($C$2:$C241)+1,""))</f>
        <v/>
      </c>
      <c r="M242" t="s">
        <v>57</v>
      </c>
      <c r="O242" t="s">
        <v>57</v>
      </c>
      <c r="P242" s="3" t="str">
        <f t="shared" si="68"/>
        <v/>
      </c>
      <c r="Q242" s="3" t="str">
        <f>IF(D242="","",IF(AND(D242&lt;&gt;"",E242&lt;&gt;"",F242&lt;&gt;"",J242&lt;&gt;"",P242&lt;&gt;"",L242&lt;&gt;"",IFERROR(MATCH(INDEX($C:$C,MATCH($D242,$D:$D,0)),IMAGENES!$B:$B,0),-1)&gt;0),"'si'","'no'"))</f>
        <v/>
      </c>
      <c r="S242" t="str">
        <f t="shared" si="57"/>
        <v/>
      </c>
      <c r="T242" t="str">
        <f t="shared" si="58"/>
        <v/>
      </c>
      <c r="U242" t="str">
        <f t="shared" si="59"/>
        <v/>
      </c>
      <c r="V242" t="str">
        <f t="shared" si="69"/>
        <v/>
      </c>
      <c r="W242" t="str">
        <f t="shared" si="60"/>
        <v/>
      </c>
      <c r="X242" t="str">
        <f t="shared" si="61"/>
        <v/>
      </c>
      <c r="Y242" t="str">
        <f t="shared" si="62"/>
        <v/>
      </c>
      <c r="Z242" t="str">
        <f>IF($X242="","",INDEX(CATEGORIAS!$A:$A,MATCH($X242,CATEGORIAS!$B:$B,0)))</f>
        <v/>
      </c>
      <c r="AA242" t="str">
        <f>IF($Y242="","",INDEX(SUBCATEGORIAS!$A:$A,MATCH($Y242,SUBCATEGORIAS!$B:$B,0)))</f>
        <v/>
      </c>
      <c r="AB242" t="str">
        <f t="shared" si="63"/>
        <v/>
      </c>
      <c r="AC242" t="str">
        <f t="shared" si="70"/>
        <v/>
      </c>
      <c r="AD242" t="str">
        <f t="shared" si="71"/>
        <v/>
      </c>
      <c r="AE242" t="str">
        <f t="shared" si="72"/>
        <v/>
      </c>
      <c r="AG242">
        <v>240</v>
      </c>
      <c r="AH242" t="str">
        <f t="shared" si="75"/>
        <v/>
      </c>
      <c r="AI242" t="str">
        <f>IFERROR(IF(MATCH($AH241,$S:$S,0)&gt;0,CONCATENATE("id_articulo: ",$AH241,","),0),"")</f>
        <v/>
      </c>
      <c r="AN242" t="str">
        <f>IF($E242="","",INDEX(CATEGORIAS!$A:$A,MATCH($E242,CATEGORIAS!$B:$B,0)))</f>
        <v/>
      </c>
      <c r="AO242" t="str">
        <f>IF($F242="","",INDEX(SUBCATEGORIAS!$A:$A,MATCH($F242,SUBCATEGORIAS!$B:$B,0)))</f>
        <v/>
      </c>
      <c r="AP242" t="str">
        <f t="shared" si="64"/>
        <v/>
      </c>
      <c r="AR242" s="2" t="str">
        <f t="shared" si="73"/>
        <v/>
      </c>
      <c r="AS242" t="str">
        <f t="shared" si="74"/>
        <v/>
      </c>
      <c r="AT242" t="str">
        <f t="shared" si="65"/>
        <v/>
      </c>
      <c r="AU242" t="str">
        <f t="shared" si="66"/>
        <v/>
      </c>
    </row>
    <row r="243" spans="2:47" x14ac:dyDescent="0.25">
      <c r="B243" t="str">
        <f>IF(D243="","",MAX($B$2:B242)+1)</f>
        <v/>
      </c>
      <c r="C243" s="3" t="str">
        <f>IF(A243="","",IF(COUNTIF($A$2:$A242,$A243)=0,MAX($C$2:$C242)+1,""))</f>
        <v/>
      </c>
      <c r="M243" t="s">
        <v>57</v>
      </c>
      <c r="O243" t="s">
        <v>57</v>
      </c>
      <c r="P243" s="3" t="str">
        <f t="shared" si="68"/>
        <v/>
      </c>
      <c r="Q243" s="3" t="str">
        <f>IF(D243="","",IF(AND(D243&lt;&gt;"",E243&lt;&gt;"",F243&lt;&gt;"",J243&lt;&gt;"",P243&lt;&gt;"",L243&lt;&gt;"",IFERROR(MATCH(INDEX($C:$C,MATCH($D243,$D:$D,0)),IMAGENES!$B:$B,0),-1)&gt;0),"'si'","'no'"))</f>
        <v/>
      </c>
      <c r="S243" t="str">
        <f t="shared" si="57"/>
        <v/>
      </c>
      <c r="T243" t="str">
        <f t="shared" si="58"/>
        <v/>
      </c>
      <c r="U243" t="str">
        <f t="shared" si="59"/>
        <v/>
      </c>
      <c r="V243" t="str">
        <f t="shared" si="69"/>
        <v/>
      </c>
      <c r="W243" t="str">
        <f t="shared" si="60"/>
        <v/>
      </c>
      <c r="X243" t="str">
        <f t="shared" si="61"/>
        <v/>
      </c>
      <c r="Y243" t="str">
        <f t="shared" si="62"/>
        <v/>
      </c>
      <c r="Z243" t="str">
        <f>IF($X243="","",INDEX(CATEGORIAS!$A:$A,MATCH($X243,CATEGORIAS!$B:$B,0)))</f>
        <v/>
      </c>
      <c r="AA243" t="str">
        <f>IF($Y243="","",INDEX(SUBCATEGORIAS!$A:$A,MATCH($Y243,SUBCATEGORIAS!$B:$B,0)))</f>
        <v/>
      </c>
      <c r="AB243" t="str">
        <f t="shared" si="63"/>
        <v/>
      </c>
      <c r="AC243" t="str">
        <f t="shared" si="70"/>
        <v/>
      </c>
      <c r="AD243" t="str">
        <f t="shared" si="71"/>
        <v/>
      </c>
      <c r="AE243" t="str">
        <f t="shared" si="72"/>
        <v/>
      </c>
      <c r="AG243">
        <v>241</v>
      </c>
      <c r="AH243" t="str">
        <f t="shared" si="75"/>
        <v/>
      </c>
      <c r="AI243" t="str">
        <f>IFERROR(IF(MATCH($AH241,$S:$S,0)&gt;0,CONCATENATE("nombre: '",INDEX($T:$T,MATCH($AH241,$S:$S,0)),"',"),0),"")</f>
        <v/>
      </c>
      <c r="AN243" t="str">
        <f>IF($E243="","",INDEX(CATEGORIAS!$A:$A,MATCH($E243,CATEGORIAS!$B:$B,0)))</f>
        <v/>
      </c>
      <c r="AO243" t="str">
        <f>IF($F243="","",INDEX(SUBCATEGORIAS!$A:$A,MATCH($F243,SUBCATEGORIAS!$B:$B,0)))</f>
        <v/>
      </c>
      <c r="AP243" t="str">
        <f t="shared" si="64"/>
        <v/>
      </c>
      <c r="AR243" s="2" t="str">
        <f t="shared" si="73"/>
        <v/>
      </c>
      <c r="AS243" t="str">
        <f t="shared" si="74"/>
        <v/>
      </c>
      <c r="AT243" t="str">
        <f t="shared" si="65"/>
        <v/>
      </c>
      <c r="AU243" t="str">
        <f t="shared" si="66"/>
        <v/>
      </c>
    </row>
    <row r="244" spans="2:47" x14ac:dyDescent="0.25">
      <c r="B244" t="str">
        <f>IF(D244="","",MAX($B$2:B243)+1)</f>
        <v/>
      </c>
      <c r="C244" s="3" t="str">
        <f>IF(A244="","",IF(COUNTIF($A$2:$A243,$A244)=0,MAX($C$2:$C243)+1,""))</f>
        <v/>
      </c>
      <c r="M244" t="s">
        <v>57</v>
      </c>
      <c r="O244" t="s">
        <v>57</v>
      </c>
      <c r="P244" s="3" t="str">
        <f t="shared" si="68"/>
        <v/>
      </c>
      <c r="Q244" s="3" t="str">
        <f>IF(D244="","",IF(AND(D244&lt;&gt;"",E244&lt;&gt;"",F244&lt;&gt;"",J244&lt;&gt;"",P244&lt;&gt;"",L244&lt;&gt;"",IFERROR(MATCH(INDEX($C:$C,MATCH($D244,$D:$D,0)),IMAGENES!$B:$B,0),-1)&gt;0),"'si'","'no'"))</f>
        <v/>
      </c>
      <c r="S244" t="str">
        <f t="shared" si="57"/>
        <v/>
      </c>
      <c r="T244" t="str">
        <f t="shared" si="58"/>
        <v/>
      </c>
      <c r="U244" t="str">
        <f t="shared" si="59"/>
        <v/>
      </c>
      <c r="V244" t="str">
        <f t="shared" si="69"/>
        <v/>
      </c>
      <c r="W244" t="str">
        <f t="shared" si="60"/>
        <v/>
      </c>
      <c r="X244" t="str">
        <f t="shared" si="61"/>
        <v/>
      </c>
      <c r="Y244" t="str">
        <f t="shared" si="62"/>
        <v/>
      </c>
      <c r="Z244" t="str">
        <f>IF($X244="","",INDEX(CATEGORIAS!$A:$A,MATCH($X244,CATEGORIAS!$B:$B,0)))</f>
        <v/>
      </c>
      <c r="AA244" t="str">
        <f>IF($Y244="","",INDEX(SUBCATEGORIAS!$A:$A,MATCH($Y244,SUBCATEGORIAS!$B:$B,0)))</f>
        <v/>
      </c>
      <c r="AB244" t="str">
        <f t="shared" si="63"/>
        <v/>
      </c>
      <c r="AC244" t="str">
        <f t="shared" si="70"/>
        <v/>
      </c>
      <c r="AD244" t="str">
        <f t="shared" si="71"/>
        <v/>
      </c>
      <c r="AE244" t="str">
        <f t="shared" si="72"/>
        <v/>
      </c>
      <c r="AG244">
        <v>242</v>
      </c>
      <c r="AH244" t="str">
        <f t="shared" si="75"/>
        <v/>
      </c>
      <c r="AI244" t="str">
        <f>IFERROR(IF(MATCH($AH241,$S:$S,0)&gt;0,CONCATENATE("descripcion: '",INDEX($U:$U,MATCH($AH241,$S:$S,0)),"',"),0),"")</f>
        <v/>
      </c>
      <c r="AN244" t="str">
        <f>IF($E244="","",INDEX(CATEGORIAS!$A:$A,MATCH($E244,CATEGORIAS!$B:$B,0)))</f>
        <v/>
      </c>
      <c r="AO244" t="str">
        <f>IF($F244="","",INDEX(SUBCATEGORIAS!$A:$A,MATCH($F244,SUBCATEGORIAS!$B:$B,0)))</f>
        <v/>
      </c>
      <c r="AP244" t="str">
        <f t="shared" si="64"/>
        <v/>
      </c>
      <c r="AR244" s="2" t="str">
        <f t="shared" si="73"/>
        <v/>
      </c>
      <c r="AS244" t="str">
        <f t="shared" si="74"/>
        <v/>
      </c>
      <c r="AT244" t="str">
        <f t="shared" si="65"/>
        <v/>
      </c>
      <c r="AU244" t="str">
        <f t="shared" si="66"/>
        <v/>
      </c>
    </row>
    <row r="245" spans="2:47" x14ac:dyDescent="0.25">
      <c r="B245" t="str">
        <f>IF(D245="","",MAX($B$2:B244)+1)</f>
        <v/>
      </c>
      <c r="C245" s="3" t="str">
        <f>IF(A245="","",IF(COUNTIF($A$2:$A244,$A245)=0,MAX($C$2:$C244)+1,""))</f>
        <v/>
      </c>
      <c r="M245" t="s">
        <v>57</v>
      </c>
      <c r="O245" t="s">
        <v>57</v>
      </c>
      <c r="P245" s="3" t="str">
        <f t="shared" si="68"/>
        <v/>
      </c>
      <c r="Q245" s="3" t="str">
        <f>IF(D245="","",IF(AND(D245&lt;&gt;"",E245&lt;&gt;"",F245&lt;&gt;"",J245&lt;&gt;"",P245&lt;&gt;"",L245&lt;&gt;"",IFERROR(MATCH(INDEX($C:$C,MATCH($D245,$D:$D,0)),IMAGENES!$B:$B,0),-1)&gt;0),"'si'","'no'"))</f>
        <v/>
      </c>
      <c r="S245" t="str">
        <f t="shared" si="57"/>
        <v/>
      </c>
      <c r="T245" t="str">
        <f t="shared" si="58"/>
        <v/>
      </c>
      <c r="U245" t="str">
        <f t="shared" si="59"/>
        <v/>
      </c>
      <c r="V245" t="str">
        <f t="shared" si="69"/>
        <v/>
      </c>
      <c r="W245" t="str">
        <f t="shared" si="60"/>
        <v/>
      </c>
      <c r="X245" t="str">
        <f t="shared" si="61"/>
        <v/>
      </c>
      <c r="Y245" t="str">
        <f t="shared" si="62"/>
        <v/>
      </c>
      <c r="Z245" t="str">
        <f>IF($X245="","",INDEX(CATEGORIAS!$A:$A,MATCH($X245,CATEGORIAS!$B:$B,0)))</f>
        <v/>
      </c>
      <c r="AA245" t="str">
        <f>IF($Y245="","",INDEX(SUBCATEGORIAS!$A:$A,MATCH($Y245,SUBCATEGORIAS!$B:$B,0)))</f>
        <v/>
      </c>
      <c r="AB245" t="str">
        <f t="shared" si="63"/>
        <v/>
      </c>
      <c r="AC245" t="str">
        <f t="shared" si="70"/>
        <v/>
      </c>
      <c r="AD245" t="str">
        <f t="shared" si="71"/>
        <v/>
      </c>
      <c r="AE245" t="str">
        <f t="shared" si="72"/>
        <v/>
      </c>
      <c r="AG245">
        <v>243</v>
      </c>
      <c r="AH245" t="str">
        <f t="shared" si="75"/>
        <v/>
      </c>
      <c r="AI245" t="str">
        <f>IFERROR(IF(MATCH($AH241,$S:$S,0)&gt;0,CONCATENATE("descripcion_larga: '",INDEX($W:$W,MATCH($AH241,$S:$S,0)),"',"),0),"")</f>
        <v/>
      </c>
      <c r="AN245" t="str">
        <f>IF($E245="","",INDEX(CATEGORIAS!$A:$A,MATCH($E245,CATEGORIAS!$B:$B,0)))</f>
        <v/>
      </c>
      <c r="AO245" t="str">
        <f>IF($F245="","",INDEX(SUBCATEGORIAS!$A:$A,MATCH($F245,SUBCATEGORIAS!$B:$B,0)))</f>
        <v/>
      </c>
      <c r="AP245" t="str">
        <f t="shared" si="64"/>
        <v/>
      </c>
      <c r="AR245" s="2" t="str">
        <f t="shared" si="73"/>
        <v/>
      </c>
      <c r="AS245" t="str">
        <f t="shared" si="74"/>
        <v/>
      </c>
      <c r="AT245" t="str">
        <f t="shared" si="65"/>
        <v/>
      </c>
      <c r="AU245" t="str">
        <f t="shared" si="66"/>
        <v/>
      </c>
    </row>
    <row r="246" spans="2:47" x14ac:dyDescent="0.25">
      <c r="B246" t="str">
        <f>IF(D246="","",MAX($B$2:B245)+1)</f>
        <v/>
      </c>
      <c r="C246" s="3" t="str">
        <f>IF(A246="","",IF(COUNTIF($A$2:$A245,$A246)=0,MAX($C$2:$C245)+1,""))</f>
        <v/>
      </c>
      <c r="M246" t="s">
        <v>57</v>
      </c>
      <c r="O246" t="s">
        <v>57</v>
      </c>
      <c r="P246" s="3" t="str">
        <f t="shared" si="68"/>
        <v/>
      </c>
      <c r="Q246" s="3" t="str">
        <f>IF(D246="","",IF(AND(D246&lt;&gt;"",E246&lt;&gt;"",F246&lt;&gt;"",J246&lt;&gt;"",P246&lt;&gt;"",L246&lt;&gt;"",IFERROR(MATCH(INDEX($C:$C,MATCH($D246,$D:$D,0)),IMAGENES!$B:$B,0),-1)&gt;0),"'si'","'no'"))</f>
        <v/>
      </c>
      <c r="S246" t="str">
        <f t="shared" si="57"/>
        <v/>
      </c>
      <c r="T246" t="str">
        <f t="shared" si="58"/>
        <v/>
      </c>
      <c r="U246" t="str">
        <f t="shared" si="59"/>
        <v/>
      </c>
      <c r="V246" t="str">
        <f t="shared" si="69"/>
        <v/>
      </c>
      <c r="W246" t="str">
        <f t="shared" si="60"/>
        <v/>
      </c>
      <c r="X246" t="str">
        <f t="shared" si="61"/>
        <v/>
      </c>
      <c r="Y246" t="str">
        <f t="shared" si="62"/>
        <v/>
      </c>
      <c r="Z246" t="str">
        <f>IF($X246="","",INDEX(CATEGORIAS!$A:$A,MATCH($X246,CATEGORIAS!$B:$B,0)))</f>
        <v/>
      </c>
      <c r="AA246" t="str">
        <f>IF($Y246="","",INDEX(SUBCATEGORIAS!$A:$A,MATCH($Y246,SUBCATEGORIAS!$B:$B,0)))</f>
        <v/>
      </c>
      <c r="AB246" t="str">
        <f t="shared" si="63"/>
        <v/>
      </c>
      <c r="AC246" t="str">
        <f t="shared" si="70"/>
        <v/>
      </c>
      <c r="AD246" t="str">
        <f t="shared" si="71"/>
        <v/>
      </c>
      <c r="AE246" t="str">
        <f t="shared" si="72"/>
        <v/>
      </c>
      <c r="AG246">
        <v>244</v>
      </c>
      <c r="AH246" t="str">
        <f t="shared" si="75"/>
        <v/>
      </c>
      <c r="AI246" t="str">
        <f>IFERROR(IF(MATCH($AH241,$S:$S,0)&gt;0,CONCATENATE("grado: '",INDEX($V:$V,MATCH($AH241,$S:$S,0)),"',"),0),"")</f>
        <v/>
      </c>
      <c r="AN246" t="str">
        <f>IF($E246="","",INDEX(CATEGORIAS!$A:$A,MATCH($E246,CATEGORIAS!$B:$B,0)))</f>
        <v/>
      </c>
      <c r="AO246" t="str">
        <f>IF($F246="","",INDEX(SUBCATEGORIAS!$A:$A,MATCH($F246,SUBCATEGORIAS!$B:$B,0)))</f>
        <v/>
      </c>
      <c r="AP246" t="str">
        <f t="shared" si="64"/>
        <v/>
      </c>
      <c r="AR246" s="2" t="str">
        <f t="shared" si="73"/>
        <v/>
      </c>
      <c r="AS246" t="str">
        <f t="shared" si="74"/>
        <v/>
      </c>
      <c r="AT246" t="str">
        <f t="shared" si="65"/>
        <v/>
      </c>
      <c r="AU246" t="str">
        <f t="shared" si="66"/>
        <v/>
      </c>
    </row>
    <row r="247" spans="2:47" x14ac:dyDescent="0.25">
      <c r="B247" t="str">
        <f>IF(D247="","",MAX($B$2:B246)+1)</f>
        <v/>
      </c>
      <c r="C247" s="3" t="str">
        <f>IF(A247="","",IF(COUNTIF($A$2:$A246,$A247)=0,MAX($C$2:$C246)+1,""))</f>
        <v/>
      </c>
      <c r="M247" t="s">
        <v>57</v>
      </c>
      <c r="O247" t="s">
        <v>57</v>
      </c>
      <c r="P247" s="3" t="str">
        <f t="shared" si="68"/>
        <v/>
      </c>
      <c r="Q247" s="3" t="str">
        <f>IF(D247="","",IF(AND(D247&lt;&gt;"",E247&lt;&gt;"",F247&lt;&gt;"",J247&lt;&gt;"",P247&lt;&gt;"",L247&lt;&gt;"",IFERROR(MATCH(INDEX($C:$C,MATCH($D247,$D:$D,0)),IMAGENES!$B:$B,0),-1)&gt;0),"'si'","'no'"))</f>
        <v/>
      </c>
      <c r="S247" t="str">
        <f t="shared" si="57"/>
        <v/>
      </c>
      <c r="T247" t="str">
        <f t="shared" si="58"/>
        <v/>
      </c>
      <c r="U247" t="str">
        <f t="shared" si="59"/>
        <v/>
      </c>
      <c r="V247" t="str">
        <f t="shared" si="69"/>
        <v/>
      </c>
      <c r="W247" t="str">
        <f t="shared" si="60"/>
        <v/>
      </c>
      <c r="X247" t="str">
        <f t="shared" si="61"/>
        <v/>
      </c>
      <c r="Y247" t="str">
        <f t="shared" si="62"/>
        <v/>
      </c>
      <c r="Z247" t="str">
        <f>IF($X247="","",INDEX(CATEGORIAS!$A:$A,MATCH($X247,CATEGORIAS!$B:$B,0)))</f>
        <v/>
      </c>
      <c r="AA247" t="str">
        <f>IF($Y247="","",INDEX(SUBCATEGORIAS!$A:$A,MATCH($Y247,SUBCATEGORIAS!$B:$B,0)))</f>
        <v/>
      </c>
      <c r="AB247" t="str">
        <f t="shared" si="63"/>
        <v/>
      </c>
      <c r="AC247" t="str">
        <f t="shared" si="70"/>
        <v/>
      </c>
      <c r="AD247" t="str">
        <f t="shared" si="71"/>
        <v/>
      </c>
      <c r="AE247" t="str">
        <f t="shared" si="72"/>
        <v/>
      </c>
      <c r="AG247">
        <v>245</v>
      </c>
      <c r="AH247" t="str">
        <f t="shared" si="75"/>
        <v/>
      </c>
      <c r="AI247" t="str">
        <f>IFERROR(IF(MATCH($AH241,$S:$S,0)&gt;0,CONCATENATE("id_categoria: '",INDEX($Z:$Z,MATCH($AH241,$S:$S,0)),"',"),0),"")</f>
        <v/>
      </c>
      <c r="AN247" t="str">
        <f>IF($E247="","",INDEX(CATEGORIAS!$A:$A,MATCH($E247,CATEGORIAS!$B:$B,0)))</f>
        <v/>
      </c>
      <c r="AO247" t="str">
        <f>IF($F247="","",INDEX(SUBCATEGORIAS!$A:$A,MATCH($F247,SUBCATEGORIAS!$B:$B,0)))</f>
        <v/>
      </c>
      <c r="AP247" t="str">
        <f t="shared" si="64"/>
        <v/>
      </c>
      <c r="AR247" s="2" t="str">
        <f t="shared" si="73"/>
        <v/>
      </c>
      <c r="AS247" t="str">
        <f t="shared" si="74"/>
        <v/>
      </c>
      <c r="AT247" t="str">
        <f t="shared" si="65"/>
        <v/>
      </c>
      <c r="AU247" t="str">
        <f t="shared" si="66"/>
        <v/>
      </c>
    </row>
    <row r="248" spans="2:47" x14ac:dyDescent="0.25">
      <c r="B248" t="str">
        <f>IF(D248="","",MAX($B$2:B247)+1)</f>
        <v/>
      </c>
      <c r="C248" s="3" t="str">
        <f>IF(A248="","",IF(COUNTIF($A$2:$A247,$A248)=0,MAX($C$2:$C247)+1,""))</f>
        <v/>
      </c>
      <c r="M248" t="s">
        <v>57</v>
      </c>
      <c r="O248" t="s">
        <v>57</v>
      </c>
      <c r="P248" s="3" t="str">
        <f t="shared" si="68"/>
        <v/>
      </c>
      <c r="Q248" s="3" t="str">
        <f>IF(D248="","",IF(AND(D248&lt;&gt;"",E248&lt;&gt;"",F248&lt;&gt;"",J248&lt;&gt;"",P248&lt;&gt;"",L248&lt;&gt;"",IFERROR(MATCH(INDEX($C:$C,MATCH($D248,$D:$D,0)),IMAGENES!$B:$B,0),-1)&gt;0),"'si'","'no'"))</f>
        <v/>
      </c>
      <c r="S248" t="str">
        <f t="shared" si="57"/>
        <v/>
      </c>
      <c r="T248" t="str">
        <f t="shared" si="58"/>
        <v/>
      </c>
      <c r="U248" t="str">
        <f t="shared" si="59"/>
        <v/>
      </c>
      <c r="V248" t="str">
        <f t="shared" si="69"/>
        <v/>
      </c>
      <c r="W248" t="str">
        <f t="shared" si="60"/>
        <v/>
      </c>
      <c r="X248" t="str">
        <f t="shared" si="61"/>
        <v/>
      </c>
      <c r="Y248" t="str">
        <f t="shared" si="62"/>
        <v/>
      </c>
      <c r="Z248" t="str">
        <f>IF($X248="","",INDEX(CATEGORIAS!$A:$A,MATCH($X248,CATEGORIAS!$B:$B,0)))</f>
        <v/>
      </c>
      <c r="AA248" t="str">
        <f>IF($Y248="","",INDEX(SUBCATEGORIAS!$A:$A,MATCH($Y248,SUBCATEGORIAS!$B:$B,0)))</f>
        <v/>
      </c>
      <c r="AB248" t="str">
        <f t="shared" si="63"/>
        <v/>
      </c>
      <c r="AC248" t="str">
        <f t="shared" si="70"/>
        <v/>
      </c>
      <c r="AD248" t="str">
        <f t="shared" si="71"/>
        <v/>
      </c>
      <c r="AE248" t="str">
        <f t="shared" si="72"/>
        <v/>
      </c>
      <c r="AG248">
        <v>246</v>
      </c>
      <c r="AH248" t="str">
        <f t="shared" si="75"/>
        <v/>
      </c>
      <c r="AI248" t="str">
        <f>IFERROR(IF(MATCH($AH241,$S:$S,0)&gt;0,CONCATENATE("id_subcategoria: '",INDEX($AA:$AA,MATCH($AH241,$S:$S,0)),"',"),0),"")</f>
        <v/>
      </c>
      <c r="AN248" t="str">
        <f>IF($E248="","",INDEX(CATEGORIAS!$A:$A,MATCH($E248,CATEGORIAS!$B:$B,0)))</f>
        <v/>
      </c>
      <c r="AO248" t="str">
        <f>IF($F248="","",INDEX(SUBCATEGORIAS!$A:$A,MATCH($F248,SUBCATEGORIAS!$B:$B,0)))</f>
        <v/>
      </c>
      <c r="AP248" t="str">
        <f t="shared" si="64"/>
        <v/>
      </c>
      <c r="AR248" s="2" t="str">
        <f t="shared" si="73"/>
        <v/>
      </c>
      <c r="AS248" t="str">
        <f t="shared" si="74"/>
        <v/>
      </c>
      <c r="AT248" t="str">
        <f t="shared" si="65"/>
        <v/>
      </c>
      <c r="AU248" t="str">
        <f t="shared" si="66"/>
        <v/>
      </c>
    </row>
    <row r="249" spans="2:47" x14ac:dyDescent="0.25">
      <c r="B249" t="str">
        <f>IF(D249="","",MAX($B$2:B248)+1)</f>
        <v/>
      </c>
      <c r="C249" s="3" t="str">
        <f>IF(A249="","",IF(COUNTIF($A$2:$A248,$A249)=0,MAX($C$2:$C248)+1,""))</f>
        <v/>
      </c>
      <c r="M249" t="s">
        <v>57</v>
      </c>
      <c r="O249" t="s">
        <v>57</v>
      </c>
      <c r="P249" s="3" t="str">
        <f t="shared" si="68"/>
        <v/>
      </c>
      <c r="Q249" s="3" t="str">
        <f>IF(D249="","",IF(AND(D249&lt;&gt;"",E249&lt;&gt;"",F249&lt;&gt;"",J249&lt;&gt;"",P249&lt;&gt;"",L249&lt;&gt;"",IFERROR(MATCH(INDEX($C:$C,MATCH($D249,$D:$D,0)),IMAGENES!$B:$B,0),-1)&gt;0),"'si'","'no'"))</f>
        <v/>
      </c>
      <c r="S249" t="str">
        <f t="shared" si="57"/>
        <v/>
      </c>
      <c r="T249" t="str">
        <f t="shared" si="58"/>
        <v/>
      </c>
      <c r="U249" t="str">
        <f t="shared" si="59"/>
        <v/>
      </c>
      <c r="V249" t="str">
        <f t="shared" si="69"/>
        <v/>
      </c>
      <c r="W249" t="str">
        <f t="shared" si="60"/>
        <v/>
      </c>
      <c r="X249" t="str">
        <f t="shared" si="61"/>
        <v/>
      </c>
      <c r="Y249" t="str">
        <f t="shared" si="62"/>
        <v/>
      </c>
      <c r="Z249" t="str">
        <f>IF($X249="","",INDEX(CATEGORIAS!$A:$A,MATCH($X249,CATEGORIAS!$B:$B,0)))</f>
        <v/>
      </c>
      <c r="AA249" t="str">
        <f>IF($Y249="","",INDEX(SUBCATEGORIAS!$A:$A,MATCH($Y249,SUBCATEGORIAS!$B:$B,0)))</f>
        <v/>
      </c>
      <c r="AB249" t="str">
        <f t="shared" si="63"/>
        <v/>
      </c>
      <c r="AC249" t="str">
        <f t="shared" si="70"/>
        <v/>
      </c>
      <c r="AD249" t="str">
        <f t="shared" si="71"/>
        <v/>
      </c>
      <c r="AE249" t="str">
        <f t="shared" si="72"/>
        <v/>
      </c>
      <c r="AG249">
        <v>247</v>
      </c>
      <c r="AH249" t="str">
        <f t="shared" si="75"/>
        <v/>
      </c>
      <c r="AI249" t="str">
        <f>IFERROR(IF(MATCH($AH241,$S:$S,0)&gt;0,CONCATENATE("precio: ",INDEX($AB:$AB,MATCH($AH241,$S:$S,0)),","),0),"")</f>
        <v/>
      </c>
      <c r="AN249" t="str">
        <f>IF($E249="","",INDEX(CATEGORIAS!$A:$A,MATCH($E249,CATEGORIAS!$B:$B,0)))</f>
        <v/>
      </c>
      <c r="AO249" t="str">
        <f>IF($F249="","",INDEX(SUBCATEGORIAS!$A:$A,MATCH($F249,SUBCATEGORIAS!$B:$B,0)))</f>
        <v/>
      </c>
      <c r="AP249" t="str">
        <f t="shared" si="64"/>
        <v/>
      </c>
      <c r="AR249" s="2" t="str">
        <f t="shared" si="73"/>
        <v/>
      </c>
      <c r="AS249" t="str">
        <f t="shared" si="74"/>
        <v/>
      </c>
      <c r="AT249" t="str">
        <f t="shared" si="65"/>
        <v/>
      </c>
      <c r="AU249" t="str">
        <f t="shared" si="66"/>
        <v/>
      </c>
    </row>
    <row r="250" spans="2:47" x14ac:dyDescent="0.25">
      <c r="B250" t="str">
        <f>IF(D250="","",MAX($B$2:B249)+1)</f>
        <v/>
      </c>
      <c r="C250" s="3" t="str">
        <f>IF(A250="","",IF(COUNTIF($A$2:$A249,$A250)=0,MAX($C$2:$C249)+1,""))</f>
        <v/>
      </c>
      <c r="M250" t="s">
        <v>57</v>
      </c>
      <c r="O250" t="s">
        <v>57</v>
      </c>
      <c r="P250" s="3" t="str">
        <f t="shared" si="68"/>
        <v/>
      </c>
      <c r="Q250" s="3" t="str">
        <f>IF(D250="","",IF(AND(D250&lt;&gt;"",E250&lt;&gt;"",F250&lt;&gt;"",J250&lt;&gt;"",P250&lt;&gt;"",L250&lt;&gt;"",IFERROR(MATCH(INDEX($C:$C,MATCH($D250,$D:$D,0)),IMAGENES!$B:$B,0),-1)&gt;0),"'si'","'no'"))</f>
        <v/>
      </c>
      <c r="S250" t="str">
        <f t="shared" si="57"/>
        <v/>
      </c>
      <c r="T250" t="str">
        <f t="shared" si="58"/>
        <v/>
      </c>
      <c r="U250" t="str">
        <f t="shared" si="59"/>
        <v/>
      </c>
      <c r="V250" t="str">
        <f t="shared" si="69"/>
        <v/>
      </c>
      <c r="W250" t="str">
        <f t="shared" si="60"/>
        <v/>
      </c>
      <c r="X250" t="str">
        <f t="shared" si="61"/>
        <v/>
      </c>
      <c r="Y250" t="str">
        <f t="shared" si="62"/>
        <v/>
      </c>
      <c r="Z250" t="str">
        <f>IF($X250="","",INDEX(CATEGORIAS!$A:$A,MATCH($X250,CATEGORIAS!$B:$B,0)))</f>
        <v/>
      </c>
      <c r="AA250" t="str">
        <f>IF($Y250="","",INDEX(SUBCATEGORIAS!$A:$A,MATCH($Y250,SUBCATEGORIAS!$B:$B,0)))</f>
        <v/>
      </c>
      <c r="AB250" t="str">
        <f t="shared" si="63"/>
        <v/>
      </c>
      <c r="AC250" t="str">
        <f t="shared" si="70"/>
        <v/>
      </c>
      <c r="AD250" t="str">
        <f t="shared" si="71"/>
        <v/>
      </c>
      <c r="AE250" t="str">
        <f t="shared" si="72"/>
        <v/>
      </c>
      <c r="AG250">
        <v>248</v>
      </c>
      <c r="AH250" t="str">
        <f t="shared" si="75"/>
        <v/>
      </c>
      <c r="AI250" t="str">
        <f>IFERROR(IF(MATCH($AH241,$S:$S,0)&gt;0,CONCATENATE("video_si: ",IF(LEN(IF(OR(INDEX($AD:$AD,MATCH($AH241,$S:$S,0))=0,INDEX($AD:$AD,MATCH($AH241,$S:$S,0))=" ",INDEX($AD:$AD,MATCH($AH241,$S:$S,0))=""),CONCATENATE(CHAR(39),CHAR(39)),CONCATENATE(CHAR(39),INDEX($AD:$AD,MATCH($AH241,$S:$S,0)),CHAR(39))))&gt;5,"'si'","'no'"),","),0),"")</f>
        <v/>
      </c>
      <c r="AN250" t="str">
        <f>IF($E250="","",INDEX(CATEGORIAS!$A:$A,MATCH($E250,CATEGORIAS!$B:$B,0)))</f>
        <v/>
      </c>
      <c r="AO250" t="str">
        <f>IF($F250="","",INDEX(SUBCATEGORIAS!$A:$A,MATCH($F250,SUBCATEGORIAS!$B:$B,0)))</f>
        <v/>
      </c>
      <c r="AP250" t="str">
        <f t="shared" si="64"/>
        <v/>
      </c>
      <c r="AR250" s="2" t="str">
        <f t="shared" si="73"/>
        <v/>
      </c>
      <c r="AS250" t="str">
        <f t="shared" si="74"/>
        <v/>
      </c>
      <c r="AT250" t="str">
        <f t="shared" si="65"/>
        <v/>
      </c>
      <c r="AU250" t="str">
        <f t="shared" si="66"/>
        <v/>
      </c>
    </row>
    <row r="251" spans="2:47" x14ac:dyDescent="0.25">
      <c r="B251" t="str">
        <f>IF(D251="","",MAX($B$2:B250)+1)</f>
        <v/>
      </c>
      <c r="C251" s="3" t="str">
        <f>IF(A251="","",IF(COUNTIF($A$2:$A250,$A251)=0,MAX($C$2:$C250)+1,""))</f>
        <v/>
      </c>
      <c r="M251" t="s">
        <v>57</v>
      </c>
      <c r="O251" t="s">
        <v>57</v>
      </c>
      <c r="P251" s="3" t="str">
        <f t="shared" si="68"/>
        <v/>
      </c>
      <c r="Q251" s="3" t="str">
        <f>IF(D251="","",IF(AND(D251&lt;&gt;"",E251&lt;&gt;"",F251&lt;&gt;"",J251&lt;&gt;"",P251&lt;&gt;"",L251&lt;&gt;"",IFERROR(MATCH(INDEX($C:$C,MATCH($D251,$D:$D,0)),IMAGENES!$B:$B,0),-1)&gt;0),"'si'","'no'"))</f>
        <v/>
      </c>
      <c r="S251" t="str">
        <f t="shared" si="57"/>
        <v/>
      </c>
      <c r="T251" t="str">
        <f t="shared" si="58"/>
        <v/>
      </c>
      <c r="U251" t="str">
        <f t="shared" si="59"/>
        <v/>
      </c>
      <c r="V251" t="str">
        <f t="shared" si="69"/>
        <v/>
      </c>
      <c r="W251" t="str">
        <f t="shared" si="60"/>
        <v/>
      </c>
      <c r="X251" t="str">
        <f t="shared" si="61"/>
        <v/>
      </c>
      <c r="Y251" t="str">
        <f t="shared" si="62"/>
        <v/>
      </c>
      <c r="Z251" t="str">
        <f>IF($X251="","",INDEX(CATEGORIAS!$A:$A,MATCH($X251,CATEGORIAS!$B:$B,0)))</f>
        <v/>
      </c>
      <c r="AA251" t="str">
        <f>IF($Y251="","",INDEX(SUBCATEGORIAS!$A:$A,MATCH($Y251,SUBCATEGORIAS!$B:$B,0)))</f>
        <v/>
      </c>
      <c r="AB251" t="str">
        <f t="shared" si="63"/>
        <v/>
      </c>
      <c r="AC251" t="str">
        <f t="shared" si="70"/>
        <v/>
      </c>
      <c r="AD251" t="str">
        <f t="shared" si="71"/>
        <v/>
      </c>
      <c r="AE251" t="str">
        <f t="shared" si="72"/>
        <v/>
      </c>
      <c r="AG251">
        <v>249</v>
      </c>
      <c r="AH251" t="str">
        <f t="shared" si="75"/>
        <v/>
      </c>
      <c r="AI251" t="str">
        <f>IFERROR(IF(MATCH($AH241,$S:$S,0)&gt;0,CONCATENATE("video_link: ",IF(OR(INDEX($AD:$AD,MATCH($AH241,$S:$S,0))=0,INDEX($AD:$AD,MATCH($AH241,$S:$S,0))=" ",INDEX($AD:$AD,MATCH($AH241,$S:$S,0))=""),CONCATENATE(CHAR(39),CHAR(39)),CONCATENATE(CHAR(39),INDEX($AD:$AD,MATCH($AH241,$S:$S,0)),CHAR(39))),","),0),"")</f>
        <v/>
      </c>
      <c r="AN251" t="str">
        <f>IF($E251="","",INDEX(CATEGORIAS!$A:$A,MATCH($E251,CATEGORIAS!$B:$B,0)))</f>
        <v/>
      </c>
      <c r="AO251" t="str">
        <f>IF($F251="","",INDEX(SUBCATEGORIAS!$A:$A,MATCH($F251,SUBCATEGORIAS!$B:$B,0)))</f>
        <v/>
      </c>
      <c r="AP251" t="str">
        <f t="shared" si="64"/>
        <v/>
      </c>
      <c r="AR251" s="2" t="str">
        <f t="shared" si="73"/>
        <v/>
      </c>
      <c r="AS251" t="str">
        <f t="shared" si="74"/>
        <v/>
      </c>
      <c r="AT251" t="str">
        <f t="shared" si="65"/>
        <v/>
      </c>
      <c r="AU251" t="str">
        <f t="shared" si="66"/>
        <v/>
      </c>
    </row>
    <row r="252" spans="2:47" x14ac:dyDescent="0.25">
      <c r="B252" t="str">
        <f>IF(D252="","",MAX($B$2:B251)+1)</f>
        <v/>
      </c>
      <c r="C252" s="3" t="str">
        <f>IF(A252="","",IF(COUNTIF($A$2:$A251,$A252)=0,MAX($C$2:$C251)+1,""))</f>
        <v/>
      </c>
      <c r="M252" t="s">
        <v>57</v>
      </c>
      <c r="O252" t="s">
        <v>57</v>
      </c>
      <c r="P252" s="3" t="str">
        <f t="shared" si="68"/>
        <v/>
      </c>
      <c r="Q252" s="3" t="str">
        <f>IF(D252="","",IF(AND(D252&lt;&gt;"",E252&lt;&gt;"",F252&lt;&gt;"",J252&lt;&gt;"",P252&lt;&gt;"",L252&lt;&gt;"",IFERROR(MATCH(INDEX($C:$C,MATCH($D252,$D:$D,0)),IMAGENES!$B:$B,0),-1)&gt;0),"'si'","'no'"))</f>
        <v/>
      </c>
      <c r="S252" t="str">
        <f t="shared" si="57"/>
        <v/>
      </c>
      <c r="T252" t="str">
        <f t="shared" si="58"/>
        <v/>
      </c>
      <c r="U252" t="str">
        <f t="shared" si="59"/>
        <v/>
      </c>
      <c r="V252" t="str">
        <f t="shared" si="69"/>
        <v/>
      </c>
      <c r="W252" t="str">
        <f t="shared" si="60"/>
        <v/>
      </c>
      <c r="X252" t="str">
        <f t="shared" si="61"/>
        <v/>
      </c>
      <c r="Y252" t="str">
        <f t="shared" si="62"/>
        <v/>
      </c>
      <c r="Z252" t="str">
        <f>IF($X252="","",INDEX(CATEGORIAS!$A:$A,MATCH($X252,CATEGORIAS!$B:$B,0)))</f>
        <v/>
      </c>
      <c r="AA252" t="str">
        <f>IF($Y252="","",INDEX(SUBCATEGORIAS!$A:$A,MATCH($Y252,SUBCATEGORIAS!$B:$B,0)))</f>
        <v/>
      </c>
      <c r="AB252" t="str">
        <f t="shared" si="63"/>
        <v/>
      </c>
      <c r="AC252" t="str">
        <f t="shared" si="70"/>
        <v/>
      </c>
      <c r="AD252" t="str">
        <f t="shared" si="71"/>
        <v/>
      </c>
      <c r="AE252" t="str">
        <f t="shared" si="72"/>
        <v/>
      </c>
      <c r="AG252">
        <v>250</v>
      </c>
      <c r="AH252" t="str">
        <f t="shared" si="75"/>
        <v/>
      </c>
      <c r="AI252" t="str">
        <f>IFERROR(IF(MATCH($AH241,$S:$S,0)&gt;0,CONCATENATE("imagen: ",IF(OR(INDEX($AC:$AC,MATCH($AH241,$S:$S,0))=0,INDEX($AC:$AC,MATCH($AH241,$S:$S,0))=" ",INDEX($AC:$AC,MATCH($AH241,$S:$S,0))=""),CONCATENATE(CHAR(39),CHAR(39)),CONCATENATE("require('../images/productos/",INDEX($AC:$AC,MATCH($AH241,$S:$S,0)),"')")),","),0),"")</f>
        <v/>
      </c>
      <c r="AN252" t="str">
        <f>IF($E252="","",INDEX(CATEGORIAS!$A:$A,MATCH($E252,CATEGORIAS!$B:$B,0)))</f>
        <v/>
      </c>
      <c r="AO252" t="str">
        <f>IF($F252="","",INDEX(SUBCATEGORIAS!$A:$A,MATCH($F252,SUBCATEGORIAS!$B:$B,0)))</f>
        <v/>
      </c>
      <c r="AP252" t="str">
        <f t="shared" si="64"/>
        <v/>
      </c>
      <c r="AR252" s="2" t="str">
        <f t="shared" si="73"/>
        <v/>
      </c>
      <c r="AS252" t="str">
        <f t="shared" si="74"/>
        <v/>
      </c>
      <c r="AT252" t="str">
        <f t="shared" si="65"/>
        <v/>
      </c>
      <c r="AU252" t="str">
        <f t="shared" si="66"/>
        <v/>
      </c>
    </row>
    <row r="253" spans="2:47" x14ac:dyDescent="0.25">
      <c r="B253" t="str">
        <f>IF(D253="","",MAX($B$2:B252)+1)</f>
        <v/>
      </c>
      <c r="C253" s="3" t="str">
        <f>IF(A253="","",IF(COUNTIF($A$2:$A252,$A253)=0,MAX($C$2:$C252)+1,""))</f>
        <v/>
      </c>
      <c r="M253" t="s">
        <v>57</v>
      </c>
      <c r="O253" t="s">
        <v>57</v>
      </c>
      <c r="P253" s="3" t="str">
        <f t="shared" si="68"/>
        <v/>
      </c>
      <c r="Q253" s="3" t="str">
        <f>IF(D253="","",IF(AND(D253&lt;&gt;"",E253&lt;&gt;"",F253&lt;&gt;"",J253&lt;&gt;"",P253&lt;&gt;"",L253&lt;&gt;"",IFERROR(MATCH(INDEX($C:$C,MATCH($D253,$D:$D,0)),IMAGENES!$B:$B,0),-1)&gt;0),"'si'","'no'"))</f>
        <v/>
      </c>
      <c r="S253" t="str">
        <f t="shared" si="57"/>
        <v/>
      </c>
      <c r="T253" t="str">
        <f t="shared" si="58"/>
        <v/>
      </c>
      <c r="U253" t="str">
        <f t="shared" si="59"/>
        <v/>
      </c>
      <c r="V253" t="str">
        <f t="shared" si="69"/>
        <v/>
      </c>
      <c r="W253" t="str">
        <f t="shared" si="60"/>
        <v/>
      </c>
      <c r="X253" t="str">
        <f t="shared" si="61"/>
        <v/>
      </c>
      <c r="Y253" t="str">
        <f t="shared" si="62"/>
        <v/>
      </c>
      <c r="Z253" t="str">
        <f>IF($X253="","",INDEX(CATEGORIAS!$A:$A,MATCH($X253,CATEGORIAS!$B:$B,0)))</f>
        <v/>
      </c>
      <c r="AA253" t="str">
        <f>IF($Y253="","",INDEX(SUBCATEGORIAS!$A:$A,MATCH($Y253,SUBCATEGORIAS!$B:$B,0)))</f>
        <v/>
      </c>
      <c r="AB253" t="str">
        <f t="shared" si="63"/>
        <v/>
      </c>
      <c r="AC253" t="str">
        <f t="shared" si="70"/>
        <v/>
      </c>
      <c r="AD253" t="str">
        <f t="shared" si="71"/>
        <v/>
      </c>
      <c r="AE253" t="str">
        <f t="shared" si="72"/>
        <v/>
      </c>
      <c r="AG253">
        <v>251</v>
      </c>
      <c r="AH253" t="str">
        <f t="shared" si="75"/>
        <v/>
      </c>
      <c r="AI253" t="str">
        <f>IFERROR(IF(MATCH($AH241,$S:$S,0)&gt;0,CONCATENATE("disponible: ",INDEX($AE:$AE,MATCH($AH241,$S:$S,0)),","),0),"")</f>
        <v/>
      </c>
      <c r="AN253" t="str">
        <f>IF($E253="","",INDEX(CATEGORIAS!$A:$A,MATCH($E253,CATEGORIAS!$B:$B,0)))</f>
        <v/>
      </c>
      <c r="AO253" t="str">
        <f>IF($F253="","",INDEX(SUBCATEGORIAS!$A:$A,MATCH($F253,SUBCATEGORIAS!$B:$B,0)))</f>
        <v/>
      </c>
      <c r="AP253" t="str">
        <f t="shared" si="64"/>
        <v/>
      </c>
      <c r="AR253" s="2" t="str">
        <f t="shared" si="73"/>
        <v/>
      </c>
      <c r="AS253" t="str">
        <f t="shared" si="74"/>
        <v/>
      </c>
      <c r="AT253" t="str">
        <f t="shared" si="65"/>
        <v/>
      </c>
      <c r="AU253" t="str">
        <f t="shared" si="66"/>
        <v/>
      </c>
    </row>
    <row r="254" spans="2:47" x14ac:dyDescent="0.25">
      <c r="B254" t="str">
        <f>IF(D254="","",MAX($B$2:B253)+1)</f>
        <v/>
      </c>
      <c r="C254" s="3" t="str">
        <f>IF(A254="","",IF(COUNTIF($A$2:$A253,$A254)=0,MAX($C$2:$C253)+1,""))</f>
        <v/>
      </c>
      <c r="M254" t="s">
        <v>57</v>
      </c>
      <c r="O254" t="s">
        <v>57</v>
      </c>
      <c r="P254" s="3" t="str">
        <f t="shared" si="68"/>
        <v/>
      </c>
      <c r="Q254" s="3" t="str">
        <f>IF(D254="","",IF(AND(D254&lt;&gt;"",E254&lt;&gt;"",F254&lt;&gt;"",J254&lt;&gt;"",P254&lt;&gt;"",L254&lt;&gt;"",IFERROR(MATCH(INDEX($C:$C,MATCH($D254,$D:$D,0)),IMAGENES!$B:$B,0),-1)&gt;0),"'si'","'no'"))</f>
        <v/>
      </c>
      <c r="S254" t="str">
        <f t="shared" si="57"/>
        <v/>
      </c>
      <c r="T254" t="str">
        <f t="shared" si="58"/>
        <v/>
      </c>
      <c r="U254" t="str">
        <f t="shared" si="59"/>
        <v/>
      </c>
      <c r="V254" t="str">
        <f t="shared" si="69"/>
        <v/>
      </c>
      <c r="W254" t="str">
        <f t="shared" si="60"/>
        <v/>
      </c>
      <c r="X254" t="str">
        <f t="shared" si="61"/>
        <v/>
      </c>
      <c r="Y254" t="str">
        <f t="shared" si="62"/>
        <v/>
      </c>
      <c r="Z254" t="str">
        <f>IF($X254="","",INDEX(CATEGORIAS!$A:$A,MATCH($X254,CATEGORIAS!$B:$B,0)))</f>
        <v/>
      </c>
      <c r="AA254" t="str">
        <f>IF($Y254="","",INDEX(SUBCATEGORIAS!$A:$A,MATCH($Y254,SUBCATEGORIAS!$B:$B,0)))</f>
        <v/>
      </c>
      <c r="AB254" t="str">
        <f t="shared" si="63"/>
        <v/>
      </c>
      <c r="AC254" t="str">
        <f t="shared" si="70"/>
        <v/>
      </c>
      <c r="AD254" t="str">
        <f t="shared" si="71"/>
        <v/>
      </c>
      <c r="AE254" t="str">
        <f t="shared" si="72"/>
        <v/>
      </c>
      <c r="AG254">
        <v>252</v>
      </c>
      <c r="AH254" t="str">
        <f t="shared" si="75"/>
        <v/>
      </c>
      <c r="AI254" t="str">
        <f>IFERROR(IF(MATCH($AH241,$S:$S,0)&gt;0,"},",0),"")</f>
        <v/>
      </c>
      <c r="AN254" t="str">
        <f>IF($E254="","",INDEX(CATEGORIAS!$A:$A,MATCH($E254,CATEGORIAS!$B:$B,0)))</f>
        <v/>
      </c>
      <c r="AO254" t="str">
        <f>IF($F254="","",INDEX(SUBCATEGORIAS!$A:$A,MATCH($F254,SUBCATEGORIAS!$B:$B,0)))</f>
        <v/>
      </c>
      <c r="AP254" t="str">
        <f t="shared" si="64"/>
        <v/>
      </c>
      <c r="AR254" s="2" t="str">
        <f t="shared" si="73"/>
        <v/>
      </c>
      <c r="AS254" t="str">
        <f t="shared" si="74"/>
        <v/>
      </c>
      <c r="AT254" t="str">
        <f t="shared" si="65"/>
        <v/>
      </c>
      <c r="AU254" t="str">
        <f t="shared" si="66"/>
        <v/>
      </c>
    </row>
    <row r="255" spans="2:47" x14ac:dyDescent="0.25">
      <c r="B255" t="str">
        <f>IF(D255="","",MAX($B$2:B254)+1)</f>
        <v/>
      </c>
      <c r="C255" s="3" t="str">
        <f>IF(A255="","",IF(COUNTIF($A$2:$A254,$A255)=0,MAX($C$2:$C254)+1,""))</f>
        <v/>
      </c>
      <c r="M255" t="s">
        <v>57</v>
      </c>
      <c r="O255" t="s">
        <v>57</v>
      </c>
      <c r="P255" s="3" t="str">
        <f t="shared" si="68"/>
        <v/>
      </c>
      <c r="Q255" s="3" t="str">
        <f>IF(D255="","",IF(AND(D255&lt;&gt;"",E255&lt;&gt;"",F255&lt;&gt;"",J255&lt;&gt;"",P255&lt;&gt;"",L255&lt;&gt;"",IFERROR(MATCH(INDEX($C:$C,MATCH($D255,$D:$D,0)),IMAGENES!$B:$B,0),-1)&gt;0),"'si'","'no'"))</f>
        <v/>
      </c>
      <c r="S255" t="str">
        <f t="shared" si="57"/>
        <v/>
      </c>
      <c r="T255" t="str">
        <f t="shared" si="58"/>
        <v/>
      </c>
      <c r="U255" t="str">
        <f t="shared" si="59"/>
        <v/>
      </c>
      <c r="V255" t="str">
        <f t="shared" si="69"/>
        <v/>
      </c>
      <c r="W255" t="str">
        <f t="shared" si="60"/>
        <v/>
      </c>
      <c r="X255" t="str">
        <f t="shared" si="61"/>
        <v/>
      </c>
      <c r="Y255" t="str">
        <f t="shared" si="62"/>
        <v/>
      </c>
      <c r="Z255" t="str">
        <f>IF($X255="","",INDEX(CATEGORIAS!$A:$A,MATCH($X255,CATEGORIAS!$B:$B,0)))</f>
        <v/>
      </c>
      <c r="AA255" t="str">
        <f>IF($Y255="","",INDEX(SUBCATEGORIAS!$A:$A,MATCH($Y255,SUBCATEGORIAS!$B:$B,0)))</f>
        <v/>
      </c>
      <c r="AB255" t="str">
        <f t="shared" si="63"/>
        <v/>
      </c>
      <c r="AC255" t="str">
        <f t="shared" si="70"/>
        <v/>
      </c>
      <c r="AD255" t="str">
        <f t="shared" si="71"/>
        <v/>
      </c>
      <c r="AE255" t="str">
        <f t="shared" si="72"/>
        <v/>
      </c>
      <c r="AG255">
        <v>253</v>
      </c>
      <c r="AH255">
        <f t="shared" si="75"/>
        <v>19</v>
      </c>
      <c r="AI255" t="str">
        <f>IFERROR(IF(MATCH($AH255,$S:$S,0)&gt;0,"{",0),"")</f>
        <v/>
      </c>
      <c r="AN255" t="str">
        <f>IF($E255="","",INDEX(CATEGORIAS!$A:$A,MATCH($E255,CATEGORIAS!$B:$B,0)))</f>
        <v/>
      </c>
      <c r="AO255" t="str">
        <f>IF($F255="","",INDEX(SUBCATEGORIAS!$A:$A,MATCH($F255,SUBCATEGORIAS!$B:$B,0)))</f>
        <v/>
      </c>
      <c r="AP255" t="str">
        <f t="shared" si="64"/>
        <v/>
      </c>
      <c r="AR255" s="2" t="str">
        <f t="shared" si="73"/>
        <v/>
      </c>
      <c r="AS255" t="str">
        <f t="shared" si="74"/>
        <v/>
      </c>
      <c r="AT255" t="str">
        <f t="shared" si="65"/>
        <v/>
      </c>
      <c r="AU255" t="str">
        <f t="shared" si="66"/>
        <v/>
      </c>
    </row>
    <row r="256" spans="2:47" x14ac:dyDescent="0.25">
      <c r="B256" t="str">
        <f>IF(D256="","",MAX($B$2:B255)+1)</f>
        <v/>
      </c>
      <c r="C256" s="3" t="str">
        <f>IF(A256="","",IF(COUNTIF($A$2:$A255,$A256)=0,MAX($C$2:$C255)+1,""))</f>
        <v/>
      </c>
      <c r="M256" t="s">
        <v>57</v>
      </c>
      <c r="O256" t="s">
        <v>57</v>
      </c>
      <c r="P256" s="3" t="str">
        <f t="shared" si="68"/>
        <v/>
      </c>
      <c r="Q256" s="3" t="str">
        <f>IF(D256="","",IF(AND(D256&lt;&gt;"",E256&lt;&gt;"",F256&lt;&gt;"",J256&lt;&gt;"",P256&lt;&gt;"",L256&lt;&gt;"",IFERROR(MATCH(INDEX($C:$C,MATCH($D256,$D:$D,0)),IMAGENES!$B:$B,0),-1)&gt;0),"'si'","'no'"))</f>
        <v/>
      </c>
      <c r="S256" t="str">
        <f t="shared" si="57"/>
        <v/>
      </c>
      <c r="T256" t="str">
        <f t="shared" si="58"/>
        <v/>
      </c>
      <c r="U256" t="str">
        <f t="shared" si="59"/>
        <v/>
      </c>
      <c r="V256" t="str">
        <f t="shared" si="69"/>
        <v/>
      </c>
      <c r="W256" t="str">
        <f t="shared" si="60"/>
        <v/>
      </c>
      <c r="X256" t="str">
        <f t="shared" si="61"/>
        <v/>
      </c>
      <c r="Y256" t="str">
        <f t="shared" si="62"/>
        <v/>
      </c>
      <c r="Z256" t="str">
        <f>IF($X256="","",INDEX(CATEGORIAS!$A:$A,MATCH($X256,CATEGORIAS!$B:$B,0)))</f>
        <v/>
      </c>
      <c r="AA256" t="str">
        <f>IF($Y256="","",INDEX(SUBCATEGORIAS!$A:$A,MATCH($Y256,SUBCATEGORIAS!$B:$B,0)))</f>
        <v/>
      </c>
      <c r="AB256" t="str">
        <f t="shared" si="63"/>
        <v/>
      </c>
      <c r="AC256" t="str">
        <f t="shared" si="70"/>
        <v/>
      </c>
      <c r="AD256" t="str">
        <f t="shared" si="71"/>
        <v/>
      </c>
      <c r="AE256" t="str">
        <f t="shared" si="72"/>
        <v/>
      </c>
      <c r="AG256">
        <v>254</v>
      </c>
      <c r="AH256" t="str">
        <f t="shared" si="75"/>
        <v/>
      </c>
      <c r="AI256" t="str">
        <f>IFERROR(IF(MATCH($AH255,$S:$S,0)&gt;0,CONCATENATE("id_articulo: ",$AH255,","),0),"")</f>
        <v/>
      </c>
      <c r="AN256" t="str">
        <f>IF($E256="","",INDEX(CATEGORIAS!$A:$A,MATCH($E256,CATEGORIAS!$B:$B,0)))</f>
        <v/>
      </c>
      <c r="AO256" t="str">
        <f>IF($F256="","",INDEX(SUBCATEGORIAS!$A:$A,MATCH($F256,SUBCATEGORIAS!$B:$B,0)))</f>
        <v/>
      </c>
      <c r="AP256" t="str">
        <f t="shared" si="64"/>
        <v/>
      </c>
      <c r="AR256" s="2" t="str">
        <f t="shared" si="73"/>
        <v/>
      </c>
      <c r="AS256" t="str">
        <f t="shared" si="74"/>
        <v/>
      </c>
      <c r="AT256" t="str">
        <f t="shared" si="65"/>
        <v/>
      </c>
      <c r="AU256" t="str">
        <f t="shared" si="66"/>
        <v/>
      </c>
    </row>
    <row r="257" spans="2:47" x14ac:dyDescent="0.25">
      <c r="B257" t="str">
        <f>IF(D257="","",MAX($B$2:B256)+1)</f>
        <v/>
      </c>
      <c r="C257" s="3" t="str">
        <f>IF(A257="","",IF(COUNTIF($A$2:$A256,$A257)=0,MAX($C$2:$C256)+1,""))</f>
        <v/>
      </c>
      <c r="M257" t="s">
        <v>57</v>
      </c>
      <c r="O257" t="s">
        <v>57</v>
      </c>
      <c r="P257" s="3" t="str">
        <f t="shared" si="68"/>
        <v/>
      </c>
      <c r="Q257" s="3" t="str">
        <f>IF(D257="","",IF(AND(D257&lt;&gt;"",E257&lt;&gt;"",F257&lt;&gt;"",J257&lt;&gt;"",P257&lt;&gt;"",L257&lt;&gt;"",IFERROR(MATCH(INDEX($C:$C,MATCH($D257,$D:$D,0)),IMAGENES!$B:$B,0),-1)&gt;0),"'si'","'no'"))</f>
        <v/>
      </c>
      <c r="S257" t="str">
        <f t="shared" si="57"/>
        <v/>
      </c>
      <c r="T257" t="str">
        <f t="shared" si="58"/>
        <v/>
      </c>
      <c r="U257" t="str">
        <f t="shared" si="59"/>
        <v/>
      </c>
      <c r="V257" t="str">
        <f t="shared" si="69"/>
        <v/>
      </c>
      <c r="W257" t="str">
        <f t="shared" si="60"/>
        <v/>
      </c>
      <c r="X257" t="str">
        <f t="shared" si="61"/>
        <v/>
      </c>
      <c r="Y257" t="str">
        <f t="shared" si="62"/>
        <v/>
      </c>
      <c r="Z257" t="str">
        <f>IF($X257="","",INDEX(CATEGORIAS!$A:$A,MATCH($X257,CATEGORIAS!$B:$B,0)))</f>
        <v/>
      </c>
      <c r="AA257" t="str">
        <f>IF($Y257="","",INDEX(SUBCATEGORIAS!$A:$A,MATCH($Y257,SUBCATEGORIAS!$B:$B,0)))</f>
        <v/>
      </c>
      <c r="AB257" t="str">
        <f t="shared" si="63"/>
        <v/>
      </c>
      <c r="AC257" t="str">
        <f t="shared" si="70"/>
        <v/>
      </c>
      <c r="AD257" t="str">
        <f t="shared" si="71"/>
        <v/>
      </c>
      <c r="AE257" t="str">
        <f t="shared" si="72"/>
        <v/>
      </c>
      <c r="AG257">
        <v>255</v>
      </c>
      <c r="AH257" t="str">
        <f t="shared" si="75"/>
        <v/>
      </c>
      <c r="AI257" t="str">
        <f>IFERROR(IF(MATCH($AH255,$S:$S,0)&gt;0,CONCATENATE("nombre: '",INDEX($T:$T,MATCH($AH255,$S:$S,0)),"',"),0),"")</f>
        <v/>
      </c>
      <c r="AN257" t="str">
        <f>IF($E257="","",INDEX(CATEGORIAS!$A:$A,MATCH($E257,CATEGORIAS!$B:$B,0)))</f>
        <v/>
      </c>
      <c r="AO257" t="str">
        <f>IF($F257="","",INDEX(SUBCATEGORIAS!$A:$A,MATCH($F257,SUBCATEGORIAS!$B:$B,0)))</f>
        <v/>
      </c>
      <c r="AP257" t="str">
        <f t="shared" si="64"/>
        <v/>
      </c>
      <c r="AR257" s="2" t="str">
        <f t="shared" si="73"/>
        <v/>
      </c>
      <c r="AS257" t="str">
        <f t="shared" si="74"/>
        <v/>
      </c>
      <c r="AT257" t="str">
        <f t="shared" si="65"/>
        <v/>
      </c>
      <c r="AU257" t="str">
        <f t="shared" si="66"/>
        <v/>
      </c>
    </row>
    <row r="258" spans="2:47" x14ac:dyDescent="0.25">
      <c r="B258" t="str">
        <f>IF(D258="","",MAX($B$2:B257)+1)</f>
        <v/>
      </c>
      <c r="C258" s="3" t="str">
        <f>IF(A258="","",IF(COUNTIF($A$2:$A257,$A258)=0,MAX($C$2:$C257)+1,""))</f>
        <v/>
      </c>
      <c r="M258" t="s">
        <v>57</v>
      </c>
      <c r="O258" t="s">
        <v>57</v>
      </c>
      <c r="P258" s="3" t="str">
        <f t="shared" si="68"/>
        <v/>
      </c>
      <c r="Q258" s="3" t="str">
        <f>IF(D258="","",IF(AND(D258&lt;&gt;"",E258&lt;&gt;"",F258&lt;&gt;"",J258&lt;&gt;"",P258&lt;&gt;"",L258&lt;&gt;"",IFERROR(MATCH(INDEX($C:$C,MATCH($D258,$D:$D,0)),IMAGENES!$B:$B,0),-1)&gt;0),"'si'","'no'"))</f>
        <v/>
      </c>
      <c r="S258" t="str">
        <f t="shared" si="57"/>
        <v/>
      </c>
      <c r="T258" t="str">
        <f t="shared" si="58"/>
        <v/>
      </c>
      <c r="U258" t="str">
        <f t="shared" si="59"/>
        <v/>
      </c>
      <c r="V258" t="str">
        <f t="shared" si="69"/>
        <v/>
      </c>
      <c r="W258" t="str">
        <f t="shared" si="60"/>
        <v/>
      </c>
      <c r="X258" t="str">
        <f t="shared" si="61"/>
        <v/>
      </c>
      <c r="Y258" t="str">
        <f t="shared" si="62"/>
        <v/>
      </c>
      <c r="Z258" t="str">
        <f>IF($X258="","",INDEX(CATEGORIAS!$A:$A,MATCH($X258,CATEGORIAS!$B:$B,0)))</f>
        <v/>
      </c>
      <c r="AA258" t="str">
        <f>IF($Y258="","",INDEX(SUBCATEGORIAS!$A:$A,MATCH($Y258,SUBCATEGORIAS!$B:$B,0)))</f>
        <v/>
      </c>
      <c r="AB258" t="str">
        <f t="shared" si="63"/>
        <v/>
      </c>
      <c r="AC258" t="str">
        <f t="shared" si="70"/>
        <v/>
      </c>
      <c r="AD258" t="str">
        <f t="shared" si="71"/>
        <v/>
      </c>
      <c r="AE258" t="str">
        <f t="shared" si="72"/>
        <v/>
      </c>
      <c r="AG258">
        <v>256</v>
      </c>
      <c r="AH258" t="str">
        <f t="shared" si="75"/>
        <v/>
      </c>
      <c r="AI258" t="str">
        <f>IFERROR(IF(MATCH($AH255,$S:$S,0)&gt;0,CONCATENATE("descripcion: '",INDEX($U:$U,MATCH($AH255,$S:$S,0)),"',"),0),"")</f>
        <v/>
      </c>
      <c r="AN258" t="str">
        <f>IF($E258="","",INDEX(CATEGORIAS!$A:$A,MATCH($E258,CATEGORIAS!$B:$B,0)))</f>
        <v/>
      </c>
      <c r="AO258" t="str">
        <f>IF($F258="","",INDEX(SUBCATEGORIAS!$A:$A,MATCH($F258,SUBCATEGORIAS!$B:$B,0)))</f>
        <v/>
      </c>
      <c r="AP258" t="str">
        <f t="shared" si="64"/>
        <v/>
      </c>
      <c r="AR258" s="2" t="str">
        <f t="shared" si="73"/>
        <v/>
      </c>
      <c r="AS258" t="str">
        <f t="shared" si="74"/>
        <v/>
      </c>
      <c r="AT258" t="str">
        <f t="shared" si="65"/>
        <v/>
      </c>
      <c r="AU258" t="str">
        <f t="shared" si="66"/>
        <v/>
      </c>
    </row>
    <row r="259" spans="2:47" x14ac:dyDescent="0.25">
      <c r="B259" t="str">
        <f>IF(D259="","",MAX($B$2:B258)+1)</f>
        <v/>
      </c>
      <c r="C259" s="3" t="str">
        <f>IF(A259="","",IF(COUNTIF($A$2:$A258,$A259)=0,MAX($C$2:$C258)+1,""))</f>
        <v/>
      </c>
      <c r="M259" t="s">
        <v>57</v>
      </c>
      <c r="O259" t="s">
        <v>57</v>
      </c>
      <c r="P259" s="3" t="str">
        <f t="shared" si="68"/>
        <v/>
      </c>
      <c r="Q259" s="3" t="str">
        <f>IF(D259="","",IF(AND(D259&lt;&gt;"",E259&lt;&gt;"",F259&lt;&gt;"",J259&lt;&gt;"",P259&lt;&gt;"",L259&lt;&gt;"",IFERROR(MATCH(INDEX($C:$C,MATCH($D259,$D:$D,0)),IMAGENES!$B:$B,0),-1)&gt;0),"'si'","'no'"))</f>
        <v/>
      </c>
      <c r="S259" t="str">
        <f t="shared" ref="S259:S322" si="76">IFERROR(INDEX($C:$C,MATCH($B259,$C:$C,0)),"")</f>
        <v/>
      </c>
      <c r="T259" t="str">
        <f t="shared" ref="T259:T322" si="77">IF($S259="","",INDEX($D:$D,MATCH($S259,$C:$C,0)))</f>
        <v/>
      </c>
      <c r="U259" t="str">
        <f t="shared" ref="U259:U322" si="78">IF($S259="","",INDEX($L:$L,MATCH($S259,$C:$C,0)))</f>
        <v/>
      </c>
      <c r="V259" t="str">
        <f t="shared" si="69"/>
        <v/>
      </c>
      <c r="W259" t="str">
        <f t="shared" ref="W259:W322" si="79">IF($S259="","",INDEX($M:$M,MATCH($S259,$C:$C,0)))</f>
        <v/>
      </c>
      <c r="X259" t="str">
        <f t="shared" ref="X259:X322" si="80">IF($S259="","",INDEX($E:$E,MATCH($S259,$C:$C,0)))</f>
        <v/>
      </c>
      <c r="Y259" t="str">
        <f t="shared" ref="Y259:Y322" si="81">IF($S259="","",INDEX($F:$F,MATCH($S259,$C:$C,0)))</f>
        <v/>
      </c>
      <c r="Z259" t="str">
        <f>IF($X259="","",INDEX(CATEGORIAS!$A:$A,MATCH($X259,CATEGORIAS!$B:$B,0)))</f>
        <v/>
      </c>
      <c r="AA259" t="str">
        <f>IF($Y259="","",INDEX(SUBCATEGORIAS!$A:$A,MATCH($Y259,SUBCATEGORIAS!$B:$B,0)))</f>
        <v/>
      </c>
      <c r="AB259" t="str">
        <f t="shared" ref="AB259:AB322" si="82">IF($S259="","",INDEX($J:$J,MATCH($S259,$C:$C,0)))</f>
        <v/>
      </c>
      <c r="AC259" t="str">
        <f t="shared" si="70"/>
        <v/>
      </c>
      <c r="AD259" t="str">
        <f t="shared" si="71"/>
        <v/>
      </c>
      <c r="AE259" t="str">
        <f t="shared" si="72"/>
        <v/>
      </c>
      <c r="AG259">
        <v>257</v>
      </c>
      <c r="AH259" t="str">
        <f t="shared" si="75"/>
        <v/>
      </c>
      <c r="AI259" t="str">
        <f>IFERROR(IF(MATCH($AH255,$S:$S,0)&gt;0,CONCATENATE("descripcion_larga: '",INDEX($W:$W,MATCH($AH255,$S:$S,0)),"',"),0),"")</f>
        <v/>
      </c>
      <c r="AN259" t="str">
        <f>IF($E259="","",INDEX(CATEGORIAS!$A:$A,MATCH($E259,CATEGORIAS!$B:$B,0)))</f>
        <v/>
      </c>
      <c r="AO259" t="str">
        <f>IF($F259="","",INDEX(SUBCATEGORIAS!$A:$A,MATCH($F259,SUBCATEGORIAS!$B:$B,0)))</f>
        <v/>
      </c>
      <c r="AP259" t="str">
        <f t="shared" ref="AP259:AP322" si="83">IF(B259="","",B259)</f>
        <v/>
      </c>
      <c r="AR259" s="2" t="str">
        <f t="shared" si="73"/>
        <v/>
      </c>
      <c r="AS259" t="str">
        <f t="shared" si="74"/>
        <v/>
      </c>
      <c r="AT259" t="str">
        <f t="shared" ref="AT259:AT322" si="84">IF(B259="","",IF(B259/100&gt;0,IF(B259/10&gt;0,CONCATENATE("00",B259),CONCATENATE("0",B259)),B259))</f>
        <v/>
      </c>
      <c r="AU259" t="str">
        <f t="shared" ref="AU259:AU322" si="85">IF(B259="","",CONCATENATE("{ id_sku: '",CONCATENATE(AR259,AS259,AT259),"', id_articulo: '",INDEX($C:$C,MATCH($D259,$D:$D,0)),"', variacion: '",P259,"' },"))</f>
        <v/>
      </c>
    </row>
    <row r="260" spans="2:47" x14ac:dyDescent="0.25">
      <c r="B260" t="str">
        <f>IF(D260="","",MAX($B$2:B259)+1)</f>
        <v/>
      </c>
      <c r="C260" s="3" t="str">
        <f>IF(A260="","",IF(COUNTIF($A$2:$A259,$A260)=0,MAX($C$2:$C259)+1,""))</f>
        <v/>
      </c>
      <c r="M260" t="s">
        <v>57</v>
      </c>
      <c r="O260" t="s">
        <v>57</v>
      </c>
      <c r="P260" s="3" t="str">
        <f t="shared" ref="P260:P323" si="86">_xlfn.TEXTJOIN(" - ",TRUE,G260:I260)</f>
        <v/>
      </c>
      <c r="Q260" s="3" t="str">
        <f>IF(D260="","",IF(AND(D260&lt;&gt;"",E260&lt;&gt;"",F260&lt;&gt;"",J260&lt;&gt;"",P260&lt;&gt;"",L260&lt;&gt;"",IFERROR(MATCH(INDEX($C:$C,MATCH($D260,$D:$D,0)),IMAGENES!$B:$B,0),-1)&gt;0),"'si'","'no'"))</f>
        <v/>
      </c>
      <c r="S260" t="str">
        <f t="shared" si="76"/>
        <v/>
      </c>
      <c r="T260" t="str">
        <f t="shared" si="77"/>
        <v/>
      </c>
      <c r="U260" t="str">
        <f t="shared" si="78"/>
        <v/>
      </c>
      <c r="V260" t="str">
        <f t="shared" ref="V260:V323" si="87">IF($S260="","",INDEX($K:$K,MATCH($S260,$C:$C,0)))</f>
        <v/>
      </c>
      <c r="W260" t="str">
        <f t="shared" si="79"/>
        <v/>
      </c>
      <c r="X260" t="str">
        <f t="shared" si="80"/>
        <v/>
      </c>
      <c r="Y260" t="str">
        <f t="shared" si="81"/>
        <v/>
      </c>
      <c r="Z260" t="str">
        <f>IF($X260="","",INDEX(CATEGORIAS!$A:$A,MATCH($X260,CATEGORIAS!$B:$B,0)))</f>
        <v/>
      </c>
      <c r="AA260" t="str">
        <f>IF($Y260="","",INDEX(SUBCATEGORIAS!$A:$A,MATCH($Y260,SUBCATEGORIAS!$B:$B,0)))</f>
        <v/>
      </c>
      <c r="AB260" t="str">
        <f t="shared" si="82"/>
        <v/>
      </c>
      <c r="AC260" t="str">
        <f t="shared" ref="AC260:AC323" si="88">IF($S260="","",IF(OR(INDEX($N:$N,MATCH($S260,$C:$C,0))=0,INDEX($N:$N,MATCH($S260,$C:$C,0))=" "),"",INDEX($N:$N,MATCH($S260,$C:$C,0))))</f>
        <v/>
      </c>
      <c r="AD260" t="str">
        <f t="shared" ref="AD260:AD323" si="89">IF($S260="","",IF(OR(INDEX($O:$O,MATCH($S260,$C:$C,0))=0,INDEX($O:$O,MATCH($S260,$C:$C,0))=" "),"",INDEX($O:$O,MATCH($S260,$C:$C,0))))</f>
        <v/>
      </c>
      <c r="AE260" t="str">
        <f t="shared" ref="AE260:AE323" si="90">IF($S260="","",INDEX($Q:$Q,MATCH($S260,$C:$C,0)))</f>
        <v/>
      </c>
      <c r="AG260">
        <v>258</v>
      </c>
      <c r="AH260" t="str">
        <f t="shared" si="75"/>
        <v/>
      </c>
      <c r="AI260" t="str">
        <f>IFERROR(IF(MATCH($AH255,$S:$S,0)&gt;0,CONCATENATE("grado: '",INDEX($V:$V,MATCH($AH255,$S:$S,0)),"',"),0),"")</f>
        <v/>
      </c>
      <c r="AN260" t="str">
        <f>IF($E260="","",INDEX(CATEGORIAS!$A:$A,MATCH($E260,CATEGORIAS!$B:$B,0)))</f>
        <v/>
      </c>
      <c r="AO260" t="str">
        <f>IF($F260="","",INDEX(SUBCATEGORIAS!$A:$A,MATCH($F260,SUBCATEGORIAS!$B:$B,0)))</f>
        <v/>
      </c>
      <c r="AP260" t="str">
        <f t="shared" si="83"/>
        <v/>
      </c>
      <c r="AR260" s="2" t="str">
        <f t="shared" ref="AR260:AR323" si="91">IF(AN260="","",IF(AN260/100&gt;0,IF(AN260/10&gt;0,CONCATENATE("00",AN260),CONCATENATE("0",AN260)),AN260))</f>
        <v/>
      </c>
      <c r="AS260" t="str">
        <f t="shared" ref="AS260:AS323" si="92">IF(AO260="","",IF(AO260/100&gt;0,IF(AO260/10&gt;0,CONCATENATE("00",AO260),CONCATENATE("0",AO260)),AO260))</f>
        <v/>
      </c>
      <c r="AT260" t="str">
        <f t="shared" si="84"/>
        <v/>
      </c>
      <c r="AU260" t="str">
        <f t="shared" si="85"/>
        <v/>
      </c>
    </row>
    <row r="261" spans="2:47" x14ac:dyDescent="0.25">
      <c r="B261" t="str">
        <f>IF(D261="","",MAX($B$2:B260)+1)</f>
        <v/>
      </c>
      <c r="C261" s="3" t="str">
        <f>IF(A261="","",IF(COUNTIF($A$2:$A260,$A261)=0,MAX($C$2:$C260)+1,""))</f>
        <v/>
      </c>
      <c r="M261" t="s">
        <v>57</v>
      </c>
      <c r="O261" t="s">
        <v>57</v>
      </c>
      <c r="P261" s="3" t="str">
        <f t="shared" si="86"/>
        <v/>
      </c>
      <c r="Q261" s="3" t="str">
        <f>IF(D261="","",IF(AND(D261&lt;&gt;"",E261&lt;&gt;"",F261&lt;&gt;"",J261&lt;&gt;"",P261&lt;&gt;"",L261&lt;&gt;"",IFERROR(MATCH(INDEX($C:$C,MATCH($D261,$D:$D,0)),IMAGENES!$B:$B,0),-1)&gt;0),"'si'","'no'"))</f>
        <v/>
      </c>
      <c r="S261" t="str">
        <f t="shared" si="76"/>
        <v/>
      </c>
      <c r="T261" t="str">
        <f t="shared" si="77"/>
        <v/>
      </c>
      <c r="U261" t="str">
        <f t="shared" si="78"/>
        <v/>
      </c>
      <c r="V261" t="str">
        <f t="shared" si="87"/>
        <v/>
      </c>
      <c r="W261" t="str">
        <f t="shared" si="79"/>
        <v/>
      </c>
      <c r="X261" t="str">
        <f t="shared" si="80"/>
        <v/>
      </c>
      <c r="Y261" t="str">
        <f t="shared" si="81"/>
        <v/>
      </c>
      <c r="Z261" t="str">
        <f>IF($X261="","",INDEX(CATEGORIAS!$A:$A,MATCH($X261,CATEGORIAS!$B:$B,0)))</f>
        <v/>
      </c>
      <c r="AA261" t="str">
        <f>IF($Y261="","",INDEX(SUBCATEGORIAS!$A:$A,MATCH($Y261,SUBCATEGORIAS!$B:$B,0)))</f>
        <v/>
      </c>
      <c r="AB261" t="str">
        <f t="shared" si="82"/>
        <v/>
      </c>
      <c r="AC261" t="str">
        <f t="shared" si="88"/>
        <v/>
      </c>
      <c r="AD261" t="str">
        <f t="shared" si="89"/>
        <v/>
      </c>
      <c r="AE261" t="str">
        <f t="shared" si="90"/>
        <v/>
      </c>
      <c r="AG261">
        <v>259</v>
      </c>
      <c r="AH261" t="str">
        <f t="shared" ref="AH261:AH324" si="93">IF(AG260/14=INT(AG260/14),AG260/14+1,"")</f>
        <v/>
      </c>
      <c r="AI261" t="str">
        <f>IFERROR(IF(MATCH($AH255,$S:$S,0)&gt;0,CONCATENATE("id_categoria: '",INDEX($Z:$Z,MATCH($AH255,$S:$S,0)),"',"),0),"")</f>
        <v/>
      </c>
      <c r="AN261" t="str">
        <f>IF($E261="","",INDEX(CATEGORIAS!$A:$A,MATCH($E261,CATEGORIAS!$B:$B,0)))</f>
        <v/>
      </c>
      <c r="AO261" t="str">
        <f>IF($F261="","",INDEX(SUBCATEGORIAS!$A:$A,MATCH($F261,SUBCATEGORIAS!$B:$B,0)))</f>
        <v/>
      </c>
      <c r="AP261" t="str">
        <f t="shared" si="83"/>
        <v/>
      </c>
      <c r="AR261" s="2" t="str">
        <f t="shared" si="91"/>
        <v/>
      </c>
      <c r="AS261" t="str">
        <f t="shared" si="92"/>
        <v/>
      </c>
      <c r="AT261" t="str">
        <f t="shared" si="84"/>
        <v/>
      </c>
      <c r="AU261" t="str">
        <f t="shared" si="85"/>
        <v/>
      </c>
    </row>
    <row r="262" spans="2:47" x14ac:dyDescent="0.25">
      <c r="B262" t="str">
        <f>IF(D262="","",MAX($B$2:B261)+1)</f>
        <v/>
      </c>
      <c r="C262" s="3" t="str">
        <f>IF(A262="","",IF(COUNTIF($A$2:$A261,$A262)=0,MAX($C$2:$C261)+1,""))</f>
        <v/>
      </c>
      <c r="M262" t="s">
        <v>57</v>
      </c>
      <c r="O262" t="s">
        <v>57</v>
      </c>
      <c r="P262" s="3" t="str">
        <f t="shared" si="86"/>
        <v/>
      </c>
      <c r="Q262" s="3" t="str">
        <f>IF(D262="","",IF(AND(D262&lt;&gt;"",E262&lt;&gt;"",F262&lt;&gt;"",J262&lt;&gt;"",P262&lt;&gt;"",L262&lt;&gt;"",IFERROR(MATCH(INDEX($C:$C,MATCH($D262,$D:$D,0)),IMAGENES!$B:$B,0),-1)&gt;0),"'si'","'no'"))</f>
        <v/>
      </c>
      <c r="S262" t="str">
        <f t="shared" si="76"/>
        <v/>
      </c>
      <c r="T262" t="str">
        <f t="shared" si="77"/>
        <v/>
      </c>
      <c r="U262" t="str">
        <f t="shared" si="78"/>
        <v/>
      </c>
      <c r="V262" t="str">
        <f t="shared" si="87"/>
        <v/>
      </c>
      <c r="W262" t="str">
        <f t="shared" si="79"/>
        <v/>
      </c>
      <c r="X262" t="str">
        <f t="shared" si="80"/>
        <v/>
      </c>
      <c r="Y262" t="str">
        <f t="shared" si="81"/>
        <v/>
      </c>
      <c r="Z262" t="str">
        <f>IF($X262="","",INDEX(CATEGORIAS!$A:$A,MATCH($X262,CATEGORIAS!$B:$B,0)))</f>
        <v/>
      </c>
      <c r="AA262" t="str">
        <f>IF($Y262="","",INDEX(SUBCATEGORIAS!$A:$A,MATCH($Y262,SUBCATEGORIAS!$B:$B,0)))</f>
        <v/>
      </c>
      <c r="AB262" t="str">
        <f t="shared" si="82"/>
        <v/>
      </c>
      <c r="AC262" t="str">
        <f t="shared" si="88"/>
        <v/>
      </c>
      <c r="AD262" t="str">
        <f t="shared" si="89"/>
        <v/>
      </c>
      <c r="AE262" t="str">
        <f t="shared" si="90"/>
        <v/>
      </c>
      <c r="AG262">
        <v>260</v>
      </c>
      <c r="AH262" t="str">
        <f t="shared" si="93"/>
        <v/>
      </c>
      <c r="AI262" t="str">
        <f>IFERROR(IF(MATCH($AH255,$S:$S,0)&gt;0,CONCATENATE("id_subcategoria: '",INDEX($AA:$AA,MATCH($AH255,$S:$S,0)),"',"),0),"")</f>
        <v/>
      </c>
      <c r="AN262" t="str">
        <f>IF($E262="","",INDEX(CATEGORIAS!$A:$A,MATCH($E262,CATEGORIAS!$B:$B,0)))</f>
        <v/>
      </c>
      <c r="AO262" t="str">
        <f>IF($F262="","",INDEX(SUBCATEGORIAS!$A:$A,MATCH($F262,SUBCATEGORIAS!$B:$B,0)))</f>
        <v/>
      </c>
      <c r="AP262" t="str">
        <f t="shared" si="83"/>
        <v/>
      </c>
      <c r="AR262" s="2" t="str">
        <f t="shared" si="91"/>
        <v/>
      </c>
      <c r="AS262" t="str">
        <f t="shared" si="92"/>
        <v/>
      </c>
      <c r="AT262" t="str">
        <f t="shared" si="84"/>
        <v/>
      </c>
      <c r="AU262" t="str">
        <f t="shared" si="85"/>
        <v/>
      </c>
    </row>
    <row r="263" spans="2:47" x14ac:dyDescent="0.25">
      <c r="B263" t="str">
        <f>IF(D263="","",MAX($B$2:B262)+1)</f>
        <v/>
      </c>
      <c r="C263" s="3" t="str">
        <f>IF(A263="","",IF(COUNTIF($A$2:$A262,$A263)=0,MAX($C$2:$C262)+1,""))</f>
        <v/>
      </c>
      <c r="M263" t="s">
        <v>57</v>
      </c>
      <c r="O263" t="s">
        <v>57</v>
      </c>
      <c r="P263" s="3" t="str">
        <f t="shared" si="86"/>
        <v/>
      </c>
      <c r="Q263" s="3" t="str">
        <f>IF(D263="","",IF(AND(D263&lt;&gt;"",E263&lt;&gt;"",F263&lt;&gt;"",J263&lt;&gt;"",P263&lt;&gt;"",L263&lt;&gt;"",IFERROR(MATCH(INDEX($C:$C,MATCH($D263,$D:$D,0)),IMAGENES!$B:$B,0),-1)&gt;0),"'si'","'no'"))</f>
        <v/>
      </c>
      <c r="S263" t="str">
        <f t="shared" si="76"/>
        <v/>
      </c>
      <c r="T263" t="str">
        <f t="shared" si="77"/>
        <v/>
      </c>
      <c r="U263" t="str">
        <f t="shared" si="78"/>
        <v/>
      </c>
      <c r="V263" t="str">
        <f t="shared" si="87"/>
        <v/>
      </c>
      <c r="W263" t="str">
        <f t="shared" si="79"/>
        <v/>
      </c>
      <c r="X263" t="str">
        <f t="shared" si="80"/>
        <v/>
      </c>
      <c r="Y263" t="str">
        <f t="shared" si="81"/>
        <v/>
      </c>
      <c r="Z263" t="str">
        <f>IF($X263="","",INDEX(CATEGORIAS!$A:$A,MATCH($X263,CATEGORIAS!$B:$B,0)))</f>
        <v/>
      </c>
      <c r="AA263" t="str">
        <f>IF($Y263="","",INDEX(SUBCATEGORIAS!$A:$A,MATCH($Y263,SUBCATEGORIAS!$B:$B,0)))</f>
        <v/>
      </c>
      <c r="AB263" t="str">
        <f t="shared" si="82"/>
        <v/>
      </c>
      <c r="AC263" t="str">
        <f t="shared" si="88"/>
        <v/>
      </c>
      <c r="AD263" t="str">
        <f t="shared" si="89"/>
        <v/>
      </c>
      <c r="AE263" t="str">
        <f t="shared" si="90"/>
        <v/>
      </c>
      <c r="AG263">
        <v>261</v>
      </c>
      <c r="AH263" t="str">
        <f t="shared" si="93"/>
        <v/>
      </c>
      <c r="AI263" t="str">
        <f>IFERROR(IF(MATCH($AH255,$S:$S,0)&gt;0,CONCATENATE("precio: ",INDEX($AB:$AB,MATCH($AH255,$S:$S,0)),","),0),"")</f>
        <v/>
      </c>
      <c r="AN263" t="str">
        <f>IF($E263="","",INDEX(CATEGORIAS!$A:$A,MATCH($E263,CATEGORIAS!$B:$B,0)))</f>
        <v/>
      </c>
      <c r="AO263" t="str">
        <f>IF($F263="","",INDEX(SUBCATEGORIAS!$A:$A,MATCH($F263,SUBCATEGORIAS!$B:$B,0)))</f>
        <v/>
      </c>
      <c r="AP263" t="str">
        <f t="shared" si="83"/>
        <v/>
      </c>
      <c r="AR263" s="2" t="str">
        <f t="shared" si="91"/>
        <v/>
      </c>
      <c r="AS263" t="str">
        <f t="shared" si="92"/>
        <v/>
      </c>
      <c r="AT263" t="str">
        <f t="shared" si="84"/>
        <v/>
      </c>
      <c r="AU263" t="str">
        <f t="shared" si="85"/>
        <v/>
      </c>
    </row>
    <row r="264" spans="2:47" x14ac:dyDescent="0.25">
      <c r="B264" t="str">
        <f>IF(D264="","",MAX($B$2:B263)+1)</f>
        <v/>
      </c>
      <c r="C264" s="3" t="str">
        <f>IF(A264="","",IF(COUNTIF($A$2:$A263,$A264)=0,MAX($C$2:$C263)+1,""))</f>
        <v/>
      </c>
      <c r="M264" t="s">
        <v>57</v>
      </c>
      <c r="O264" t="s">
        <v>57</v>
      </c>
      <c r="P264" s="3" t="str">
        <f t="shared" si="86"/>
        <v/>
      </c>
      <c r="Q264" s="3" t="str">
        <f>IF(D264="","",IF(AND(D264&lt;&gt;"",E264&lt;&gt;"",F264&lt;&gt;"",J264&lt;&gt;"",P264&lt;&gt;"",L264&lt;&gt;"",IFERROR(MATCH(INDEX($C:$C,MATCH($D264,$D:$D,0)),IMAGENES!$B:$B,0),-1)&gt;0),"'si'","'no'"))</f>
        <v/>
      </c>
      <c r="S264" t="str">
        <f t="shared" si="76"/>
        <v/>
      </c>
      <c r="T264" t="str">
        <f t="shared" si="77"/>
        <v/>
      </c>
      <c r="U264" t="str">
        <f t="shared" si="78"/>
        <v/>
      </c>
      <c r="V264" t="str">
        <f t="shared" si="87"/>
        <v/>
      </c>
      <c r="W264" t="str">
        <f t="shared" si="79"/>
        <v/>
      </c>
      <c r="X264" t="str">
        <f t="shared" si="80"/>
        <v/>
      </c>
      <c r="Y264" t="str">
        <f t="shared" si="81"/>
        <v/>
      </c>
      <c r="Z264" t="str">
        <f>IF($X264="","",INDEX(CATEGORIAS!$A:$A,MATCH($X264,CATEGORIAS!$B:$B,0)))</f>
        <v/>
      </c>
      <c r="AA264" t="str">
        <f>IF($Y264="","",INDEX(SUBCATEGORIAS!$A:$A,MATCH($Y264,SUBCATEGORIAS!$B:$B,0)))</f>
        <v/>
      </c>
      <c r="AB264" t="str">
        <f t="shared" si="82"/>
        <v/>
      </c>
      <c r="AC264" t="str">
        <f t="shared" si="88"/>
        <v/>
      </c>
      <c r="AD264" t="str">
        <f t="shared" si="89"/>
        <v/>
      </c>
      <c r="AE264" t="str">
        <f t="shared" si="90"/>
        <v/>
      </c>
      <c r="AG264">
        <v>262</v>
      </c>
      <c r="AH264" t="str">
        <f t="shared" si="93"/>
        <v/>
      </c>
      <c r="AI264" t="str">
        <f>IFERROR(IF(MATCH($AH255,$S:$S,0)&gt;0,CONCATENATE("video_si: ",IF(LEN(IF(OR(INDEX($AD:$AD,MATCH($AH255,$S:$S,0))=0,INDEX($AD:$AD,MATCH($AH255,$S:$S,0))=" ",INDEX($AD:$AD,MATCH($AH255,$S:$S,0))=""),CONCATENATE(CHAR(39),CHAR(39)),CONCATENATE(CHAR(39),INDEX($AD:$AD,MATCH($AH255,$S:$S,0)),CHAR(39))))&gt;5,"'si'","'no'"),","),0),"")</f>
        <v/>
      </c>
      <c r="AN264" t="str">
        <f>IF($E264="","",INDEX(CATEGORIAS!$A:$A,MATCH($E264,CATEGORIAS!$B:$B,0)))</f>
        <v/>
      </c>
      <c r="AO264" t="str">
        <f>IF($F264="","",INDEX(SUBCATEGORIAS!$A:$A,MATCH($F264,SUBCATEGORIAS!$B:$B,0)))</f>
        <v/>
      </c>
      <c r="AP264" t="str">
        <f t="shared" si="83"/>
        <v/>
      </c>
      <c r="AR264" s="2" t="str">
        <f t="shared" si="91"/>
        <v/>
      </c>
      <c r="AS264" t="str">
        <f t="shared" si="92"/>
        <v/>
      </c>
      <c r="AT264" t="str">
        <f t="shared" si="84"/>
        <v/>
      </c>
      <c r="AU264" t="str">
        <f t="shared" si="85"/>
        <v/>
      </c>
    </row>
    <row r="265" spans="2:47" x14ac:dyDescent="0.25">
      <c r="B265" t="str">
        <f>IF(D265="","",MAX($B$2:B264)+1)</f>
        <v/>
      </c>
      <c r="C265" s="3" t="str">
        <f>IF(A265="","",IF(COUNTIF($A$2:$A264,$A265)=0,MAX($C$2:$C264)+1,""))</f>
        <v/>
      </c>
      <c r="M265" t="s">
        <v>57</v>
      </c>
      <c r="O265" t="s">
        <v>57</v>
      </c>
      <c r="P265" s="3" t="str">
        <f t="shared" si="86"/>
        <v/>
      </c>
      <c r="Q265" s="3" t="str">
        <f>IF(D265="","",IF(AND(D265&lt;&gt;"",E265&lt;&gt;"",F265&lt;&gt;"",J265&lt;&gt;"",P265&lt;&gt;"",L265&lt;&gt;"",IFERROR(MATCH(INDEX($C:$C,MATCH($D265,$D:$D,0)),IMAGENES!$B:$B,0),-1)&gt;0),"'si'","'no'"))</f>
        <v/>
      </c>
      <c r="S265" t="str">
        <f t="shared" si="76"/>
        <v/>
      </c>
      <c r="T265" t="str">
        <f t="shared" si="77"/>
        <v/>
      </c>
      <c r="U265" t="str">
        <f t="shared" si="78"/>
        <v/>
      </c>
      <c r="V265" t="str">
        <f t="shared" si="87"/>
        <v/>
      </c>
      <c r="W265" t="str">
        <f t="shared" si="79"/>
        <v/>
      </c>
      <c r="X265" t="str">
        <f t="shared" si="80"/>
        <v/>
      </c>
      <c r="Y265" t="str">
        <f t="shared" si="81"/>
        <v/>
      </c>
      <c r="Z265" t="str">
        <f>IF($X265="","",INDEX(CATEGORIAS!$A:$A,MATCH($X265,CATEGORIAS!$B:$B,0)))</f>
        <v/>
      </c>
      <c r="AA265" t="str">
        <f>IF($Y265="","",INDEX(SUBCATEGORIAS!$A:$A,MATCH($Y265,SUBCATEGORIAS!$B:$B,0)))</f>
        <v/>
      </c>
      <c r="AB265" t="str">
        <f t="shared" si="82"/>
        <v/>
      </c>
      <c r="AC265" t="str">
        <f t="shared" si="88"/>
        <v/>
      </c>
      <c r="AD265" t="str">
        <f t="shared" si="89"/>
        <v/>
      </c>
      <c r="AE265" t="str">
        <f t="shared" si="90"/>
        <v/>
      </c>
      <c r="AG265">
        <v>263</v>
      </c>
      <c r="AH265" t="str">
        <f t="shared" si="93"/>
        <v/>
      </c>
      <c r="AI265" t="str">
        <f>IFERROR(IF(MATCH($AH255,$S:$S,0)&gt;0,CONCATENATE("video_link: ",IF(OR(INDEX($AD:$AD,MATCH($AH255,$S:$S,0))=0,INDEX($AD:$AD,MATCH($AH255,$S:$S,0))=" ",INDEX($AD:$AD,MATCH($AH255,$S:$S,0))=""),CONCATENATE(CHAR(39),CHAR(39)),CONCATENATE(CHAR(39),INDEX($AD:$AD,MATCH($AH255,$S:$S,0)),CHAR(39))),","),0),"")</f>
        <v/>
      </c>
      <c r="AN265" t="str">
        <f>IF($E265="","",INDEX(CATEGORIAS!$A:$A,MATCH($E265,CATEGORIAS!$B:$B,0)))</f>
        <v/>
      </c>
      <c r="AO265" t="str">
        <f>IF($F265="","",INDEX(SUBCATEGORIAS!$A:$A,MATCH($F265,SUBCATEGORIAS!$B:$B,0)))</f>
        <v/>
      </c>
      <c r="AP265" t="str">
        <f t="shared" si="83"/>
        <v/>
      </c>
      <c r="AR265" s="2" t="str">
        <f t="shared" si="91"/>
        <v/>
      </c>
      <c r="AS265" t="str">
        <f t="shared" si="92"/>
        <v/>
      </c>
      <c r="AT265" t="str">
        <f t="shared" si="84"/>
        <v/>
      </c>
      <c r="AU265" t="str">
        <f t="shared" si="85"/>
        <v/>
      </c>
    </row>
    <row r="266" spans="2:47" x14ac:dyDescent="0.25">
      <c r="B266" t="str">
        <f>IF(D266="","",MAX($B$2:B265)+1)</f>
        <v/>
      </c>
      <c r="C266" s="3" t="str">
        <f>IF(A266="","",IF(COUNTIF($A$2:$A265,$A266)=0,MAX($C$2:$C265)+1,""))</f>
        <v/>
      </c>
      <c r="M266" t="s">
        <v>57</v>
      </c>
      <c r="O266" t="s">
        <v>57</v>
      </c>
      <c r="P266" s="3" t="str">
        <f t="shared" si="86"/>
        <v/>
      </c>
      <c r="Q266" s="3" t="str">
        <f>IF(D266="","",IF(AND(D266&lt;&gt;"",E266&lt;&gt;"",F266&lt;&gt;"",J266&lt;&gt;"",P266&lt;&gt;"",L266&lt;&gt;"",IFERROR(MATCH(INDEX($C:$C,MATCH($D266,$D:$D,0)),IMAGENES!$B:$B,0),-1)&gt;0),"'si'","'no'"))</f>
        <v/>
      </c>
      <c r="S266" t="str">
        <f t="shared" si="76"/>
        <v/>
      </c>
      <c r="T266" t="str">
        <f t="shared" si="77"/>
        <v/>
      </c>
      <c r="U266" t="str">
        <f t="shared" si="78"/>
        <v/>
      </c>
      <c r="V266" t="str">
        <f t="shared" si="87"/>
        <v/>
      </c>
      <c r="W266" t="str">
        <f t="shared" si="79"/>
        <v/>
      </c>
      <c r="X266" t="str">
        <f t="shared" si="80"/>
        <v/>
      </c>
      <c r="Y266" t="str">
        <f t="shared" si="81"/>
        <v/>
      </c>
      <c r="Z266" t="str">
        <f>IF($X266="","",INDEX(CATEGORIAS!$A:$A,MATCH($X266,CATEGORIAS!$B:$B,0)))</f>
        <v/>
      </c>
      <c r="AA266" t="str">
        <f>IF($Y266="","",INDEX(SUBCATEGORIAS!$A:$A,MATCH($Y266,SUBCATEGORIAS!$B:$B,0)))</f>
        <v/>
      </c>
      <c r="AB266" t="str">
        <f t="shared" si="82"/>
        <v/>
      </c>
      <c r="AC266" t="str">
        <f t="shared" si="88"/>
        <v/>
      </c>
      <c r="AD266" t="str">
        <f t="shared" si="89"/>
        <v/>
      </c>
      <c r="AE266" t="str">
        <f t="shared" si="90"/>
        <v/>
      </c>
      <c r="AG266">
        <v>264</v>
      </c>
      <c r="AH266" t="str">
        <f t="shared" si="93"/>
        <v/>
      </c>
      <c r="AI266" t="str">
        <f>IFERROR(IF(MATCH($AH255,$S:$S,0)&gt;0,CONCATENATE("imagen: ",IF(OR(INDEX($AC:$AC,MATCH($AH255,$S:$S,0))=0,INDEX($AC:$AC,MATCH($AH255,$S:$S,0))=" ",INDEX($AC:$AC,MATCH($AH255,$S:$S,0))=""),CONCATENATE(CHAR(39),CHAR(39)),CONCATENATE("require('../images/productos/",INDEX($AC:$AC,MATCH($AH255,$S:$S,0)),"')")),","),0),"")</f>
        <v/>
      </c>
      <c r="AN266" t="str">
        <f>IF($E266="","",INDEX(CATEGORIAS!$A:$A,MATCH($E266,CATEGORIAS!$B:$B,0)))</f>
        <v/>
      </c>
      <c r="AO266" t="str">
        <f>IF($F266="","",INDEX(SUBCATEGORIAS!$A:$A,MATCH($F266,SUBCATEGORIAS!$B:$B,0)))</f>
        <v/>
      </c>
      <c r="AP266" t="str">
        <f t="shared" si="83"/>
        <v/>
      </c>
      <c r="AR266" s="2" t="str">
        <f t="shared" si="91"/>
        <v/>
      </c>
      <c r="AS266" t="str">
        <f t="shared" si="92"/>
        <v/>
      </c>
      <c r="AT266" t="str">
        <f t="shared" si="84"/>
        <v/>
      </c>
      <c r="AU266" t="str">
        <f t="shared" si="85"/>
        <v/>
      </c>
    </row>
    <row r="267" spans="2:47" x14ac:dyDescent="0.25">
      <c r="B267" t="str">
        <f>IF(D267="","",MAX($B$2:B266)+1)</f>
        <v/>
      </c>
      <c r="C267" s="3" t="str">
        <f>IF(A267="","",IF(COUNTIF($A$2:$A266,$A267)=0,MAX($C$2:$C266)+1,""))</f>
        <v/>
      </c>
      <c r="M267" t="s">
        <v>57</v>
      </c>
      <c r="O267" t="s">
        <v>57</v>
      </c>
      <c r="P267" s="3" t="str">
        <f t="shared" si="86"/>
        <v/>
      </c>
      <c r="Q267" s="3" t="str">
        <f>IF(D267="","",IF(AND(D267&lt;&gt;"",E267&lt;&gt;"",F267&lt;&gt;"",J267&lt;&gt;"",P267&lt;&gt;"",L267&lt;&gt;"",IFERROR(MATCH(INDEX($C:$C,MATCH($D267,$D:$D,0)),IMAGENES!$B:$B,0),-1)&gt;0),"'si'","'no'"))</f>
        <v/>
      </c>
      <c r="S267" t="str">
        <f t="shared" si="76"/>
        <v/>
      </c>
      <c r="T267" t="str">
        <f t="shared" si="77"/>
        <v/>
      </c>
      <c r="U267" t="str">
        <f t="shared" si="78"/>
        <v/>
      </c>
      <c r="V267" t="str">
        <f t="shared" si="87"/>
        <v/>
      </c>
      <c r="W267" t="str">
        <f t="shared" si="79"/>
        <v/>
      </c>
      <c r="X267" t="str">
        <f t="shared" si="80"/>
        <v/>
      </c>
      <c r="Y267" t="str">
        <f t="shared" si="81"/>
        <v/>
      </c>
      <c r="Z267" t="str">
        <f>IF($X267="","",INDEX(CATEGORIAS!$A:$A,MATCH($X267,CATEGORIAS!$B:$B,0)))</f>
        <v/>
      </c>
      <c r="AA267" t="str">
        <f>IF($Y267="","",INDEX(SUBCATEGORIAS!$A:$A,MATCH($Y267,SUBCATEGORIAS!$B:$B,0)))</f>
        <v/>
      </c>
      <c r="AB267" t="str">
        <f t="shared" si="82"/>
        <v/>
      </c>
      <c r="AC267" t="str">
        <f t="shared" si="88"/>
        <v/>
      </c>
      <c r="AD267" t="str">
        <f t="shared" si="89"/>
        <v/>
      </c>
      <c r="AE267" t="str">
        <f t="shared" si="90"/>
        <v/>
      </c>
      <c r="AG267">
        <v>265</v>
      </c>
      <c r="AH267" t="str">
        <f t="shared" si="93"/>
        <v/>
      </c>
      <c r="AI267" t="str">
        <f>IFERROR(IF(MATCH($AH255,$S:$S,0)&gt;0,CONCATENATE("disponible: ",INDEX($AE:$AE,MATCH($AH255,$S:$S,0)),","),0),"")</f>
        <v/>
      </c>
      <c r="AN267" t="str">
        <f>IF($E267="","",INDEX(CATEGORIAS!$A:$A,MATCH($E267,CATEGORIAS!$B:$B,0)))</f>
        <v/>
      </c>
      <c r="AO267" t="str">
        <f>IF($F267="","",INDEX(SUBCATEGORIAS!$A:$A,MATCH($F267,SUBCATEGORIAS!$B:$B,0)))</f>
        <v/>
      </c>
      <c r="AP267" t="str">
        <f t="shared" si="83"/>
        <v/>
      </c>
      <c r="AR267" s="2" t="str">
        <f t="shared" si="91"/>
        <v/>
      </c>
      <c r="AS267" t="str">
        <f t="shared" si="92"/>
        <v/>
      </c>
      <c r="AT267" t="str">
        <f t="shared" si="84"/>
        <v/>
      </c>
      <c r="AU267" t="str">
        <f t="shared" si="85"/>
        <v/>
      </c>
    </row>
    <row r="268" spans="2:47" x14ac:dyDescent="0.25">
      <c r="B268" t="str">
        <f>IF(D268="","",MAX($B$2:B267)+1)</f>
        <v/>
      </c>
      <c r="C268" s="3" t="str">
        <f>IF(A268="","",IF(COUNTIF($A$2:$A267,$A268)=0,MAX($C$2:$C267)+1,""))</f>
        <v/>
      </c>
      <c r="M268" t="s">
        <v>57</v>
      </c>
      <c r="O268" t="s">
        <v>57</v>
      </c>
      <c r="P268" s="3" t="str">
        <f t="shared" si="86"/>
        <v/>
      </c>
      <c r="Q268" s="3" t="str">
        <f>IF(D268="","",IF(AND(D268&lt;&gt;"",E268&lt;&gt;"",F268&lt;&gt;"",J268&lt;&gt;"",P268&lt;&gt;"",L268&lt;&gt;"",IFERROR(MATCH(INDEX($C:$C,MATCH($D268,$D:$D,0)),IMAGENES!$B:$B,0),-1)&gt;0),"'si'","'no'"))</f>
        <v/>
      </c>
      <c r="S268" t="str">
        <f t="shared" si="76"/>
        <v/>
      </c>
      <c r="T268" t="str">
        <f t="shared" si="77"/>
        <v/>
      </c>
      <c r="U268" t="str">
        <f t="shared" si="78"/>
        <v/>
      </c>
      <c r="V268" t="str">
        <f t="shared" si="87"/>
        <v/>
      </c>
      <c r="W268" t="str">
        <f t="shared" si="79"/>
        <v/>
      </c>
      <c r="X268" t="str">
        <f t="shared" si="80"/>
        <v/>
      </c>
      <c r="Y268" t="str">
        <f t="shared" si="81"/>
        <v/>
      </c>
      <c r="Z268" t="str">
        <f>IF($X268="","",INDEX(CATEGORIAS!$A:$A,MATCH($X268,CATEGORIAS!$B:$B,0)))</f>
        <v/>
      </c>
      <c r="AA268" t="str">
        <f>IF($Y268="","",INDEX(SUBCATEGORIAS!$A:$A,MATCH($Y268,SUBCATEGORIAS!$B:$B,0)))</f>
        <v/>
      </c>
      <c r="AB268" t="str">
        <f t="shared" si="82"/>
        <v/>
      </c>
      <c r="AC268" t="str">
        <f t="shared" si="88"/>
        <v/>
      </c>
      <c r="AD268" t="str">
        <f t="shared" si="89"/>
        <v/>
      </c>
      <c r="AE268" t="str">
        <f t="shared" si="90"/>
        <v/>
      </c>
      <c r="AG268">
        <v>266</v>
      </c>
      <c r="AH268" t="str">
        <f t="shared" si="93"/>
        <v/>
      </c>
      <c r="AI268" t="str">
        <f>IFERROR(IF(MATCH($AH255,$S:$S,0)&gt;0,"},",0),"")</f>
        <v/>
      </c>
      <c r="AN268" t="str">
        <f>IF($E268="","",INDEX(CATEGORIAS!$A:$A,MATCH($E268,CATEGORIAS!$B:$B,0)))</f>
        <v/>
      </c>
      <c r="AO268" t="str">
        <f>IF($F268="","",INDEX(SUBCATEGORIAS!$A:$A,MATCH($F268,SUBCATEGORIAS!$B:$B,0)))</f>
        <v/>
      </c>
      <c r="AP268" t="str">
        <f t="shared" si="83"/>
        <v/>
      </c>
      <c r="AR268" s="2" t="str">
        <f t="shared" si="91"/>
        <v/>
      </c>
      <c r="AS268" t="str">
        <f t="shared" si="92"/>
        <v/>
      </c>
      <c r="AT268" t="str">
        <f t="shared" si="84"/>
        <v/>
      </c>
      <c r="AU268" t="str">
        <f t="shared" si="85"/>
        <v/>
      </c>
    </row>
    <row r="269" spans="2:47" x14ac:dyDescent="0.25">
      <c r="B269" t="str">
        <f>IF(D269="","",MAX($B$2:B268)+1)</f>
        <v/>
      </c>
      <c r="C269" s="3" t="str">
        <f>IF(A269="","",IF(COUNTIF($A$2:$A268,$A269)=0,MAX($C$2:$C268)+1,""))</f>
        <v/>
      </c>
      <c r="M269" t="s">
        <v>57</v>
      </c>
      <c r="O269" t="s">
        <v>57</v>
      </c>
      <c r="P269" s="3" t="str">
        <f t="shared" si="86"/>
        <v/>
      </c>
      <c r="Q269" s="3" t="str">
        <f>IF(D269="","",IF(AND(D269&lt;&gt;"",E269&lt;&gt;"",F269&lt;&gt;"",J269&lt;&gt;"",P269&lt;&gt;"",L269&lt;&gt;"",IFERROR(MATCH(INDEX($C:$C,MATCH($D269,$D:$D,0)),IMAGENES!$B:$B,0),-1)&gt;0),"'si'","'no'"))</f>
        <v/>
      </c>
      <c r="S269" t="str">
        <f t="shared" si="76"/>
        <v/>
      </c>
      <c r="T269" t="str">
        <f t="shared" si="77"/>
        <v/>
      </c>
      <c r="U269" t="str">
        <f t="shared" si="78"/>
        <v/>
      </c>
      <c r="V269" t="str">
        <f t="shared" si="87"/>
        <v/>
      </c>
      <c r="W269" t="str">
        <f t="shared" si="79"/>
        <v/>
      </c>
      <c r="X269" t="str">
        <f t="shared" si="80"/>
        <v/>
      </c>
      <c r="Y269" t="str">
        <f t="shared" si="81"/>
        <v/>
      </c>
      <c r="Z269" t="str">
        <f>IF($X269="","",INDEX(CATEGORIAS!$A:$A,MATCH($X269,CATEGORIAS!$B:$B,0)))</f>
        <v/>
      </c>
      <c r="AA269" t="str">
        <f>IF($Y269="","",INDEX(SUBCATEGORIAS!$A:$A,MATCH($Y269,SUBCATEGORIAS!$B:$B,0)))</f>
        <v/>
      </c>
      <c r="AB269" t="str">
        <f t="shared" si="82"/>
        <v/>
      </c>
      <c r="AC269" t="str">
        <f t="shared" si="88"/>
        <v/>
      </c>
      <c r="AD269" t="str">
        <f t="shared" si="89"/>
        <v/>
      </c>
      <c r="AE269" t="str">
        <f t="shared" si="90"/>
        <v/>
      </c>
      <c r="AG269">
        <v>267</v>
      </c>
      <c r="AH269">
        <f t="shared" si="93"/>
        <v>20</v>
      </c>
      <c r="AI269" t="str">
        <f>IFERROR(IF(MATCH($AH269,$S:$S,0)&gt;0,"{",0),"")</f>
        <v/>
      </c>
      <c r="AN269" t="str">
        <f>IF($E269="","",INDEX(CATEGORIAS!$A:$A,MATCH($E269,CATEGORIAS!$B:$B,0)))</f>
        <v/>
      </c>
      <c r="AO269" t="str">
        <f>IF($F269="","",INDEX(SUBCATEGORIAS!$A:$A,MATCH($F269,SUBCATEGORIAS!$B:$B,0)))</f>
        <v/>
      </c>
      <c r="AP269" t="str">
        <f t="shared" si="83"/>
        <v/>
      </c>
      <c r="AR269" s="2" t="str">
        <f t="shared" si="91"/>
        <v/>
      </c>
      <c r="AS269" t="str">
        <f t="shared" si="92"/>
        <v/>
      </c>
      <c r="AT269" t="str">
        <f t="shared" si="84"/>
        <v/>
      </c>
      <c r="AU269" t="str">
        <f t="shared" si="85"/>
        <v/>
      </c>
    </row>
    <row r="270" spans="2:47" x14ac:dyDescent="0.25">
      <c r="B270" t="str">
        <f>IF(D270="","",MAX($B$2:B269)+1)</f>
        <v/>
      </c>
      <c r="C270" s="3" t="str">
        <f>IF(A270="","",IF(COUNTIF($A$2:$A269,$A270)=0,MAX($C$2:$C269)+1,""))</f>
        <v/>
      </c>
      <c r="M270" t="s">
        <v>57</v>
      </c>
      <c r="O270" t="s">
        <v>57</v>
      </c>
      <c r="P270" s="3" t="str">
        <f t="shared" si="86"/>
        <v/>
      </c>
      <c r="Q270" s="3" t="str">
        <f>IF(D270="","",IF(AND(D270&lt;&gt;"",E270&lt;&gt;"",F270&lt;&gt;"",J270&lt;&gt;"",P270&lt;&gt;"",L270&lt;&gt;"",IFERROR(MATCH(INDEX($C:$C,MATCH($D270,$D:$D,0)),IMAGENES!$B:$B,0),-1)&gt;0),"'si'","'no'"))</f>
        <v/>
      </c>
      <c r="S270" t="str">
        <f t="shared" si="76"/>
        <v/>
      </c>
      <c r="T270" t="str">
        <f t="shared" si="77"/>
        <v/>
      </c>
      <c r="U270" t="str">
        <f t="shared" si="78"/>
        <v/>
      </c>
      <c r="V270" t="str">
        <f t="shared" si="87"/>
        <v/>
      </c>
      <c r="W270" t="str">
        <f t="shared" si="79"/>
        <v/>
      </c>
      <c r="X270" t="str">
        <f t="shared" si="80"/>
        <v/>
      </c>
      <c r="Y270" t="str">
        <f t="shared" si="81"/>
        <v/>
      </c>
      <c r="Z270" t="str">
        <f>IF($X270="","",INDEX(CATEGORIAS!$A:$A,MATCH($X270,CATEGORIAS!$B:$B,0)))</f>
        <v/>
      </c>
      <c r="AA270" t="str">
        <f>IF($Y270="","",INDEX(SUBCATEGORIAS!$A:$A,MATCH($Y270,SUBCATEGORIAS!$B:$B,0)))</f>
        <v/>
      </c>
      <c r="AB270" t="str">
        <f t="shared" si="82"/>
        <v/>
      </c>
      <c r="AC270" t="str">
        <f t="shared" si="88"/>
        <v/>
      </c>
      <c r="AD270" t="str">
        <f t="shared" si="89"/>
        <v/>
      </c>
      <c r="AE270" t="str">
        <f t="shared" si="90"/>
        <v/>
      </c>
      <c r="AG270">
        <v>268</v>
      </c>
      <c r="AH270" t="str">
        <f t="shared" si="93"/>
        <v/>
      </c>
      <c r="AI270" t="str">
        <f>IFERROR(IF(MATCH($AH269,$S:$S,0)&gt;0,CONCATENATE("id_articulo: ",$AH269,","),0),"")</f>
        <v/>
      </c>
      <c r="AN270" t="str">
        <f>IF($E270="","",INDEX(CATEGORIAS!$A:$A,MATCH($E270,CATEGORIAS!$B:$B,0)))</f>
        <v/>
      </c>
      <c r="AO270" t="str">
        <f>IF($F270="","",INDEX(SUBCATEGORIAS!$A:$A,MATCH($F270,SUBCATEGORIAS!$B:$B,0)))</f>
        <v/>
      </c>
      <c r="AP270" t="str">
        <f t="shared" si="83"/>
        <v/>
      </c>
      <c r="AR270" s="2" t="str">
        <f t="shared" si="91"/>
        <v/>
      </c>
      <c r="AS270" t="str">
        <f t="shared" si="92"/>
        <v/>
      </c>
      <c r="AT270" t="str">
        <f t="shared" si="84"/>
        <v/>
      </c>
      <c r="AU270" t="str">
        <f t="shared" si="85"/>
        <v/>
      </c>
    </row>
    <row r="271" spans="2:47" x14ac:dyDescent="0.25">
      <c r="B271" t="str">
        <f>IF(D271="","",MAX($B$2:B270)+1)</f>
        <v/>
      </c>
      <c r="C271" s="3" t="str">
        <f>IF(A271="","",IF(COUNTIF($A$2:$A270,$A271)=0,MAX($C$2:$C270)+1,""))</f>
        <v/>
      </c>
      <c r="M271" t="s">
        <v>57</v>
      </c>
      <c r="O271" t="s">
        <v>57</v>
      </c>
      <c r="P271" s="3" t="str">
        <f t="shared" si="86"/>
        <v/>
      </c>
      <c r="Q271" s="3" t="str">
        <f>IF(D271="","",IF(AND(D271&lt;&gt;"",E271&lt;&gt;"",F271&lt;&gt;"",J271&lt;&gt;"",P271&lt;&gt;"",L271&lt;&gt;"",IFERROR(MATCH(INDEX($C:$C,MATCH($D271,$D:$D,0)),IMAGENES!$B:$B,0),-1)&gt;0),"'si'","'no'"))</f>
        <v/>
      </c>
      <c r="S271" t="str">
        <f t="shared" si="76"/>
        <v/>
      </c>
      <c r="T271" t="str">
        <f t="shared" si="77"/>
        <v/>
      </c>
      <c r="U271" t="str">
        <f t="shared" si="78"/>
        <v/>
      </c>
      <c r="V271" t="str">
        <f t="shared" si="87"/>
        <v/>
      </c>
      <c r="W271" t="str">
        <f t="shared" si="79"/>
        <v/>
      </c>
      <c r="X271" t="str">
        <f t="shared" si="80"/>
        <v/>
      </c>
      <c r="Y271" t="str">
        <f t="shared" si="81"/>
        <v/>
      </c>
      <c r="Z271" t="str">
        <f>IF($X271="","",INDEX(CATEGORIAS!$A:$A,MATCH($X271,CATEGORIAS!$B:$B,0)))</f>
        <v/>
      </c>
      <c r="AA271" t="str">
        <f>IF($Y271="","",INDEX(SUBCATEGORIAS!$A:$A,MATCH($Y271,SUBCATEGORIAS!$B:$B,0)))</f>
        <v/>
      </c>
      <c r="AB271" t="str">
        <f t="shared" si="82"/>
        <v/>
      </c>
      <c r="AC271" t="str">
        <f t="shared" si="88"/>
        <v/>
      </c>
      <c r="AD271" t="str">
        <f t="shared" si="89"/>
        <v/>
      </c>
      <c r="AE271" t="str">
        <f t="shared" si="90"/>
        <v/>
      </c>
      <c r="AG271">
        <v>269</v>
      </c>
      <c r="AH271" t="str">
        <f t="shared" si="93"/>
        <v/>
      </c>
      <c r="AI271" t="str">
        <f>IFERROR(IF(MATCH($AH269,$S:$S,0)&gt;0,CONCATENATE("nombre: '",INDEX($T:$T,MATCH($AH269,$S:$S,0)),"',"),0),"")</f>
        <v/>
      </c>
      <c r="AN271" t="str">
        <f>IF($E271="","",INDEX(CATEGORIAS!$A:$A,MATCH($E271,CATEGORIAS!$B:$B,0)))</f>
        <v/>
      </c>
      <c r="AO271" t="str">
        <f>IF($F271="","",INDEX(SUBCATEGORIAS!$A:$A,MATCH($F271,SUBCATEGORIAS!$B:$B,0)))</f>
        <v/>
      </c>
      <c r="AP271" t="str">
        <f t="shared" si="83"/>
        <v/>
      </c>
      <c r="AR271" s="2" t="str">
        <f t="shared" si="91"/>
        <v/>
      </c>
      <c r="AS271" t="str">
        <f t="shared" si="92"/>
        <v/>
      </c>
      <c r="AT271" t="str">
        <f t="shared" si="84"/>
        <v/>
      </c>
      <c r="AU271" t="str">
        <f t="shared" si="85"/>
        <v/>
      </c>
    </row>
    <row r="272" spans="2:47" x14ac:dyDescent="0.25">
      <c r="B272" t="str">
        <f>IF(D272="","",MAX($B$2:B271)+1)</f>
        <v/>
      </c>
      <c r="C272" s="3" t="str">
        <f>IF(A272="","",IF(COUNTIF($A$2:$A271,$A272)=0,MAX($C$2:$C271)+1,""))</f>
        <v/>
      </c>
      <c r="M272" t="s">
        <v>57</v>
      </c>
      <c r="O272" t="s">
        <v>57</v>
      </c>
      <c r="P272" s="3" t="str">
        <f t="shared" si="86"/>
        <v/>
      </c>
      <c r="Q272" s="3" t="str">
        <f>IF(D272="","",IF(AND(D272&lt;&gt;"",E272&lt;&gt;"",F272&lt;&gt;"",J272&lt;&gt;"",P272&lt;&gt;"",L272&lt;&gt;"",IFERROR(MATCH(INDEX($C:$C,MATCH($D272,$D:$D,0)),IMAGENES!$B:$B,0),-1)&gt;0),"'si'","'no'"))</f>
        <v/>
      </c>
      <c r="S272" t="str">
        <f t="shared" si="76"/>
        <v/>
      </c>
      <c r="T272" t="str">
        <f t="shared" si="77"/>
        <v/>
      </c>
      <c r="U272" t="str">
        <f t="shared" si="78"/>
        <v/>
      </c>
      <c r="V272" t="str">
        <f t="shared" si="87"/>
        <v/>
      </c>
      <c r="W272" t="str">
        <f t="shared" si="79"/>
        <v/>
      </c>
      <c r="X272" t="str">
        <f t="shared" si="80"/>
        <v/>
      </c>
      <c r="Y272" t="str">
        <f t="shared" si="81"/>
        <v/>
      </c>
      <c r="Z272" t="str">
        <f>IF($X272="","",INDEX(CATEGORIAS!$A:$A,MATCH($X272,CATEGORIAS!$B:$B,0)))</f>
        <v/>
      </c>
      <c r="AA272" t="str">
        <f>IF($Y272="","",INDEX(SUBCATEGORIAS!$A:$A,MATCH($Y272,SUBCATEGORIAS!$B:$B,0)))</f>
        <v/>
      </c>
      <c r="AB272" t="str">
        <f t="shared" si="82"/>
        <v/>
      </c>
      <c r="AC272" t="str">
        <f t="shared" si="88"/>
        <v/>
      </c>
      <c r="AD272" t="str">
        <f t="shared" si="89"/>
        <v/>
      </c>
      <c r="AE272" t="str">
        <f t="shared" si="90"/>
        <v/>
      </c>
      <c r="AG272">
        <v>270</v>
      </c>
      <c r="AH272" t="str">
        <f t="shared" si="93"/>
        <v/>
      </c>
      <c r="AI272" t="str">
        <f>IFERROR(IF(MATCH($AH269,$S:$S,0)&gt;0,CONCATENATE("descripcion: '",INDEX($U:$U,MATCH($AH269,$S:$S,0)),"',"),0),"")</f>
        <v/>
      </c>
      <c r="AN272" t="str">
        <f>IF($E272="","",INDEX(CATEGORIAS!$A:$A,MATCH($E272,CATEGORIAS!$B:$B,0)))</f>
        <v/>
      </c>
      <c r="AO272" t="str">
        <f>IF($F272="","",INDEX(SUBCATEGORIAS!$A:$A,MATCH($F272,SUBCATEGORIAS!$B:$B,0)))</f>
        <v/>
      </c>
      <c r="AP272" t="str">
        <f t="shared" si="83"/>
        <v/>
      </c>
      <c r="AR272" s="2" t="str">
        <f t="shared" si="91"/>
        <v/>
      </c>
      <c r="AS272" t="str">
        <f t="shared" si="92"/>
        <v/>
      </c>
      <c r="AT272" t="str">
        <f t="shared" si="84"/>
        <v/>
      </c>
      <c r="AU272" t="str">
        <f t="shared" si="85"/>
        <v/>
      </c>
    </row>
    <row r="273" spans="2:47" x14ac:dyDescent="0.25">
      <c r="B273" t="str">
        <f>IF(D273="","",MAX($B$2:B272)+1)</f>
        <v/>
      </c>
      <c r="C273" s="3" t="str">
        <f>IF(A273="","",IF(COUNTIF($A$2:$A272,$A273)=0,MAX($C$2:$C272)+1,""))</f>
        <v/>
      </c>
      <c r="M273" t="s">
        <v>57</v>
      </c>
      <c r="O273" t="s">
        <v>57</v>
      </c>
      <c r="P273" s="3" t="str">
        <f t="shared" si="86"/>
        <v/>
      </c>
      <c r="Q273" s="3" t="str">
        <f>IF(D273="","",IF(AND(D273&lt;&gt;"",E273&lt;&gt;"",F273&lt;&gt;"",J273&lt;&gt;"",P273&lt;&gt;"",L273&lt;&gt;"",IFERROR(MATCH(INDEX($C:$C,MATCH($D273,$D:$D,0)),IMAGENES!$B:$B,0),-1)&gt;0),"'si'","'no'"))</f>
        <v/>
      </c>
      <c r="S273" t="str">
        <f t="shared" si="76"/>
        <v/>
      </c>
      <c r="T273" t="str">
        <f t="shared" si="77"/>
        <v/>
      </c>
      <c r="U273" t="str">
        <f t="shared" si="78"/>
        <v/>
      </c>
      <c r="V273" t="str">
        <f t="shared" si="87"/>
        <v/>
      </c>
      <c r="W273" t="str">
        <f t="shared" si="79"/>
        <v/>
      </c>
      <c r="X273" t="str">
        <f t="shared" si="80"/>
        <v/>
      </c>
      <c r="Y273" t="str">
        <f t="shared" si="81"/>
        <v/>
      </c>
      <c r="Z273" t="str">
        <f>IF($X273="","",INDEX(CATEGORIAS!$A:$A,MATCH($X273,CATEGORIAS!$B:$B,0)))</f>
        <v/>
      </c>
      <c r="AA273" t="str">
        <f>IF($Y273="","",INDEX(SUBCATEGORIAS!$A:$A,MATCH($Y273,SUBCATEGORIAS!$B:$B,0)))</f>
        <v/>
      </c>
      <c r="AB273" t="str">
        <f t="shared" si="82"/>
        <v/>
      </c>
      <c r="AC273" t="str">
        <f t="shared" si="88"/>
        <v/>
      </c>
      <c r="AD273" t="str">
        <f t="shared" si="89"/>
        <v/>
      </c>
      <c r="AE273" t="str">
        <f t="shared" si="90"/>
        <v/>
      </c>
      <c r="AG273">
        <v>271</v>
      </c>
      <c r="AH273" t="str">
        <f t="shared" si="93"/>
        <v/>
      </c>
      <c r="AI273" t="str">
        <f>IFERROR(IF(MATCH($AH269,$S:$S,0)&gt;0,CONCATENATE("descripcion_larga: '",INDEX($W:$W,MATCH($AH269,$S:$S,0)),"',"),0),"")</f>
        <v/>
      </c>
      <c r="AN273" t="str">
        <f>IF($E273="","",INDEX(CATEGORIAS!$A:$A,MATCH($E273,CATEGORIAS!$B:$B,0)))</f>
        <v/>
      </c>
      <c r="AO273" t="str">
        <f>IF($F273="","",INDEX(SUBCATEGORIAS!$A:$A,MATCH($F273,SUBCATEGORIAS!$B:$B,0)))</f>
        <v/>
      </c>
      <c r="AP273" t="str">
        <f t="shared" si="83"/>
        <v/>
      </c>
      <c r="AR273" s="2" t="str">
        <f t="shared" si="91"/>
        <v/>
      </c>
      <c r="AS273" t="str">
        <f t="shared" si="92"/>
        <v/>
      </c>
      <c r="AT273" t="str">
        <f t="shared" si="84"/>
        <v/>
      </c>
      <c r="AU273" t="str">
        <f t="shared" si="85"/>
        <v/>
      </c>
    </row>
    <row r="274" spans="2:47" x14ac:dyDescent="0.25">
      <c r="B274" t="str">
        <f>IF(D274="","",MAX($B$2:B273)+1)</f>
        <v/>
      </c>
      <c r="C274" s="3" t="str">
        <f>IF(A274="","",IF(COUNTIF($A$2:$A273,$A274)=0,MAX($C$2:$C273)+1,""))</f>
        <v/>
      </c>
      <c r="M274" t="s">
        <v>57</v>
      </c>
      <c r="O274" t="s">
        <v>57</v>
      </c>
      <c r="P274" s="3" t="str">
        <f t="shared" si="86"/>
        <v/>
      </c>
      <c r="Q274" s="3" t="str">
        <f>IF(D274="","",IF(AND(D274&lt;&gt;"",E274&lt;&gt;"",F274&lt;&gt;"",J274&lt;&gt;"",P274&lt;&gt;"",L274&lt;&gt;"",IFERROR(MATCH(INDEX($C:$C,MATCH($D274,$D:$D,0)),IMAGENES!$B:$B,0),-1)&gt;0),"'si'","'no'"))</f>
        <v/>
      </c>
      <c r="S274" t="str">
        <f t="shared" si="76"/>
        <v/>
      </c>
      <c r="T274" t="str">
        <f t="shared" si="77"/>
        <v/>
      </c>
      <c r="U274" t="str">
        <f t="shared" si="78"/>
        <v/>
      </c>
      <c r="V274" t="str">
        <f t="shared" si="87"/>
        <v/>
      </c>
      <c r="W274" t="str">
        <f t="shared" si="79"/>
        <v/>
      </c>
      <c r="X274" t="str">
        <f t="shared" si="80"/>
        <v/>
      </c>
      <c r="Y274" t="str">
        <f t="shared" si="81"/>
        <v/>
      </c>
      <c r="Z274" t="str">
        <f>IF($X274="","",INDEX(CATEGORIAS!$A:$A,MATCH($X274,CATEGORIAS!$B:$B,0)))</f>
        <v/>
      </c>
      <c r="AA274" t="str">
        <f>IF($Y274="","",INDEX(SUBCATEGORIAS!$A:$A,MATCH($Y274,SUBCATEGORIAS!$B:$B,0)))</f>
        <v/>
      </c>
      <c r="AB274" t="str">
        <f t="shared" si="82"/>
        <v/>
      </c>
      <c r="AC274" t="str">
        <f t="shared" si="88"/>
        <v/>
      </c>
      <c r="AD274" t="str">
        <f t="shared" si="89"/>
        <v/>
      </c>
      <c r="AE274" t="str">
        <f t="shared" si="90"/>
        <v/>
      </c>
      <c r="AG274">
        <v>272</v>
      </c>
      <c r="AH274" t="str">
        <f t="shared" si="93"/>
        <v/>
      </c>
      <c r="AI274" t="str">
        <f>IFERROR(IF(MATCH($AH269,$S:$S,0)&gt;0,CONCATENATE("grado: '",INDEX($V:$V,MATCH($AH269,$S:$S,0)),"',"),0),"")</f>
        <v/>
      </c>
      <c r="AN274" t="str">
        <f>IF($E274="","",INDEX(CATEGORIAS!$A:$A,MATCH($E274,CATEGORIAS!$B:$B,0)))</f>
        <v/>
      </c>
      <c r="AO274" t="str">
        <f>IF($F274="","",INDEX(SUBCATEGORIAS!$A:$A,MATCH($F274,SUBCATEGORIAS!$B:$B,0)))</f>
        <v/>
      </c>
      <c r="AP274" t="str">
        <f t="shared" si="83"/>
        <v/>
      </c>
      <c r="AR274" s="2" t="str">
        <f t="shared" si="91"/>
        <v/>
      </c>
      <c r="AS274" t="str">
        <f t="shared" si="92"/>
        <v/>
      </c>
      <c r="AT274" t="str">
        <f t="shared" si="84"/>
        <v/>
      </c>
      <c r="AU274" t="str">
        <f t="shared" si="85"/>
        <v/>
      </c>
    </row>
    <row r="275" spans="2:47" x14ac:dyDescent="0.25">
      <c r="B275" t="str">
        <f>IF(D275="","",MAX($B$2:B274)+1)</f>
        <v/>
      </c>
      <c r="C275" s="3" t="str">
        <f>IF(A275="","",IF(COUNTIF($A$2:$A274,$A275)=0,MAX($C$2:$C274)+1,""))</f>
        <v/>
      </c>
      <c r="M275" t="s">
        <v>57</v>
      </c>
      <c r="O275" t="s">
        <v>57</v>
      </c>
      <c r="P275" s="3" t="str">
        <f t="shared" si="86"/>
        <v/>
      </c>
      <c r="Q275" s="3" t="str">
        <f>IF(D275="","",IF(AND(D275&lt;&gt;"",E275&lt;&gt;"",F275&lt;&gt;"",J275&lt;&gt;"",P275&lt;&gt;"",L275&lt;&gt;"",IFERROR(MATCH(INDEX($C:$C,MATCH($D275,$D:$D,0)),IMAGENES!$B:$B,0),-1)&gt;0),"'si'","'no'"))</f>
        <v/>
      </c>
      <c r="S275" t="str">
        <f t="shared" si="76"/>
        <v/>
      </c>
      <c r="T275" t="str">
        <f t="shared" si="77"/>
        <v/>
      </c>
      <c r="U275" t="str">
        <f t="shared" si="78"/>
        <v/>
      </c>
      <c r="V275" t="str">
        <f t="shared" si="87"/>
        <v/>
      </c>
      <c r="W275" t="str">
        <f t="shared" si="79"/>
        <v/>
      </c>
      <c r="X275" t="str">
        <f t="shared" si="80"/>
        <v/>
      </c>
      <c r="Y275" t="str">
        <f t="shared" si="81"/>
        <v/>
      </c>
      <c r="Z275" t="str">
        <f>IF($X275="","",INDEX(CATEGORIAS!$A:$A,MATCH($X275,CATEGORIAS!$B:$B,0)))</f>
        <v/>
      </c>
      <c r="AA275" t="str">
        <f>IF($Y275="","",INDEX(SUBCATEGORIAS!$A:$A,MATCH($Y275,SUBCATEGORIAS!$B:$B,0)))</f>
        <v/>
      </c>
      <c r="AB275" t="str">
        <f t="shared" si="82"/>
        <v/>
      </c>
      <c r="AC275" t="str">
        <f t="shared" si="88"/>
        <v/>
      </c>
      <c r="AD275" t="str">
        <f t="shared" si="89"/>
        <v/>
      </c>
      <c r="AE275" t="str">
        <f t="shared" si="90"/>
        <v/>
      </c>
      <c r="AG275">
        <v>273</v>
      </c>
      <c r="AH275" t="str">
        <f t="shared" si="93"/>
        <v/>
      </c>
      <c r="AI275" t="str">
        <f>IFERROR(IF(MATCH($AH269,$S:$S,0)&gt;0,CONCATENATE("id_categoria: '",INDEX($Z:$Z,MATCH($AH269,$S:$S,0)),"',"),0),"")</f>
        <v/>
      </c>
      <c r="AN275" t="str">
        <f>IF($E275="","",INDEX(CATEGORIAS!$A:$A,MATCH($E275,CATEGORIAS!$B:$B,0)))</f>
        <v/>
      </c>
      <c r="AO275" t="str">
        <f>IF($F275="","",INDEX(SUBCATEGORIAS!$A:$A,MATCH($F275,SUBCATEGORIAS!$B:$B,0)))</f>
        <v/>
      </c>
      <c r="AP275" t="str">
        <f t="shared" si="83"/>
        <v/>
      </c>
      <c r="AR275" s="2" t="str">
        <f t="shared" si="91"/>
        <v/>
      </c>
      <c r="AS275" t="str">
        <f t="shared" si="92"/>
        <v/>
      </c>
      <c r="AT275" t="str">
        <f t="shared" si="84"/>
        <v/>
      </c>
      <c r="AU275" t="str">
        <f t="shared" si="85"/>
        <v/>
      </c>
    </row>
    <row r="276" spans="2:47" x14ac:dyDescent="0.25">
      <c r="B276" t="str">
        <f>IF(D276="","",MAX($B$2:B275)+1)</f>
        <v/>
      </c>
      <c r="C276" s="3" t="str">
        <f>IF(A276="","",IF(COUNTIF($A$2:$A275,$A276)=0,MAX($C$2:$C275)+1,""))</f>
        <v/>
      </c>
      <c r="M276" t="s">
        <v>57</v>
      </c>
      <c r="O276" t="s">
        <v>57</v>
      </c>
      <c r="P276" s="3" t="str">
        <f t="shared" si="86"/>
        <v/>
      </c>
      <c r="Q276" s="3" t="str">
        <f>IF(D276="","",IF(AND(D276&lt;&gt;"",E276&lt;&gt;"",F276&lt;&gt;"",J276&lt;&gt;"",P276&lt;&gt;"",L276&lt;&gt;"",IFERROR(MATCH(INDEX($C:$C,MATCH($D276,$D:$D,0)),IMAGENES!$B:$B,0),-1)&gt;0),"'si'","'no'"))</f>
        <v/>
      </c>
      <c r="S276" t="str">
        <f t="shared" si="76"/>
        <v/>
      </c>
      <c r="T276" t="str">
        <f t="shared" si="77"/>
        <v/>
      </c>
      <c r="U276" t="str">
        <f t="shared" si="78"/>
        <v/>
      </c>
      <c r="V276" t="str">
        <f t="shared" si="87"/>
        <v/>
      </c>
      <c r="W276" t="str">
        <f t="shared" si="79"/>
        <v/>
      </c>
      <c r="X276" t="str">
        <f t="shared" si="80"/>
        <v/>
      </c>
      <c r="Y276" t="str">
        <f t="shared" si="81"/>
        <v/>
      </c>
      <c r="Z276" t="str">
        <f>IF($X276="","",INDEX(CATEGORIAS!$A:$A,MATCH($X276,CATEGORIAS!$B:$B,0)))</f>
        <v/>
      </c>
      <c r="AA276" t="str">
        <f>IF($Y276="","",INDEX(SUBCATEGORIAS!$A:$A,MATCH($Y276,SUBCATEGORIAS!$B:$B,0)))</f>
        <v/>
      </c>
      <c r="AB276" t="str">
        <f t="shared" si="82"/>
        <v/>
      </c>
      <c r="AC276" t="str">
        <f t="shared" si="88"/>
        <v/>
      </c>
      <c r="AD276" t="str">
        <f t="shared" si="89"/>
        <v/>
      </c>
      <c r="AE276" t="str">
        <f t="shared" si="90"/>
        <v/>
      </c>
      <c r="AG276">
        <v>274</v>
      </c>
      <c r="AH276" t="str">
        <f t="shared" si="93"/>
        <v/>
      </c>
      <c r="AI276" t="str">
        <f>IFERROR(IF(MATCH($AH269,$S:$S,0)&gt;0,CONCATENATE("id_subcategoria: '",INDEX($AA:$AA,MATCH($AH269,$S:$S,0)),"',"),0),"")</f>
        <v/>
      </c>
      <c r="AN276" t="str">
        <f>IF($E276="","",INDEX(CATEGORIAS!$A:$A,MATCH($E276,CATEGORIAS!$B:$B,0)))</f>
        <v/>
      </c>
      <c r="AO276" t="str">
        <f>IF($F276="","",INDEX(SUBCATEGORIAS!$A:$A,MATCH($F276,SUBCATEGORIAS!$B:$B,0)))</f>
        <v/>
      </c>
      <c r="AP276" t="str">
        <f t="shared" si="83"/>
        <v/>
      </c>
      <c r="AR276" s="2" t="str">
        <f t="shared" si="91"/>
        <v/>
      </c>
      <c r="AS276" t="str">
        <f t="shared" si="92"/>
        <v/>
      </c>
      <c r="AT276" t="str">
        <f t="shared" si="84"/>
        <v/>
      </c>
      <c r="AU276" t="str">
        <f t="shared" si="85"/>
        <v/>
      </c>
    </row>
    <row r="277" spans="2:47" x14ac:dyDescent="0.25">
      <c r="B277" t="str">
        <f>IF(D277="","",MAX($B$2:B276)+1)</f>
        <v/>
      </c>
      <c r="C277" s="3" t="str">
        <f>IF(A277="","",IF(COUNTIF($A$2:$A276,$A277)=0,MAX($C$2:$C276)+1,""))</f>
        <v/>
      </c>
      <c r="M277" t="s">
        <v>57</v>
      </c>
      <c r="O277" t="s">
        <v>57</v>
      </c>
      <c r="P277" s="3" t="str">
        <f t="shared" si="86"/>
        <v/>
      </c>
      <c r="Q277" s="3" t="str">
        <f>IF(D277="","",IF(AND(D277&lt;&gt;"",E277&lt;&gt;"",F277&lt;&gt;"",J277&lt;&gt;"",P277&lt;&gt;"",L277&lt;&gt;"",IFERROR(MATCH(INDEX($C:$C,MATCH($D277,$D:$D,0)),IMAGENES!$B:$B,0),-1)&gt;0),"'si'","'no'"))</f>
        <v/>
      </c>
      <c r="S277" t="str">
        <f t="shared" si="76"/>
        <v/>
      </c>
      <c r="T277" t="str">
        <f t="shared" si="77"/>
        <v/>
      </c>
      <c r="U277" t="str">
        <f t="shared" si="78"/>
        <v/>
      </c>
      <c r="V277" t="str">
        <f t="shared" si="87"/>
        <v/>
      </c>
      <c r="W277" t="str">
        <f t="shared" si="79"/>
        <v/>
      </c>
      <c r="X277" t="str">
        <f t="shared" si="80"/>
        <v/>
      </c>
      <c r="Y277" t="str">
        <f t="shared" si="81"/>
        <v/>
      </c>
      <c r="Z277" t="str">
        <f>IF($X277="","",INDEX(CATEGORIAS!$A:$A,MATCH($X277,CATEGORIAS!$B:$B,0)))</f>
        <v/>
      </c>
      <c r="AA277" t="str">
        <f>IF($Y277="","",INDEX(SUBCATEGORIAS!$A:$A,MATCH($Y277,SUBCATEGORIAS!$B:$B,0)))</f>
        <v/>
      </c>
      <c r="AB277" t="str">
        <f t="shared" si="82"/>
        <v/>
      </c>
      <c r="AC277" t="str">
        <f t="shared" si="88"/>
        <v/>
      </c>
      <c r="AD277" t="str">
        <f t="shared" si="89"/>
        <v/>
      </c>
      <c r="AE277" t="str">
        <f t="shared" si="90"/>
        <v/>
      </c>
      <c r="AG277">
        <v>275</v>
      </c>
      <c r="AH277" t="str">
        <f t="shared" si="93"/>
        <v/>
      </c>
      <c r="AI277" t="str">
        <f>IFERROR(IF(MATCH($AH269,$S:$S,0)&gt;0,CONCATENATE("precio: ",INDEX($AB:$AB,MATCH($AH269,$S:$S,0)),","),0),"")</f>
        <v/>
      </c>
      <c r="AN277" t="str">
        <f>IF($E277="","",INDEX(CATEGORIAS!$A:$A,MATCH($E277,CATEGORIAS!$B:$B,0)))</f>
        <v/>
      </c>
      <c r="AO277" t="str">
        <f>IF($F277="","",INDEX(SUBCATEGORIAS!$A:$A,MATCH($F277,SUBCATEGORIAS!$B:$B,0)))</f>
        <v/>
      </c>
      <c r="AP277" t="str">
        <f t="shared" si="83"/>
        <v/>
      </c>
      <c r="AR277" s="2" t="str">
        <f t="shared" si="91"/>
        <v/>
      </c>
      <c r="AS277" t="str">
        <f t="shared" si="92"/>
        <v/>
      </c>
      <c r="AT277" t="str">
        <f t="shared" si="84"/>
        <v/>
      </c>
      <c r="AU277" t="str">
        <f t="shared" si="85"/>
        <v/>
      </c>
    </row>
    <row r="278" spans="2:47" x14ac:dyDescent="0.25">
      <c r="B278" t="str">
        <f>IF(D278="","",MAX($B$2:B277)+1)</f>
        <v/>
      </c>
      <c r="C278" s="3" t="str">
        <f>IF(A278="","",IF(COUNTIF($A$2:$A277,$A278)=0,MAX($C$2:$C277)+1,""))</f>
        <v/>
      </c>
      <c r="M278" t="s">
        <v>57</v>
      </c>
      <c r="O278" t="s">
        <v>57</v>
      </c>
      <c r="P278" s="3" t="str">
        <f t="shared" si="86"/>
        <v/>
      </c>
      <c r="Q278" s="3" t="str">
        <f>IF(D278="","",IF(AND(D278&lt;&gt;"",E278&lt;&gt;"",F278&lt;&gt;"",J278&lt;&gt;"",P278&lt;&gt;"",L278&lt;&gt;"",IFERROR(MATCH(INDEX($C:$C,MATCH($D278,$D:$D,0)),IMAGENES!$B:$B,0),-1)&gt;0),"'si'","'no'"))</f>
        <v/>
      </c>
      <c r="S278" t="str">
        <f t="shared" si="76"/>
        <v/>
      </c>
      <c r="T278" t="str">
        <f t="shared" si="77"/>
        <v/>
      </c>
      <c r="U278" t="str">
        <f t="shared" si="78"/>
        <v/>
      </c>
      <c r="V278" t="str">
        <f t="shared" si="87"/>
        <v/>
      </c>
      <c r="W278" t="str">
        <f t="shared" si="79"/>
        <v/>
      </c>
      <c r="X278" t="str">
        <f t="shared" si="80"/>
        <v/>
      </c>
      <c r="Y278" t="str">
        <f t="shared" si="81"/>
        <v/>
      </c>
      <c r="Z278" t="str">
        <f>IF($X278="","",INDEX(CATEGORIAS!$A:$A,MATCH($X278,CATEGORIAS!$B:$B,0)))</f>
        <v/>
      </c>
      <c r="AA278" t="str">
        <f>IF($Y278="","",INDEX(SUBCATEGORIAS!$A:$A,MATCH($Y278,SUBCATEGORIAS!$B:$B,0)))</f>
        <v/>
      </c>
      <c r="AB278" t="str">
        <f t="shared" si="82"/>
        <v/>
      </c>
      <c r="AC278" t="str">
        <f t="shared" si="88"/>
        <v/>
      </c>
      <c r="AD278" t="str">
        <f t="shared" si="89"/>
        <v/>
      </c>
      <c r="AE278" t="str">
        <f t="shared" si="90"/>
        <v/>
      </c>
      <c r="AG278">
        <v>276</v>
      </c>
      <c r="AH278" t="str">
        <f t="shared" si="93"/>
        <v/>
      </c>
      <c r="AI278" t="str">
        <f>IFERROR(IF(MATCH($AH269,$S:$S,0)&gt;0,CONCATENATE("video_si: ",IF(LEN(IF(OR(INDEX($AD:$AD,MATCH($AH269,$S:$S,0))=0,INDEX($AD:$AD,MATCH($AH269,$S:$S,0))=" ",INDEX($AD:$AD,MATCH($AH269,$S:$S,0))=""),CONCATENATE(CHAR(39),CHAR(39)),CONCATENATE(CHAR(39),INDEX($AD:$AD,MATCH($AH269,$S:$S,0)),CHAR(39))))&gt;5,"'si'","'no'"),","),0),"")</f>
        <v/>
      </c>
      <c r="AN278" t="str">
        <f>IF($E278="","",INDEX(CATEGORIAS!$A:$A,MATCH($E278,CATEGORIAS!$B:$B,0)))</f>
        <v/>
      </c>
      <c r="AO278" t="str">
        <f>IF($F278="","",INDEX(SUBCATEGORIAS!$A:$A,MATCH($F278,SUBCATEGORIAS!$B:$B,0)))</f>
        <v/>
      </c>
      <c r="AP278" t="str">
        <f t="shared" si="83"/>
        <v/>
      </c>
      <c r="AR278" s="2" t="str">
        <f t="shared" si="91"/>
        <v/>
      </c>
      <c r="AS278" t="str">
        <f t="shared" si="92"/>
        <v/>
      </c>
      <c r="AT278" t="str">
        <f t="shared" si="84"/>
        <v/>
      </c>
      <c r="AU278" t="str">
        <f t="shared" si="85"/>
        <v/>
      </c>
    </row>
    <row r="279" spans="2:47" x14ac:dyDescent="0.25">
      <c r="B279" t="str">
        <f>IF(D279="","",MAX($B$2:B278)+1)</f>
        <v/>
      </c>
      <c r="C279" s="3" t="str">
        <f>IF(A279="","",IF(COUNTIF($A$2:$A278,$A279)=0,MAX($C$2:$C278)+1,""))</f>
        <v/>
      </c>
      <c r="M279" t="s">
        <v>57</v>
      </c>
      <c r="O279" t="s">
        <v>57</v>
      </c>
      <c r="P279" s="3" t="str">
        <f t="shared" si="86"/>
        <v/>
      </c>
      <c r="Q279" s="3" t="str">
        <f>IF(D279="","",IF(AND(D279&lt;&gt;"",E279&lt;&gt;"",F279&lt;&gt;"",J279&lt;&gt;"",P279&lt;&gt;"",L279&lt;&gt;"",IFERROR(MATCH(INDEX($C:$C,MATCH($D279,$D:$D,0)),IMAGENES!$B:$B,0),-1)&gt;0),"'si'","'no'"))</f>
        <v/>
      </c>
      <c r="S279" t="str">
        <f t="shared" si="76"/>
        <v/>
      </c>
      <c r="T279" t="str">
        <f t="shared" si="77"/>
        <v/>
      </c>
      <c r="U279" t="str">
        <f t="shared" si="78"/>
        <v/>
      </c>
      <c r="V279" t="str">
        <f t="shared" si="87"/>
        <v/>
      </c>
      <c r="W279" t="str">
        <f t="shared" si="79"/>
        <v/>
      </c>
      <c r="X279" t="str">
        <f t="shared" si="80"/>
        <v/>
      </c>
      <c r="Y279" t="str">
        <f t="shared" si="81"/>
        <v/>
      </c>
      <c r="Z279" t="str">
        <f>IF($X279="","",INDEX(CATEGORIAS!$A:$A,MATCH($X279,CATEGORIAS!$B:$B,0)))</f>
        <v/>
      </c>
      <c r="AA279" t="str">
        <f>IF($Y279="","",INDEX(SUBCATEGORIAS!$A:$A,MATCH($Y279,SUBCATEGORIAS!$B:$B,0)))</f>
        <v/>
      </c>
      <c r="AB279" t="str">
        <f t="shared" si="82"/>
        <v/>
      </c>
      <c r="AC279" t="str">
        <f t="shared" si="88"/>
        <v/>
      </c>
      <c r="AD279" t="str">
        <f t="shared" si="89"/>
        <v/>
      </c>
      <c r="AE279" t="str">
        <f t="shared" si="90"/>
        <v/>
      </c>
      <c r="AG279">
        <v>277</v>
      </c>
      <c r="AH279" t="str">
        <f t="shared" si="93"/>
        <v/>
      </c>
      <c r="AI279" t="str">
        <f>IFERROR(IF(MATCH($AH269,$S:$S,0)&gt;0,CONCATENATE("video_link: ",IF(OR(INDEX($AD:$AD,MATCH($AH269,$S:$S,0))=0,INDEX($AD:$AD,MATCH($AH269,$S:$S,0))=" ",INDEX($AD:$AD,MATCH($AH269,$S:$S,0))=""),CONCATENATE(CHAR(39),CHAR(39)),CONCATENATE(CHAR(39),INDEX($AD:$AD,MATCH($AH269,$S:$S,0)),CHAR(39))),","),0),"")</f>
        <v/>
      </c>
      <c r="AN279" t="str">
        <f>IF($E279="","",INDEX(CATEGORIAS!$A:$A,MATCH($E279,CATEGORIAS!$B:$B,0)))</f>
        <v/>
      </c>
      <c r="AO279" t="str">
        <f>IF($F279="","",INDEX(SUBCATEGORIAS!$A:$A,MATCH($F279,SUBCATEGORIAS!$B:$B,0)))</f>
        <v/>
      </c>
      <c r="AP279" t="str">
        <f t="shared" si="83"/>
        <v/>
      </c>
      <c r="AR279" s="2" t="str">
        <f t="shared" si="91"/>
        <v/>
      </c>
      <c r="AS279" t="str">
        <f t="shared" si="92"/>
        <v/>
      </c>
      <c r="AT279" t="str">
        <f t="shared" si="84"/>
        <v/>
      </c>
      <c r="AU279" t="str">
        <f t="shared" si="85"/>
        <v/>
      </c>
    </row>
    <row r="280" spans="2:47" x14ac:dyDescent="0.25">
      <c r="B280" t="str">
        <f>IF(D280="","",MAX($B$2:B279)+1)</f>
        <v/>
      </c>
      <c r="C280" s="3" t="str">
        <f>IF(A280="","",IF(COUNTIF($A$2:$A279,$A280)=0,MAX($C$2:$C279)+1,""))</f>
        <v/>
      </c>
      <c r="M280" t="s">
        <v>57</v>
      </c>
      <c r="O280" t="s">
        <v>57</v>
      </c>
      <c r="P280" s="3" t="str">
        <f t="shared" si="86"/>
        <v/>
      </c>
      <c r="Q280" s="3" t="str">
        <f>IF(D280="","",IF(AND(D280&lt;&gt;"",E280&lt;&gt;"",F280&lt;&gt;"",J280&lt;&gt;"",P280&lt;&gt;"",L280&lt;&gt;"",IFERROR(MATCH(INDEX($C:$C,MATCH($D280,$D:$D,0)),IMAGENES!$B:$B,0),-1)&gt;0),"'si'","'no'"))</f>
        <v/>
      </c>
      <c r="S280" t="str">
        <f t="shared" si="76"/>
        <v/>
      </c>
      <c r="T280" t="str">
        <f t="shared" si="77"/>
        <v/>
      </c>
      <c r="U280" t="str">
        <f t="shared" si="78"/>
        <v/>
      </c>
      <c r="V280" t="str">
        <f t="shared" si="87"/>
        <v/>
      </c>
      <c r="W280" t="str">
        <f t="shared" si="79"/>
        <v/>
      </c>
      <c r="X280" t="str">
        <f t="shared" si="80"/>
        <v/>
      </c>
      <c r="Y280" t="str">
        <f t="shared" si="81"/>
        <v/>
      </c>
      <c r="Z280" t="str">
        <f>IF($X280="","",INDEX(CATEGORIAS!$A:$A,MATCH($X280,CATEGORIAS!$B:$B,0)))</f>
        <v/>
      </c>
      <c r="AA280" t="str">
        <f>IF($Y280="","",INDEX(SUBCATEGORIAS!$A:$A,MATCH($Y280,SUBCATEGORIAS!$B:$B,0)))</f>
        <v/>
      </c>
      <c r="AB280" t="str">
        <f t="shared" si="82"/>
        <v/>
      </c>
      <c r="AC280" t="str">
        <f t="shared" si="88"/>
        <v/>
      </c>
      <c r="AD280" t="str">
        <f t="shared" si="89"/>
        <v/>
      </c>
      <c r="AE280" t="str">
        <f t="shared" si="90"/>
        <v/>
      </c>
      <c r="AG280">
        <v>278</v>
      </c>
      <c r="AH280" t="str">
        <f t="shared" si="93"/>
        <v/>
      </c>
      <c r="AI280" t="str">
        <f>IFERROR(IF(MATCH($AH269,$S:$S,0)&gt;0,CONCATENATE("imagen: ",IF(OR(INDEX($AC:$AC,MATCH($AH269,$S:$S,0))=0,INDEX($AC:$AC,MATCH($AH269,$S:$S,0))=" ",INDEX($AC:$AC,MATCH($AH269,$S:$S,0))=""),CONCATENATE(CHAR(39),CHAR(39)),CONCATENATE("require('../images/productos/",INDEX($AC:$AC,MATCH($AH269,$S:$S,0)),"')")),","),0),"")</f>
        <v/>
      </c>
      <c r="AN280" t="str">
        <f>IF($E280="","",INDEX(CATEGORIAS!$A:$A,MATCH($E280,CATEGORIAS!$B:$B,0)))</f>
        <v/>
      </c>
      <c r="AO280" t="str">
        <f>IF($F280="","",INDEX(SUBCATEGORIAS!$A:$A,MATCH($F280,SUBCATEGORIAS!$B:$B,0)))</f>
        <v/>
      </c>
      <c r="AP280" t="str">
        <f t="shared" si="83"/>
        <v/>
      </c>
      <c r="AR280" s="2" t="str">
        <f t="shared" si="91"/>
        <v/>
      </c>
      <c r="AS280" t="str">
        <f t="shared" si="92"/>
        <v/>
      </c>
      <c r="AT280" t="str">
        <f t="shared" si="84"/>
        <v/>
      </c>
      <c r="AU280" t="str">
        <f t="shared" si="85"/>
        <v/>
      </c>
    </row>
    <row r="281" spans="2:47" x14ac:dyDescent="0.25">
      <c r="B281" t="str">
        <f>IF(D281="","",MAX($B$2:B280)+1)</f>
        <v/>
      </c>
      <c r="C281" s="3" t="str">
        <f>IF(A281="","",IF(COUNTIF($A$2:$A280,$A281)=0,MAX($C$2:$C280)+1,""))</f>
        <v/>
      </c>
      <c r="M281" t="s">
        <v>57</v>
      </c>
      <c r="O281" t="s">
        <v>57</v>
      </c>
      <c r="P281" s="3" t="str">
        <f t="shared" si="86"/>
        <v/>
      </c>
      <c r="Q281" s="3" t="str">
        <f>IF(D281="","",IF(AND(D281&lt;&gt;"",E281&lt;&gt;"",F281&lt;&gt;"",J281&lt;&gt;"",P281&lt;&gt;"",L281&lt;&gt;"",IFERROR(MATCH(INDEX($C:$C,MATCH($D281,$D:$D,0)),IMAGENES!$B:$B,0),-1)&gt;0),"'si'","'no'"))</f>
        <v/>
      </c>
      <c r="S281" t="str">
        <f t="shared" si="76"/>
        <v/>
      </c>
      <c r="T281" t="str">
        <f t="shared" si="77"/>
        <v/>
      </c>
      <c r="U281" t="str">
        <f t="shared" si="78"/>
        <v/>
      </c>
      <c r="V281" t="str">
        <f t="shared" si="87"/>
        <v/>
      </c>
      <c r="W281" t="str">
        <f t="shared" si="79"/>
        <v/>
      </c>
      <c r="X281" t="str">
        <f t="shared" si="80"/>
        <v/>
      </c>
      <c r="Y281" t="str">
        <f t="shared" si="81"/>
        <v/>
      </c>
      <c r="Z281" t="str">
        <f>IF($X281="","",INDEX(CATEGORIAS!$A:$A,MATCH($X281,CATEGORIAS!$B:$B,0)))</f>
        <v/>
      </c>
      <c r="AA281" t="str">
        <f>IF($Y281="","",INDEX(SUBCATEGORIAS!$A:$A,MATCH($Y281,SUBCATEGORIAS!$B:$B,0)))</f>
        <v/>
      </c>
      <c r="AB281" t="str">
        <f t="shared" si="82"/>
        <v/>
      </c>
      <c r="AC281" t="str">
        <f t="shared" si="88"/>
        <v/>
      </c>
      <c r="AD281" t="str">
        <f t="shared" si="89"/>
        <v/>
      </c>
      <c r="AE281" t="str">
        <f t="shared" si="90"/>
        <v/>
      </c>
      <c r="AG281">
        <v>279</v>
      </c>
      <c r="AH281" t="str">
        <f t="shared" si="93"/>
        <v/>
      </c>
      <c r="AI281" t="str">
        <f>IFERROR(IF(MATCH($AH269,$S:$S,0)&gt;0,CONCATENATE("disponible: ",INDEX($AE:$AE,MATCH($AH269,$S:$S,0)),","),0),"")</f>
        <v/>
      </c>
      <c r="AN281" t="str">
        <f>IF($E281="","",INDEX(CATEGORIAS!$A:$A,MATCH($E281,CATEGORIAS!$B:$B,0)))</f>
        <v/>
      </c>
      <c r="AO281" t="str">
        <f>IF($F281="","",INDEX(SUBCATEGORIAS!$A:$A,MATCH($F281,SUBCATEGORIAS!$B:$B,0)))</f>
        <v/>
      </c>
      <c r="AP281" t="str">
        <f t="shared" si="83"/>
        <v/>
      </c>
      <c r="AR281" s="2" t="str">
        <f t="shared" si="91"/>
        <v/>
      </c>
      <c r="AS281" t="str">
        <f t="shared" si="92"/>
        <v/>
      </c>
      <c r="AT281" t="str">
        <f t="shared" si="84"/>
        <v/>
      </c>
      <c r="AU281" t="str">
        <f t="shared" si="85"/>
        <v/>
      </c>
    </row>
    <row r="282" spans="2:47" x14ac:dyDescent="0.25">
      <c r="B282" t="str">
        <f>IF(D282="","",MAX($B$2:B281)+1)</f>
        <v/>
      </c>
      <c r="C282" s="3" t="str">
        <f>IF(A282="","",IF(COUNTIF($A$2:$A281,$A282)=0,MAX($C$2:$C281)+1,""))</f>
        <v/>
      </c>
      <c r="M282" t="s">
        <v>57</v>
      </c>
      <c r="O282" t="s">
        <v>57</v>
      </c>
      <c r="P282" s="3" t="str">
        <f t="shared" si="86"/>
        <v/>
      </c>
      <c r="Q282" s="3" t="str">
        <f>IF(D282="","",IF(AND(D282&lt;&gt;"",E282&lt;&gt;"",F282&lt;&gt;"",J282&lt;&gt;"",P282&lt;&gt;"",L282&lt;&gt;"",IFERROR(MATCH(INDEX($C:$C,MATCH($D282,$D:$D,0)),IMAGENES!$B:$B,0),-1)&gt;0),"'si'","'no'"))</f>
        <v/>
      </c>
      <c r="S282" t="str">
        <f t="shared" si="76"/>
        <v/>
      </c>
      <c r="T282" t="str">
        <f t="shared" si="77"/>
        <v/>
      </c>
      <c r="U282" t="str">
        <f t="shared" si="78"/>
        <v/>
      </c>
      <c r="V282" t="str">
        <f t="shared" si="87"/>
        <v/>
      </c>
      <c r="W282" t="str">
        <f t="shared" si="79"/>
        <v/>
      </c>
      <c r="X282" t="str">
        <f t="shared" si="80"/>
        <v/>
      </c>
      <c r="Y282" t="str">
        <f t="shared" si="81"/>
        <v/>
      </c>
      <c r="Z282" t="str">
        <f>IF($X282="","",INDEX(CATEGORIAS!$A:$A,MATCH($X282,CATEGORIAS!$B:$B,0)))</f>
        <v/>
      </c>
      <c r="AA282" t="str">
        <f>IF($Y282="","",INDEX(SUBCATEGORIAS!$A:$A,MATCH($Y282,SUBCATEGORIAS!$B:$B,0)))</f>
        <v/>
      </c>
      <c r="AB282" t="str">
        <f t="shared" si="82"/>
        <v/>
      </c>
      <c r="AC282" t="str">
        <f t="shared" si="88"/>
        <v/>
      </c>
      <c r="AD282" t="str">
        <f t="shared" si="89"/>
        <v/>
      </c>
      <c r="AE282" t="str">
        <f t="shared" si="90"/>
        <v/>
      </c>
      <c r="AG282">
        <v>280</v>
      </c>
      <c r="AH282" t="str">
        <f t="shared" si="93"/>
        <v/>
      </c>
      <c r="AI282" t="str">
        <f>IFERROR(IF(MATCH($AH269,$S:$S,0)&gt;0,"},",0),"")</f>
        <v/>
      </c>
      <c r="AN282" t="str">
        <f>IF($E282="","",INDEX(CATEGORIAS!$A:$A,MATCH($E282,CATEGORIAS!$B:$B,0)))</f>
        <v/>
      </c>
      <c r="AO282" t="str">
        <f>IF($F282="","",INDEX(SUBCATEGORIAS!$A:$A,MATCH($F282,SUBCATEGORIAS!$B:$B,0)))</f>
        <v/>
      </c>
      <c r="AP282" t="str">
        <f t="shared" si="83"/>
        <v/>
      </c>
      <c r="AR282" s="2" t="str">
        <f t="shared" si="91"/>
        <v/>
      </c>
      <c r="AS282" t="str">
        <f t="shared" si="92"/>
        <v/>
      </c>
      <c r="AT282" t="str">
        <f t="shared" si="84"/>
        <v/>
      </c>
      <c r="AU282" t="str">
        <f t="shared" si="85"/>
        <v/>
      </c>
    </row>
    <row r="283" spans="2:47" x14ac:dyDescent="0.25">
      <c r="B283" t="str">
        <f>IF(D283="","",MAX($B$2:B282)+1)</f>
        <v/>
      </c>
      <c r="C283" s="3" t="str">
        <f>IF(A283="","",IF(COUNTIF($A$2:$A282,$A283)=0,MAX($C$2:$C282)+1,""))</f>
        <v/>
      </c>
      <c r="M283" t="s">
        <v>57</v>
      </c>
      <c r="O283" t="s">
        <v>57</v>
      </c>
      <c r="P283" s="3" t="str">
        <f t="shared" si="86"/>
        <v/>
      </c>
      <c r="Q283" s="3" t="str">
        <f>IF(D283="","",IF(AND(D283&lt;&gt;"",E283&lt;&gt;"",F283&lt;&gt;"",J283&lt;&gt;"",P283&lt;&gt;"",L283&lt;&gt;"",IFERROR(MATCH(INDEX($C:$C,MATCH($D283,$D:$D,0)),IMAGENES!$B:$B,0),-1)&gt;0),"'si'","'no'"))</f>
        <v/>
      </c>
      <c r="S283" t="str">
        <f t="shared" si="76"/>
        <v/>
      </c>
      <c r="T283" t="str">
        <f t="shared" si="77"/>
        <v/>
      </c>
      <c r="U283" t="str">
        <f t="shared" si="78"/>
        <v/>
      </c>
      <c r="V283" t="str">
        <f t="shared" si="87"/>
        <v/>
      </c>
      <c r="W283" t="str">
        <f t="shared" si="79"/>
        <v/>
      </c>
      <c r="X283" t="str">
        <f t="shared" si="80"/>
        <v/>
      </c>
      <c r="Y283" t="str">
        <f t="shared" si="81"/>
        <v/>
      </c>
      <c r="Z283" t="str">
        <f>IF($X283="","",INDEX(CATEGORIAS!$A:$A,MATCH($X283,CATEGORIAS!$B:$B,0)))</f>
        <v/>
      </c>
      <c r="AA283" t="str">
        <f>IF($Y283="","",INDEX(SUBCATEGORIAS!$A:$A,MATCH($Y283,SUBCATEGORIAS!$B:$B,0)))</f>
        <v/>
      </c>
      <c r="AB283" t="str">
        <f t="shared" si="82"/>
        <v/>
      </c>
      <c r="AC283" t="str">
        <f t="shared" si="88"/>
        <v/>
      </c>
      <c r="AD283" t="str">
        <f t="shared" si="89"/>
        <v/>
      </c>
      <c r="AE283" t="str">
        <f t="shared" si="90"/>
        <v/>
      </c>
      <c r="AG283">
        <v>281</v>
      </c>
      <c r="AH283">
        <f t="shared" si="93"/>
        <v>21</v>
      </c>
      <c r="AI283" t="str">
        <f>IFERROR(IF(MATCH($AH283,$S:$S,0)&gt;0,"{",0),"")</f>
        <v/>
      </c>
      <c r="AN283" t="str">
        <f>IF($E283="","",INDEX(CATEGORIAS!$A:$A,MATCH($E283,CATEGORIAS!$B:$B,0)))</f>
        <v/>
      </c>
      <c r="AO283" t="str">
        <f>IF($F283="","",INDEX(SUBCATEGORIAS!$A:$A,MATCH($F283,SUBCATEGORIAS!$B:$B,0)))</f>
        <v/>
      </c>
      <c r="AP283" t="str">
        <f t="shared" si="83"/>
        <v/>
      </c>
      <c r="AR283" s="2" t="str">
        <f t="shared" si="91"/>
        <v/>
      </c>
      <c r="AS283" t="str">
        <f t="shared" si="92"/>
        <v/>
      </c>
      <c r="AT283" t="str">
        <f t="shared" si="84"/>
        <v/>
      </c>
      <c r="AU283" t="str">
        <f t="shared" si="85"/>
        <v/>
      </c>
    </row>
    <row r="284" spans="2:47" x14ac:dyDescent="0.25">
      <c r="B284" t="str">
        <f>IF(D284="","",MAX($B$2:B283)+1)</f>
        <v/>
      </c>
      <c r="C284" s="3" t="str">
        <f>IF(A284="","",IF(COUNTIF($A$2:$A283,$A284)=0,MAX($C$2:$C283)+1,""))</f>
        <v/>
      </c>
      <c r="M284" t="s">
        <v>57</v>
      </c>
      <c r="O284" t="s">
        <v>57</v>
      </c>
      <c r="P284" s="3" t="str">
        <f t="shared" si="86"/>
        <v/>
      </c>
      <c r="Q284" s="3" t="str">
        <f>IF(D284="","",IF(AND(D284&lt;&gt;"",E284&lt;&gt;"",F284&lt;&gt;"",J284&lt;&gt;"",P284&lt;&gt;"",L284&lt;&gt;"",IFERROR(MATCH(INDEX($C:$C,MATCH($D284,$D:$D,0)),IMAGENES!$B:$B,0),-1)&gt;0),"'si'","'no'"))</f>
        <v/>
      </c>
      <c r="S284" t="str">
        <f t="shared" si="76"/>
        <v/>
      </c>
      <c r="T284" t="str">
        <f t="shared" si="77"/>
        <v/>
      </c>
      <c r="U284" t="str">
        <f t="shared" si="78"/>
        <v/>
      </c>
      <c r="V284" t="str">
        <f t="shared" si="87"/>
        <v/>
      </c>
      <c r="W284" t="str">
        <f t="shared" si="79"/>
        <v/>
      </c>
      <c r="X284" t="str">
        <f t="shared" si="80"/>
        <v/>
      </c>
      <c r="Y284" t="str">
        <f t="shared" si="81"/>
        <v/>
      </c>
      <c r="Z284" t="str">
        <f>IF($X284="","",INDEX(CATEGORIAS!$A:$A,MATCH($X284,CATEGORIAS!$B:$B,0)))</f>
        <v/>
      </c>
      <c r="AA284" t="str">
        <f>IF($Y284="","",INDEX(SUBCATEGORIAS!$A:$A,MATCH($Y284,SUBCATEGORIAS!$B:$B,0)))</f>
        <v/>
      </c>
      <c r="AB284" t="str">
        <f t="shared" si="82"/>
        <v/>
      </c>
      <c r="AC284" t="str">
        <f t="shared" si="88"/>
        <v/>
      </c>
      <c r="AD284" t="str">
        <f t="shared" si="89"/>
        <v/>
      </c>
      <c r="AE284" t="str">
        <f t="shared" si="90"/>
        <v/>
      </c>
      <c r="AG284">
        <v>282</v>
      </c>
      <c r="AH284" t="str">
        <f t="shared" si="93"/>
        <v/>
      </c>
      <c r="AI284" t="str">
        <f>IFERROR(IF(MATCH($AH283,$S:$S,0)&gt;0,CONCATENATE("id_articulo: ",$AH283,","),0),"")</f>
        <v/>
      </c>
      <c r="AN284" t="str">
        <f>IF($E284="","",INDEX(CATEGORIAS!$A:$A,MATCH($E284,CATEGORIAS!$B:$B,0)))</f>
        <v/>
      </c>
      <c r="AO284" t="str">
        <f>IF($F284="","",INDEX(SUBCATEGORIAS!$A:$A,MATCH($F284,SUBCATEGORIAS!$B:$B,0)))</f>
        <v/>
      </c>
      <c r="AP284" t="str">
        <f t="shared" si="83"/>
        <v/>
      </c>
      <c r="AR284" s="2" t="str">
        <f t="shared" si="91"/>
        <v/>
      </c>
      <c r="AS284" t="str">
        <f t="shared" si="92"/>
        <v/>
      </c>
      <c r="AT284" t="str">
        <f t="shared" si="84"/>
        <v/>
      </c>
      <c r="AU284" t="str">
        <f t="shared" si="85"/>
        <v/>
      </c>
    </row>
    <row r="285" spans="2:47" x14ac:dyDescent="0.25">
      <c r="B285" t="str">
        <f>IF(D285="","",MAX($B$2:B284)+1)</f>
        <v/>
      </c>
      <c r="C285" s="3" t="str">
        <f>IF(A285="","",IF(COUNTIF($A$2:$A284,$A285)=0,MAX($C$2:$C284)+1,""))</f>
        <v/>
      </c>
      <c r="M285" t="s">
        <v>57</v>
      </c>
      <c r="O285" t="s">
        <v>57</v>
      </c>
      <c r="P285" s="3" t="str">
        <f t="shared" si="86"/>
        <v/>
      </c>
      <c r="Q285" s="3" t="str">
        <f>IF(D285="","",IF(AND(D285&lt;&gt;"",E285&lt;&gt;"",F285&lt;&gt;"",J285&lt;&gt;"",P285&lt;&gt;"",L285&lt;&gt;"",IFERROR(MATCH(INDEX($C:$C,MATCH($D285,$D:$D,0)),IMAGENES!$B:$B,0),-1)&gt;0),"'si'","'no'"))</f>
        <v/>
      </c>
      <c r="S285" t="str">
        <f t="shared" si="76"/>
        <v/>
      </c>
      <c r="T285" t="str">
        <f t="shared" si="77"/>
        <v/>
      </c>
      <c r="U285" t="str">
        <f t="shared" si="78"/>
        <v/>
      </c>
      <c r="V285" t="str">
        <f t="shared" si="87"/>
        <v/>
      </c>
      <c r="W285" t="str">
        <f t="shared" si="79"/>
        <v/>
      </c>
      <c r="X285" t="str">
        <f t="shared" si="80"/>
        <v/>
      </c>
      <c r="Y285" t="str">
        <f t="shared" si="81"/>
        <v/>
      </c>
      <c r="Z285" t="str">
        <f>IF($X285="","",INDEX(CATEGORIAS!$A:$A,MATCH($X285,CATEGORIAS!$B:$B,0)))</f>
        <v/>
      </c>
      <c r="AA285" t="str">
        <f>IF($Y285="","",INDEX(SUBCATEGORIAS!$A:$A,MATCH($Y285,SUBCATEGORIAS!$B:$B,0)))</f>
        <v/>
      </c>
      <c r="AB285" t="str">
        <f t="shared" si="82"/>
        <v/>
      </c>
      <c r="AC285" t="str">
        <f t="shared" si="88"/>
        <v/>
      </c>
      <c r="AD285" t="str">
        <f t="shared" si="89"/>
        <v/>
      </c>
      <c r="AE285" t="str">
        <f t="shared" si="90"/>
        <v/>
      </c>
      <c r="AG285">
        <v>283</v>
      </c>
      <c r="AH285" t="str">
        <f t="shared" si="93"/>
        <v/>
      </c>
      <c r="AI285" t="str">
        <f>IFERROR(IF(MATCH($AH283,$S:$S,0)&gt;0,CONCATENATE("nombre: '",INDEX($T:$T,MATCH($AH283,$S:$S,0)),"',"),0),"")</f>
        <v/>
      </c>
      <c r="AN285" t="str">
        <f>IF($E285="","",INDEX(CATEGORIAS!$A:$A,MATCH($E285,CATEGORIAS!$B:$B,0)))</f>
        <v/>
      </c>
      <c r="AO285" t="str">
        <f>IF($F285="","",INDEX(SUBCATEGORIAS!$A:$A,MATCH($F285,SUBCATEGORIAS!$B:$B,0)))</f>
        <v/>
      </c>
      <c r="AP285" t="str">
        <f t="shared" si="83"/>
        <v/>
      </c>
      <c r="AR285" s="2" t="str">
        <f t="shared" si="91"/>
        <v/>
      </c>
      <c r="AS285" t="str">
        <f t="shared" si="92"/>
        <v/>
      </c>
      <c r="AT285" t="str">
        <f t="shared" si="84"/>
        <v/>
      </c>
      <c r="AU285" t="str">
        <f t="shared" si="85"/>
        <v/>
      </c>
    </row>
    <row r="286" spans="2:47" x14ac:dyDescent="0.25">
      <c r="B286" t="str">
        <f>IF(D286="","",MAX($B$2:B285)+1)</f>
        <v/>
      </c>
      <c r="C286" s="3" t="str">
        <f>IF(A286="","",IF(COUNTIF($A$2:$A285,$A286)=0,MAX($C$2:$C285)+1,""))</f>
        <v/>
      </c>
      <c r="M286" t="s">
        <v>57</v>
      </c>
      <c r="O286" t="s">
        <v>57</v>
      </c>
      <c r="P286" s="3" t="str">
        <f t="shared" si="86"/>
        <v/>
      </c>
      <c r="Q286" s="3" t="str">
        <f>IF(D286="","",IF(AND(D286&lt;&gt;"",E286&lt;&gt;"",F286&lt;&gt;"",J286&lt;&gt;"",P286&lt;&gt;"",L286&lt;&gt;"",IFERROR(MATCH(INDEX($C:$C,MATCH($D286,$D:$D,0)),IMAGENES!$B:$B,0),-1)&gt;0),"'si'","'no'"))</f>
        <v/>
      </c>
      <c r="S286" t="str">
        <f t="shared" si="76"/>
        <v/>
      </c>
      <c r="T286" t="str">
        <f t="shared" si="77"/>
        <v/>
      </c>
      <c r="U286" t="str">
        <f t="shared" si="78"/>
        <v/>
      </c>
      <c r="V286" t="str">
        <f t="shared" si="87"/>
        <v/>
      </c>
      <c r="W286" t="str">
        <f t="shared" si="79"/>
        <v/>
      </c>
      <c r="X286" t="str">
        <f t="shared" si="80"/>
        <v/>
      </c>
      <c r="Y286" t="str">
        <f t="shared" si="81"/>
        <v/>
      </c>
      <c r="Z286" t="str">
        <f>IF($X286="","",INDEX(CATEGORIAS!$A:$A,MATCH($X286,CATEGORIAS!$B:$B,0)))</f>
        <v/>
      </c>
      <c r="AA286" t="str">
        <f>IF($Y286="","",INDEX(SUBCATEGORIAS!$A:$A,MATCH($Y286,SUBCATEGORIAS!$B:$B,0)))</f>
        <v/>
      </c>
      <c r="AB286" t="str">
        <f t="shared" si="82"/>
        <v/>
      </c>
      <c r="AC286" t="str">
        <f t="shared" si="88"/>
        <v/>
      </c>
      <c r="AD286" t="str">
        <f t="shared" si="89"/>
        <v/>
      </c>
      <c r="AE286" t="str">
        <f t="shared" si="90"/>
        <v/>
      </c>
      <c r="AG286">
        <v>284</v>
      </c>
      <c r="AH286" t="str">
        <f t="shared" si="93"/>
        <v/>
      </c>
      <c r="AI286" t="str">
        <f>IFERROR(IF(MATCH($AH283,$S:$S,0)&gt;0,CONCATENATE("descripcion: '",INDEX($U:$U,MATCH($AH283,$S:$S,0)),"',"),0),"")</f>
        <v/>
      </c>
      <c r="AN286" t="str">
        <f>IF($E286="","",INDEX(CATEGORIAS!$A:$A,MATCH($E286,CATEGORIAS!$B:$B,0)))</f>
        <v/>
      </c>
      <c r="AO286" t="str">
        <f>IF($F286="","",INDEX(SUBCATEGORIAS!$A:$A,MATCH($F286,SUBCATEGORIAS!$B:$B,0)))</f>
        <v/>
      </c>
      <c r="AP286" t="str">
        <f t="shared" si="83"/>
        <v/>
      </c>
      <c r="AR286" s="2" t="str">
        <f t="shared" si="91"/>
        <v/>
      </c>
      <c r="AS286" t="str">
        <f t="shared" si="92"/>
        <v/>
      </c>
      <c r="AT286" t="str">
        <f t="shared" si="84"/>
        <v/>
      </c>
      <c r="AU286" t="str">
        <f t="shared" si="85"/>
        <v/>
      </c>
    </row>
    <row r="287" spans="2:47" x14ac:dyDescent="0.25">
      <c r="B287" t="str">
        <f>IF(D287="","",MAX($B$2:B286)+1)</f>
        <v/>
      </c>
      <c r="C287" s="3" t="str">
        <f>IF(A287="","",IF(COUNTIF($A$2:$A286,$A287)=0,MAX($C$2:$C286)+1,""))</f>
        <v/>
      </c>
      <c r="M287" t="s">
        <v>57</v>
      </c>
      <c r="O287" t="s">
        <v>57</v>
      </c>
      <c r="P287" s="3" t="str">
        <f t="shared" si="86"/>
        <v/>
      </c>
      <c r="Q287" s="3" t="str">
        <f>IF(D287="","",IF(AND(D287&lt;&gt;"",E287&lt;&gt;"",F287&lt;&gt;"",J287&lt;&gt;"",P287&lt;&gt;"",L287&lt;&gt;"",IFERROR(MATCH(INDEX($C:$C,MATCH($D287,$D:$D,0)),IMAGENES!$B:$B,0),-1)&gt;0),"'si'","'no'"))</f>
        <v/>
      </c>
      <c r="S287" t="str">
        <f t="shared" si="76"/>
        <v/>
      </c>
      <c r="T287" t="str">
        <f t="shared" si="77"/>
        <v/>
      </c>
      <c r="U287" t="str">
        <f t="shared" si="78"/>
        <v/>
      </c>
      <c r="V287" t="str">
        <f t="shared" si="87"/>
        <v/>
      </c>
      <c r="W287" t="str">
        <f t="shared" si="79"/>
        <v/>
      </c>
      <c r="X287" t="str">
        <f t="shared" si="80"/>
        <v/>
      </c>
      <c r="Y287" t="str">
        <f t="shared" si="81"/>
        <v/>
      </c>
      <c r="Z287" t="str">
        <f>IF($X287="","",INDEX(CATEGORIAS!$A:$A,MATCH($X287,CATEGORIAS!$B:$B,0)))</f>
        <v/>
      </c>
      <c r="AA287" t="str">
        <f>IF($Y287="","",INDEX(SUBCATEGORIAS!$A:$A,MATCH($Y287,SUBCATEGORIAS!$B:$B,0)))</f>
        <v/>
      </c>
      <c r="AB287" t="str">
        <f t="shared" si="82"/>
        <v/>
      </c>
      <c r="AC287" t="str">
        <f t="shared" si="88"/>
        <v/>
      </c>
      <c r="AD287" t="str">
        <f t="shared" si="89"/>
        <v/>
      </c>
      <c r="AE287" t="str">
        <f t="shared" si="90"/>
        <v/>
      </c>
      <c r="AG287">
        <v>285</v>
      </c>
      <c r="AH287" t="str">
        <f t="shared" si="93"/>
        <v/>
      </c>
      <c r="AI287" t="str">
        <f>IFERROR(IF(MATCH($AH283,$S:$S,0)&gt;0,CONCATENATE("descripcion_larga: '",INDEX($W:$W,MATCH($AH283,$S:$S,0)),"',"),0),"")</f>
        <v/>
      </c>
      <c r="AN287" t="str">
        <f>IF($E287="","",INDEX(CATEGORIAS!$A:$A,MATCH($E287,CATEGORIAS!$B:$B,0)))</f>
        <v/>
      </c>
      <c r="AO287" t="str">
        <f>IF($F287="","",INDEX(SUBCATEGORIAS!$A:$A,MATCH($F287,SUBCATEGORIAS!$B:$B,0)))</f>
        <v/>
      </c>
      <c r="AP287" t="str">
        <f t="shared" si="83"/>
        <v/>
      </c>
      <c r="AR287" s="2" t="str">
        <f t="shared" si="91"/>
        <v/>
      </c>
      <c r="AS287" t="str">
        <f t="shared" si="92"/>
        <v/>
      </c>
      <c r="AT287" t="str">
        <f t="shared" si="84"/>
        <v/>
      </c>
      <c r="AU287" t="str">
        <f t="shared" si="85"/>
        <v/>
      </c>
    </row>
    <row r="288" spans="2:47" x14ac:dyDescent="0.25">
      <c r="B288" t="str">
        <f>IF(D288="","",MAX($B$2:B287)+1)</f>
        <v/>
      </c>
      <c r="C288" s="3" t="str">
        <f>IF(A288="","",IF(COUNTIF($A$2:$A287,$A288)=0,MAX($C$2:$C287)+1,""))</f>
        <v/>
      </c>
      <c r="M288" t="s">
        <v>57</v>
      </c>
      <c r="O288" t="s">
        <v>57</v>
      </c>
      <c r="P288" s="3" t="str">
        <f t="shared" si="86"/>
        <v/>
      </c>
      <c r="Q288" s="3" t="str">
        <f>IF(D288="","",IF(AND(D288&lt;&gt;"",E288&lt;&gt;"",F288&lt;&gt;"",J288&lt;&gt;"",P288&lt;&gt;"",L288&lt;&gt;"",IFERROR(MATCH(INDEX($C:$C,MATCH($D288,$D:$D,0)),IMAGENES!$B:$B,0),-1)&gt;0),"'si'","'no'"))</f>
        <v/>
      </c>
      <c r="S288" t="str">
        <f t="shared" si="76"/>
        <v/>
      </c>
      <c r="T288" t="str">
        <f t="shared" si="77"/>
        <v/>
      </c>
      <c r="U288" t="str">
        <f t="shared" si="78"/>
        <v/>
      </c>
      <c r="V288" t="str">
        <f t="shared" si="87"/>
        <v/>
      </c>
      <c r="W288" t="str">
        <f t="shared" si="79"/>
        <v/>
      </c>
      <c r="X288" t="str">
        <f t="shared" si="80"/>
        <v/>
      </c>
      <c r="Y288" t="str">
        <f t="shared" si="81"/>
        <v/>
      </c>
      <c r="Z288" t="str">
        <f>IF($X288="","",INDEX(CATEGORIAS!$A:$A,MATCH($X288,CATEGORIAS!$B:$B,0)))</f>
        <v/>
      </c>
      <c r="AA288" t="str">
        <f>IF($Y288="","",INDEX(SUBCATEGORIAS!$A:$A,MATCH($Y288,SUBCATEGORIAS!$B:$B,0)))</f>
        <v/>
      </c>
      <c r="AB288" t="str">
        <f t="shared" si="82"/>
        <v/>
      </c>
      <c r="AC288" t="str">
        <f t="shared" si="88"/>
        <v/>
      </c>
      <c r="AD288" t="str">
        <f t="shared" si="89"/>
        <v/>
      </c>
      <c r="AE288" t="str">
        <f t="shared" si="90"/>
        <v/>
      </c>
      <c r="AG288">
        <v>286</v>
      </c>
      <c r="AH288" t="str">
        <f t="shared" si="93"/>
        <v/>
      </c>
      <c r="AI288" t="str">
        <f>IFERROR(IF(MATCH($AH283,$S:$S,0)&gt;0,CONCATENATE("grado: '",INDEX($V:$V,MATCH($AH283,$S:$S,0)),"',"),0),"")</f>
        <v/>
      </c>
      <c r="AN288" t="str">
        <f>IF($E288="","",INDEX(CATEGORIAS!$A:$A,MATCH($E288,CATEGORIAS!$B:$B,0)))</f>
        <v/>
      </c>
      <c r="AO288" t="str">
        <f>IF($F288="","",INDEX(SUBCATEGORIAS!$A:$A,MATCH($F288,SUBCATEGORIAS!$B:$B,0)))</f>
        <v/>
      </c>
      <c r="AP288" t="str">
        <f t="shared" si="83"/>
        <v/>
      </c>
      <c r="AR288" s="2" t="str">
        <f t="shared" si="91"/>
        <v/>
      </c>
      <c r="AS288" t="str">
        <f t="shared" si="92"/>
        <v/>
      </c>
      <c r="AT288" t="str">
        <f t="shared" si="84"/>
        <v/>
      </c>
      <c r="AU288" t="str">
        <f t="shared" si="85"/>
        <v/>
      </c>
    </row>
    <row r="289" spans="2:47" x14ac:dyDescent="0.25">
      <c r="B289" t="str">
        <f>IF(D289="","",MAX($B$2:B288)+1)</f>
        <v/>
      </c>
      <c r="C289" s="3" t="str">
        <f>IF(A289="","",IF(COUNTIF($A$2:$A288,$A289)=0,MAX($C$2:$C288)+1,""))</f>
        <v/>
      </c>
      <c r="M289" t="s">
        <v>57</v>
      </c>
      <c r="O289" t="s">
        <v>57</v>
      </c>
      <c r="P289" s="3" t="str">
        <f t="shared" si="86"/>
        <v/>
      </c>
      <c r="Q289" s="3" t="str">
        <f>IF(D289="","",IF(AND(D289&lt;&gt;"",E289&lt;&gt;"",F289&lt;&gt;"",J289&lt;&gt;"",P289&lt;&gt;"",L289&lt;&gt;"",IFERROR(MATCH(INDEX($C:$C,MATCH($D289,$D:$D,0)),IMAGENES!$B:$B,0),-1)&gt;0),"'si'","'no'"))</f>
        <v/>
      </c>
      <c r="S289" t="str">
        <f t="shared" si="76"/>
        <v/>
      </c>
      <c r="T289" t="str">
        <f t="shared" si="77"/>
        <v/>
      </c>
      <c r="U289" t="str">
        <f t="shared" si="78"/>
        <v/>
      </c>
      <c r="V289" t="str">
        <f t="shared" si="87"/>
        <v/>
      </c>
      <c r="W289" t="str">
        <f t="shared" si="79"/>
        <v/>
      </c>
      <c r="X289" t="str">
        <f t="shared" si="80"/>
        <v/>
      </c>
      <c r="Y289" t="str">
        <f t="shared" si="81"/>
        <v/>
      </c>
      <c r="Z289" t="str">
        <f>IF($X289="","",INDEX(CATEGORIAS!$A:$A,MATCH($X289,CATEGORIAS!$B:$B,0)))</f>
        <v/>
      </c>
      <c r="AA289" t="str">
        <f>IF($Y289="","",INDEX(SUBCATEGORIAS!$A:$A,MATCH($Y289,SUBCATEGORIAS!$B:$B,0)))</f>
        <v/>
      </c>
      <c r="AB289" t="str">
        <f t="shared" si="82"/>
        <v/>
      </c>
      <c r="AC289" t="str">
        <f t="shared" si="88"/>
        <v/>
      </c>
      <c r="AD289" t="str">
        <f t="shared" si="89"/>
        <v/>
      </c>
      <c r="AE289" t="str">
        <f t="shared" si="90"/>
        <v/>
      </c>
      <c r="AG289">
        <v>287</v>
      </c>
      <c r="AH289" t="str">
        <f t="shared" si="93"/>
        <v/>
      </c>
      <c r="AI289" t="str">
        <f>IFERROR(IF(MATCH($AH283,$S:$S,0)&gt;0,CONCATENATE("id_categoria: '",INDEX($Z:$Z,MATCH($AH283,$S:$S,0)),"',"),0),"")</f>
        <v/>
      </c>
      <c r="AN289" t="str">
        <f>IF($E289="","",INDEX(CATEGORIAS!$A:$A,MATCH($E289,CATEGORIAS!$B:$B,0)))</f>
        <v/>
      </c>
      <c r="AO289" t="str">
        <f>IF($F289="","",INDEX(SUBCATEGORIAS!$A:$A,MATCH($F289,SUBCATEGORIAS!$B:$B,0)))</f>
        <v/>
      </c>
      <c r="AP289" t="str">
        <f t="shared" si="83"/>
        <v/>
      </c>
      <c r="AR289" s="2" t="str">
        <f t="shared" si="91"/>
        <v/>
      </c>
      <c r="AS289" t="str">
        <f t="shared" si="92"/>
        <v/>
      </c>
      <c r="AT289" t="str">
        <f t="shared" si="84"/>
        <v/>
      </c>
      <c r="AU289" t="str">
        <f t="shared" si="85"/>
        <v/>
      </c>
    </row>
    <row r="290" spans="2:47" x14ac:dyDescent="0.25">
      <c r="B290" t="str">
        <f>IF(D290="","",MAX($B$2:B289)+1)</f>
        <v/>
      </c>
      <c r="C290" s="3" t="str">
        <f>IF(A290="","",IF(COUNTIF($A$2:$A289,$A290)=0,MAX($C$2:$C289)+1,""))</f>
        <v/>
      </c>
      <c r="M290" t="s">
        <v>57</v>
      </c>
      <c r="O290" t="s">
        <v>57</v>
      </c>
      <c r="P290" s="3" t="str">
        <f t="shared" si="86"/>
        <v/>
      </c>
      <c r="Q290" s="3" t="str">
        <f>IF(D290="","",IF(AND(D290&lt;&gt;"",E290&lt;&gt;"",F290&lt;&gt;"",J290&lt;&gt;"",P290&lt;&gt;"",L290&lt;&gt;"",IFERROR(MATCH(INDEX($C:$C,MATCH($D290,$D:$D,0)),IMAGENES!$B:$B,0),-1)&gt;0),"'si'","'no'"))</f>
        <v/>
      </c>
      <c r="S290" t="str">
        <f t="shared" si="76"/>
        <v/>
      </c>
      <c r="T290" t="str">
        <f t="shared" si="77"/>
        <v/>
      </c>
      <c r="U290" t="str">
        <f t="shared" si="78"/>
        <v/>
      </c>
      <c r="V290" t="str">
        <f t="shared" si="87"/>
        <v/>
      </c>
      <c r="W290" t="str">
        <f t="shared" si="79"/>
        <v/>
      </c>
      <c r="X290" t="str">
        <f t="shared" si="80"/>
        <v/>
      </c>
      <c r="Y290" t="str">
        <f t="shared" si="81"/>
        <v/>
      </c>
      <c r="Z290" t="str">
        <f>IF($X290="","",INDEX(CATEGORIAS!$A:$A,MATCH($X290,CATEGORIAS!$B:$B,0)))</f>
        <v/>
      </c>
      <c r="AA290" t="str">
        <f>IF($Y290="","",INDEX(SUBCATEGORIAS!$A:$A,MATCH($Y290,SUBCATEGORIAS!$B:$B,0)))</f>
        <v/>
      </c>
      <c r="AB290" t="str">
        <f t="shared" si="82"/>
        <v/>
      </c>
      <c r="AC290" t="str">
        <f t="shared" si="88"/>
        <v/>
      </c>
      <c r="AD290" t="str">
        <f t="shared" si="89"/>
        <v/>
      </c>
      <c r="AE290" t="str">
        <f t="shared" si="90"/>
        <v/>
      </c>
      <c r="AG290">
        <v>288</v>
      </c>
      <c r="AH290" t="str">
        <f t="shared" si="93"/>
        <v/>
      </c>
      <c r="AI290" t="str">
        <f>IFERROR(IF(MATCH($AH283,$S:$S,0)&gt;0,CONCATENATE("id_subcategoria: '",INDEX($AA:$AA,MATCH($AH283,$S:$S,0)),"',"),0),"")</f>
        <v/>
      </c>
      <c r="AN290" t="str">
        <f>IF($E290="","",INDEX(CATEGORIAS!$A:$A,MATCH($E290,CATEGORIAS!$B:$B,0)))</f>
        <v/>
      </c>
      <c r="AO290" t="str">
        <f>IF($F290="","",INDEX(SUBCATEGORIAS!$A:$A,MATCH($F290,SUBCATEGORIAS!$B:$B,0)))</f>
        <v/>
      </c>
      <c r="AP290" t="str">
        <f t="shared" si="83"/>
        <v/>
      </c>
      <c r="AR290" s="2" t="str">
        <f t="shared" si="91"/>
        <v/>
      </c>
      <c r="AS290" t="str">
        <f t="shared" si="92"/>
        <v/>
      </c>
      <c r="AT290" t="str">
        <f t="shared" si="84"/>
        <v/>
      </c>
      <c r="AU290" t="str">
        <f t="shared" si="85"/>
        <v/>
      </c>
    </row>
    <row r="291" spans="2:47" x14ac:dyDescent="0.25">
      <c r="B291" t="str">
        <f>IF(D291="","",MAX($B$2:B290)+1)</f>
        <v/>
      </c>
      <c r="C291" s="3" t="str">
        <f>IF(A291="","",IF(COUNTIF($A$2:$A290,$A291)=0,MAX($C$2:$C290)+1,""))</f>
        <v/>
      </c>
      <c r="M291" t="s">
        <v>57</v>
      </c>
      <c r="O291" t="s">
        <v>57</v>
      </c>
      <c r="P291" s="3" t="str">
        <f t="shared" si="86"/>
        <v/>
      </c>
      <c r="Q291" s="3" t="str">
        <f>IF(D291="","",IF(AND(D291&lt;&gt;"",E291&lt;&gt;"",F291&lt;&gt;"",J291&lt;&gt;"",P291&lt;&gt;"",L291&lt;&gt;"",IFERROR(MATCH(INDEX($C:$C,MATCH($D291,$D:$D,0)),IMAGENES!$B:$B,0),-1)&gt;0),"'si'","'no'"))</f>
        <v/>
      </c>
      <c r="S291" t="str">
        <f t="shared" si="76"/>
        <v/>
      </c>
      <c r="T291" t="str">
        <f t="shared" si="77"/>
        <v/>
      </c>
      <c r="U291" t="str">
        <f t="shared" si="78"/>
        <v/>
      </c>
      <c r="V291" t="str">
        <f t="shared" si="87"/>
        <v/>
      </c>
      <c r="W291" t="str">
        <f t="shared" si="79"/>
        <v/>
      </c>
      <c r="X291" t="str">
        <f t="shared" si="80"/>
        <v/>
      </c>
      <c r="Y291" t="str">
        <f t="shared" si="81"/>
        <v/>
      </c>
      <c r="Z291" t="str">
        <f>IF($X291="","",INDEX(CATEGORIAS!$A:$A,MATCH($X291,CATEGORIAS!$B:$B,0)))</f>
        <v/>
      </c>
      <c r="AA291" t="str">
        <f>IF($Y291="","",INDEX(SUBCATEGORIAS!$A:$A,MATCH($Y291,SUBCATEGORIAS!$B:$B,0)))</f>
        <v/>
      </c>
      <c r="AB291" t="str">
        <f t="shared" si="82"/>
        <v/>
      </c>
      <c r="AC291" t="str">
        <f t="shared" si="88"/>
        <v/>
      </c>
      <c r="AD291" t="str">
        <f t="shared" si="89"/>
        <v/>
      </c>
      <c r="AE291" t="str">
        <f t="shared" si="90"/>
        <v/>
      </c>
      <c r="AG291">
        <v>289</v>
      </c>
      <c r="AH291" t="str">
        <f t="shared" si="93"/>
        <v/>
      </c>
      <c r="AI291" t="str">
        <f>IFERROR(IF(MATCH($AH283,$S:$S,0)&gt;0,CONCATENATE("precio: ",INDEX($AB:$AB,MATCH($AH283,$S:$S,0)),","),0),"")</f>
        <v/>
      </c>
      <c r="AN291" t="str">
        <f>IF($E291="","",INDEX(CATEGORIAS!$A:$A,MATCH($E291,CATEGORIAS!$B:$B,0)))</f>
        <v/>
      </c>
      <c r="AO291" t="str">
        <f>IF($F291="","",INDEX(SUBCATEGORIAS!$A:$A,MATCH($F291,SUBCATEGORIAS!$B:$B,0)))</f>
        <v/>
      </c>
      <c r="AP291" t="str">
        <f t="shared" si="83"/>
        <v/>
      </c>
      <c r="AR291" s="2" t="str">
        <f t="shared" si="91"/>
        <v/>
      </c>
      <c r="AS291" t="str">
        <f t="shared" si="92"/>
        <v/>
      </c>
      <c r="AT291" t="str">
        <f t="shared" si="84"/>
        <v/>
      </c>
      <c r="AU291" t="str">
        <f t="shared" si="85"/>
        <v/>
      </c>
    </row>
    <row r="292" spans="2:47" x14ac:dyDescent="0.25">
      <c r="B292" t="str">
        <f>IF(D292="","",MAX($B$2:B291)+1)</f>
        <v/>
      </c>
      <c r="C292" s="3" t="str">
        <f>IF(A292="","",IF(COUNTIF($A$2:$A291,$A292)=0,MAX($C$2:$C291)+1,""))</f>
        <v/>
      </c>
      <c r="M292" t="s">
        <v>57</v>
      </c>
      <c r="O292" t="s">
        <v>57</v>
      </c>
      <c r="P292" s="3" t="str">
        <f t="shared" si="86"/>
        <v/>
      </c>
      <c r="Q292" s="3" t="str">
        <f>IF(D292="","",IF(AND(D292&lt;&gt;"",E292&lt;&gt;"",F292&lt;&gt;"",J292&lt;&gt;"",P292&lt;&gt;"",L292&lt;&gt;"",IFERROR(MATCH(INDEX($C:$C,MATCH($D292,$D:$D,0)),IMAGENES!$B:$B,0),-1)&gt;0),"'si'","'no'"))</f>
        <v/>
      </c>
      <c r="S292" t="str">
        <f t="shared" si="76"/>
        <v/>
      </c>
      <c r="T292" t="str">
        <f t="shared" si="77"/>
        <v/>
      </c>
      <c r="U292" t="str">
        <f t="shared" si="78"/>
        <v/>
      </c>
      <c r="V292" t="str">
        <f t="shared" si="87"/>
        <v/>
      </c>
      <c r="W292" t="str">
        <f t="shared" si="79"/>
        <v/>
      </c>
      <c r="X292" t="str">
        <f t="shared" si="80"/>
        <v/>
      </c>
      <c r="Y292" t="str">
        <f t="shared" si="81"/>
        <v/>
      </c>
      <c r="Z292" t="str">
        <f>IF($X292="","",INDEX(CATEGORIAS!$A:$A,MATCH($X292,CATEGORIAS!$B:$B,0)))</f>
        <v/>
      </c>
      <c r="AA292" t="str">
        <f>IF($Y292="","",INDEX(SUBCATEGORIAS!$A:$A,MATCH($Y292,SUBCATEGORIAS!$B:$B,0)))</f>
        <v/>
      </c>
      <c r="AB292" t="str">
        <f t="shared" si="82"/>
        <v/>
      </c>
      <c r="AC292" t="str">
        <f t="shared" si="88"/>
        <v/>
      </c>
      <c r="AD292" t="str">
        <f t="shared" si="89"/>
        <v/>
      </c>
      <c r="AE292" t="str">
        <f t="shared" si="90"/>
        <v/>
      </c>
      <c r="AG292">
        <v>290</v>
      </c>
      <c r="AH292" t="str">
        <f t="shared" si="93"/>
        <v/>
      </c>
      <c r="AI292" t="str">
        <f>IFERROR(IF(MATCH($AH283,$S:$S,0)&gt;0,CONCATENATE("video_si: ",IF(LEN(IF(OR(INDEX($AD:$AD,MATCH($AH283,$S:$S,0))=0,INDEX($AD:$AD,MATCH($AH283,$S:$S,0))=" ",INDEX($AD:$AD,MATCH($AH283,$S:$S,0))=""),CONCATENATE(CHAR(39),CHAR(39)),CONCATENATE(CHAR(39),INDEX($AD:$AD,MATCH($AH283,$S:$S,0)),CHAR(39))))&gt;5,"'si'","'no'"),","),0),"")</f>
        <v/>
      </c>
      <c r="AN292" t="str">
        <f>IF($E292="","",INDEX(CATEGORIAS!$A:$A,MATCH($E292,CATEGORIAS!$B:$B,0)))</f>
        <v/>
      </c>
      <c r="AO292" t="str">
        <f>IF($F292="","",INDEX(SUBCATEGORIAS!$A:$A,MATCH($F292,SUBCATEGORIAS!$B:$B,0)))</f>
        <v/>
      </c>
      <c r="AP292" t="str">
        <f t="shared" si="83"/>
        <v/>
      </c>
      <c r="AR292" s="2" t="str">
        <f t="shared" si="91"/>
        <v/>
      </c>
      <c r="AS292" t="str">
        <f t="shared" si="92"/>
        <v/>
      </c>
      <c r="AT292" t="str">
        <f t="shared" si="84"/>
        <v/>
      </c>
      <c r="AU292" t="str">
        <f t="shared" si="85"/>
        <v/>
      </c>
    </row>
    <row r="293" spans="2:47" x14ac:dyDescent="0.25">
      <c r="B293" t="str">
        <f>IF(D293="","",MAX($B$2:B292)+1)</f>
        <v/>
      </c>
      <c r="C293" s="3" t="str">
        <f>IF(A293="","",IF(COUNTIF($A$2:$A292,$A293)=0,MAX($C$2:$C292)+1,""))</f>
        <v/>
      </c>
      <c r="M293" t="s">
        <v>57</v>
      </c>
      <c r="O293" t="s">
        <v>57</v>
      </c>
      <c r="P293" s="3" t="str">
        <f t="shared" si="86"/>
        <v/>
      </c>
      <c r="Q293" s="3" t="str">
        <f>IF(D293="","",IF(AND(D293&lt;&gt;"",E293&lt;&gt;"",F293&lt;&gt;"",J293&lt;&gt;"",P293&lt;&gt;"",L293&lt;&gt;"",IFERROR(MATCH(INDEX($C:$C,MATCH($D293,$D:$D,0)),IMAGENES!$B:$B,0),-1)&gt;0),"'si'","'no'"))</f>
        <v/>
      </c>
      <c r="S293" t="str">
        <f t="shared" si="76"/>
        <v/>
      </c>
      <c r="T293" t="str">
        <f t="shared" si="77"/>
        <v/>
      </c>
      <c r="U293" t="str">
        <f t="shared" si="78"/>
        <v/>
      </c>
      <c r="V293" t="str">
        <f t="shared" si="87"/>
        <v/>
      </c>
      <c r="W293" t="str">
        <f t="shared" si="79"/>
        <v/>
      </c>
      <c r="X293" t="str">
        <f t="shared" si="80"/>
        <v/>
      </c>
      <c r="Y293" t="str">
        <f t="shared" si="81"/>
        <v/>
      </c>
      <c r="Z293" t="str">
        <f>IF($X293="","",INDEX(CATEGORIAS!$A:$A,MATCH($X293,CATEGORIAS!$B:$B,0)))</f>
        <v/>
      </c>
      <c r="AA293" t="str">
        <f>IF($Y293="","",INDEX(SUBCATEGORIAS!$A:$A,MATCH($Y293,SUBCATEGORIAS!$B:$B,0)))</f>
        <v/>
      </c>
      <c r="AB293" t="str">
        <f t="shared" si="82"/>
        <v/>
      </c>
      <c r="AC293" t="str">
        <f t="shared" si="88"/>
        <v/>
      </c>
      <c r="AD293" t="str">
        <f t="shared" si="89"/>
        <v/>
      </c>
      <c r="AE293" t="str">
        <f t="shared" si="90"/>
        <v/>
      </c>
      <c r="AG293">
        <v>291</v>
      </c>
      <c r="AH293" t="str">
        <f t="shared" si="93"/>
        <v/>
      </c>
      <c r="AI293" t="str">
        <f>IFERROR(IF(MATCH($AH283,$S:$S,0)&gt;0,CONCATENATE("video_link: ",IF(OR(INDEX($AD:$AD,MATCH($AH283,$S:$S,0))=0,INDEX($AD:$AD,MATCH($AH283,$S:$S,0))=" ",INDEX($AD:$AD,MATCH($AH283,$S:$S,0))=""),CONCATENATE(CHAR(39),CHAR(39)),CONCATENATE(CHAR(39),INDEX($AD:$AD,MATCH($AH283,$S:$S,0)),CHAR(39))),","),0),"")</f>
        <v/>
      </c>
      <c r="AN293" t="str">
        <f>IF($E293="","",INDEX(CATEGORIAS!$A:$A,MATCH($E293,CATEGORIAS!$B:$B,0)))</f>
        <v/>
      </c>
      <c r="AO293" t="str">
        <f>IF($F293="","",INDEX(SUBCATEGORIAS!$A:$A,MATCH($F293,SUBCATEGORIAS!$B:$B,0)))</f>
        <v/>
      </c>
      <c r="AP293" t="str">
        <f t="shared" si="83"/>
        <v/>
      </c>
      <c r="AR293" s="2" t="str">
        <f t="shared" si="91"/>
        <v/>
      </c>
      <c r="AS293" t="str">
        <f t="shared" si="92"/>
        <v/>
      </c>
      <c r="AT293" t="str">
        <f t="shared" si="84"/>
        <v/>
      </c>
      <c r="AU293" t="str">
        <f t="shared" si="85"/>
        <v/>
      </c>
    </row>
    <row r="294" spans="2:47" x14ac:dyDescent="0.25">
      <c r="B294" t="str">
        <f>IF(D294="","",MAX($B$2:B293)+1)</f>
        <v/>
      </c>
      <c r="C294" s="3" t="str">
        <f>IF(A294="","",IF(COUNTIF($A$2:$A293,$A294)=0,MAX($C$2:$C293)+1,""))</f>
        <v/>
      </c>
      <c r="M294" t="s">
        <v>57</v>
      </c>
      <c r="O294" t="s">
        <v>57</v>
      </c>
      <c r="P294" s="3" t="str">
        <f t="shared" si="86"/>
        <v/>
      </c>
      <c r="Q294" s="3" t="str">
        <f>IF(D294="","",IF(AND(D294&lt;&gt;"",E294&lt;&gt;"",F294&lt;&gt;"",J294&lt;&gt;"",P294&lt;&gt;"",L294&lt;&gt;"",IFERROR(MATCH(INDEX($C:$C,MATCH($D294,$D:$D,0)),IMAGENES!$B:$B,0),-1)&gt;0),"'si'","'no'"))</f>
        <v/>
      </c>
      <c r="S294" t="str">
        <f t="shared" si="76"/>
        <v/>
      </c>
      <c r="T294" t="str">
        <f t="shared" si="77"/>
        <v/>
      </c>
      <c r="U294" t="str">
        <f t="shared" si="78"/>
        <v/>
      </c>
      <c r="V294" t="str">
        <f t="shared" si="87"/>
        <v/>
      </c>
      <c r="W294" t="str">
        <f t="shared" si="79"/>
        <v/>
      </c>
      <c r="X294" t="str">
        <f t="shared" si="80"/>
        <v/>
      </c>
      <c r="Y294" t="str">
        <f t="shared" si="81"/>
        <v/>
      </c>
      <c r="Z294" t="str">
        <f>IF($X294="","",INDEX(CATEGORIAS!$A:$A,MATCH($X294,CATEGORIAS!$B:$B,0)))</f>
        <v/>
      </c>
      <c r="AA294" t="str">
        <f>IF($Y294="","",INDEX(SUBCATEGORIAS!$A:$A,MATCH($Y294,SUBCATEGORIAS!$B:$B,0)))</f>
        <v/>
      </c>
      <c r="AB294" t="str">
        <f t="shared" si="82"/>
        <v/>
      </c>
      <c r="AC294" t="str">
        <f t="shared" si="88"/>
        <v/>
      </c>
      <c r="AD294" t="str">
        <f t="shared" si="89"/>
        <v/>
      </c>
      <c r="AE294" t="str">
        <f t="shared" si="90"/>
        <v/>
      </c>
      <c r="AG294">
        <v>292</v>
      </c>
      <c r="AH294" t="str">
        <f t="shared" si="93"/>
        <v/>
      </c>
      <c r="AI294" t="str">
        <f>IFERROR(IF(MATCH($AH283,$S:$S,0)&gt;0,CONCATENATE("imagen: ",IF(OR(INDEX($AC:$AC,MATCH($AH283,$S:$S,0))=0,INDEX($AC:$AC,MATCH($AH283,$S:$S,0))=" ",INDEX($AC:$AC,MATCH($AH283,$S:$S,0))=""),CONCATENATE(CHAR(39),CHAR(39)),CONCATENATE("require('../images/productos/",INDEX($AC:$AC,MATCH($AH283,$S:$S,0)),"')")),","),0),"")</f>
        <v/>
      </c>
      <c r="AN294" t="str">
        <f>IF($E294="","",INDEX(CATEGORIAS!$A:$A,MATCH($E294,CATEGORIAS!$B:$B,0)))</f>
        <v/>
      </c>
      <c r="AO294" t="str">
        <f>IF($F294="","",INDEX(SUBCATEGORIAS!$A:$A,MATCH($F294,SUBCATEGORIAS!$B:$B,0)))</f>
        <v/>
      </c>
      <c r="AP294" t="str">
        <f t="shared" si="83"/>
        <v/>
      </c>
      <c r="AR294" s="2" t="str">
        <f t="shared" si="91"/>
        <v/>
      </c>
      <c r="AS294" t="str">
        <f t="shared" si="92"/>
        <v/>
      </c>
      <c r="AT294" t="str">
        <f t="shared" si="84"/>
        <v/>
      </c>
      <c r="AU294" t="str">
        <f t="shared" si="85"/>
        <v/>
      </c>
    </row>
    <row r="295" spans="2:47" x14ac:dyDescent="0.25">
      <c r="B295" t="str">
        <f>IF(D295="","",MAX($B$2:B294)+1)</f>
        <v/>
      </c>
      <c r="C295" s="3" t="str">
        <f>IF(A295="","",IF(COUNTIF($A$2:$A294,$A295)=0,MAX($C$2:$C294)+1,""))</f>
        <v/>
      </c>
      <c r="M295" t="s">
        <v>57</v>
      </c>
      <c r="O295" t="s">
        <v>57</v>
      </c>
      <c r="P295" s="3" t="str">
        <f t="shared" si="86"/>
        <v/>
      </c>
      <c r="Q295" s="3" t="str">
        <f>IF(D295="","",IF(AND(D295&lt;&gt;"",E295&lt;&gt;"",F295&lt;&gt;"",J295&lt;&gt;"",P295&lt;&gt;"",L295&lt;&gt;"",IFERROR(MATCH(INDEX($C:$C,MATCH($D295,$D:$D,0)),IMAGENES!$B:$B,0),-1)&gt;0),"'si'","'no'"))</f>
        <v/>
      </c>
      <c r="S295" t="str">
        <f t="shared" si="76"/>
        <v/>
      </c>
      <c r="T295" t="str">
        <f t="shared" si="77"/>
        <v/>
      </c>
      <c r="U295" t="str">
        <f t="shared" si="78"/>
        <v/>
      </c>
      <c r="V295" t="str">
        <f t="shared" si="87"/>
        <v/>
      </c>
      <c r="W295" t="str">
        <f t="shared" si="79"/>
        <v/>
      </c>
      <c r="X295" t="str">
        <f t="shared" si="80"/>
        <v/>
      </c>
      <c r="Y295" t="str">
        <f t="shared" si="81"/>
        <v/>
      </c>
      <c r="Z295" t="str">
        <f>IF($X295="","",INDEX(CATEGORIAS!$A:$A,MATCH($X295,CATEGORIAS!$B:$B,0)))</f>
        <v/>
      </c>
      <c r="AA295" t="str">
        <f>IF($Y295="","",INDEX(SUBCATEGORIAS!$A:$A,MATCH($Y295,SUBCATEGORIAS!$B:$B,0)))</f>
        <v/>
      </c>
      <c r="AB295" t="str">
        <f t="shared" si="82"/>
        <v/>
      </c>
      <c r="AC295" t="str">
        <f t="shared" si="88"/>
        <v/>
      </c>
      <c r="AD295" t="str">
        <f t="shared" si="89"/>
        <v/>
      </c>
      <c r="AE295" t="str">
        <f t="shared" si="90"/>
        <v/>
      </c>
      <c r="AG295">
        <v>293</v>
      </c>
      <c r="AH295" t="str">
        <f t="shared" si="93"/>
        <v/>
      </c>
      <c r="AI295" t="str">
        <f>IFERROR(IF(MATCH($AH283,$S:$S,0)&gt;0,CONCATENATE("disponible: ",INDEX($AE:$AE,MATCH($AH283,$S:$S,0)),","),0),"")</f>
        <v/>
      </c>
      <c r="AN295" t="str">
        <f>IF($E295="","",INDEX(CATEGORIAS!$A:$A,MATCH($E295,CATEGORIAS!$B:$B,0)))</f>
        <v/>
      </c>
      <c r="AO295" t="str">
        <f>IF($F295="","",INDEX(SUBCATEGORIAS!$A:$A,MATCH($F295,SUBCATEGORIAS!$B:$B,0)))</f>
        <v/>
      </c>
      <c r="AP295" t="str">
        <f t="shared" si="83"/>
        <v/>
      </c>
      <c r="AR295" s="2" t="str">
        <f t="shared" si="91"/>
        <v/>
      </c>
      <c r="AS295" t="str">
        <f t="shared" si="92"/>
        <v/>
      </c>
      <c r="AT295" t="str">
        <f t="shared" si="84"/>
        <v/>
      </c>
      <c r="AU295" t="str">
        <f t="shared" si="85"/>
        <v/>
      </c>
    </row>
    <row r="296" spans="2:47" x14ac:dyDescent="0.25">
      <c r="B296" t="str">
        <f>IF(D296="","",MAX($B$2:B295)+1)</f>
        <v/>
      </c>
      <c r="C296" s="3" t="str">
        <f>IF(A296="","",IF(COUNTIF($A$2:$A295,$A296)=0,MAX($C$2:$C295)+1,""))</f>
        <v/>
      </c>
      <c r="M296" t="s">
        <v>57</v>
      </c>
      <c r="O296" t="s">
        <v>57</v>
      </c>
      <c r="P296" s="3" t="str">
        <f t="shared" si="86"/>
        <v/>
      </c>
      <c r="Q296" s="3" t="str">
        <f>IF(D296="","",IF(AND(D296&lt;&gt;"",E296&lt;&gt;"",F296&lt;&gt;"",J296&lt;&gt;"",P296&lt;&gt;"",L296&lt;&gt;"",IFERROR(MATCH(INDEX($C:$C,MATCH($D296,$D:$D,0)),IMAGENES!$B:$B,0),-1)&gt;0),"'si'","'no'"))</f>
        <v/>
      </c>
      <c r="S296" t="str">
        <f t="shared" si="76"/>
        <v/>
      </c>
      <c r="T296" t="str">
        <f t="shared" si="77"/>
        <v/>
      </c>
      <c r="U296" t="str">
        <f t="shared" si="78"/>
        <v/>
      </c>
      <c r="V296" t="str">
        <f t="shared" si="87"/>
        <v/>
      </c>
      <c r="W296" t="str">
        <f t="shared" si="79"/>
        <v/>
      </c>
      <c r="X296" t="str">
        <f t="shared" si="80"/>
        <v/>
      </c>
      <c r="Y296" t="str">
        <f t="shared" si="81"/>
        <v/>
      </c>
      <c r="Z296" t="str">
        <f>IF($X296="","",INDEX(CATEGORIAS!$A:$A,MATCH($X296,CATEGORIAS!$B:$B,0)))</f>
        <v/>
      </c>
      <c r="AA296" t="str">
        <f>IF($Y296="","",INDEX(SUBCATEGORIAS!$A:$A,MATCH($Y296,SUBCATEGORIAS!$B:$B,0)))</f>
        <v/>
      </c>
      <c r="AB296" t="str">
        <f t="shared" si="82"/>
        <v/>
      </c>
      <c r="AC296" t="str">
        <f t="shared" si="88"/>
        <v/>
      </c>
      <c r="AD296" t="str">
        <f t="shared" si="89"/>
        <v/>
      </c>
      <c r="AE296" t="str">
        <f t="shared" si="90"/>
        <v/>
      </c>
      <c r="AG296">
        <v>294</v>
      </c>
      <c r="AH296" t="str">
        <f t="shared" si="93"/>
        <v/>
      </c>
      <c r="AI296" t="str">
        <f>IFERROR(IF(MATCH($AH283,$S:$S,0)&gt;0,"},",0),"")</f>
        <v/>
      </c>
      <c r="AN296" t="str">
        <f>IF($E296="","",INDEX(CATEGORIAS!$A:$A,MATCH($E296,CATEGORIAS!$B:$B,0)))</f>
        <v/>
      </c>
      <c r="AO296" t="str">
        <f>IF($F296="","",INDEX(SUBCATEGORIAS!$A:$A,MATCH($F296,SUBCATEGORIAS!$B:$B,0)))</f>
        <v/>
      </c>
      <c r="AP296" t="str">
        <f t="shared" si="83"/>
        <v/>
      </c>
      <c r="AR296" s="2" t="str">
        <f t="shared" si="91"/>
        <v/>
      </c>
      <c r="AS296" t="str">
        <f t="shared" si="92"/>
        <v/>
      </c>
      <c r="AT296" t="str">
        <f t="shared" si="84"/>
        <v/>
      </c>
      <c r="AU296" t="str">
        <f t="shared" si="85"/>
        <v/>
      </c>
    </row>
    <row r="297" spans="2:47" x14ac:dyDescent="0.25">
      <c r="B297" t="str">
        <f>IF(D297="","",MAX($B$2:B296)+1)</f>
        <v/>
      </c>
      <c r="C297" s="3" t="str">
        <f>IF(A297="","",IF(COUNTIF($A$2:$A296,$A297)=0,MAX($C$2:$C296)+1,""))</f>
        <v/>
      </c>
      <c r="M297" t="s">
        <v>57</v>
      </c>
      <c r="O297" t="s">
        <v>57</v>
      </c>
      <c r="P297" s="3" t="str">
        <f t="shared" si="86"/>
        <v/>
      </c>
      <c r="Q297" s="3" t="str">
        <f>IF(D297="","",IF(AND(D297&lt;&gt;"",E297&lt;&gt;"",F297&lt;&gt;"",J297&lt;&gt;"",P297&lt;&gt;"",L297&lt;&gt;"",IFERROR(MATCH(INDEX($C:$C,MATCH($D297,$D:$D,0)),IMAGENES!$B:$B,0),-1)&gt;0),"'si'","'no'"))</f>
        <v/>
      </c>
      <c r="S297" t="str">
        <f t="shared" si="76"/>
        <v/>
      </c>
      <c r="T297" t="str">
        <f t="shared" si="77"/>
        <v/>
      </c>
      <c r="U297" t="str">
        <f t="shared" si="78"/>
        <v/>
      </c>
      <c r="V297" t="str">
        <f t="shared" si="87"/>
        <v/>
      </c>
      <c r="W297" t="str">
        <f t="shared" si="79"/>
        <v/>
      </c>
      <c r="X297" t="str">
        <f t="shared" si="80"/>
        <v/>
      </c>
      <c r="Y297" t="str">
        <f t="shared" si="81"/>
        <v/>
      </c>
      <c r="Z297" t="str">
        <f>IF($X297="","",INDEX(CATEGORIAS!$A:$A,MATCH($X297,CATEGORIAS!$B:$B,0)))</f>
        <v/>
      </c>
      <c r="AA297" t="str">
        <f>IF($Y297="","",INDEX(SUBCATEGORIAS!$A:$A,MATCH($Y297,SUBCATEGORIAS!$B:$B,0)))</f>
        <v/>
      </c>
      <c r="AB297" t="str">
        <f t="shared" si="82"/>
        <v/>
      </c>
      <c r="AC297" t="str">
        <f t="shared" si="88"/>
        <v/>
      </c>
      <c r="AD297" t="str">
        <f t="shared" si="89"/>
        <v/>
      </c>
      <c r="AE297" t="str">
        <f t="shared" si="90"/>
        <v/>
      </c>
      <c r="AG297">
        <v>295</v>
      </c>
      <c r="AH297">
        <f t="shared" si="93"/>
        <v>22</v>
      </c>
      <c r="AI297" t="str">
        <f>IFERROR(IF(MATCH($AH297,$S:$S,0)&gt;0,"{",0),"")</f>
        <v/>
      </c>
      <c r="AN297" t="str">
        <f>IF($E297="","",INDEX(CATEGORIAS!$A:$A,MATCH($E297,CATEGORIAS!$B:$B,0)))</f>
        <v/>
      </c>
      <c r="AO297" t="str">
        <f>IF($F297="","",INDEX(SUBCATEGORIAS!$A:$A,MATCH($F297,SUBCATEGORIAS!$B:$B,0)))</f>
        <v/>
      </c>
      <c r="AP297" t="str">
        <f t="shared" si="83"/>
        <v/>
      </c>
      <c r="AR297" s="2" t="str">
        <f t="shared" si="91"/>
        <v/>
      </c>
      <c r="AS297" t="str">
        <f t="shared" si="92"/>
        <v/>
      </c>
      <c r="AT297" t="str">
        <f t="shared" si="84"/>
        <v/>
      </c>
      <c r="AU297" t="str">
        <f t="shared" si="85"/>
        <v/>
      </c>
    </row>
    <row r="298" spans="2:47" x14ac:dyDescent="0.25">
      <c r="B298" t="str">
        <f>IF(D298="","",MAX($B$2:B297)+1)</f>
        <v/>
      </c>
      <c r="C298" s="3" t="str">
        <f>IF(A298="","",IF(COUNTIF($A$2:$A297,$A298)=0,MAX($C$2:$C297)+1,""))</f>
        <v/>
      </c>
      <c r="M298" t="s">
        <v>57</v>
      </c>
      <c r="O298" t="s">
        <v>57</v>
      </c>
      <c r="P298" s="3" t="str">
        <f t="shared" si="86"/>
        <v/>
      </c>
      <c r="Q298" s="3" t="str">
        <f>IF(D298="","",IF(AND(D298&lt;&gt;"",E298&lt;&gt;"",F298&lt;&gt;"",J298&lt;&gt;"",P298&lt;&gt;"",L298&lt;&gt;"",IFERROR(MATCH(INDEX($C:$C,MATCH($D298,$D:$D,0)),IMAGENES!$B:$B,0),-1)&gt;0),"'si'","'no'"))</f>
        <v/>
      </c>
      <c r="S298" t="str">
        <f t="shared" si="76"/>
        <v/>
      </c>
      <c r="T298" t="str">
        <f t="shared" si="77"/>
        <v/>
      </c>
      <c r="U298" t="str">
        <f t="shared" si="78"/>
        <v/>
      </c>
      <c r="V298" t="str">
        <f t="shared" si="87"/>
        <v/>
      </c>
      <c r="W298" t="str">
        <f t="shared" si="79"/>
        <v/>
      </c>
      <c r="X298" t="str">
        <f t="shared" si="80"/>
        <v/>
      </c>
      <c r="Y298" t="str">
        <f t="shared" si="81"/>
        <v/>
      </c>
      <c r="Z298" t="str">
        <f>IF($X298="","",INDEX(CATEGORIAS!$A:$A,MATCH($X298,CATEGORIAS!$B:$B,0)))</f>
        <v/>
      </c>
      <c r="AA298" t="str">
        <f>IF($Y298="","",INDEX(SUBCATEGORIAS!$A:$A,MATCH($Y298,SUBCATEGORIAS!$B:$B,0)))</f>
        <v/>
      </c>
      <c r="AB298" t="str">
        <f t="shared" si="82"/>
        <v/>
      </c>
      <c r="AC298" t="str">
        <f t="shared" si="88"/>
        <v/>
      </c>
      <c r="AD298" t="str">
        <f t="shared" si="89"/>
        <v/>
      </c>
      <c r="AE298" t="str">
        <f t="shared" si="90"/>
        <v/>
      </c>
      <c r="AG298">
        <v>296</v>
      </c>
      <c r="AH298" t="str">
        <f t="shared" si="93"/>
        <v/>
      </c>
      <c r="AI298" t="str">
        <f>IFERROR(IF(MATCH($AH297,$S:$S,0)&gt;0,CONCATENATE("id_articulo: ",$AH297,","),0),"")</f>
        <v/>
      </c>
      <c r="AN298" t="str">
        <f>IF($E298="","",INDEX(CATEGORIAS!$A:$A,MATCH($E298,CATEGORIAS!$B:$B,0)))</f>
        <v/>
      </c>
      <c r="AO298" t="str">
        <f>IF($F298="","",INDEX(SUBCATEGORIAS!$A:$A,MATCH($F298,SUBCATEGORIAS!$B:$B,0)))</f>
        <v/>
      </c>
      <c r="AP298" t="str">
        <f t="shared" si="83"/>
        <v/>
      </c>
      <c r="AR298" s="2" t="str">
        <f t="shared" si="91"/>
        <v/>
      </c>
      <c r="AS298" t="str">
        <f t="shared" si="92"/>
        <v/>
      </c>
      <c r="AT298" t="str">
        <f t="shared" si="84"/>
        <v/>
      </c>
      <c r="AU298" t="str">
        <f t="shared" si="85"/>
        <v/>
      </c>
    </row>
    <row r="299" spans="2:47" x14ac:dyDescent="0.25">
      <c r="B299" t="str">
        <f>IF(D299="","",MAX($B$2:B298)+1)</f>
        <v/>
      </c>
      <c r="C299" s="3" t="str">
        <f>IF(A299="","",IF(COUNTIF($A$2:$A298,$A299)=0,MAX($C$2:$C298)+1,""))</f>
        <v/>
      </c>
      <c r="M299" t="s">
        <v>57</v>
      </c>
      <c r="O299" t="s">
        <v>57</v>
      </c>
      <c r="P299" s="3" t="str">
        <f t="shared" si="86"/>
        <v/>
      </c>
      <c r="Q299" s="3" t="str">
        <f>IF(D299="","",IF(AND(D299&lt;&gt;"",E299&lt;&gt;"",F299&lt;&gt;"",J299&lt;&gt;"",P299&lt;&gt;"",L299&lt;&gt;"",IFERROR(MATCH(INDEX($C:$C,MATCH($D299,$D:$D,0)),IMAGENES!$B:$B,0),-1)&gt;0),"'si'","'no'"))</f>
        <v/>
      </c>
      <c r="S299" t="str">
        <f t="shared" si="76"/>
        <v/>
      </c>
      <c r="T299" t="str">
        <f t="shared" si="77"/>
        <v/>
      </c>
      <c r="U299" t="str">
        <f t="shared" si="78"/>
        <v/>
      </c>
      <c r="V299" t="str">
        <f t="shared" si="87"/>
        <v/>
      </c>
      <c r="W299" t="str">
        <f t="shared" si="79"/>
        <v/>
      </c>
      <c r="X299" t="str">
        <f t="shared" si="80"/>
        <v/>
      </c>
      <c r="Y299" t="str">
        <f t="shared" si="81"/>
        <v/>
      </c>
      <c r="Z299" t="str">
        <f>IF($X299="","",INDEX(CATEGORIAS!$A:$A,MATCH($X299,CATEGORIAS!$B:$B,0)))</f>
        <v/>
      </c>
      <c r="AA299" t="str">
        <f>IF($Y299="","",INDEX(SUBCATEGORIAS!$A:$A,MATCH($Y299,SUBCATEGORIAS!$B:$B,0)))</f>
        <v/>
      </c>
      <c r="AB299" t="str">
        <f t="shared" si="82"/>
        <v/>
      </c>
      <c r="AC299" t="str">
        <f t="shared" si="88"/>
        <v/>
      </c>
      <c r="AD299" t="str">
        <f t="shared" si="89"/>
        <v/>
      </c>
      <c r="AE299" t="str">
        <f t="shared" si="90"/>
        <v/>
      </c>
      <c r="AG299">
        <v>297</v>
      </c>
      <c r="AH299" t="str">
        <f t="shared" si="93"/>
        <v/>
      </c>
      <c r="AI299" t="str">
        <f>IFERROR(IF(MATCH($AH297,$S:$S,0)&gt;0,CONCATENATE("nombre: '",INDEX($T:$T,MATCH($AH297,$S:$S,0)),"',"),0),"")</f>
        <v/>
      </c>
      <c r="AN299" t="str">
        <f>IF($E299="","",INDEX(CATEGORIAS!$A:$A,MATCH($E299,CATEGORIAS!$B:$B,0)))</f>
        <v/>
      </c>
      <c r="AO299" t="str">
        <f>IF($F299="","",INDEX(SUBCATEGORIAS!$A:$A,MATCH($F299,SUBCATEGORIAS!$B:$B,0)))</f>
        <v/>
      </c>
      <c r="AP299" t="str">
        <f t="shared" si="83"/>
        <v/>
      </c>
      <c r="AR299" s="2" t="str">
        <f t="shared" si="91"/>
        <v/>
      </c>
      <c r="AS299" t="str">
        <f t="shared" si="92"/>
        <v/>
      </c>
      <c r="AT299" t="str">
        <f t="shared" si="84"/>
        <v/>
      </c>
      <c r="AU299" t="str">
        <f t="shared" si="85"/>
        <v/>
      </c>
    </row>
    <row r="300" spans="2:47" x14ac:dyDescent="0.25">
      <c r="B300" t="str">
        <f>IF(D300="","",MAX($B$2:B299)+1)</f>
        <v/>
      </c>
      <c r="C300" s="3" t="str">
        <f>IF(A300="","",IF(COUNTIF($A$2:$A299,$A300)=0,MAX($C$2:$C299)+1,""))</f>
        <v/>
      </c>
      <c r="M300" t="s">
        <v>57</v>
      </c>
      <c r="O300" t="s">
        <v>57</v>
      </c>
      <c r="P300" s="3" t="str">
        <f t="shared" si="86"/>
        <v/>
      </c>
      <c r="Q300" s="3" t="str">
        <f>IF(D300="","",IF(AND(D300&lt;&gt;"",E300&lt;&gt;"",F300&lt;&gt;"",J300&lt;&gt;"",P300&lt;&gt;"",L300&lt;&gt;"",IFERROR(MATCH(INDEX($C:$C,MATCH($D300,$D:$D,0)),IMAGENES!$B:$B,0),-1)&gt;0),"'si'","'no'"))</f>
        <v/>
      </c>
      <c r="S300" t="str">
        <f t="shared" si="76"/>
        <v/>
      </c>
      <c r="T300" t="str">
        <f t="shared" si="77"/>
        <v/>
      </c>
      <c r="U300" t="str">
        <f t="shared" si="78"/>
        <v/>
      </c>
      <c r="V300" t="str">
        <f t="shared" si="87"/>
        <v/>
      </c>
      <c r="W300" t="str">
        <f t="shared" si="79"/>
        <v/>
      </c>
      <c r="X300" t="str">
        <f t="shared" si="80"/>
        <v/>
      </c>
      <c r="Y300" t="str">
        <f t="shared" si="81"/>
        <v/>
      </c>
      <c r="Z300" t="str">
        <f>IF($X300="","",INDEX(CATEGORIAS!$A:$A,MATCH($X300,CATEGORIAS!$B:$B,0)))</f>
        <v/>
      </c>
      <c r="AA300" t="str">
        <f>IF($Y300="","",INDEX(SUBCATEGORIAS!$A:$A,MATCH($Y300,SUBCATEGORIAS!$B:$B,0)))</f>
        <v/>
      </c>
      <c r="AB300" t="str">
        <f t="shared" si="82"/>
        <v/>
      </c>
      <c r="AC300" t="str">
        <f t="shared" si="88"/>
        <v/>
      </c>
      <c r="AD300" t="str">
        <f t="shared" si="89"/>
        <v/>
      </c>
      <c r="AE300" t="str">
        <f t="shared" si="90"/>
        <v/>
      </c>
      <c r="AG300">
        <v>298</v>
      </c>
      <c r="AH300" t="str">
        <f t="shared" si="93"/>
        <v/>
      </c>
      <c r="AI300" t="str">
        <f>IFERROR(IF(MATCH($AH297,$S:$S,0)&gt;0,CONCATENATE("descripcion: '",INDEX($U:$U,MATCH($AH297,$S:$S,0)),"',"),0),"")</f>
        <v/>
      </c>
      <c r="AN300" t="str">
        <f>IF($E300="","",INDEX(CATEGORIAS!$A:$A,MATCH($E300,CATEGORIAS!$B:$B,0)))</f>
        <v/>
      </c>
      <c r="AO300" t="str">
        <f>IF($F300="","",INDEX(SUBCATEGORIAS!$A:$A,MATCH($F300,SUBCATEGORIAS!$B:$B,0)))</f>
        <v/>
      </c>
      <c r="AP300" t="str">
        <f t="shared" si="83"/>
        <v/>
      </c>
      <c r="AR300" s="2" t="str">
        <f t="shared" si="91"/>
        <v/>
      </c>
      <c r="AS300" t="str">
        <f t="shared" si="92"/>
        <v/>
      </c>
      <c r="AT300" t="str">
        <f t="shared" si="84"/>
        <v/>
      </c>
      <c r="AU300" t="str">
        <f t="shared" si="85"/>
        <v/>
      </c>
    </row>
    <row r="301" spans="2:47" x14ac:dyDescent="0.25">
      <c r="B301" t="str">
        <f>IF(D301="","",MAX($B$2:B300)+1)</f>
        <v/>
      </c>
      <c r="C301" s="3" t="str">
        <f>IF(A301="","",IF(COUNTIF($A$2:$A300,$A301)=0,MAX($C$2:$C300)+1,""))</f>
        <v/>
      </c>
      <c r="M301" t="s">
        <v>57</v>
      </c>
      <c r="O301" t="s">
        <v>57</v>
      </c>
      <c r="P301" s="3" t="str">
        <f t="shared" si="86"/>
        <v/>
      </c>
      <c r="Q301" s="3" t="str">
        <f>IF(D301="","",IF(AND(D301&lt;&gt;"",E301&lt;&gt;"",F301&lt;&gt;"",J301&lt;&gt;"",P301&lt;&gt;"",L301&lt;&gt;"",IFERROR(MATCH(INDEX($C:$C,MATCH($D301,$D:$D,0)),IMAGENES!$B:$B,0),-1)&gt;0),"'si'","'no'"))</f>
        <v/>
      </c>
      <c r="S301" t="str">
        <f t="shared" si="76"/>
        <v/>
      </c>
      <c r="T301" t="str">
        <f t="shared" si="77"/>
        <v/>
      </c>
      <c r="U301" t="str">
        <f t="shared" si="78"/>
        <v/>
      </c>
      <c r="V301" t="str">
        <f t="shared" si="87"/>
        <v/>
      </c>
      <c r="W301" t="str">
        <f t="shared" si="79"/>
        <v/>
      </c>
      <c r="X301" t="str">
        <f t="shared" si="80"/>
        <v/>
      </c>
      <c r="Y301" t="str">
        <f t="shared" si="81"/>
        <v/>
      </c>
      <c r="Z301" t="str">
        <f>IF($X301="","",INDEX(CATEGORIAS!$A:$A,MATCH($X301,CATEGORIAS!$B:$B,0)))</f>
        <v/>
      </c>
      <c r="AA301" t="str">
        <f>IF($Y301="","",INDEX(SUBCATEGORIAS!$A:$A,MATCH($Y301,SUBCATEGORIAS!$B:$B,0)))</f>
        <v/>
      </c>
      <c r="AB301" t="str">
        <f t="shared" si="82"/>
        <v/>
      </c>
      <c r="AC301" t="str">
        <f t="shared" si="88"/>
        <v/>
      </c>
      <c r="AD301" t="str">
        <f t="shared" si="89"/>
        <v/>
      </c>
      <c r="AE301" t="str">
        <f t="shared" si="90"/>
        <v/>
      </c>
      <c r="AG301">
        <v>299</v>
      </c>
      <c r="AH301" t="str">
        <f t="shared" si="93"/>
        <v/>
      </c>
      <c r="AI301" t="str">
        <f>IFERROR(IF(MATCH($AH297,$S:$S,0)&gt;0,CONCATENATE("descripcion_larga: '",INDEX($W:$W,MATCH($AH297,$S:$S,0)),"',"),0),"")</f>
        <v/>
      </c>
      <c r="AN301" t="str">
        <f>IF($E301="","",INDEX(CATEGORIAS!$A:$A,MATCH($E301,CATEGORIAS!$B:$B,0)))</f>
        <v/>
      </c>
      <c r="AO301" t="str">
        <f>IF($F301="","",INDEX(SUBCATEGORIAS!$A:$A,MATCH($F301,SUBCATEGORIAS!$B:$B,0)))</f>
        <v/>
      </c>
      <c r="AP301" t="str">
        <f t="shared" si="83"/>
        <v/>
      </c>
      <c r="AR301" s="2" t="str">
        <f t="shared" si="91"/>
        <v/>
      </c>
      <c r="AS301" t="str">
        <f t="shared" si="92"/>
        <v/>
      </c>
      <c r="AT301" t="str">
        <f t="shared" si="84"/>
        <v/>
      </c>
      <c r="AU301" t="str">
        <f t="shared" si="85"/>
        <v/>
      </c>
    </row>
    <row r="302" spans="2:47" x14ac:dyDescent="0.25">
      <c r="B302" t="str">
        <f>IF(D302="","",MAX($B$2:B301)+1)</f>
        <v/>
      </c>
      <c r="C302" s="3" t="str">
        <f>IF(A302="","",IF(COUNTIF($A$2:$A301,$A302)=0,MAX($C$2:$C301)+1,""))</f>
        <v/>
      </c>
      <c r="M302" t="s">
        <v>57</v>
      </c>
      <c r="O302" t="s">
        <v>57</v>
      </c>
      <c r="P302" s="3" t="str">
        <f t="shared" si="86"/>
        <v/>
      </c>
      <c r="Q302" s="3" t="str">
        <f>IF(D302="","",IF(AND(D302&lt;&gt;"",E302&lt;&gt;"",F302&lt;&gt;"",J302&lt;&gt;"",P302&lt;&gt;"",L302&lt;&gt;"",IFERROR(MATCH(INDEX($C:$C,MATCH($D302,$D:$D,0)),IMAGENES!$B:$B,0),-1)&gt;0),"'si'","'no'"))</f>
        <v/>
      </c>
      <c r="S302" t="str">
        <f t="shared" si="76"/>
        <v/>
      </c>
      <c r="T302" t="str">
        <f t="shared" si="77"/>
        <v/>
      </c>
      <c r="U302" t="str">
        <f t="shared" si="78"/>
        <v/>
      </c>
      <c r="V302" t="str">
        <f t="shared" si="87"/>
        <v/>
      </c>
      <c r="W302" t="str">
        <f t="shared" si="79"/>
        <v/>
      </c>
      <c r="X302" t="str">
        <f t="shared" si="80"/>
        <v/>
      </c>
      <c r="Y302" t="str">
        <f t="shared" si="81"/>
        <v/>
      </c>
      <c r="Z302" t="str">
        <f>IF($X302="","",INDEX(CATEGORIAS!$A:$A,MATCH($X302,CATEGORIAS!$B:$B,0)))</f>
        <v/>
      </c>
      <c r="AA302" t="str">
        <f>IF($Y302="","",INDEX(SUBCATEGORIAS!$A:$A,MATCH($Y302,SUBCATEGORIAS!$B:$B,0)))</f>
        <v/>
      </c>
      <c r="AB302" t="str">
        <f t="shared" si="82"/>
        <v/>
      </c>
      <c r="AC302" t="str">
        <f t="shared" si="88"/>
        <v/>
      </c>
      <c r="AD302" t="str">
        <f t="shared" si="89"/>
        <v/>
      </c>
      <c r="AE302" t="str">
        <f t="shared" si="90"/>
        <v/>
      </c>
      <c r="AG302">
        <v>300</v>
      </c>
      <c r="AH302" t="str">
        <f t="shared" si="93"/>
        <v/>
      </c>
      <c r="AI302" t="str">
        <f>IFERROR(IF(MATCH($AH297,$S:$S,0)&gt;0,CONCATENATE("grado: '",INDEX($V:$V,MATCH($AH297,$S:$S,0)),"',"),0),"")</f>
        <v/>
      </c>
      <c r="AN302" t="str">
        <f>IF($E302="","",INDEX(CATEGORIAS!$A:$A,MATCH($E302,CATEGORIAS!$B:$B,0)))</f>
        <v/>
      </c>
      <c r="AO302" t="str">
        <f>IF($F302="","",INDEX(SUBCATEGORIAS!$A:$A,MATCH($F302,SUBCATEGORIAS!$B:$B,0)))</f>
        <v/>
      </c>
      <c r="AP302" t="str">
        <f t="shared" si="83"/>
        <v/>
      </c>
      <c r="AR302" s="2" t="str">
        <f t="shared" si="91"/>
        <v/>
      </c>
      <c r="AS302" t="str">
        <f t="shared" si="92"/>
        <v/>
      </c>
      <c r="AT302" t="str">
        <f t="shared" si="84"/>
        <v/>
      </c>
      <c r="AU302" t="str">
        <f t="shared" si="85"/>
        <v/>
      </c>
    </row>
    <row r="303" spans="2:47" x14ac:dyDescent="0.25">
      <c r="B303" t="str">
        <f>IF(D303="","",MAX($B$2:B302)+1)</f>
        <v/>
      </c>
      <c r="C303" s="3" t="str">
        <f>IF(A303="","",IF(COUNTIF($A$2:$A302,$A303)=0,MAX($C$2:$C302)+1,""))</f>
        <v/>
      </c>
      <c r="M303" t="s">
        <v>57</v>
      </c>
      <c r="O303" t="s">
        <v>57</v>
      </c>
      <c r="P303" s="3" t="str">
        <f t="shared" si="86"/>
        <v/>
      </c>
      <c r="Q303" s="3" t="str">
        <f>IF(D303="","",IF(AND(D303&lt;&gt;"",E303&lt;&gt;"",F303&lt;&gt;"",J303&lt;&gt;"",P303&lt;&gt;"",L303&lt;&gt;"",IFERROR(MATCH(INDEX($C:$C,MATCH($D303,$D:$D,0)),IMAGENES!$B:$B,0),-1)&gt;0),"'si'","'no'"))</f>
        <v/>
      </c>
      <c r="S303" t="str">
        <f t="shared" si="76"/>
        <v/>
      </c>
      <c r="T303" t="str">
        <f t="shared" si="77"/>
        <v/>
      </c>
      <c r="U303" t="str">
        <f t="shared" si="78"/>
        <v/>
      </c>
      <c r="V303" t="str">
        <f t="shared" si="87"/>
        <v/>
      </c>
      <c r="W303" t="str">
        <f t="shared" si="79"/>
        <v/>
      </c>
      <c r="X303" t="str">
        <f t="shared" si="80"/>
        <v/>
      </c>
      <c r="Y303" t="str">
        <f t="shared" si="81"/>
        <v/>
      </c>
      <c r="Z303" t="str">
        <f>IF($X303="","",INDEX(CATEGORIAS!$A:$A,MATCH($X303,CATEGORIAS!$B:$B,0)))</f>
        <v/>
      </c>
      <c r="AA303" t="str">
        <f>IF($Y303="","",INDEX(SUBCATEGORIAS!$A:$A,MATCH($Y303,SUBCATEGORIAS!$B:$B,0)))</f>
        <v/>
      </c>
      <c r="AB303" t="str">
        <f t="shared" si="82"/>
        <v/>
      </c>
      <c r="AC303" t="str">
        <f t="shared" si="88"/>
        <v/>
      </c>
      <c r="AD303" t="str">
        <f t="shared" si="89"/>
        <v/>
      </c>
      <c r="AE303" t="str">
        <f t="shared" si="90"/>
        <v/>
      </c>
      <c r="AG303">
        <v>301</v>
      </c>
      <c r="AH303" t="str">
        <f t="shared" si="93"/>
        <v/>
      </c>
      <c r="AI303" t="str">
        <f>IFERROR(IF(MATCH($AH297,$S:$S,0)&gt;0,CONCATENATE("id_categoria: '",INDEX($Z:$Z,MATCH($AH297,$S:$S,0)),"',"),0),"")</f>
        <v/>
      </c>
      <c r="AN303" t="str">
        <f>IF($E303="","",INDEX(CATEGORIAS!$A:$A,MATCH($E303,CATEGORIAS!$B:$B,0)))</f>
        <v/>
      </c>
      <c r="AO303" t="str">
        <f>IF($F303="","",INDEX(SUBCATEGORIAS!$A:$A,MATCH($F303,SUBCATEGORIAS!$B:$B,0)))</f>
        <v/>
      </c>
      <c r="AP303" t="str">
        <f t="shared" si="83"/>
        <v/>
      </c>
      <c r="AR303" s="2" t="str">
        <f t="shared" si="91"/>
        <v/>
      </c>
      <c r="AS303" t="str">
        <f t="shared" si="92"/>
        <v/>
      </c>
      <c r="AT303" t="str">
        <f t="shared" si="84"/>
        <v/>
      </c>
      <c r="AU303" t="str">
        <f t="shared" si="85"/>
        <v/>
      </c>
    </row>
    <row r="304" spans="2:47" x14ac:dyDescent="0.25">
      <c r="B304" t="str">
        <f>IF(D304="","",MAX($B$2:B303)+1)</f>
        <v/>
      </c>
      <c r="C304" s="3" t="str">
        <f>IF(A304="","",IF(COUNTIF($A$2:$A303,$A304)=0,MAX($C$2:$C303)+1,""))</f>
        <v/>
      </c>
      <c r="M304" t="s">
        <v>57</v>
      </c>
      <c r="O304" t="s">
        <v>57</v>
      </c>
      <c r="P304" s="3" t="str">
        <f t="shared" si="86"/>
        <v/>
      </c>
      <c r="Q304" s="3" t="str">
        <f>IF(D304="","",IF(AND(D304&lt;&gt;"",E304&lt;&gt;"",F304&lt;&gt;"",J304&lt;&gt;"",P304&lt;&gt;"",L304&lt;&gt;"",IFERROR(MATCH(INDEX($C:$C,MATCH($D304,$D:$D,0)),IMAGENES!$B:$B,0),-1)&gt;0),"'si'","'no'"))</f>
        <v/>
      </c>
      <c r="S304" t="str">
        <f t="shared" si="76"/>
        <v/>
      </c>
      <c r="T304" t="str">
        <f t="shared" si="77"/>
        <v/>
      </c>
      <c r="U304" t="str">
        <f t="shared" si="78"/>
        <v/>
      </c>
      <c r="V304" t="str">
        <f t="shared" si="87"/>
        <v/>
      </c>
      <c r="W304" t="str">
        <f t="shared" si="79"/>
        <v/>
      </c>
      <c r="X304" t="str">
        <f t="shared" si="80"/>
        <v/>
      </c>
      <c r="Y304" t="str">
        <f t="shared" si="81"/>
        <v/>
      </c>
      <c r="Z304" t="str">
        <f>IF($X304="","",INDEX(CATEGORIAS!$A:$A,MATCH($X304,CATEGORIAS!$B:$B,0)))</f>
        <v/>
      </c>
      <c r="AA304" t="str">
        <f>IF($Y304="","",INDEX(SUBCATEGORIAS!$A:$A,MATCH($Y304,SUBCATEGORIAS!$B:$B,0)))</f>
        <v/>
      </c>
      <c r="AB304" t="str">
        <f t="shared" si="82"/>
        <v/>
      </c>
      <c r="AC304" t="str">
        <f t="shared" si="88"/>
        <v/>
      </c>
      <c r="AD304" t="str">
        <f t="shared" si="89"/>
        <v/>
      </c>
      <c r="AE304" t="str">
        <f t="shared" si="90"/>
        <v/>
      </c>
      <c r="AG304">
        <v>302</v>
      </c>
      <c r="AH304" t="str">
        <f t="shared" si="93"/>
        <v/>
      </c>
      <c r="AI304" t="str">
        <f>IFERROR(IF(MATCH($AH297,$S:$S,0)&gt;0,CONCATENATE("id_subcategoria: '",INDEX($AA:$AA,MATCH($AH297,$S:$S,0)),"',"),0),"")</f>
        <v/>
      </c>
      <c r="AN304" t="str">
        <f>IF($E304="","",INDEX(CATEGORIAS!$A:$A,MATCH($E304,CATEGORIAS!$B:$B,0)))</f>
        <v/>
      </c>
      <c r="AO304" t="str">
        <f>IF($F304="","",INDEX(SUBCATEGORIAS!$A:$A,MATCH($F304,SUBCATEGORIAS!$B:$B,0)))</f>
        <v/>
      </c>
      <c r="AP304" t="str">
        <f t="shared" si="83"/>
        <v/>
      </c>
      <c r="AR304" s="2" t="str">
        <f t="shared" si="91"/>
        <v/>
      </c>
      <c r="AS304" t="str">
        <f t="shared" si="92"/>
        <v/>
      </c>
      <c r="AT304" t="str">
        <f t="shared" si="84"/>
        <v/>
      </c>
      <c r="AU304" t="str">
        <f t="shared" si="85"/>
        <v/>
      </c>
    </row>
    <row r="305" spans="2:47" x14ac:dyDescent="0.25">
      <c r="B305" t="str">
        <f>IF(D305="","",MAX($B$2:B304)+1)</f>
        <v/>
      </c>
      <c r="C305" s="3" t="str">
        <f>IF(A305="","",IF(COUNTIF($A$2:$A304,$A305)=0,MAX($C$2:$C304)+1,""))</f>
        <v/>
      </c>
      <c r="M305" t="s">
        <v>57</v>
      </c>
      <c r="O305" t="s">
        <v>57</v>
      </c>
      <c r="P305" s="3" t="str">
        <f t="shared" si="86"/>
        <v/>
      </c>
      <c r="Q305" s="3" t="str">
        <f>IF(D305="","",IF(AND(D305&lt;&gt;"",E305&lt;&gt;"",F305&lt;&gt;"",J305&lt;&gt;"",P305&lt;&gt;"",L305&lt;&gt;"",IFERROR(MATCH(INDEX($C:$C,MATCH($D305,$D:$D,0)),IMAGENES!$B:$B,0),-1)&gt;0),"'si'","'no'"))</f>
        <v/>
      </c>
      <c r="S305" t="str">
        <f t="shared" si="76"/>
        <v/>
      </c>
      <c r="T305" t="str">
        <f t="shared" si="77"/>
        <v/>
      </c>
      <c r="U305" t="str">
        <f t="shared" si="78"/>
        <v/>
      </c>
      <c r="V305" t="str">
        <f t="shared" si="87"/>
        <v/>
      </c>
      <c r="W305" t="str">
        <f t="shared" si="79"/>
        <v/>
      </c>
      <c r="X305" t="str">
        <f t="shared" si="80"/>
        <v/>
      </c>
      <c r="Y305" t="str">
        <f t="shared" si="81"/>
        <v/>
      </c>
      <c r="Z305" t="str">
        <f>IF($X305="","",INDEX(CATEGORIAS!$A:$A,MATCH($X305,CATEGORIAS!$B:$B,0)))</f>
        <v/>
      </c>
      <c r="AA305" t="str">
        <f>IF($Y305="","",INDEX(SUBCATEGORIAS!$A:$A,MATCH($Y305,SUBCATEGORIAS!$B:$B,0)))</f>
        <v/>
      </c>
      <c r="AB305" t="str">
        <f t="shared" si="82"/>
        <v/>
      </c>
      <c r="AC305" t="str">
        <f t="shared" si="88"/>
        <v/>
      </c>
      <c r="AD305" t="str">
        <f t="shared" si="89"/>
        <v/>
      </c>
      <c r="AE305" t="str">
        <f t="shared" si="90"/>
        <v/>
      </c>
      <c r="AG305">
        <v>303</v>
      </c>
      <c r="AH305" t="str">
        <f t="shared" si="93"/>
        <v/>
      </c>
      <c r="AI305" t="str">
        <f>IFERROR(IF(MATCH($AH297,$S:$S,0)&gt;0,CONCATENATE("precio: ",INDEX($AB:$AB,MATCH($AH297,$S:$S,0)),","),0),"")</f>
        <v/>
      </c>
      <c r="AN305" t="str">
        <f>IF($E305="","",INDEX(CATEGORIAS!$A:$A,MATCH($E305,CATEGORIAS!$B:$B,0)))</f>
        <v/>
      </c>
      <c r="AO305" t="str">
        <f>IF($F305="","",INDEX(SUBCATEGORIAS!$A:$A,MATCH($F305,SUBCATEGORIAS!$B:$B,0)))</f>
        <v/>
      </c>
      <c r="AP305" t="str">
        <f t="shared" si="83"/>
        <v/>
      </c>
      <c r="AR305" s="2" t="str">
        <f t="shared" si="91"/>
        <v/>
      </c>
      <c r="AS305" t="str">
        <f t="shared" si="92"/>
        <v/>
      </c>
      <c r="AT305" t="str">
        <f t="shared" si="84"/>
        <v/>
      </c>
      <c r="AU305" t="str">
        <f t="shared" si="85"/>
        <v/>
      </c>
    </row>
    <row r="306" spans="2:47" x14ac:dyDescent="0.25">
      <c r="B306" t="str">
        <f>IF(D306="","",MAX($B$2:B305)+1)</f>
        <v/>
      </c>
      <c r="C306" s="3" t="str">
        <f>IF(A306="","",IF(COUNTIF($A$2:$A305,$A306)=0,MAX($C$2:$C305)+1,""))</f>
        <v/>
      </c>
      <c r="M306" t="s">
        <v>57</v>
      </c>
      <c r="O306" t="s">
        <v>57</v>
      </c>
      <c r="P306" s="3" t="str">
        <f t="shared" si="86"/>
        <v/>
      </c>
      <c r="Q306" s="3" t="str">
        <f>IF(D306="","",IF(AND(D306&lt;&gt;"",E306&lt;&gt;"",F306&lt;&gt;"",J306&lt;&gt;"",P306&lt;&gt;"",L306&lt;&gt;"",IFERROR(MATCH(INDEX($C:$C,MATCH($D306,$D:$D,0)),IMAGENES!$B:$B,0),-1)&gt;0),"'si'","'no'"))</f>
        <v/>
      </c>
      <c r="S306" t="str">
        <f t="shared" si="76"/>
        <v/>
      </c>
      <c r="T306" t="str">
        <f t="shared" si="77"/>
        <v/>
      </c>
      <c r="U306" t="str">
        <f t="shared" si="78"/>
        <v/>
      </c>
      <c r="V306" t="str">
        <f t="shared" si="87"/>
        <v/>
      </c>
      <c r="W306" t="str">
        <f t="shared" si="79"/>
        <v/>
      </c>
      <c r="X306" t="str">
        <f t="shared" si="80"/>
        <v/>
      </c>
      <c r="Y306" t="str">
        <f t="shared" si="81"/>
        <v/>
      </c>
      <c r="Z306" t="str">
        <f>IF($X306="","",INDEX(CATEGORIAS!$A:$A,MATCH($X306,CATEGORIAS!$B:$B,0)))</f>
        <v/>
      </c>
      <c r="AA306" t="str">
        <f>IF($Y306="","",INDEX(SUBCATEGORIAS!$A:$A,MATCH($Y306,SUBCATEGORIAS!$B:$B,0)))</f>
        <v/>
      </c>
      <c r="AB306" t="str">
        <f t="shared" si="82"/>
        <v/>
      </c>
      <c r="AC306" t="str">
        <f t="shared" si="88"/>
        <v/>
      </c>
      <c r="AD306" t="str">
        <f t="shared" si="89"/>
        <v/>
      </c>
      <c r="AE306" t="str">
        <f t="shared" si="90"/>
        <v/>
      </c>
      <c r="AG306">
        <v>304</v>
      </c>
      <c r="AH306" t="str">
        <f t="shared" si="93"/>
        <v/>
      </c>
      <c r="AI306" t="str">
        <f>IFERROR(IF(MATCH($AH297,$S:$S,0)&gt;0,CONCATENATE("video_si: ",IF(LEN(IF(OR(INDEX($AD:$AD,MATCH($AH297,$S:$S,0))=0,INDEX($AD:$AD,MATCH($AH297,$S:$S,0))=" ",INDEX($AD:$AD,MATCH($AH297,$S:$S,0))=""),CONCATENATE(CHAR(39),CHAR(39)),CONCATENATE(CHAR(39),INDEX($AD:$AD,MATCH($AH297,$S:$S,0)),CHAR(39))))&gt;5,"'si'","'no'"),","),0),"")</f>
        <v/>
      </c>
      <c r="AN306" t="str">
        <f>IF($E306="","",INDEX(CATEGORIAS!$A:$A,MATCH($E306,CATEGORIAS!$B:$B,0)))</f>
        <v/>
      </c>
      <c r="AO306" t="str">
        <f>IF($F306="","",INDEX(SUBCATEGORIAS!$A:$A,MATCH($F306,SUBCATEGORIAS!$B:$B,0)))</f>
        <v/>
      </c>
      <c r="AP306" t="str">
        <f t="shared" si="83"/>
        <v/>
      </c>
      <c r="AR306" s="2" t="str">
        <f t="shared" si="91"/>
        <v/>
      </c>
      <c r="AS306" t="str">
        <f t="shared" si="92"/>
        <v/>
      </c>
      <c r="AT306" t="str">
        <f t="shared" si="84"/>
        <v/>
      </c>
      <c r="AU306" t="str">
        <f t="shared" si="85"/>
        <v/>
      </c>
    </row>
    <row r="307" spans="2:47" x14ac:dyDescent="0.25">
      <c r="B307" t="str">
        <f>IF(D307="","",MAX($B$2:B306)+1)</f>
        <v/>
      </c>
      <c r="C307" s="3" t="str">
        <f>IF(A307="","",IF(COUNTIF($A$2:$A306,$A307)=0,MAX($C$2:$C306)+1,""))</f>
        <v/>
      </c>
      <c r="M307" t="s">
        <v>57</v>
      </c>
      <c r="O307" t="s">
        <v>57</v>
      </c>
      <c r="P307" s="3" t="str">
        <f t="shared" si="86"/>
        <v/>
      </c>
      <c r="Q307" s="3" t="str">
        <f>IF(D307="","",IF(AND(D307&lt;&gt;"",E307&lt;&gt;"",F307&lt;&gt;"",J307&lt;&gt;"",P307&lt;&gt;"",L307&lt;&gt;"",IFERROR(MATCH(INDEX($C:$C,MATCH($D307,$D:$D,0)),IMAGENES!$B:$B,0),-1)&gt;0),"'si'","'no'"))</f>
        <v/>
      </c>
      <c r="S307" t="str">
        <f t="shared" si="76"/>
        <v/>
      </c>
      <c r="T307" t="str">
        <f t="shared" si="77"/>
        <v/>
      </c>
      <c r="U307" t="str">
        <f t="shared" si="78"/>
        <v/>
      </c>
      <c r="V307" t="str">
        <f t="shared" si="87"/>
        <v/>
      </c>
      <c r="W307" t="str">
        <f t="shared" si="79"/>
        <v/>
      </c>
      <c r="X307" t="str">
        <f t="shared" si="80"/>
        <v/>
      </c>
      <c r="Y307" t="str">
        <f t="shared" si="81"/>
        <v/>
      </c>
      <c r="Z307" t="str">
        <f>IF($X307="","",INDEX(CATEGORIAS!$A:$A,MATCH($X307,CATEGORIAS!$B:$B,0)))</f>
        <v/>
      </c>
      <c r="AA307" t="str">
        <f>IF($Y307="","",INDEX(SUBCATEGORIAS!$A:$A,MATCH($Y307,SUBCATEGORIAS!$B:$B,0)))</f>
        <v/>
      </c>
      <c r="AB307" t="str">
        <f t="shared" si="82"/>
        <v/>
      </c>
      <c r="AC307" t="str">
        <f t="shared" si="88"/>
        <v/>
      </c>
      <c r="AD307" t="str">
        <f t="shared" si="89"/>
        <v/>
      </c>
      <c r="AE307" t="str">
        <f t="shared" si="90"/>
        <v/>
      </c>
      <c r="AG307">
        <v>305</v>
      </c>
      <c r="AH307" t="str">
        <f t="shared" si="93"/>
        <v/>
      </c>
      <c r="AI307" t="str">
        <f>IFERROR(IF(MATCH($AH297,$S:$S,0)&gt;0,CONCATENATE("video_link: ",IF(OR(INDEX($AD:$AD,MATCH($AH297,$S:$S,0))=0,INDEX($AD:$AD,MATCH($AH297,$S:$S,0))=" ",INDEX($AD:$AD,MATCH($AH297,$S:$S,0))=""),CONCATENATE(CHAR(39),CHAR(39)),CONCATENATE(CHAR(39),INDEX($AD:$AD,MATCH($AH297,$S:$S,0)),CHAR(39))),","),0),"")</f>
        <v/>
      </c>
      <c r="AN307" t="str">
        <f>IF($E307="","",INDEX(CATEGORIAS!$A:$A,MATCH($E307,CATEGORIAS!$B:$B,0)))</f>
        <v/>
      </c>
      <c r="AO307" t="str">
        <f>IF($F307="","",INDEX(SUBCATEGORIAS!$A:$A,MATCH($F307,SUBCATEGORIAS!$B:$B,0)))</f>
        <v/>
      </c>
      <c r="AP307" t="str">
        <f t="shared" si="83"/>
        <v/>
      </c>
      <c r="AR307" s="2" t="str">
        <f t="shared" si="91"/>
        <v/>
      </c>
      <c r="AS307" t="str">
        <f t="shared" si="92"/>
        <v/>
      </c>
      <c r="AT307" t="str">
        <f t="shared" si="84"/>
        <v/>
      </c>
      <c r="AU307" t="str">
        <f t="shared" si="85"/>
        <v/>
      </c>
    </row>
    <row r="308" spans="2:47" x14ac:dyDescent="0.25">
      <c r="B308" t="str">
        <f>IF(D308="","",MAX($B$2:B307)+1)</f>
        <v/>
      </c>
      <c r="C308" s="3" t="str">
        <f>IF(A308="","",IF(COUNTIF($A$2:$A307,$A308)=0,MAX($C$2:$C307)+1,""))</f>
        <v/>
      </c>
      <c r="M308" t="s">
        <v>57</v>
      </c>
      <c r="O308" t="s">
        <v>57</v>
      </c>
      <c r="P308" s="3" t="str">
        <f t="shared" si="86"/>
        <v/>
      </c>
      <c r="Q308" s="3" t="str">
        <f>IF(D308="","",IF(AND(D308&lt;&gt;"",E308&lt;&gt;"",F308&lt;&gt;"",J308&lt;&gt;"",P308&lt;&gt;"",L308&lt;&gt;"",IFERROR(MATCH(INDEX($C:$C,MATCH($D308,$D:$D,0)),IMAGENES!$B:$B,0),-1)&gt;0),"'si'","'no'"))</f>
        <v/>
      </c>
      <c r="S308" t="str">
        <f t="shared" si="76"/>
        <v/>
      </c>
      <c r="T308" t="str">
        <f t="shared" si="77"/>
        <v/>
      </c>
      <c r="U308" t="str">
        <f t="shared" si="78"/>
        <v/>
      </c>
      <c r="V308" t="str">
        <f t="shared" si="87"/>
        <v/>
      </c>
      <c r="W308" t="str">
        <f t="shared" si="79"/>
        <v/>
      </c>
      <c r="X308" t="str">
        <f t="shared" si="80"/>
        <v/>
      </c>
      <c r="Y308" t="str">
        <f t="shared" si="81"/>
        <v/>
      </c>
      <c r="Z308" t="str">
        <f>IF($X308="","",INDEX(CATEGORIAS!$A:$A,MATCH($X308,CATEGORIAS!$B:$B,0)))</f>
        <v/>
      </c>
      <c r="AA308" t="str">
        <f>IF($Y308="","",INDEX(SUBCATEGORIAS!$A:$A,MATCH($Y308,SUBCATEGORIAS!$B:$B,0)))</f>
        <v/>
      </c>
      <c r="AB308" t="str">
        <f t="shared" si="82"/>
        <v/>
      </c>
      <c r="AC308" t="str">
        <f t="shared" si="88"/>
        <v/>
      </c>
      <c r="AD308" t="str">
        <f t="shared" si="89"/>
        <v/>
      </c>
      <c r="AE308" t="str">
        <f t="shared" si="90"/>
        <v/>
      </c>
      <c r="AG308">
        <v>306</v>
      </c>
      <c r="AH308" t="str">
        <f t="shared" si="93"/>
        <v/>
      </c>
      <c r="AI308" t="str">
        <f>IFERROR(IF(MATCH($AH297,$S:$S,0)&gt;0,CONCATENATE("imagen: ",IF(OR(INDEX($AC:$AC,MATCH($AH297,$S:$S,0))=0,INDEX($AC:$AC,MATCH($AH297,$S:$S,0))=" ",INDEX($AC:$AC,MATCH($AH297,$S:$S,0))=""),CONCATENATE(CHAR(39),CHAR(39)),CONCATENATE("require('../images/productos/",INDEX($AC:$AC,MATCH($AH297,$S:$S,0)),"')")),","),0),"")</f>
        <v/>
      </c>
      <c r="AN308" t="str">
        <f>IF($E308="","",INDEX(CATEGORIAS!$A:$A,MATCH($E308,CATEGORIAS!$B:$B,0)))</f>
        <v/>
      </c>
      <c r="AO308" t="str">
        <f>IF($F308="","",INDEX(SUBCATEGORIAS!$A:$A,MATCH($F308,SUBCATEGORIAS!$B:$B,0)))</f>
        <v/>
      </c>
      <c r="AP308" t="str">
        <f t="shared" si="83"/>
        <v/>
      </c>
      <c r="AR308" s="2" t="str">
        <f t="shared" si="91"/>
        <v/>
      </c>
      <c r="AS308" t="str">
        <f t="shared" si="92"/>
        <v/>
      </c>
      <c r="AT308" t="str">
        <f t="shared" si="84"/>
        <v/>
      </c>
      <c r="AU308" t="str">
        <f t="shared" si="85"/>
        <v/>
      </c>
    </row>
    <row r="309" spans="2:47" x14ac:dyDescent="0.25">
      <c r="B309" t="str">
        <f>IF(D309="","",MAX($B$2:B308)+1)</f>
        <v/>
      </c>
      <c r="C309" s="3" t="str">
        <f>IF(A309="","",IF(COUNTIF($A$2:$A308,$A309)=0,MAX($C$2:$C308)+1,""))</f>
        <v/>
      </c>
      <c r="M309" t="s">
        <v>57</v>
      </c>
      <c r="O309" t="s">
        <v>57</v>
      </c>
      <c r="P309" s="3" t="str">
        <f t="shared" si="86"/>
        <v/>
      </c>
      <c r="Q309" s="3" t="str">
        <f>IF(D309="","",IF(AND(D309&lt;&gt;"",E309&lt;&gt;"",F309&lt;&gt;"",J309&lt;&gt;"",P309&lt;&gt;"",L309&lt;&gt;"",IFERROR(MATCH(INDEX($C:$C,MATCH($D309,$D:$D,0)),IMAGENES!$B:$B,0),-1)&gt;0),"'si'","'no'"))</f>
        <v/>
      </c>
      <c r="S309" t="str">
        <f t="shared" si="76"/>
        <v/>
      </c>
      <c r="T309" t="str">
        <f t="shared" si="77"/>
        <v/>
      </c>
      <c r="U309" t="str">
        <f t="shared" si="78"/>
        <v/>
      </c>
      <c r="V309" t="str">
        <f t="shared" si="87"/>
        <v/>
      </c>
      <c r="W309" t="str">
        <f t="shared" si="79"/>
        <v/>
      </c>
      <c r="X309" t="str">
        <f t="shared" si="80"/>
        <v/>
      </c>
      <c r="Y309" t="str">
        <f t="shared" si="81"/>
        <v/>
      </c>
      <c r="Z309" t="str">
        <f>IF($X309="","",INDEX(CATEGORIAS!$A:$A,MATCH($X309,CATEGORIAS!$B:$B,0)))</f>
        <v/>
      </c>
      <c r="AA309" t="str">
        <f>IF($Y309="","",INDEX(SUBCATEGORIAS!$A:$A,MATCH($Y309,SUBCATEGORIAS!$B:$B,0)))</f>
        <v/>
      </c>
      <c r="AB309" t="str">
        <f t="shared" si="82"/>
        <v/>
      </c>
      <c r="AC309" t="str">
        <f t="shared" si="88"/>
        <v/>
      </c>
      <c r="AD309" t="str">
        <f t="shared" si="89"/>
        <v/>
      </c>
      <c r="AE309" t="str">
        <f t="shared" si="90"/>
        <v/>
      </c>
      <c r="AG309">
        <v>307</v>
      </c>
      <c r="AH309" t="str">
        <f t="shared" si="93"/>
        <v/>
      </c>
      <c r="AI309" t="str">
        <f>IFERROR(IF(MATCH($AH297,$S:$S,0)&gt;0,CONCATENATE("disponible: ",INDEX($AE:$AE,MATCH($AH297,$S:$S,0)),","),0),"")</f>
        <v/>
      </c>
      <c r="AN309" t="str">
        <f>IF($E309="","",INDEX(CATEGORIAS!$A:$A,MATCH($E309,CATEGORIAS!$B:$B,0)))</f>
        <v/>
      </c>
      <c r="AO309" t="str">
        <f>IF($F309="","",INDEX(SUBCATEGORIAS!$A:$A,MATCH($F309,SUBCATEGORIAS!$B:$B,0)))</f>
        <v/>
      </c>
      <c r="AP309" t="str">
        <f t="shared" si="83"/>
        <v/>
      </c>
      <c r="AR309" s="2" t="str">
        <f t="shared" si="91"/>
        <v/>
      </c>
      <c r="AS309" t="str">
        <f t="shared" si="92"/>
        <v/>
      </c>
      <c r="AT309" t="str">
        <f t="shared" si="84"/>
        <v/>
      </c>
      <c r="AU309" t="str">
        <f t="shared" si="85"/>
        <v/>
      </c>
    </row>
    <row r="310" spans="2:47" x14ac:dyDescent="0.25">
      <c r="B310" t="str">
        <f>IF(D310="","",MAX($B$2:B309)+1)</f>
        <v/>
      </c>
      <c r="C310" s="3" t="str">
        <f>IF(A310="","",IF(COUNTIF($A$2:$A309,$A310)=0,MAX($C$2:$C309)+1,""))</f>
        <v/>
      </c>
      <c r="M310" t="s">
        <v>57</v>
      </c>
      <c r="O310" t="s">
        <v>57</v>
      </c>
      <c r="P310" s="3" t="str">
        <f t="shared" si="86"/>
        <v/>
      </c>
      <c r="Q310" s="3" t="str">
        <f>IF(D310="","",IF(AND(D310&lt;&gt;"",E310&lt;&gt;"",F310&lt;&gt;"",J310&lt;&gt;"",P310&lt;&gt;"",L310&lt;&gt;"",IFERROR(MATCH(INDEX($C:$C,MATCH($D310,$D:$D,0)),IMAGENES!$B:$B,0),-1)&gt;0),"'si'","'no'"))</f>
        <v/>
      </c>
      <c r="S310" t="str">
        <f t="shared" si="76"/>
        <v/>
      </c>
      <c r="T310" t="str">
        <f t="shared" si="77"/>
        <v/>
      </c>
      <c r="U310" t="str">
        <f t="shared" si="78"/>
        <v/>
      </c>
      <c r="V310" t="str">
        <f t="shared" si="87"/>
        <v/>
      </c>
      <c r="W310" t="str">
        <f t="shared" si="79"/>
        <v/>
      </c>
      <c r="X310" t="str">
        <f t="shared" si="80"/>
        <v/>
      </c>
      <c r="Y310" t="str">
        <f t="shared" si="81"/>
        <v/>
      </c>
      <c r="Z310" t="str">
        <f>IF($X310="","",INDEX(CATEGORIAS!$A:$A,MATCH($X310,CATEGORIAS!$B:$B,0)))</f>
        <v/>
      </c>
      <c r="AA310" t="str">
        <f>IF($Y310="","",INDEX(SUBCATEGORIAS!$A:$A,MATCH($Y310,SUBCATEGORIAS!$B:$B,0)))</f>
        <v/>
      </c>
      <c r="AB310" t="str">
        <f t="shared" si="82"/>
        <v/>
      </c>
      <c r="AC310" t="str">
        <f t="shared" si="88"/>
        <v/>
      </c>
      <c r="AD310" t="str">
        <f t="shared" si="89"/>
        <v/>
      </c>
      <c r="AE310" t="str">
        <f t="shared" si="90"/>
        <v/>
      </c>
      <c r="AG310">
        <v>308</v>
      </c>
      <c r="AH310" t="str">
        <f t="shared" si="93"/>
        <v/>
      </c>
      <c r="AI310" t="str">
        <f>IFERROR(IF(MATCH($AH297,$S:$S,0)&gt;0,"},",0),"")</f>
        <v/>
      </c>
      <c r="AN310" t="str">
        <f>IF($E310="","",INDEX(CATEGORIAS!$A:$A,MATCH($E310,CATEGORIAS!$B:$B,0)))</f>
        <v/>
      </c>
      <c r="AO310" t="str">
        <f>IF($F310="","",INDEX(SUBCATEGORIAS!$A:$A,MATCH($F310,SUBCATEGORIAS!$B:$B,0)))</f>
        <v/>
      </c>
      <c r="AP310" t="str">
        <f t="shared" si="83"/>
        <v/>
      </c>
      <c r="AR310" s="2" t="str">
        <f t="shared" si="91"/>
        <v/>
      </c>
      <c r="AS310" t="str">
        <f t="shared" si="92"/>
        <v/>
      </c>
      <c r="AT310" t="str">
        <f t="shared" si="84"/>
        <v/>
      </c>
      <c r="AU310" t="str">
        <f t="shared" si="85"/>
        <v/>
      </c>
    </row>
    <row r="311" spans="2:47" x14ac:dyDescent="0.25">
      <c r="B311" t="str">
        <f>IF(D311="","",MAX($B$2:B310)+1)</f>
        <v/>
      </c>
      <c r="C311" s="3" t="str">
        <f>IF(A311="","",IF(COUNTIF($A$2:$A310,$A311)=0,MAX($C$2:$C310)+1,""))</f>
        <v/>
      </c>
      <c r="M311" t="s">
        <v>57</v>
      </c>
      <c r="O311" t="s">
        <v>57</v>
      </c>
      <c r="P311" s="3" t="str">
        <f t="shared" si="86"/>
        <v/>
      </c>
      <c r="Q311" s="3" t="str">
        <f>IF(D311="","",IF(AND(D311&lt;&gt;"",E311&lt;&gt;"",F311&lt;&gt;"",J311&lt;&gt;"",P311&lt;&gt;"",L311&lt;&gt;"",IFERROR(MATCH(INDEX($C:$C,MATCH($D311,$D:$D,0)),IMAGENES!$B:$B,0),-1)&gt;0),"'si'","'no'"))</f>
        <v/>
      </c>
      <c r="S311" t="str">
        <f t="shared" si="76"/>
        <v/>
      </c>
      <c r="T311" t="str">
        <f t="shared" si="77"/>
        <v/>
      </c>
      <c r="U311" t="str">
        <f t="shared" si="78"/>
        <v/>
      </c>
      <c r="V311" t="str">
        <f t="shared" si="87"/>
        <v/>
      </c>
      <c r="W311" t="str">
        <f t="shared" si="79"/>
        <v/>
      </c>
      <c r="X311" t="str">
        <f t="shared" si="80"/>
        <v/>
      </c>
      <c r="Y311" t="str">
        <f t="shared" si="81"/>
        <v/>
      </c>
      <c r="Z311" t="str">
        <f>IF($X311="","",INDEX(CATEGORIAS!$A:$A,MATCH($X311,CATEGORIAS!$B:$B,0)))</f>
        <v/>
      </c>
      <c r="AA311" t="str">
        <f>IF($Y311="","",INDEX(SUBCATEGORIAS!$A:$A,MATCH($Y311,SUBCATEGORIAS!$B:$B,0)))</f>
        <v/>
      </c>
      <c r="AB311" t="str">
        <f t="shared" si="82"/>
        <v/>
      </c>
      <c r="AC311" t="str">
        <f t="shared" si="88"/>
        <v/>
      </c>
      <c r="AD311" t="str">
        <f t="shared" si="89"/>
        <v/>
      </c>
      <c r="AE311" t="str">
        <f t="shared" si="90"/>
        <v/>
      </c>
      <c r="AG311">
        <v>309</v>
      </c>
      <c r="AH311">
        <f t="shared" si="93"/>
        <v>23</v>
      </c>
      <c r="AI311" t="str">
        <f>IFERROR(IF(MATCH($AH311,$S:$S,0)&gt;0,"{",0),"")</f>
        <v/>
      </c>
      <c r="AN311" t="str">
        <f>IF($E311="","",INDEX(CATEGORIAS!$A:$A,MATCH($E311,CATEGORIAS!$B:$B,0)))</f>
        <v/>
      </c>
      <c r="AO311" t="str">
        <f>IF($F311="","",INDEX(SUBCATEGORIAS!$A:$A,MATCH($F311,SUBCATEGORIAS!$B:$B,0)))</f>
        <v/>
      </c>
      <c r="AP311" t="str">
        <f t="shared" si="83"/>
        <v/>
      </c>
      <c r="AR311" s="2" t="str">
        <f t="shared" si="91"/>
        <v/>
      </c>
      <c r="AS311" t="str">
        <f t="shared" si="92"/>
        <v/>
      </c>
      <c r="AT311" t="str">
        <f t="shared" si="84"/>
        <v/>
      </c>
      <c r="AU311" t="str">
        <f t="shared" si="85"/>
        <v/>
      </c>
    </row>
    <row r="312" spans="2:47" x14ac:dyDescent="0.25">
      <c r="B312" t="str">
        <f>IF(D312="","",MAX($B$2:B311)+1)</f>
        <v/>
      </c>
      <c r="C312" s="3" t="str">
        <f>IF(A312="","",IF(COUNTIF($A$2:$A311,$A312)=0,MAX($C$2:$C311)+1,""))</f>
        <v/>
      </c>
      <c r="M312" t="s">
        <v>57</v>
      </c>
      <c r="O312" t="s">
        <v>57</v>
      </c>
      <c r="P312" s="3" t="str">
        <f t="shared" si="86"/>
        <v/>
      </c>
      <c r="Q312" s="3" t="str">
        <f>IF(D312="","",IF(AND(D312&lt;&gt;"",E312&lt;&gt;"",F312&lt;&gt;"",J312&lt;&gt;"",P312&lt;&gt;"",L312&lt;&gt;"",IFERROR(MATCH(INDEX($C:$C,MATCH($D312,$D:$D,0)),IMAGENES!$B:$B,0),-1)&gt;0),"'si'","'no'"))</f>
        <v/>
      </c>
      <c r="S312" t="str">
        <f t="shared" si="76"/>
        <v/>
      </c>
      <c r="T312" t="str">
        <f t="shared" si="77"/>
        <v/>
      </c>
      <c r="U312" t="str">
        <f t="shared" si="78"/>
        <v/>
      </c>
      <c r="V312" t="str">
        <f t="shared" si="87"/>
        <v/>
      </c>
      <c r="W312" t="str">
        <f t="shared" si="79"/>
        <v/>
      </c>
      <c r="X312" t="str">
        <f t="shared" si="80"/>
        <v/>
      </c>
      <c r="Y312" t="str">
        <f t="shared" si="81"/>
        <v/>
      </c>
      <c r="Z312" t="str">
        <f>IF($X312="","",INDEX(CATEGORIAS!$A:$A,MATCH($X312,CATEGORIAS!$B:$B,0)))</f>
        <v/>
      </c>
      <c r="AA312" t="str">
        <f>IF($Y312="","",INDEX(SUBCATEGORIAS!$A:$A,MATCH($Y312,SUBCATEGORIAS!$B:$B,0)))</f>
        <v/>
      </c>
      <c r="AB312" t="str">
        <f t="shared" si="82"/>
        <v/>
      </c>
      <c r="AC312" t="str">
        <f t="shared" si="88"/>
        <v/>
      </c>
      <c r="AD312" t="str">
        <f t="shared" si="89"/>
        <v/>
      </c>
      <c r="AE312" t="str">
        <f t="shared" si="90"/>
        <v/>
      </c>
      <c r="AG312">
        <v>310</v>
      </c>
      <c r="AH312" t="str">
        <f t="shared" si="93"/>
        <v/>
      </c>
      <c r="AI312" t="str">
        <f>IFERROR(IF(MATCH($AH311,$S:$S,0)&gt;0,CONCATENATE("id_articulo: ",$AH311,","),0),"")</f>
        <v/>
      </c>
      <c r="AN312" t="str">
        <f>IF($E312="","",INDEX(CATEGORIAS!$A:$A,MATCH($E312,CATEGORIAS!$B:$B,0)))</f>
        <v/>
      </c>
      <c r="AO312" t="str">
        <f>IF($F312="","",INDEX(SUBCATEGORIAS!$A:$A,MATCH($F312,SUBCATEGORIAS!$B:$B,0)))</f>
        <v/>
      </c>
      <c r="AP312" t="str">
        <f t="shared" si="83"/>
        <v/>
      </c>
      <c r="AR312" s="2" t="str">
        <f t="shared" si="91"/>
        <v/>
      </c>
      <c r="AS312" t="str">
        <f t="shared" si="92"/>
        <v/>
      </c>
      <c r="AT312" t="str">
        <f t="shared" si="84"/>
        <v/>
      </c>
      <c r="AU312" t="str">
        <f t="shared" si="85"/>
        <v/>
      </c>
    </row>
    <row r="313" spans="2:47" x14ac:dyDescent="0.25">
      <c r="B313" t="str">
        <f>IF(D313="","",MAX($B$2:B312)+1)</f>
        <v/>
      </c>
      <c r="C313" s="3" t="str">
        <f>IF(A313="","",IF(COUNTIF($A$2:$A312,$A313)=0,MAX($C$2:$C312)+1,""))</f>
        <v/>
      </c>
      <c r="M313" t="s">
        <v>57</v>
      </c>
      <c r="O313" t="s">
        <v>57</v>
      </c>
      <c r="P313" s="3" t="str">
        <f t="shared" si="86"/>
        <v/>
      </c>
      <c r="Q313" s="3" t="str">
        <f>IF(D313="","",IF(AND(D313&lt;&gt;"",E313&lt;&gt;"",F313&lt;&gt;"",J313&lt;&gt;"",P313&lt;&gt;"",L313&lt;&gt;"",IFERROR(MATCH(INDEX($C:$C,MATCH($D313,$D:$D,0)),IMAGENES!$B:$B,0),-1)&gt;0),"'si'","'no'"))</f>
        <v/>
      </c>
      <c r="S313" t="str">
        <f t="shared" si="76"/>
        <v/>
      </c>
      <c r="T313" t="str">
        <f t="shared" si="77"/>
        <v/>
      </c>
      <c r="U313" t="str">
        <f t="shared" si="78"/>
        <v/>
      </c>
      <c r="V313" t="str">
        <f t="shared" si="87"/>
        <v/>
      </c>
      <c r="W313" t="str">
        <f t="shared" si="79"/>
        <v/>
      </c>
      <c r="X313" t="str">
        <f t="shared" si="80"/>
        <v/>
      </c>
      <c r="Y313" t="str">
        <f t="shared" si="81"/>
        <v/>
      </c>
      <c r="Z313" t="str">
        <f>IF($X313="","",INDEX(CATEGORIAS!$A:$A,MATCH($X313,CATEGORIAS!$B:$B,0)))</f>
        <v/>
      </c>
      <c r="AA313" t="str">
        <f>IF($Y313="","",INDEX(SUBCATEGORIAS!$A:$A,MATCH($Y313,SUBCATEGORIAS!$B:$B,0)))</f>
        <v/>
      </c>
      <c r="AB313" t="str">
        <f t="shared" si="82"/>
        <v/>
      </c>
      <c r="AC313" t="str">
        <f t="shared" si="88"/>
        <v/>
      </c>
      <c r="AD313" t="str">
        <f t="shared" si="89"/>
        <v/>
      </c>
      <c r="AE313" t="str">
        <f t="shared" si="90"/>
        <v/>
      </c>
      <c r="AG313">
        <v>311</v>
      </c>
      <c r="AH313" t="str">
        <f t="shared" si="93"/>
        <v/>
      </c>
      <c r="AI313" t="str">
        <f>IFERROR(IF(MATCH($AH311,$S:$S,0)&gt;0,CONCATENATE("nombre: '",INDEX($T:$T,MATCH($AH311,$S:$S,0)),"',"),0),"")</f>
        <v/>
      </c>
      <c r="AN313" t="str">
        <f>IF($E313="","",INDEX(CATEGORIAS!$A:$A,MATCH($E313,CATEGORIAS!$B:$B,0)))</f>
        <v/>
      </c>
      <c r="AO313" t="str">
        <f>IF($F313="","",INDEX(SUBCATEGORIAS!$A:$A,MATCH($F313,SUBCATEGORIAS!$B:$B,0)))</f>
        <v/>
      </c>
      <c r="AP313" t="str">
        <f t="shared" si="83"/>
        <v/>
      </c>
      <c r="AR313" s="2" t="str">
        <f t="shared" si="91"/>
        <v/>
      </c>
      <c r="AS313" t="str">
        <f t="shared" si="92"/>
        <v/>
      </c>
      <c r="AT313" t="str">
        <f t="shared" si="84"/>
        <v/>
      </c>
      <c r="AU313" t="str">
        <f t="shared" si="85"/>
        <v/>
      </c>
    </row>
    <row r="314" spans="2:47" x14ac:dyDescent="0.25">
      <c r="B314" t="str">
        <f>IF(D314="","",MAX($B$2:B313)+1)</f>
        <v/>
      </c>
      <c r="C314" s="3" t="str">
        <f>IF(A314="","",IF(COUNTIF($A$2:$A313,$A314)=0,MAX($C$2:$C313)+1,""))</f>
        <v/>
      </c>
      <c r="M314" t="s">
        <v>57</v>
      </c>
      <c r="O314" t="s">
        <v>57</v>
      </c>
      <c r="P314" s="3" t="str">
        <f t="shared" si="86"/>
        <v/>
      </c>
      <c r="Q314" s="3" t="str">
        <f>IF(D314="","",IF(AND(D314&lt;&gt;"",E314&lt;&gt;"",F314&lt;&gt;"",J314&lt;&gt;"",P314&lt;&gt;"",L314&lt;&gt;"",IFERROR(MATCH(INDEX($C:$C,MATCH($D314,$D:$D,0)),IMAGENES!$B:$B,0),-1)&gt;0),"'si'","'no'"))</f>
        <v/>
      </c>
      <c r="S314" t="str">
        <f t="shared" si="76"/>
        <v/>
      </c>
      <c r="T314" t="str">
        <f t="shared" si="77"/>
        <v/>
      </c>
      <c r="U314" t="str">
        <f t="shared" si="78"/>
        <v/>
      </c>
      <c r="V314" t="str">
        <f t="shared" si="87"/>
        <v/>
      </c>
      <c r="W314" t="str">
        <f t="shared" si="79"/>
        <v/>
      </c>
      <c r="X314" t="str">
        <f t="shared" si="80"/>
        <v/>
      </c>
      <c r="Y314" t="str">
        <f t="shared" si="81"/>
        <v/>
      </c>
      <c r="Z314" t="str">
        <f>IF($X314="","",INDEX(CATEGORIAS!$A:$A,MATCH($X314,CATEGORIAS!$B:$B,0)))</f>
        <v/>
      </c>
      <c r="AA314" t="str">
        <f>IF($Y314="","",INDEX(SUBCATEGORIAS!$A:$A,MATCH($Y314,SUBCATEGORIAS!$B:$B,0)))</f>
        <v/>
      </c>
      <c r="AB314" t="str">
        <f t="shared" si="82"/>
        <v/>
      </c>
      <c r="AC314" t="str">
        <f t="shared" si="88"/>
        <v/>
      </c>
      <c r="AD314" t="str">
        <f t="shared" si="89"/>
        <v/>
      </c>
      <c r="AE314" t="str">
        <f t="shared" si="90"/>
        <v/>
      </c>
      <c r="AG314">
        <v>312</v>
      </c>
      <c r="AH314" t="str">
        <f t="shared" si="93"/>
        <v/>
      </c>
      <c r="AI314" t="str">
        <f>IFERROR(IF(MATCH($AH311,$S:$S,0)&gt;0,CONCATENATE("descripcion: '",INDEX($U:$U,MATCH($AH311,$S:$S,0)),"',"),0),"")</f>
        <v/>
      </c>
      <c r="AN314" t="str">
        <f>IF($E314="","",INDEX(CATEGORIAS!$A:$A,MATCH($E314,CATEGORIAS!$B:$B,0)))</f>
        <v/>
      </c>
      <c r="AO314" t="str">
        <f>IF($F314="","",INDEX(SUBCATEGORIAS!$A:$A,MATCH($F314,SUBCATEGORIAS!$B:$B,0)))</f>
        <v/>
      </c>
      <c r="AP314" t="str">
        <f t="shared" si="83"/>
        <v/>
      </c>
      <c r="AR314" s="2" t="str">
        <f t="shared" si="91"/>
        <v/>
      </c>
      <c r="AS314" t="str">
        <f t="shared" si="92"/>
        <v/>
      </c>
      <c r="AT314" t="str">
        <f t="shared" si="84"/>
        <v/>
      </c>
      <c r="AU314" t="str">
        <f t="shared" si="85"/>
        <v/>
      </c>
    </row>
    <row r="315" spans="2:47" x14ac:dyDescent="0.25">
      <c r="B315" t="str">
        <f>IF(D315="","",MAX($B$2:B314)+1)</f>
        <v/>
      </c>
      <c r="C315" s="3" t="str">
        <f>IF(A315="","",IF(COUNTIF($A$2:$A314,$A315)=0,MAX($C$2:$C314)+1,""))</f>
        <v/>
      </c>
      <c r="M315" t="s">
        <v>57</v>
      </c>
      <c r="O315" t="s">
        <v>57</v>
      </c>
      <c r="P315" s="3" t="str">
        <f t="shared" si="86"/>
        <v/>
      </c>
      <c r="Q315" s="3" t="str">
        <f>IF(D315="","",IF(AND(D315&lt;&gt;"",E315&lt;&gt;"",F315&lt;&gt;"",J315&lt;&gt;"",P315&lt;&gt;"",L315&lt;&gt;"",IFERROR(MATCH(INDEX($C:$C,MATCH($D315,$D:$D,0)),IMAGENES!$B:$B,0),-1)&gt;0),"'si'","'no'"))</f>
        <v/>
      </c>
      <c r="S315" t="str">
        <f t="shared" si="76"/>
        <v/>
      </c>
      <c r="T315" t="str">
        <f t="shared" si="77"/>
        <v/>
      </c>
      <c r="U315" t="str">
        <f t="shared" si="78"/>
        <v/>
      </c>
      <c r="V315" t="str">
        <f t="shared" si="87"/>
        <v/>
      </c>
      <c r="W315" t="str">
        <f t="shared" si="79"/>
        <v/>
      </c>
      <c r="X315" t="str">
        <f t="shared" si="80"/>
        <v/>
      </c>
      <c r="Y315" t="str">
        <f t="shared" si="81"/>
        <v/>
      </c>
      <c r="Z315" t="str">
        <f>IF($X315="","",INDEX(CATEGORIAS!$A:$A,MATCH($X315,CATEGORIAS!$B:$B,0)))</f>
        <v/>
      </c>
      <c r="AA315" t="str">
        <f>IF($Y315="","",INDEX(SUBCATEGORIAS!$A:$A,MATCH($Y315,SUBCATEGORIAS!$B:$B,0)))</f>
        <v/>
      </c>
      <c r="AB315" t="str">
        <f t="shared" si="82"/>
        <v/>
      </c>
      <c r="AC315" t="str">
        <f t="shared" si="88"/>
        <v/>
      </c>
      <c r="AD315" t="str">
        <f t="shared" si="89"/>
        <v/>
      </c>
      <c r="AE315" t="str">
        <f t="shared" si="90"/>
        <v/>
      </c>
      <c r="AG315">
        <v>313</v>
      </c>
      <c r="AH315" t="str">
        <f t="shared" si="93"/>
        <v/>
      </c>
      <c r="AI315" t="str">
        <f>IFERROR(IF(MATCH($AH311,$S:$S,0)&gt;0,CONCATENATE("descripcion_larga: '",INDEX($W:$W,MATCH($AH311,$S:$S,0)),"',"),0),"")</f>
        <v/>
      </c>
      <c r="AN315" t="str">
        <f>IF($E315="","",INDEX(CATEGORIAS!$A:$A,MATCH($E315,CATEGORIAS!$B:$B,0)))</f>
        <v/>
      </c>
      <c r="AO315" t="str">
        <f>IF($F315="","",INDEX(SUBCATEGORIAS!$A:$A,MATCH($F315,SUBCATEGORIAS!$B:$B,0)))</f>
        <v/>
      </c>
      <c r="AP315" t="str">
        <f t="shared" si="83"/>
        <v/>
      </c>
      <c r="AR315" s="2" t="str">
        <f t="shared" si="91"/>
        <v/>
      </c>
      <c r="AS315" t="str">
        <f t="shared" si="92"/>
        <v/>
      </c>
      <c r="AT315" t="str">
        <f t="shared" si="84"/>
        <v/>
      </c>
      <c r="AU315" t="str">
        <f t="shared" si="85"/>
        <v/>
      </c>
    </row>
    <row r="316" spans="2:47" x14ac:dyDescent="0.25">
      <c r="B316" t="str">
        <f>IF(D316="","",MAX($B$2:B315)+1)</f>
        <v/>
      </c>
      <c r="C316" s="3" t="str">
        <f>IF(A316="","",IF(COUNTIF($A$2:$A315,$A316)=0,MAX($C$2:$C315)+1,""))</f>
        <v/>
      </c>
      <c r="M316" t="s">
        <v>57</v>
      </c>
      <c r="O316" t="s">
        <v>57</v>
      </c>
      <c r="P316" s="3" t="str">
        <f t="shared" si="86"/>
        <v/>
      </c>
      <c r="Q316" s="3" t="str">
        <f>IF(D316="","",IF(AND(D316&lt;&gt;"",E316&lt;&gt;"",F316&lt;&gt;"",J316&lt;&gt;"",P316&lt;&gt;"",L316&lt;&gt;"",IFERROR(MATCH(INDEX($C:$C,MATCH($D316,$D:$D,0)),IMAGENES!$B:$B,0),-1)&gt;0),"'si'","'no'"))</f>
        <v/>
      </c>
      <c r="S316" t="str">
        <f t="shared" si="76"/>
        <v/>
      </c>
      <c r="T316" t="str">
        <f t="shared" si="77"/>
        <v/>
      </c>
      <c r="U316" t="str">
        <f t="shared" si="78"/>
        <v/>
      </c>
      <c r="V316" t="str">
        <f t="shared" si="87"/>
        <v/>
      </c>
      <c r="W316" t="str">
        <f t="shared" si="79"/>
        <v/>
      </c>
      <c r="X316" t="str">
        <f t="shared" si="80"/>
        <v/>
      </c>
      <c r="Y316" t="str">
        <f t="shared" si="81"/>
        <v/>
      </c>
      <c r="Z316" t="str">
        <f>IF($X316="","",INDEX(CATEGORIAS!$A:$A,MATCH($X316,CATEGORIAS!$B:$B,0)))</f>
        <v/>
      </c>
      <c r="AA316" t="str">
        <f>IF($Y316="","",INDEX(SUBCATEGORIAS!$A:$A,MATCH($Y316,SUBCATEGORIAS!$B:$B,0)))</f>
        <v/>
      </c>
      <c r="AB316" t="str">
        <f t="shared" si="82"/>
        <v/>
      </c>
      <c r="AC316" t="str">
        <f t="shared" si="88"/>
        <v/>
      </c>
      <c r="AD316" t="str">
        <f t="shared" si="89"/>
        <v/>
      </c>
      <c r="AE316" t="str">
        <f t="shared" si="90"/>
        <v/>
      </c>
      <c r="AG316">
        <v>314</v>
      </c>
      <c r="AH316" t="str">
        <f t="shared" si="93"/>
        <v/>
      </c>
      <c r="AI316" t="str">
        <f>IFERROR(IF(MATCH($AH311,$S:$S,0)&gt;0,CONCATENATE("grado: '",INDEX($V:$V,MATCH($AH311,$S:$S,0)),"',"),0),"")</f>
        <v/>
      </c>
      <c r="AN316" t="str">
        <f>IF($E316="","",INDEX(CATEGORIAS!$A:$A,MATCH($E316,CATEGORIAS!$B:$B,0)))</f>
        <v/>
      </c>
      <c r="AO316" t="str">
        <f>IF($F316="","",INDEX(SUBCATEGORIAS!$A:$A,MATCH($F316,SUBCATEGORIAS!$B:$B,0)))</f>
        <v/>
      </c>
      <c r="AP316" t="str">
        <f t="shared" si="83"/>
        <v/>
      </c>
      <c r="AR316" s="2" t="str">
        <f t="shared" si="91"/>
        <v/>
      </c>
      <c r="AS316" t="str">
        <f t="shared" si="92"/>
        <v/>
      </c>
      <c r="AT316" t="str">
        <f t="shared" si="84"/>
        <v/>
      </c>
      <c r="AU316" t="str">
        <f t="shared" si="85"/>
        <v/>
      </c>
    </row>
    <row r="317" spans="2:47" x14ac:dyDescent="0.25">
      <c r="B317" t="str">
        <f>IF(D317="","",MAX($B$2:B316)+1)</f>
        <v/>
      </c>
      <c r="C317" s="3" t="str">
        <f>IF(A317="","",IF(COUNTIF($A$2:$A316,$A317)=0,MAX($C$2:$C316)+1,""))</f>
        <v/>
      </c>
      <c r="M317" t="s">
        <v>57</v>
      </c>
      <c r="O317" t="s">
        <v>57</v>
      </c>
      <c r="P317" s="3" t="str">
        <f t="shared" si="86"/>
        <v/>
      </c>
      <c r="Q317" s="3" t="str">
        <f>IF(D317="","",IF(AND(D317&lt;&gt;"",E317&lt;&gt;"",F317&lt;&gt;"",J317&lt;&gt;"",P317&lt;&gt;"",L317&lt;&gt;"",IFERROR(MATCH(INDEX($C:$C,MATCH($D317,$D:$D,0)),IMAGENES!$B:$B,0),-1)&gt;0),"'si'","'no'"))</f>
        <v/>
      </c>
      <c r="S317" t="str">
        <f t="shared" si="76"/>
        <v/>
      </c>
      <c r="T317" t="str">
        <f t="shared" si="77"/>
        <v/>
      </c>
      <c r="U317" t="str">
        <f t="shared" si="78"/>
        <v/>
      </c>
      <c r="V317" t="str">
        <f t="shared" si="87"/>
        <v/>
      </c>
      <c r="W317" t="str">
        <f t="shared" si="79"/>
        <v/>
      </c>
      <c r="X317" t="str">
        <f t="shared" si="80"/>
        <v/>
      </c>
      <c r="Y317" t="str">
        <f t="shared" si="81"/>
        <v/>
      </c>
      <c r="Z317" t="str">
        <f>IF($X317="","",INDEX(CATEGORIAS!$A:$A,MATCH($X317,CATEGORIAS!$B:$B,0)))</f>
        <v/>
      </c>
      <c r="AA317" t="str">
        <f>IF($Y317="","",INDEX(SUBCATEGORIAS!$A:$A,MATCH($Y317,SUBCATEGORIAS!$B:$B,0)))</f>
        <v/>
      </c>
      <c r="AB317" t="str">
        <f t="shared" si="82"/>
        <v/>
      </c>
      <c r="AC317" t="str">
        <f t="shared" si="88"/>
        <v/>
      </c>
      <c r="AD317" t="str">
        <f t="shared" si="89"/>
        <v/>
      </c>
      <c r="AE317" t="str">
        <f t="shared" si="90"/>
        <v/>
      </c>
      <c r="AG317">
        <v>315</v>
      </c>
      <c r="AH317" t="str">
        <f t="shared" si="93"/>
        <v/>
      </c>
      <c r="AI317" t="str">
        <f>IFERROR(IF(MATCH($AH311,$S:$S,0)&gt;0,CONCATENATE("id_categoria: '",INDEX($Z:$Z,MATCH($AH311,$S:$S,0)),"',"),0),"")</f>
        <v/>
      </c>
      <c r="AN317" t="str">
        <f>IF($E317="","",INDEX(CATEGORIAS!$A:$A,MATCH($E317,CATEGORIAS!$B:$B,0)))</f>
        <v/>
      </c>
      <c r="AO317" t="str">
        <f>IF($F317="","",INDEX(SUBCATEGORIAS!$A:$A,MATCH($F317,SUBCATEGORIAS!$B:$B,0)))</f>
        <v/>
      </c>
      <c r="AP317" t="str">
        <f t="shared" si="83"/>
        <v/>
      </c>
      <c r="AR317" s="2" t="str">
        <f t="shared" si="91"/>
        <v/>
      </c>
      <c r="AS317" t="str">
        <f t="shared" si="92"/>
        <v/>
      </c>
      <c r="AT317" t="str">
        <f t="shared" si="84"/>
        <v/>
      </c>
      <c r="AU317" t="str">
        <f t="shared" si="85"/>
        <v/>
      </c>
    </row>
    <row r="318" spans="2:47" x14ac:dyDescent="0.25">
      <c r="B318" t="str">
        <f>IF(D318="","",MAX($B$2:B317)+1)</f>
        <v/>
      </c>
      <c r="C318" s="3" t="str">
        <f>IF(A318="","",IF(COUNTIF($A$2:$A317,$A318)=0,MAX($C$2:$C317)+1,""))</f>
        <v/>
      </c>
      <c r="M318" t="s">
        <v>57</v>
      </c>
      <c r="O318" t="s">
        <v>57</v>
      </c>
      <c r="P318" s="3" t="str">
        <f t="shared" si="86"/>
        <v/>
      </c>
      <c r="Q318" s="3" t="str">
        <f>IF(D318="","",IF(AND(D318&lt;&gt;"",E318&lt;&gt;"",F318&lt;&gt;"",J318&lt;&gt;"",P318&lt;&gt;"",L318&lt;&gt;"",IFERROR(MATCH(INDEX($C:$C,MATCH($D318,$D:$D,0)),IMAGENES!$B:$B,0),-1)&gt;0),"'si'","'no'"))</f>
        <v/>
      </c>
      <c r="S318" t="str">
        <f t="shared" si="76"/>
        <v/>
      </c>
      <c r="T318" t="str">
        <f t="shared" si="77"/>
        <v/>
      </c>
      <c r="U318" t="str">
        <f t="shared" si="78"/>
        <v/>
      </c>
      <c r="V318" t="str">
        <f t="shared" si="87"/>
        <v/>
      </c>
      <c r="W318" t="str">
        <f t="shared" si="79"/>
        <v/>
      </c>
      <c r="X318" t="str">
        <f t="shared" si="80"/>
        <v/>
      </c>
      <c r="Y318" t="str">
        <f t="shared" si="81"/>
        <v/>
      </c>
      <c r="Z318" t="str">
        <f>IF($X318="","",INDEX(CATEGORIAS!$A:$A,MATCH($X318,CATEGORIAS!$B:$B,0)))</f>
        <v/>
      </c>
      <c r="AA318" t="str">
        <f>IF($Y318="","",INDEX(SUBCATEGORIAS!$A:$A,MATCH($Y318,SUBCATEGORIAS!$B:$B,0)))</f>
        <v/>
      </c>
      <c r="AB318" t="str">
        <f t="shared" si="82"/>
        <v/>
      </c>
      <c r="AC318" t="str">
        <f t="shared" si="88"/>
        <v/>
      </c>
      <c r="AD318" t="str">
        <f t="shared" si="89"/>
        <v/>
      </c>
      <c r="AE318" t="str">
        <f t="shared" si="90"/>
        <v/>
      </c>
      <c r="AG318">
        <v>316</v>
      </c>
      <c r="AH318" t="str">
        <f t="shared" si="93"/>
        <v/>
      </c>
      <c r="AI318" t="str">
        <f>IFERROR(IF(MATCH($AH311,$S:$S,0)&gt;0,CONCATENATE("id_subcategoria: '",INDEX($AA:$AA,MATCH($AH311,$S:$S,0)),"',"),0),"")</f>
        <v/>
      </c>
      <c r="AN318" t="str">
        <f>IF($E318="","",INDEX(CATEGORIAS!$A:$A,MATCH($E318,CATEGORIAS!$B:$B,0)))</f>
        <v/>
      </c>
      <c r="AO318" t="str">
        <f>IF($F318="","",INDEX(SUBCATEGORIAS!$A:$A,MATCH($F318,SUBCATEGORIAS!$B:$B,0)))</f>
        <v/>
      </c>
      <c r="AP318" t="str">
        <f t="shared" si="83"/>
        <v/>
      </c>
      <c r="AR318" s="2" t="str">
        <f t="shared" si="91"/>
        <v/>
      </c>
      <c r="AS318" t="str">
        <f t="shared" si="92"/>
        <v/>
      </c>
      <c r="AT318" t="str">
        <f t="shared" si="84"/>
        <v/>
      </c>
      <c r="AU318" t="str">
        <f t="shared" si="85"/>
        <v/>
      </c>
    </row>
    <row r="319" spans="2:47" x14ac:dyDescent="0.25">
      <c r="B319" t="str">
        <f>IF(D319="","",MAX($B$2:B318)+1)</f>
        <v/>
      </c>
      <c r="C319" s="3" t="str">
        <f>IF(A319="","",IF(COUNTIF($A$2:$A318,$A319)=0,MAX($C$2:$C318)+1,""))</f>
        <v/>
      </c>
      <c r="M319" t="s">
        <v>57</v>
      </c>
      <c r="O319" t="s">
        <v>57</v>
      </c>
      <c r="P319" s="3" t="str">
        <f t="shared" si="86"/>
        <v/>
      </c>
      <c r="Q319" s="3" t="str">
        <f>IF(D319="","",IF(AND(D319&lt;&gt;"",E319&lt;&gt;"",F319&lt;&gt;"",J319&lt;&gt;"",P319&lt;&gt;"",L319&lt;&gt;"",IFERROR(MATCH(INDEX($C:$C,MATCH($D319,$D:$D,0)),IMAGENES!$B:$B,0),-1)&gt;0),"'si'","'no'"))</f>
        <v/>
      </c>
      <c r="S319" t="str">
        <f t="shared" si="76"/>
        <v/>
      </c>
      <c r="T319" t="str">
        <f t="shared" si="77"/>
        <v/>
      </c>
      <c r="U319" t="str">
        <f t="shared" si="78"/>
        <v/>
      </c>
      <c r="V319" t="str">
        <f t="shared" si="87"/>
        <v/>
      </c>
      <c r="W319" t="str">
        <f t="shared" si="79"/>
        <v/>
      </c>
      <c r="X319" t="str">
        <f t="shared" si="80"/>
        <v/>
      </c>
      <c r="Y319" t="str">
        <f t="shared" si="81"/>
        <v/>
      </c>
      <c r="Z319" t="str">
        <f>IF($X319="","",INDEX(CATEGORIAS!$A:$A,MATCH($X319,CATEGORIAS!$B:$B,0)))</f>
        <v/>
      </c>
      <c r="AA319" t="str">
        <f>IF($Y319="","",INDEX(SUBCATEGORIAS!$A:$A,MATCH($Y319,SUBCATEGORIAS!$B:$B,0)))</f>
        <v/>
      </c>
      <c r="AB319" t="str">
        <f t="shared" si="82"/>
        <v/>
      </c>
      <c r="AC319" t="str">
        <f t="shared" si="88"/>
        <v/>
      </c>
      <c r="AD319" t="str">
        <f t="shared" si="89"/>
        <v/>
      </c>
      <c r="AE319" t="str">
        <f t="shared" si="90"/>
        <v/>
      </c>
      <c r="AG319">
        <v>317</v>
      </c>
      <c r="AH319" t="str">
        <f t="shared" si="93"/>
        <v/>
      </c>
      <c r="AI319" t="str">
        <f>IFERROR(IF(MATCH($AH311,$S:$S,0)&gt;0,CONCATENATE("precio: ",INDEX($AB:$AB,MATCH($AH311,$S:$S,0)),","),0),"")</f>
        <v/>
      </c>
      <c r="AN319" t="str">
        <f>IF($E319="","",INDEX(CATEGORIAS!$A:$A,MATCH($E319,CATEGORIAS!$B:$B,0)))</f>
        <v/>
      </c>
      <c r="AO319" t="str">
        <f>IF($F319="","",INDEX(SUBCATEGORIAS!$A:$A,MATCH($F319,SUBCATEGORIAS!$B:$B,0)))</f>
        <v/>
      </c>
      <c r="AP319" t="str">
        <f t="shared" si="83"/>
        <v/>
      </c>
      <c r="AR319" s="2" t="str">
        <f t="shared" si="91"/>
        <v/>
      </c>
      <c r="AS319" t="str">
        <f t="shared" si="92"/>
        <v/>
      </c>
      <c r="AT319" t="str">
        <f t="shared" si="84"/>
        <v/>
      </c>
      <c r="AU319" t="str">
        <f t="shared" si="85"/>
        <v/>
      </c>
    </row>
    <row r="320" spans="2:47" x14ac:dyDescent="0.25">
      <c r="B320" t="str">
        <f>IF(D320="","",MAX($B$2:B319)+1)</f>
        <v/>
      </c>
      <c r="C320" s="3" t="str">
        <f>IF(A320="","",IF(COUNTIF($A$2:$A319,$A320)=0,MAX($C$2:$C319)+1,""))</f>
        <v/>
      </c>
      <c r="M320" t="s">
        <v>57</v>
      </c>
      <c r="O320" t="s">
        <v>57</v>
      </c>
      <c r="P320" s="3" t="str">
        <f t="shared" si="86"/>
        <v/>
      </c>
      <c r="Q320" s="3" t="str">
        <f>IF(D320="","",IF(AND(D320&lt;&gt;"",E320&lt;&gt;"",F320&lt;&gt;"",J320&lt;&gt;"",P320&lt;&gt;"",L320&lt;&gt;"",IFERROR(MATCH(INDEX($C:$C,MATCH($D320,$D:$D,0)),IMAGENES!$B:$B,0),-1)&gt;0),"'si'","'no'"))</f>
        <v/>
      </c>
      <c r="S320" t="str">
        <f t="shared" si="76"/>
        <v/>
      </c>
      <c r="T320" t="str">
        <f t="shared" si="77"/>
        <v/>
      </c>
      <c r="U320" t="str">
        <f t="shared" si="78"/>
        <v/>
      </c>
      <c r="V320" t="str">
        <f t="shared" si="87"/>
        <v/>
      </c>
      <c r="W320" t="str">
        <f t="shared" si="79"/>
        <v/>
      </c>
      <c r="X320" t="str">
        <f t="shared" si="80"/>
        <v/>
      </c>
      <c r="Y320" t="str">
        <f t="shared" si="81"/>
        <v/>
      </c>
      <c r="Z320" t="str">
        <f>IF($X320="","",INDEX(CATEGORIAS!$A:$A,MATCH($X320,CATEGORIAS!$B:$B,0)))</f>
        <v/>
      </c>
      <c r="AA320" t="str">
        <f>IF($Y320="","",INDEX(SUBCATEGORIAS!$A:$A,MATCH($Y320,SUBCATEGORIAS!$B:$B,0)))</f>
        <v/>
      </c>
      <c r="AB320" t="str">
        <f t="shared" si="82"/>
        <v/>
      </c>
      <c r="AC320" t="str">
        <f t="shared" si="88"/>
        <v/>
      </c>
      <c r="AD320" t="str">
        <f t="shared" si="89"/>
        <v/>
      </c>
      <c r="AE320" t="str">
        <f t="shared" si="90"/>
        <v/>
      </c>
      <c r="AG320">
        <v>318</v>
      </c>
      <c r="AH320" t="str">
        <f t="shared" si="93"/>
        <v/>
      </c>
      <c r="AI320" t="str">
        <f>IFERROR(IF(MATCH($AH311,$S:$S,0)&gt;0,CONCATENATE("video_si: ",IF(LEN(IF(OR(INDEX($AD:$AD,MATCH($AH311,$S:$S,0))=0,INDEX($AD:$AD,MATCH($AH311,$S:$S,0))=" ",INDEX($AD:$AD,MATCH($AH311,$S:$S,0))=""),CONCATENATE(CHAR(39),CHAR(39)),CONCATENATE(CHAR(39),INDEX($AD:$AD,MATCH($AH311,$S:$S,0)),CHAR(39))))&gt;5,"'si'","'no'"),","),0),"")</f>
        <v/>
      </c>
      <c r="AN320" t="str">
        <f>IF($E320="","",INDEX(CATEGORIAS!$A:$A,MATCH($E320,CATEGORIAS!$B:$B,0)))</f>
        <v/>
      </c>
      <c r="AO320" t="str">
        <f>IF($F320="","",INDEX(SUBCATEGORIAS!$A:$A,MATCH($F320,SUBCATEGORIAS!$B:$B,0)))</f>
        <v/>
      </c>
      <c r="AP320" t="str">
        <f t="shared" si="83"/>
        <v/>
      </c>
      <c r="AR320" s="2" t="str">
        <f t="shared" si="91"/>
        <v/>
      </c>
      <c r="AS320" t="str">
        <f t="shared" si="92"/>
        <v/>
      </c>
      <c r="AT320" t="str">
        <f t="shared" si="84"/>
        <v/>
      </c>
      <c r="AU320" t="str">
        <f t="shared" si="85"/>
        <v/>
      </c>
    </row>
    <row r="321" spans="2:47" x14ac:dyDescent="0.25">
      <c r="B321" t="str">
        <f>IF(D321="","",MAX($B$2:B320)+1)</f>
        <v/>
      </c>
      <c r="C321" s="3" t="str">
        <f>IF(A321="","",IF(COUNTIF($A$2:$A320,$A321)=0,MAX($C$2:$C320)+1,""))</f>
        <v/>
      </c>
      <c r="M321" t="s">
        <v>57</v>
      </c>
      <c r="O321" t="s">
        <v>57</v>
      </c>
      <c r="P321" s="3" t="str">
        <f t="shared" si="86"/>
        <v/>
      </c>
      <c r="Q321" s="3" t="str">
        <f>IF(D321="","",IF(AND(D321&lt;&gt;"",E321&lt;&gt;"",F321&lt;&gt;"",J321&lt;&gt;"",P321&lt;&gt;"",L321&lt;&gt;"",IFERROR(MATCH(INDEX($C:$C,MATCH($D321,$D:$D,0)),IMAGENES!$B:$B,0),-1)&gt;0),"'si'","'no'"))</f>
        <v/>
      </c>
      <c r="S321" t="str">
        <f t="shared" si="76"/>
        <v/>
      </c>
      <c r="T321" t="str">
        <f t="shared" si="77"/>
        <v/>
      </c>
      <c r="U321" t="str">
        <f t="shared" si="78"/>
        <v/>
      </c>
      <c r="V321" t="str">
        <f t="shared" si="87"/>
        <v/>
      </c>
      <c r="W321" t="str">
        <f t="shared" si="79"/>
        <v/>
      </c>
      <c r="X321" t="str">
        <f t="shared" si="80"/>
        <v/>
      </c>
      <c r="Y321" t="str">
        <f t="shared" si="81"/>
        <v/>
      </c>
      <c r="Z321" t="str">
        <f>IF($X321="","",INDEX(CATEGORIAS!$A:$A,MATCH($X321,CATEGORIAS!$B:$B,0)))</f>
        <v/>
      </c>
      <c r="AA321" t="str">
        <f>IF($Y321="","",INDEX(SUBCATEGORIAS!$A:$A,MATCH($Y321,SUBCATEGORIAS!$B:$B,0)))</f>
        <v/>
      </c>
      <c r="AB321" t="str">
        <f t="shared" si="82"/>
        <v/>
      </c>
      <c r="AC321" t="str">
        <f t="shared" si="88"/>
        <v/>
      </c>
      <c r="AD321" t="str">
        <f t="shared" si="89"/>
        <v/>
      </c>
      <c r="AE321" t="str">
        <f t="shared" si="90"/>
        <v/>
      </c>
      <c r="AG321">
        <v>319</v>
      </c>
      <c r="AH321" t="str">
        <f t="shared" si="93"/>
        <v/>
      </c>
      <c r="AI321" t="str">
        <f>IFERROR(IF(MATCH($AH311,$S:$S,0)&gt;0,CONCATENATE("video_link: ",IF(OR(INDEX($AD:$AD,MATCH($AH311,$S:$S,0))=0,INDEX($AD:$AD,MATCH($AH311,$S:$S,0))=" ",INDEX($AD:$AD,MATCH($AH311,$S:$S,0))=""),CONCATENATE(CHAR(39),CHAR(39)),CONCATENATE(CHAR(39),INDEX($AD:$AD,MATCH($AH311,$S:$S,0)),CHAR(39))),","),0),"")</f>
        <v/>
      </c>
      <c r="AN321" t="str">
        <f>IF($E321="","",INDEX(CATEGORIAS!$A:$A,MATCH($E321,CATEGORIAS!$B:$B,0)))</f>
        <v/>
      </c>
      <c r="AO321" t="str">
        <f>IF($F321="","",INDEX(SUBCATEGORIAS!$A:$A,MATCH($F321,SUBCATEGORIAS!$B:$B,0)))</f>
        <v/>
      </c>
      <c r="AP321" t="str">
        <f t="shared" si="83"/>
        <v/>
      </c>
      <c r="AR321" s="2" t="str">
        <f t="shared" si="91"/>
        <v/>
      </c>
      <c r="AS321" t="str">
        <f t="shared" si="92"/>
        <v/>
      </c>
      <c r="AT321" t="str">
        <f t="shared" si="84"/>
        <v/>
      </c>
      <c r="AU321" t="str">
        <f t="shared" si="85"/>
        <v/>
      </c>
    </row>
    <row r="322" spans="2:47" x14ac:dyDescent="0.25">
      <c r="B322" t="str">
        <f>IF(D322="","",MAX($B$2:B321)+1)</f>
        <v/>
      </c>
      <c r="C322" s="3" t="str">
        <f>IF(A322="","",IF(COUNTIF($A$2:$A321,$A322)=0,MAX($C$2:$C321)+1,""))</f>
        <v/>
      </c>
      <c r="M322" t="s">
        <v>57</v>
      </c>
      <c r="O322" t="s">
        <v>57</v>
      </c>
      <c r="P322" s="3" t="str">
        <f t="shared" si="86"/>
        <v/>
      </c>
      <c r="Q322" s="3" t="str">
        <f>IF(D322="","",IF(AND(D322&lt;&gt;"",E322&lt;&gt;"",F322&lt;&gt;"",J322&lt;&gt;"",P322&lt;&gt;"",L322&lt;&gt;"",IFERROR(MATCH(INDEX($C:$C,MATCH($D322,$D:$D,0)),IMAGENES!$B:$B,0),-1)&gt;0),"'si'","'no'"))</f>
        <v/>
      </c>
      <c r="S322" t="str">
        <f t="shared" si="76"/>
        <v/>
      </c>
      <c r="T322" t="str">
        <f t="shared" si="77"/>
        <v/>
      </c>
      <c r="U322" t="str">
        <f t="shared" si="78"/>
        <v/>
      </c>
      <c r="V322" t="str">
        <f t="shared" si="87"/>
        <v/>
      </c>
      <c r="W322" t="str">
        <f t="shared" si="79"/>
        <v/>
      </c>
      <c r="X322" t="str">
        <f t="shared" si="80"/>
        <v/>
      </c>
      <c r="Y322" t="str">
        <f t="shared" si="81"/>
        <v/>
      </c>
      <c r="Z322" t="str">
        <f>IF($X322="","",INDEX(CATEGORIAS!$A:$A,MATCH($X322,CATEGORIAS!$B:$B,0)))</f>
        <v/>
      </c>
      <c r="AA322" t="str">
        <f>IF($Y322="","",INDEX(SUBCATEGORIAS!$A:$A,MATCH($Y322,SUBCATEGORIAS!$B:$B,0)))</f>
        <v/>
      </c>
      <c r="AB322" t="str">
        <f t="shared" si="82"/>
        <v/>
      </c>
      <c r="AC322" t="str">
        <f t="shared" si="88"/>
        <v/>
      </c>
      <c r="AD322" t="str">
        <f t="shared" si="89"/>
        <v/>
      </c>
      <c r="AE322" t="str">
        <f t="shared" si="90"/>
        <v/>
      </c>
      <c r="AG322">
        <v>320</v>
      </c>
      <c r="AH322" t="str">
        <f t="shared" si="93"/>
        <v/>
      </c>
      <c r="AI322" t="str">
        <f>IFERROR(IF(MATCH($AH311,$S:$S,0)&gt;0,CONCATENATE("imagen: ",IF(OR(INDEX($AC:$AC,MATCH($AH311,$S:$S,0))=0,INDEX($AC:$AC,MATCH($AH311,$S:$S,0))=" ",INDEX($AC:$AC,MATCH($AH311,$S:$S,0))=""),CONCATENATE(CHAR(39),CHAR(39)),CONCATENATE("require('../images/productos/",INDEX($AC:$AC,MATCH($AH311,$S:$S,0)),"')")),","),0),"")</f>
        <v/>
      </c>
      <c r="AN322" t="str">
        <f>IF($E322="","",INDEX(CATEGORIAS!$A:$A,MATCH($E322,CATEGORIAS!$B:$B,0)))</f>
        <v/>
      </c>
      <c r="AO322" t="str">
        <f>IF($F322="","",INDEX(SUBCATEGORIAS!$A:$A,MATCH($F322,SUBCATEGORIAS!$B:$B,0)))</f>
        <v/>
      </c>
      <c r="AP322" t="str">
        <f t="shared" si="83"/>
        <v/>
      </c>
      <c r="AR322" s="2" t="str">
        <f t="shared" si="91"/>
        <v/>
      </c>
      <c r="AS322" t="str">
        <f t="shared" si="92"/>
        <v/>
      </c>
      <c r="AT322" t="str">
        <f t="shared" si="84"/>
        <v/>
      </c>
      <c r="AU322" t="str">
        <f t="shared" si="85"/>
        <v/>
      </c>
    </row>
    <row r="323" spans="2:47" x14ac:dyDescent="0.25">
      <c r="B323" t="str">
        <f>IF(D323="","",MAX($B$2:B322)+1)</f>
        <v/>
      </c>
      <c r="C323" s="3" t="str">
        <f>IF(A323="","",IF(COUNTIF($A$2:$A322,$A323)=0,MAX($C$2:$C322)+1,""))</f>
        <v/>
      </c>
      <c r="M323" t="s">
        <v>57</v>
      </c>
      <c r="O323" t="s">
        <v>57</v>
      </c>
      <c r="P323" s="3" t="str">
        <f t="shared" si="86"/>
        <v/>
      </c>
      <c r="Q323" s="3" t="str">
        <f>IF(D323="","",IF(AND(D323&lt;&gt;"",E323&lt;&gt;"",F323&lt;&gt;"",J323&lt;&gt;"",P323&lt;&gt;"",L323&lt;&gt;"",IFERROR(MATCH(INDEX($C:$C,MATCH($D323,$D:$D,0)),IMAGENES!$B:$B,0),-1)&gt;0),"'si'","'no'"))</f>
        <v/>
      </c>
      <c r="S323" t="str">
        <f t="shared" ref="S323:S386" si="94">IFERROR(INDEX($C:$C,MATCH($B323,$C:$C,0)),"")</f>
        <v/>
      </c>
      <c r="T323" t="str">
        <f t="shared" ref="T323:T386" si="95">IF($S323="","",INDEX($D:$D,MATCH($S323,$C:$C,0)))</f>
        <v/>
      </c>
      <c r="U323" t="str">
        <f t="shared" ref="U323:U386" si="96">IF($S323="","",INDEX($L:$L,MATCH($S323,$C:$C,0)))</f>
        <v/>
      </c>
      <c r="V323" t="str">
        <f t="shared" si="87"/>
        <v/>
      </c>
      <c r="W323" t="str">
        <f t="shared" ref="W323:W386" si="97">IF($S323="","",INDEX($M:$M,MATCH($S323,$C:$C,0)))</f>
        <v/>
      </c>
      <c r="X323" t="str">
        <f t="shared" ref="X323:X386" si="98">IF($S323="","",INDEX($E:$E,MATCH($S323,$C:$C,0)))</f>
        <v/>
      </c>
      <c r="Y323" t="str">
        <f t="shared" ref="Y323:Y386" si="99">IF($S323="","",INDEX($F:$F,MATCH($S323,$C:$C,0)))</f>
        <v/>
      </c>
      <c r="Z323" t="str">
        <f>IF($X323="","",INDEX(CATEGORIAS!$A:$A,MATCH($X323,CATEGORIAS!$B:$B,0)))</f>
        <v/>
      </c>
      <c r="AA323" t="str">
        <f>IF($Y323="","",INDEX(SUBCATEGORIAS!$A:$A,MATCH($Y323,SUBCATEGORIAS!$B:$B,0)))</f>
        <v/>
      </c>
      <c r="AB323" t="str">
        <f t="shared" ref="AB323:AB386" si="100">IF($S323="","",INDEX($J:$J,MATCH($S323,$C:$C,0)))</f>
        <v/>
      </c>
      <c r="AC323" t="str">
        <f t="shared" si="88"/>
        <v/>
      </c>
      <c r="AD323" t="str">
        <f t="shared" si="89"/>
        <v/>
      </c>
      <c r="AE323" t="str">
        <f t="shared" si="90"/>
        <v/>
      </c>
      <c r="AG323">
        <v>321</v>
      </c>
      <c r="AH323" t="str">
        <f t="shared" si="93"/>
        <v/>
      </c>
      <c r="AI323" t="str">
        <f>IFERROR(IF(MATCH($AH311,$S:$S,0)&gt;0,CONCATENATE("disponible: ",INDEX($AE:$AE,MATCH($AH311,$S:$S,0)),","),0),"")</f>
        <v/>
      </c>
      <c r="AN323" t="str">
        <f>IF($E323="","",INDEX(CATEGORIAS!$A:$A,MATCH($E323,CATEGORIAS!$B:$B,0)))</f>
        <v/>
      </c>
      <c r="AO323" t="str">
        <f>IF($F323="","",INDEX(SUBCATEGORIAS!$A:$A,MATCH($F323,SUBCATEGORIAS!$B:$B,0)))</f>
        <v/>
      </c>
      <c r="AP323" t="str">
        <f t="shared" ref="AP323:AP386" si="101">IF(B323="","",B323)</f>
        <v/>
      </c>
      <c r="AR323" s="2" t="str">
        <f t="shared" si="91"/>
        <v/>
      </c>
      <c r="AS323" t="str">
        <f t="shared" si="92"/>
        <v/>
      </c>
      <c r="AT323" t="str">
        <f t="shared" ref="AT323:AT386" si="102">IF(B323="","",IF(B323/100&gt;0,IF(B323/10&gt;0,CONCATENATE("00",B323),CONCATENATE("0",B323)),B323))</f>
        <v/>
      </c>
      <c r="AU323" t="str">
        <f t="shared" ref="AU323:AU386" si="103">IF(B323="","",CONCATENATE("{ id_sku: '",CONCATENATE(AR323,AS323,AT323),"', id_articulo: '",INDEX($C:$C,MATCH($D323,$D:$D,0)),"', variacion: '",P323,"' },"))</f>
        <v/>
      </c>
    </row>
    <row r="324" spans="2:47" x14ac:dyDescent="0.25">
      <c r="B324" t="str">
        <f>IF(D324="","",MAX($B$2:B323)+1)</f>
        <v/>
      </c>
      <c r="C324" s="3" t="str">
        <f>IF(A324="","",IF(COUNTIF($A$2:$A323,$A324)=0,MAX($C$2:$C323)+1,""))</f>
        <v/>
      </c>
      <c r="M324" t="s">
        <v>57</v>
      </c>
      <c r="O324" t="s">
        <v>57</v>
      </c>
      <c r="P324" s="3" t="str">
        <f t="shared" ref="P324:P387" si="104">_xlfn.TEXTJOIN(" - ",TRUE,G324:I324)</f>
        <v/>
      </c>
      <c r="Q324" s="3" t="str">
        <f>IF(D324="","",IF(AND(D324&lt;&gt;"",E324&lt;&gt;"",F324&lt;&gt;"",J324&lt;&gt;"",P324&lt;&gt;"",L324&lt;&gt;"",IFERROR(MATCH(INDEX($C:$C,MATCH($D324,$D:$D,0)),IMAGENES!$B:$B,0),-1)&gt;0),"'si'","'no'"))</f>
        <v/>
      </c>
      <c r="S324" t="str">
        <f t="shared" si="94"/>
        <v/>
      </c>
      <c r="T324" t="str">
        <f t="shared" si="95"/>
        <v/>
      </c>
      <c r="U324" t="str">
        <f t="shared" si="96"/>
        <v/>
      </c>
      <c r="V324" t="str">
        <f t="shared" ref="V324:V387" si="105">IF($S324="","",INDEX($K:$K,MATCH($S324,$C:$C,0)))</f>
        <v/>
      </c>
      <c r="W324" t="str">
        <f t="shared" si="97"/>
        <v/>
      </c>
      <c r="X324" t="str">
        <f t="shared" si="98"/>
        <v/>
      </c>
      <c r="Y324" t="str">
        <f t="shared" si="99"/>
        <v/>
      </c>
      <c r="Z324" t="str">
        <f>IF($X324="","",INDEX(CATEGORIAS!$A:$A,MATCH($X324,CATEGORIAS!$B:$B,0)))</f>
        <v/>
      </c>
      <c r="AA324" t="str">
        <f>IF($Y324="","",INDEX(SUBCATEGORIAS!$A:$A,MATCH($Y324,SUBCATEGORIAS!$B:$B,0)))</f>
        <v/>
      </c>
      <c r="AB324" t="str">
        <f t="shared" si="100"/>
        <v/>
      </c>
      <c r="AC324" t="str">
        <f t="shared" ref="AC324:AC387" si="106">IF($S324="","",IF(OR(INDEX($N:$N,MATCH($S324,$C:$C,0))=0,INDEX($N:$N,MATCH($S324,$C:$C,0))=" "),"",INDEX($N:$N,MATCH($S324,$C:$C,0))))</f>
        <v/>
      </c>
      <c r="AD324" t="str">
        <f t="shared" ref="AD324:AD387" si="107">IF($S324="","",IF(OR(INDEX($O:$O,MATCH($S324,$C:$C,0))=0,INDEX($O:$O,MATCH($S324,$C:$C,0))=" "),"",INDEX($O:$O,MATCH($S324,$C:$C,0))))</f>
        <v/>
      </c>
      <c r="AE324" t="str">
        <f t="shared" ref="AE324:AE387" si="108">IF($S324="","",INDEX($Q:$Q,MATCH($S324,$C:$C,0)))</f>
        <v/>
      </c>
      <c r="AG324">
        <v>322</v>
      </c>
      <c r="AH324" t="str">
        <f t="shared" si="93"/>
        <v/>
      </c>
      <c r="AI324" t="str">
        <f>IFERROR(IF(MATCH($AH311,$S:$S,0)&gt;0,"},",0),"")</f>
        <v/>
      </c>
      <c r="AN324" t="str">
        <f>IF($E324="","",INDEX(CATEGORIAS!$A:$A,MATCH($E324,CATEGORIAS!$B:$B,0)))</f>
        <v/>
      </c>
      <c r="AO324" t="str">
        <f>IF($F324="","",INDEX(SUBCATEGORIAS!$A:$A,MATCH($F324,SUBCATEGORIAS!$B:$B,0)))</f>
        <v/>
      </c>
      <c r="AP324" t="str">
        <f t="shared" si="101"/>
        <v/>
      </c>
      <c r="AR324" s="2" t="str">
        <f t="shared" ref="AR324:AR387" si="109">IF(AN324="","",IF(AN324/100&gt;0,IF(AN324/10&gt;0,CONCATENATE("00",AN324),CONCATENATE("0",AN324)),AN324))</f>
        <v/>
      </c>
      <c r="AS324" t="str">
        <f t="shared" ref="AS324:AS387" si="110">IF(AO324="","",IF(AO324/100&gt;0,IF(AO324/10&gt;0,CONCATENATE("00",AO324),CONCATENATE("0",AO324)),AO324))</f>
        <v/>
      </c>
      <c r="AT324" t="str">
        <f t="shared" si="102"/>
        <v/>
      </c>
      <c r="AU324" t="str">
        <f t="shared" si="103"/>
        <v/>
      </c>
    </row>
    <row r="325" spans="2:47" x14ac:dyDescent="0.25">
      <c r="B325" t="str">
        <f>IF(D325="","",MAX($B$2:B324)+1)</f>
        <v/>
      </c>
      <c r="C325" s="3" t="str">
        <f>IF(A325="","",IF(COUNTIF($A$2:$A324,$A325)=0,MAX($C$2:$C324)+1,""))</f>
        <v/>
      </c>
      <c r="M325" t="s">
        <v>57</v>
      </c>
      <c r="O325" t="s">
        <v>57</v>
      </c>
      <c r="P325" s="3" t="str">
        <f t="shared" si="104"/>
        <v/>
      </c>
      <c r="Q325" s="3" t="str">
        <f>IF(D325="","",IF(AND(D325&lt;&gt;"",E325&lt;&gt;"",F325&lt;&gt;"",J325&lt;&gt;"",P325&lt;&gt;"",L325&lt;&gt;"",IFERROR(MATCH(INDEX($C:$C,MATCH($D325,$D:$D,0)),IMAGENES!$B:$B,0),-1)&gt;0),"'si'","'no'"))</f>
        <v/>
      </c>
      <c r="S325" t="str">
        <f t="shared" si="94"/>
        <v/>
      </c>
      <c r="T325" t="str">
        <f t="shared" si="95"/>
        <v/>
      </c>
      <c r="U325" t="str">
        <f t="shared" si="96"/>
        <v/>
      </c>
      <c r="V325" t="str">
        <f t="shared" si="105"/>
        <v/>
      </c>
      <c r="W325" t="str">
        <f t="shared" si="97"/>
        <v/>
      </c>
      <c r="X325" t="str">
        <f t="shared" si="98"/>
        <v/>
      </c>
      <c r="Y325" t="str">
        <f t="shared" si="99"/>
        <v/>
      </c>
      <c r="Z325" t="str">
        <f>IF($X325="","",INDEX(CATEGORIAS!$A:$A,MATCH($X325,CATEGORIAS!$B:$B,0)))</f>
        <v/>
      </c>
      <c r="AA325" t="str">
        <f>IF($Y325="","",INDEX(SUBCATEGORIAS!$A:$A,MATCH($Y325,SUBCATEGORIAS!$B:$B,0)))</f>
        <v/>
      </c>
      <c r="AB325" t="str">
        <f t="shared" si="100"/>
        <v/>
      </c>
      <c r="AC325" t="str">
        <f t="shared" si="106"/>
        <v/>
      </c>
      <c r="AD325" t="str">
        <f t="shared" si="107"/>
        <v/>
      </c>
      <c r="AE325" t="str">
        <f t="shared" si="108"/>
        <v/>
      </c>
      <c r="AG325">
        <v>323</v>
      </c>
      <c r="AH325">
        <f t="shared" ref="AH325:AH388" si="111">IF(AG324/14=INT(AG324/14),AG324/14+1,"")</f>
        <v>24</v>
      </c>
      <c r="AI325" t="str">
        <f>IFERROR(IF(MATCH($AH325,$S:$S,0)&gt;0,"{",0),"")</f>
        <v/>
      </c>
      <c r="AN325" t="str">
        <f>IF($E325="","",INDEX(CATEGORIAS!$A:$A,MATCH($E325,CATEGORIAS!$B:$B,0)))</f>
        <v/>
      </c>
      <c r="AO325" t="str">
        <f>IF($F325="","",INDEX(SUBCATEGORIAS!$A:$A,MATCH($F325,SUBCATEGORIAS!$B:$B,0)))</f>
        <v/>
      </c>
      <c r="AP325" t="str">
        <f t="shared" si="101"/>
        <v/>
      </c>
      <c r="AR325" s="2" t="str">
        <f t="shared" si="109"/>
        <v/>
      </c>
      <c r="AS325" t="str">
        <f t="shared" si="110"/>
        <v/>
      </c>
      <c r="AT325" t="str">
        <f t="shared" si="102"/>
        <v/>
      </c>
      <c r="AU325" t="str">
        <f t="shared" si="103"/>
        <v/>
      </c>
    </row>
    <row r="326" spans="2:47" x14ac:dyDescent="0.25">
      <c r="B326" t="str">
        <f>IF(D326="","",MAX($B$2:B325)+1)</f>
        <v/>
      </c>
      <c r="C326" s="3" t="str">
        <f>IF(A326="","",IF(COUNTIF($A$2:$A325,$A326)=0,MAX($C$2:$C325)+1,""))</f>
        <v/>
      </c>
      <c r="M326" t="s">
        <v>57</v>
      </c>
      <c r="O326" t="s">
        <v>57</v>
      </c>
      <c r="P326" s="3" t="str">
        <f t="shared" si="104"/>
        <v/>
      </c>
      <c r="Q326" s="3" t="str">
        <f>IF(D326="","",IF(AND(D326&lt;&gt;"",E326&lt;&gt;"",F326&lt;&gt;"",J326&lt;&gt;"",P326&lt;&gt;"",L326&lt;&gt;"",IFERROR(MATCH(INDEX($C:$C,MATCH($D326,$D:$D,0)),IMAGENES!$B:$B,0),-1)&gt;0),"'si'","'no'"))</f>
        <v/>
      </c>
      <c r="S326" t="str">
        <f t="shared" si="94"/>
        <v/>
      </c>
      <c r="T326" t="str">
        <f t="shared" si="95"/>
        <v/>
      </c>
      <c r="U326" t="str">
        <f t="shared" si="96"/>
        <v/>
      </c>
      <c r="V326" t="str">
        <f t="shared" si="105"/>
        <v/>
      </c>
      <c r="W326" t="str">
        <f t="shared" si="97"/>
        <v/>
      </c>
      <c r="X326" t="str">
        <f t="shared" si="98"/>
        <v/>
      </c>
      <c r="Y326" t="str">
        <f t="shared" si="99"/>
        <v/>
      </c>
      <c r="Z326" t="str">
        <f>IF($X326="","",INDEX(CATEGORIAS!$A:$A,MATCH($X326,CATEGORIAS!$B:$B,0)))</f>
        <v/>
      </c>
      <c r="AA326" t="str">
        <f>IF($Y326="","",INDEX(SUBCATEGORIAS!$A:$A,MATCH($Y326,SUBCATEGORIAS!$B:$B,0)))</f>
        <v/>
      </c>
      <c r="AB326" t="str">
        <f t="shared" si="100"/>
        <v/>
      </c>
      <c r="AC326" t="str">
        <f t="shared" si="106"/>
        <v/>
      </c>
      <c r="AD326" t="str">
        <f t="shared" si="107"/>
        <v/>
      </c>
      <c r="AE326" t="str">
        <f t="shared" si="108"/>
        <v/>
      </c>
      <c r="AG326">
        <v>324</v>
      </c>
      <c r="AH326" t="str">
        <f t="shared" si="111"/>
        <v/>
      </c>
      <c r="AI326" t="str">
        <f>IFERROR(IF(MATCH($AH325,$S:$S,0)&gt;0,CONCATENATE("id_articulo: ",$AH325,","),0),"")</f>
        <v/>
      </c>
      <c r="AN326" t="str">
        <f>IF($E326="","",INDEX(CATEGORIAS!$A:$A,MATCH($E326,CATEGORIAS!$B:$B,0)))</f>
        <v/>
      </c>
      <c r="AO326" t="str">
        <f>IF($F326="","",INDEX(SUBCATEGORIAS!$A:$A,MATCH($F326,SUBCATEGORIAS!$B:$B,0)))</f>
        <v/>
      </c>
      <c r="AP326" t="str">
        <f t="shared" si="101"/>
        <v/>
      </c>
      <c r="AR326" s="2" t="str">
        <f t="shared" si="109"/>
        <v/>
      </c>
      <c r="AS326" t="str">
        <f t="shared" si="110"/>
        <v/>
      </c>
      <c r="AT326" t="str">
        <f t="shared" si="102"/>
        <v/>
      </c>
      <c r="AU326" t="str">
        <f t="shared" si="103"/>
        <v/>
      </c>
    </row>
    <row r="327" spans="2:47" x14ac:dyDescent="0.25">
      <c r="B327" t="str">
        <f>IF(D327="","",MAX($B$2:B326)+1)</f>
        <v/>
      </c>
      <c r="C327" s="3" t="str">
        <f>IF(A327="","",IF(COUNTIF($A$2:$A326,$A327)=0,MAX($C$2:$C326)+1,""))</f>
        <v/>
      </c>
      <c r="M327" t="s">
        <v>57</v>
      </c>
      <c r="O327" t="s">
        <v>57</v>
      </c>
      <c r="P327" s="3" t="str">
        <f t="shared" si="104"/>
        <v/>
      </c>
      <c r="Q327" s="3" t="str">
        <f>IF(D327="","",IF(AND(D327&lt;&gt;"",E327&lt;&gt;"",F327&lt;&gt;"",J327&lt;&gt;"",P327&lt;&gt;"",L327&lt;&gt;"",IFERROR(MATCH(INDEX($C:$C,MATCH($D327,$D:$D,0)),IMAGENES!$B:$B,0),-1)&gt;0),"'si'","'no'"))</f>
        <v/>
      </c>
      <c r="S327" t="str">
        <f t="shared" si="94"/>
        <v/>
      </c>
      <c r="T327" t="str">
        <f t="shared" si="95"/>
        <v/>
      </c>
      <c r="U327" t="str">
        <f t="shared" si="96"/>
        <v/>
      </c>
      <c r="V327" t="str">
        <f t="shared" si="105"/>
        <v/>
      </c>
      <c r="W327" t="str">
        <f t="shared" si="97"/>
        <v/>
      </c>
      <c r="X327" t="str">
        <f t="shared" si="98"/>
        <v/>
      </c>
      <c r="Y327" t="str">
        <f t="shared" si="99"/>
        <v/>
      </c>
      <c r="Z327" t="str">
        <f>IF($X327="","",INDEX(CATEGORIAS!$A:$A,MATCH($X327,CATEGORIAS!$B:$B,0)))</f>
        <v/>
      </c>
      <c r="AA327" t="str">
        <f>IF($Y327="","",INDEX(SUBCATEGORIAS!$A:$A,MATCH($Y327,SUBCATEGORIAS!$B:$B,0)))</f>
        <v/>
      </c>
      <c r="AB327" t="str">
        <f t="shared" si="100"/>
        <v/>
      </c>
      <c r="AC327" t="str">
        <f t="shared" si="106"/>
        <v/>
      </c>
      <c r="AD327" t="str">
        <f t="shared" si="107"/>
        <v/>
      </c>
      <c r="AE327" t="str">
        <f t="shared" si="108"/>
        <v/>
      </c>
      <c r="AG327">
        <v>325</v>
      </c>
      <c r="AH327" t="str">
        <f t="shared" si="111"/>
        <v/>
      </c>
      <c r="AI327" t="str">
        <f>IFERROR(IF(MATCH($AH325,$S:$S,0)&gt;0,CONCATENATE("nombre: '",INDEX($T:$T,MATCH($AH325,$S:$S,0)),"',"),0),"")</f>
        <v/>
      </c>
      <c r="AN327" t="str">
        <f>IF($E327="","",INDEX(CATEGORIAS!$A:$A,MATCH($E327,CATEGORIAS!$B:$B,0)))</f>
        <v/>
      </c>
      <c r="AO327" t="str">
        <f>IF($F327="","",INDEX(SUBCATEGORIAS!$A:$A,MATCH($F327,SUBCATEGORIAS!$B:$B,0)))</f>
        <v/>
      </c>
      <c r="AP327" t="str">
        <f t="shared" si="101"/>
        <v/>
      </c>
      <c r="AR327" s="2" t="str">
        <f t="shared" si="109"/>
        <v/>
      </c>
      <c r="AS327" t="str">
        <f t="shared" si="110"/>
        <v/>
      </c>
      <c r="AT327" t="str">
        <f t="shared" si="102"/>
        <v/>
      </c>
      <c r="AU327" t="str">
        <f t="shared" si="103"/>
        <v/>
      </c>
    </row>
    <row r="328" spans="2:47" x14ac:dyDescent="0.25">
      <c r="B328" t="str">
        <f>IF(D328="","",MAX($B$2:B327)+1)</f>
        <v/>
      </c>
      <c r="C328" s="3" t="str">
        <f>IF(A328="","",IF(COUNTIF($A$2:$A327,$A328)=0,MAX($C$2:$C327)+1,""))</f>
        <v/>
      </c>
      <c r="M328" t="s">
        <v>57</v>
      </c>
      <c r="O328" t="s">
        <v>57</v>
      </c>
      <c r="P328" s="3" t="str">
        <f t="shared" si="104"/>
        <v/>
      </c>
      <c r="Q328" s="3" t="str">
        <f>IF(D328="","",IF(AND(D328&lt;&gt;"",E328&lt;&gt;"",F328&lt;&gt;"",J328&lt;&gt;"",P328&lt;&gt;"",L328&lt;&gt;"",IFERROR(MATCH(INDEX($C:$C,MATCH($D328,$D:$D,0)),IMAGENES!$B:$B,0),-1)&gt;0),"'si'","'no'"))</f>
        <v/>
      </c>
      <c r="S328" t="str">
        <f t="shared" si="94"/>
        <v/>
      </c>
      <c r="T328" t="str">
        <f t="shared" si="95"/>
        <v/>
      </c>
      <c r="U328" t="str">
        <f t="shared" si="96"/>
        <v/>
      </c>
      <c r="V328" t="str">
        <f t="shared" si="105"/>
        <v/>
      </c>
      <c r="W328" t="str">
        <f t="shared" si="97"/>
        <v/>
      </c>
      <c r="X328" t="str">
        <f t="shared" si="98"/>
        <v/>
      </c>
      <c r="Y328" t="str">
        <f t="shared" si="99"/>
        <v/>
      </c>
      <c r="Z328" t="str">
        <f>IF($X328="","",INDEX(CATEGORIAS!$A:$A,MATCH($X328,CATEGORIAS!$B:$B,0)))</f>
        <v/>
      </c>
      <c r="AA328" t="str">
        <f>IF($Y328="","",INDEX(SUBCATEGORIAS!$A:$A,MATCH($Y328,SUBCATEGORIAS!$B:$B,0)))</f>
        <v/>
      </c>
      <c r="AB328" t="str">
        <f t="shared" si="100"/>
        <v/>
      </c>
      <c r="AC328" t="str">
        <f t="shared" si="106"/>
        <v/>
      </c>
      <c r="AD328" t="str">
        <f t="shared" si="107"/>
        <v/>
      </c>
      <c r="AE328" t="str">
        <f t="shared" si="108"/>
        <v/>
      </c>
      <c r="AG328">
        <v>326</v>
      </c>
      <c r="AH328" t="str">
        <f t="shared" si="111"/>
        <v/>
      </c>
      <c r="AI328" t="str">
        <f>IFERROR(IF(MATCH($AH325,$S:$S,0)&gt;0,CONCATENATE("descripcion: '",INDEX($U:$U,MATCH($AH325,$S:$S,0)),"',"),0),"")</f>
        <v/>
      </c>
      <c r="AN328" t="str">
        <f>IF($E328="","",INDEX(CATEGORIAS!$A:$A,MATCH($E328,CATEGORIAS!$B:$B,0)))</f>
        <v/>
      </c>
      <c r="AO328" t="str">
        <f>IF($F328="","",INDEX(SUBCATEGORIAS!$A:$A,MATCH($F328,SUBCATEGORIAS!$B:$B,0)))</f>
        <v/>
      </c>
      <c r="AP328" t="str">
        <f t="shared" si="101"/>
        <v/>
      </c>
      <c r="AR328" s="2" t="str">
        <f t="shared" si="109"/>
        <v/>
      </c>
      <c r="AS328" t="str">
        <f t="shared" si="110"/>
        <v/>
      </c>
      <c r="AT328" t="str">
        <f t="shared" si="102"/>
        <v/>
      </c>
      <c r="AU328" t="str">
        <f t="shared" si="103"/>
        <v/>
      </c>
    </row>
    <row r="329" spans="2:47" x14ac:dyDescent="0.25">
      <c r="B329" t="str">
        <f>IF(D329="","",MAX($B$2:B328)+1)</f>
        <v/>
      </c>
      <c r="C329" s="3" t="str">
        <f>IF(A329="","",IF(COUNTIF($A$2:$A328,$A329)=0,MAX($C$2:$C328)+1,""))</f>
        <v/>
      </c>
      <c r="M329" t="s">
        <v>57</v>
      </c>
      <c r="O329" t="s">
        <v>57</v>
      </c>
      <c r="P329" s="3" t="str">
        <f t="shared" si="104"/>
        <v/>
      </c>
      <c r="Q329" s="3" t="str">
        <f>IF(D329="","",IF(AND(D329&lt;&gt;"",E329&lt;&gt;"",F329&lt;&gt;"",J329&lt;&gt;"",P329&lt;&gt;"",L329&lt;&gt;"",IFERROR(MATCH(INDEX($C:$C,MATCH($D329,$D:$D,0)),IMAGENES!$B:$B,0),-1)&gt;0),"'si'","'no'"))</f>
        <v/>
      </c>
      <c r="S329" t="str">
        <f t="shared" si="94"/>
        <v/>
      </c>
      <c r="T329" t="str">
        <f t="shared" si="95"/>
        <v/>
      </c>
      <c r="U329" t="str">
        <f t="shared" si="96"/>
        <v/>
      </c>
      <c r="V329" t="str">
        <f t="shared" si="105"/>
        <v/>
      </c>
      <c r="W329" t="str">
        <f t="shared" si="97"/>
        <v/>
      </c>
      <c r="X329" t="str">
        <f t="shared" si="98"/>
        <v/>
      </c>
      <c r="Y329" t="str">
        <f t="shared" si="99"/>
        <v/>
      </c>
      <c r="Z329" t="str">
        <f>IF($X329="","",INDEX(CATEGORIAS!$A:$A,MATCH($X329,CATEGORIAS!$B:$B,0)))</f>
        <v/>
      </c>
      <c r="AA329" t="str">
        <f>IF($Y329="","",INDEX(SUBCATEGORIAS!$A:$A,MATCH($Y329,SUBCATEGORIAS!$B:$B,0)))</f>
        <v/>
      </c>
      <c r="AB329" t="str">
        <f t="shared" si="100"/>
        <v/>
      </c>
      <c r="AC329" t="str">
        <f t="shared" si="106"/>
        <v/>
      </c>
      <c r="AD329" t="str">
        <f t="shared" si="107"/>
        <v/>
      </c>
      <c r="AE329" t="str">
        <f t="shared" si="108"/>
        <v/>
      </c>
      <c r="AG329">
        <v>327</v>
      </c>
      <c r="AH329" t="str">
        <f t="shared" si="111"/>
        <v/>
      </c>
      <c r="AI329" t="str">
        <f>IFERROR(IF(MATCH($AH325,$S:$S,0)&gt;0,CONCATENATE("descripcion_larga: '",INDEX($W:$W,MATCH($AH325,$S:$S,0)),"',"),0),"")</f>
        <v/>
      </c>
      <c r="AN329" t="str">
        <f>IF($E329="","",INDEX(CATEGORIAS!$A:$A,MATCH($E329,CATEGORIAS!$B:$B,0)))</f>
        <v/>
      </c>
      <c r="AO329" t="str">
        <f>IF($F329="","",INDEX(SUBCATEGORIAS!$A:$A,MATCH($F329,SUBCATEGORIAS!$B:$B,0)))</f>
        <v/>
      </c>
      <c r="AP329" t="str">
        <f t="shared" si="101"/>
        <v/>
      </c>
      <c r="AR329" s="2" t="str">
        <f t="shared" si="109"/>
        <v/>
      </c>
      <c r="AS329" t="str">
        <f t="shared" si="110"/>
        <v/>
      </c>
      <c r="AT329" t="str">
        <f t="shared" si="102"/>
        <v/>
      </c>
      <c r="AU329" t="str">
        <f t="shared" si="103"/>
        <v/>
      </c>
    </row>
    <row r="330" spans="2:47" x14ac:dyDescent="0.25">
      <c r="B330" t="str">
        <f>IF(D330="","",MAX($B$2:B329)+1)</f>
        <v/>
      </c>
      <c r="C330" s="3" t="str">
        <f>IF(A330="","",IF(COUNTIF($A$2:$A329,$A330)=0,MAX($C$2:$C329)+1,""))</f>
        <v/>
      </c>
      <c r="M330" t="s">
        <v>57</v>
      </c>
      <c r="O330" t="s">
        <v>57</v>
      </c>
      <c r="P330" s="3" t="str">
        <f t="shared" si="104"/>
        <v/>
      </c>
      <c r="Q330" s="3" t="str">
        <f>IF(D330="","",IF(AND(D330&lt;&gt;"",E330&lt;&gt;"",F330&lt;&gt;"",J330&lt;&gt;"",P330&lt;&gt;"",L330&lt;&gt;"",IFERROR(MATCH(INDEX($C:$C,MATCH($D330,$D:$D,0)),IMAGENES!$B:$B,0),-1)&gt;0),"'si'","'no'"))</f>
        <v/>
      </c>
      <c r="S330" t="str">
        <f t="shared" si="94"/>
        <v/>
      </c>
      <c r="T330" t="str">
        <f t="shared" si="95"/>
        <v/>
      </c>
      <c r="U330" t="str">
        <f t="shared" si="96"/>
        <v/>
      </c>
      <c r="V330" t="str">
        <f t="shared" si="105"/>
        <v/>
      </c>
      <c r="W330" t="str">
        <f t="shared" si="97"/>
        <v/>
      </c>
      <c r="X330" t="str">
        <f t="shared" si="98"/>
        <v/>
      </c>
      <c r="Y330" t="str">
        <f t="shared" si="99"/>
        <v/>
      </c>
      <c r="Z330" t="str">
        <f>IF($X330="","",INDEX(CATEGORIAS!$A:$A,MATCH($X330,CATEGORIAS!$B:$B,0)))</f>
        <v/>
      </c>
      <c r="AA330" t="str">
        <f>IF($Y330="","",INDEX(SUBCATEGORIAS!$A:$A,MATCH($Y330,SUBCATEGORIAS!$B:$B,0)))</f>
        <v/>
      </c>
      <c r="AB330" t="str">
        <f t="shared" si="100"/>
        <v/>
      </c>
      <c r="AC330" t="str">
        <f t="shared" si="106"/>
        <v/>
      </c>
      <c r="AD330" t="str">
        <f t="shared" si="107"/>
        <v/>
      </c>
      <c r="AE330" t="str">
        <f t="shared" si="108"/>
        <v/>
      </c>
      <c r="AG330">
        <v>328</v>
      </c>
      <c r="AH330" t="str">
        <f t="shared" si="111"/>
        <v/>
      </c>
      <c r="AI330" t="str">
        <f>IFERROR(IF(MATCH($AH325,$S:$S,0)&gt;0,CONCATENATE("grado: '",INDEX($V:$V,MATCH($AH325,$S:$S,0)),"',"),0),"")</f>
        <v/>
      </c>
      <c r="AN330" t="str">
        <f>IF($E330="","",INDEX(CATEGORIAS!$A:$A,MATCH($E330,CATEGORIAS!$B:$B,0)))</f>
        <v/>
      </c>
      <c r="AO330" t="str">
        <f>IF($F330="","",INDEX(SUBCATEGORIAS!$A:$A,MATCH($F330,SUBCATEGORIAS!$B:$B,0)))</f>
        <v/>
      </c>
      <c r="AP330" t="str">
        <f t="shared" si="101"/>
        <v/>
      </c>
      <c r="AR330" s="2" t="str">
        <f t="shared" si="109"/>
        <v/>
      </c>
      <c r="AS330" t="str">
        <f t="shared" si="110"/>
        <v/>
      </c>
      <c r="AT330" t="str">
        <f t="shared" si="102"/>
        <v/>
      </c>
      <c r="AU330" t="str">
        <f t="shared" si="103"/>
        <v/>
      </c>
    </row>
    <row r="331" spans="2:47" x14ac:dyDescent="0.25">
      <c r="B331" t="str">
        <f>IF(D331="","",MAX($B$2:B330)+1)</f>
        <v/>
      </c>
      <c r="C331" s="3" t="str">
        <f>IF(A331="","",IF(COUNTIF($A$2:$A330,$A331)=0,MAX($C$2:$C330)+1,""))</f>
        <v/>
      </c>
      <c r="M331" t="s">
        <v>57</v>
      </c>
      <c r="O331" t="s">
        <v>57</v>
      </c>
      <c r="P331" s="3" t="str">
        <f t="shared" si="104"/>
        <v/>
      </c>
      <c r="Q331" s="3" t="str">
        <f>IF(D331="","",IF(AND(D331&lt;&gt;"",E331&lt;&gt;"",F331&lt;&gt;"",J331&lt;&gt;"",P331&lt;&gt;"",L331&lt;&gt;"",IFERROR(MATCH(INDEX($C:$C,MATCH($D331,$D:$D,0)),IMAGENES!$B:$B,0),-1)&gt;0),"'si'","'no'"))</f>
        <v/>
      </c>
      <c r="S331" t="str">
        <f t="shared" si="94"/>
        <v/>
      </c>
      <c r="T331" t="str">
        <f t="shared" si="95"/>
        <v/>
      </c>
      <c r="U331" t="str">
        <f t="shared" si="96"/>
        <v/>
      </c>
      <c r="V331" t="str">
        <f t="shared" si="105"/>
        <v/>
      </c>
      <c r="W331" t="str">
        <f t="shared" si="97"/>
        <v/>
      </c>
      <c r="X331" t="str">
        <f t="shared" si="98"/>
        <v/>
      </c>
      <c r="Y331" t="str">
        <f t="shared" si="99"/>
        <v/>
      </c>
      <c r="Z331" t="str">
        <f>IF($X331="","",INDEX(CATEGORIAS!$A:$A,MATCH($X331,CATEGORIAS!$B:$B,0)))</f>
        <v/>
      </c>
      <c r="AA331" t="str">
        <f>IF($Y331="","",INDEX(SUBCATEGORIAS!$A:$A,MATCH($Y331,SUBCATEGORIAS!$B:$B,0)))</f>
        <v/>
      </c>
      <c r="AB331" t="str">
        <f t="shared" si="100"/>
        <v/>
      </c>
      <c r="AC331" t="str">
        <f t="shared" si="106"/>
        <v/>
      </c>
      <c r="AD331" t="str">
        <f t="shared" si="107"/>
        <v/>
      </c>
      <c r="AE331" t="str">
        <f t="shared" si="108"/>
        <v/>
      </c>
      <c r="AG331">
        <v>329</v>
      </c>
      <c r="AH331" t="str">
        <f t="shared" si="111"/>
        <v/>
      </c>
      <c r="AI331" t="str">
        <f>IFERROR(IF(MATCH($AH325,$S:$S,0)&gt;0,CONCATENATE("id_categoria: '",INDEX($Z:$Z,MATCH($AH325,$S:$S,0)),"',"),0),"")</f>
        <v/>
      </c>
      <c r="AN331" t="str">
        <f>IF($E331="","",INDEX(CATEGORIAS!$A:$A,MATCH($E331,CATEGORIAS!$B:$B,0)))</f>
        <v/>
      </c>
      <c r="AO331" t="str">
        <f>IF($F331="","",INDEX(SUBCATEGORIAS!$A:$A,MATCH($F331,SUBCATEGORIAS!$B:$B,0)))</f>
        <v/>
      </c>
      <c r="AP331" t="str">
        <f t="shared" si="101"/>
        <v/>
      </c>
      <c r="AR331" s="2" t="str">
        <f t="shared" si="109"/>
        <v/>
      </c>
      <c r="AS331" t="str">
        <f t="shared" si="110"/>
        <v/>
      </c>
      <c r="AT331" t="str">
        <f t="shared" si="102"/>
        <v/>
      </c>
      <c r="AU331" t="str">
        <f t="shared" si="103"/>
        <v/>
      </c>
    </row>
    <row r="332" spans="2:47" x14ac:dyDescent="0.25">
      <c r="B332" t="str">
        <f>IF(D332="","",MAX($B$2:B331)+1)</f>
        <v/>
      </c>
      <c r="C332" s="3" t="str">
        <f>IF(A332="","",IF(COUNTIF($A$2:$A331,$A332)=0,MAX($C$2:$C331)+1,""))</f>
        <v/>
      </c>
      <c r="M332" t="s">
        <v>57</v>
      </c>
      <c r="O332" t="s">
        <v>57</v>
      </c>
      <c r="P332" s="3" t="str">
        <f t="shared" si="104"/>
        <v/>
      </c>
      <c r="Q332" s="3" t="str">
        <f>IF(D332="","",IF(AND(D332&lt;&gt;"",E332&lt;&gt;"",F332&lt;&gt;"",J332&lt;&gt;"",P332&lt;&gt;"",L332&lt;&gt;"",IFERROR(MATCH(INDEX($C:$C,MATCH($D332,$D:$D,0)),IMAGENES!$B:$B,0),-1)&gt;0),"'si'","'no'"))</f>
        <v/>
      </c>
      <c r="S332" t="str">
        <f t="shared" si="94"/>
        <v/>
      </c>
      <c r="T332" t="str">
        <f t="shared" si="95"/>
        <v/>
      </c>
      <c r="U332" t="str">
        <f t="shared" si="96"/>
        <v/>
      </c>
      <c r="V332" t="str">
        <f t="shared" si="105"/>
        <v/>
      </c>
      <c r="W332" t="str">
        <f t="shared" si="97"/>
        <v/>
      </c>
      <c r="X332" t="str">
        <f t="shared" si="98"/>
        <v/>
      </c>
      <c r="Y332" t="str">
        <f t="shared" si="99"/>
        <v/>
      </c>
      <c r="Z332" t="str">
        <f>IF($X332="","",INDEX(CATEGORIAS!$A:$A,MATCH($X332,CATEGORIAS!$B:$B,0)))</f>
        <v/>
      </c>
      <c r="AA332" t="str">
        <f>IF($Y332="","",INDEX(SUBCATEGORIAS!$A:$A,MATCH($Y332,SUBCATEGORIAS!$B:$B,0)))</f>
        <v/>
      </c>
      <c r="AB332" t="str">
        <f t="shared" si="100"/>
        <v/>
      </c>
      <c r="AC332" t="str">
        <f t="shared" si="106"/>
        <v/>
      </c>
      <c r="AD332" t="str">
        <f t="shared" si="107"/>
        <v/>
      </c>
      <c r="AE332" t="str">
        <f t="shared" si="108"/>
        <v/>
      </c>
      <c r="AG332">
        <v>330</v>
      </c>
      <c r="AH332" t="str">
        <f t="shared" si="111"/>
        <v/>
      </c>
      <c r="AI332" t="str">
        <f>IFERROR(IF(MATCH($AH325,$S:$S,0)&gt;0,CONCATENATE("id_subcategoria: '",INDEX($AA:$AA,MATCH($AH325,$S:$S,0)),"',"),0),"")</f>
        <v/>
      </c>
      <c r="AN332" t="str">
        <f>IF($E332="","",INDEX(CATEGORIAS!$A:$A,MATCH($E332,CATEGORIAS!$B:$B,0)))</f>
        <v/>
      </c>
      <c r="AO332" t="str">
        <f>IF($F332="","",INDEX(SUBCATEGORIAS!$A:$A,MATCH($F332,SUBCATEGORIAS!$B:$B,0)))</f>
        <v/>
      </c>
      <c r="AP332" t="str">
        <f t="shared" si="101"/>
        <v/>
      </c>
      <c r="AR332" s="2" t="str">
        <f t="shared" si="109"/>
        <v/>
      </c>
      <c r="AS332" t="str">
        <f t="shared" si="110"/>
        <v/>
      </c>
      <c r="AT332" t="str">
        <f t="shared" si="102"/>
        <v/>
      </c>
      <c r="AU332" t="str">
        <f t="shared" si="103"/>
        <v/>
      </c>
    </row>
    <row r="333" spans="2:47" x14ac:dyDescent="0.25">
      <c r="B333" t="str">
        <f>IF(D333="","",MAX($B$2:B332)+1)</f>
        <v/>
      </c>
      <c r="C333" s="3" t="str">
        <f>IF(A333="","",IF(COUNTIF($A$2:$A332,$A333)=0,MAX($C$2:$C332)+1,""))</f>
        <v/>
      </c>
      <c r="M333" t="s">
        <v>57</v>
      </c>
      <c r="O333" t="s">
        <v>57</v>
      </c>
      <c r="P333" s="3" t="str">
        <f t="shared" si="104"/>
        <v/>
      </c>
      <c r="Q333" s="3" t="str">
        <f>IF(D333="","",IF(AND(D333&lt;&gt;"",E333&lt;&gt;"",F333&lt;&gt;"",J333&lt;&gt;"",P333&lt;&gt;"",L333&lt;&gt;"",IFERROR(MATCH(INDEX($C:$C,MATCH($D333,$D:$D,0)),IMAGENES!$B:$B,0),-1)&gt;0),"'si'","'no'"))</f>
        <v/>
      </c>
      <c r="S333" t="str">
        <f t="shared" si="94"/>
        <v/>
      </c>
      <c r="T333" t="str">
        <f t="shared" si="95"/>
        <v/>
      </c>
      <c r="U333" t="str">
        <f t="shared" si="96"/>
        <v/>
      </c>
      <c r="V333" t="str">
        <f t="shared" si="105"/>
        <v/>
      </c>
      <c r="W333" t="str">
        <f t="shared" si="97"/>
        <v/>
      </c>
      <c r="X333" t="str">
        <f t="shared" si="98"/>
        <v/>
      </c>
      <c r="Y333" t="str">
        <f t="shared" si="99"/>
        <v/>
      </c>
      <c r="Z333" t="str">
        <f>IF($X333="","",INDEX(CATEGORIAS!$A:$A,MATCH($X333,CATEGORIAS!$B:$B,0)))</f>
        <v/>
      </c>
      <c r="AA333" t="str">
        <f>IF($Y333="","",INDEX(SUBCATEGORIAS!$A:$A,MATCH($Y333,SUBCATEGORIAS!$B:$B,0)))</f>
        <v/>
      </c>
      <c r="AB333" t="str">
        <f t="shared" si="100"/>
        <v/>
      </c>
      <c r="AC333" t="str">
        <f t="shared" si="106"/>
        <v/>
      </c>
      <c r="AD333" t="str">
        <f t="shared" si="107"/>
        <v/>
      </c>
      <c r="AE333" t="str">
        <f t="shared" si="108"/>
        <v/>
      </c>
      <c r="AG333">
        <v>331</v>
      </c>
      <c r="AH333" t="str">
        <f t="shared" si="111"/>
        <v/>
      </c>
      <c r="AI333" t="str">
        <f>IFERROR(IF(MATCH($AH325,$S:$S,0)&gt;0,CONCATENATE("precio: ",INDEX($AB:$AB,MATCH($AH325,$S:$S,0)),","),0),"")</f>
        <v/>
      </c>
      <c r="AN333" t="str">
        <f>IF($E333="","",INDEX(CATEGORIAS!$A:$A,MATCH($E333,CATEGORIAS!$B:$B,0)))</f>
        <v/>
      </c>
      <c r="AO333" t="str">
        <f>IF($F333="","",INDEX(SUBCATEGORIAS!$A:$A,MATCH($F333,SUBCATEGORIAS!$B:$B,0)))</f>
        <v/>
      </c>
      <c r="AP333" t="str">
        <f t="shared" si="101"/>
        <v/>
      </c>
      <c r="AR333" s="2" t="str">
        <f t="shared" si="109"/>
        <v/>
      </c>
      <c r="AS333" t="str">
        <f t="shared" si="110"/>
        <v/>
      </c>
      <c r="AT333" t="str">
        <f t="shared" si="102"/>
        <v/>
      </c>
      <c r="AU333" t="str">
        <f t="shared" si="103"/>
        <v/>
      </c>
    </row>
    <row r="334" spans="2:47" x14ac:dyDescent="0.25">
      <c r="B334" t="str">
        <f>IF(D334="","",MAX($B$2:B333)+1)</f>
        <v/>
      </c>
      <c r="C334" s="3" t="str">
        <f>IF(A334="","",IF(COUNTIF($A$2:$A333,$A334)=0,MAX($C$2:$C333)+1,""))</f>
        <v/>
      </c>
      <c r="M334" t="s">
        <v>57</v>
      </c>
      <c r="O334" t="s">
        <v>57</v>
      </c>
      <c r="P334" s="3" t="str">
        <f t="shared" si="104"/>
        <v/>
      </c>
      <c r="Q334" s="3" t="str">
        <f>IF(D334="","",IF(AND(D334&lt;&gt;"",E334&lt;&gt;"",F334&lt;&gt;"",J334&lt;&gt;"",P334&lt;&gt;"",L334&lt;&gt;"",IFERROR(MATCH(INDEX($C:$C,MATCH($D334,$D:$D,0)),IMAGENES!$B:$B,0),-1)&gt;0),"'si'","'no'"))</f>
        <v/>
      </c>
      <c r="S334" t="str">
        <f t="shared" si="94"/>
        <v/>
      </c>
      <c r="T334" t="str">
        <f t="shared" si="95"/>
        <v/>
      </c>
      <c r="U334" t="str">
        <f t="shared" si="96"/>
        <v/>
      </c>
      <c r="V334" t="str">
        <f t="shared" si="105"/>
        <v/>
      </c>
      <c r="W334" t="str">
        <f t="shared" si="97"/>
        <v/>
      </c>
      <c r="X334" t="str">
        <f t="shared" si="98"/>
        <v/>
      </c>
      <c r="Y334" t="str">
        <f t="shared" si="99"/>
        <v/>
      </c>
      <c r="Z334" t="str">
        <f>IF($X334="","",INDEX(CATEGORIAS!$A:$A,MATCH($X334,CATEGORIAS!$B:$B,0)))</f>
        <v/>
      </c>
      <c r="AA334" t="str">
        <f>IF($Y334="","",INDEX(SUBCATEGORIAS!$A:$A,MATCH($Y334,SUBCATEGORIAS!$B:$B,0)))</f>
        <v/>
      </c>
      <c r="AB334" t="str">
        <f t="shared" si="100"/>
        <v/>
      </c>
      <c r="AC334" t="str">
        <f t="shared" si="106"/>
        <v/>
      </c>
      <c r="AD334" t="str">
        <f t="shared" si="107"/>
        <v/>
      </c>
      <c r="AE334" t="str">
        <f t="shared" si="108"/>
        <v/>
      </c>
      <c r="AG334">
        <v>332</v>
      </c>
      <c r="AH334" t="str">
        <f t="shared" si="111"/>
        <v/>
      </c>
      <c r="AI334" t="str">
        <f>IFERROR(IF(MATCH($AH325,$S:$S,0)&gt;0,CONCATENATE("video_si: ",IF(LEN(IF(OR(INDEX($AD:$AD,MATCH($AH325,$S:$S,0))=0,INDEX($AD:$AD,MATCH($AH325,$S:$S,0))=" ",INDEX($AD:$AD,MATCH($AH325,$S:$S,0))=""),CONCATENATE(CHAR(39),CHAR(39)),CONCATENATE(CHAR(39),INDEX($AD:$AD,MATCH($AH325,$S:$S,0)),CHAR(39))))&gt;5,"'si'","'no'"),","),0),"")</f>
        <v/>
      </c>
      <c r="AN334" t="str">
        <f>IF($E334="","",INDEX(CATEGORIAS!$A:$A,MATCH($E334,CATEGORIAS!$B:$B,0)))</f>
        <v/>
      </c>
      <c r="AO334" t="str">
        <f>IF($F334="","",INDEX(SUBCATEGORIAS!$A:$A,MATCH($F334,SUBCATEGORIAS!$B:$B,0)))</f>
        <v/>
      </c>
      <c r="AP334" t="str">
        <f t="shared" si="101"/>
        <v/>
      </c>
      <c r="AR334" s="2" t="str">
        <f t="shared" si="109"/>
        <v/>
      </c>
      <c r="AS334" t="str">
        <f t="shared" si="110"/>
        <v/>
      </c>
      <c r="AT334" t="str">
        <f t="shared" si="102"/>
        <v/>
      </c>
      <c r="AU334" t="str">
        <f t="shared" si="103"/>
        <v/>
      </c>
    </row>
    <row r="335" spans="2:47" x14ac:dyDescent="0.25">
      <c r="B335" t="str">
        <f>IF(D335="","",MAX($B$2:B334)+1)</f>
        <v/>
      </c>
      <c r="C335" s="3" t="str">
        <f>IF(A335="","",IF(COUNTIF($A$2:$A334,$A335)=0,MAX($C$2:$C334)+1,""))</f>
        <v/>
      </c>
      <c r="M335" t="s">
        <v>57</v>
      </c>
      <c r="O335" t="s">
        <v>57</v>
      </c>
      <c r="P335" s="3" t="str">
        <f t="shared" si="104"/>
        <v/>
      </c>
      <c r="Q335" s="3" t="str">
        <f>IF(D335="","",IF(AND(D335&lt;&gt;"",E335&lt;&gt;"",F335&lt;&gt;"",J335&lt;&gt;"",P335&lt;&gt;"",L335&lt;&gt;"",IFERROR(MATCH(INDEX($C:$C,MATCH($D335,$D:$D,0)),IMAGENES!$B:$B,0),-1)&gt;0),"'si'","'no'"))</f>
        <v/>
      </c>
      <c r="S335" t="str">
        <f t="shared" si="94"/>
        <v/>
      </c>
      <c r="T335" t="str">
        <f t="shared" si="95"/>
        <v/>
      </c>
      <c r="U335" t="str">
        <f t="shared" si="96"/>
        <v/>
      </c>
      <c r="V335" t="str">
        <f t="shared" si="105"/>
        <v/>
      </c>
      <c r="W335" t="str">
        <f t="shared" si="97"/>
        <v/>
      </c>
      <c r="X335" t="str">
        <f t="shared" si="98"/>
        <v/>
      </c>
      <c r="Y335" t="str">
        <f t="shared" si="99"/>
        <v/>
      </c>
      <c r="Z335" t="str">
        <f>IF($X335="","",INDEX(CATEGORIAS!$A:$A,MATCH($X335,CATEGORIAS!$B:$B,0)))</f>
        <v/>
      </c>
      <c r="AA335" t="str">
        <f>IF($Y335="","",INDEX(SUBCATEGORIAS!$A:$A,MATCH($Y335,SUBCATEGORIAS!$B:$B,0)))</f>
        <v/>
      </c>
      <c r="AB335" t="str">
        <f t="shared" si="100"/>
        <v/>
      </c>
      <c r="AC335" t="str">
        <f t="shared" si="106"/>
        <v/>
      </c>
      <c r="AD335" t="str">
        <f t="shared" si="107"/>
        <v/>
      </c>
      <c r="AE335" t="str">
        <f t="shared" si="108"/>
        <v/>
      </c>
      <c r="AG335">
        <v>333</v>
      </c>
      <c r="AH335" t="str">
        <f t="shared" si="111"/>
        <v/>
      </c>
      <c r="AI335" t="str">
        <f>IFERROR(IF(MATCH($AH325,$S:$S,0)&gt;0,CONCATENATE("video_link: ",IF(OR(INDEX($AD:$AD,MATCH($AH325,$S:$S,0))=0,INDEX($AD:$AD,MATCH($AH325,$S:$S,0))=" ",INDEX($AD:$AD,MATCH($AH325,$S:$S,0))=""),CONCATENATE(CHAR(39),CHAR(39)),CONCATENATE(CHAR(39),INDEX($AD:$AD,MATCH($AH325,$S:$S,0)),CHAR(39))),","),0),"")</f>
        <v/>
      </c>
      <c r="AN335" t="str">
        <f>IF($E335="","",INDEX(CATEGORIAS!$A:$A,MATCH($E335,CATEGORIAS!$B:$B,0)))</f>
        <v/>
      </c>
      <c r="AO335" t="str">
        <f>IF($F335="","",INDEX(SUBCATEGORIAS!$A:$A,MATCH($F335,SUBCATEGORIAS!$B:$B,0)))</f>
        <v/>
      </c>
      <c r="AP335" t="str">
        <f t="shared" si="101"/>
        <v/>
      </c>
      <c r="AR335" s="2" t="str">
        <f t="shared" si="109"/>
        <v/>
      </c>
      <c r="AS335" t="str">
        <f t="shared" si="110"/>
        <v/>
      </c>
      <c r="AT335" t="str">
        <f t="shared" si="102"/>
        <v/>
      </c>
      <c r="AU335" t="str">
        <f t="shared" si="103"/>
        <v/>
      </c>
    </row>
    <row r="336" spans="2:47" x14ac:dyDescent="0.25">
      <c r="B336" t="str">
        <f>IF(D336="","",MAX($B$2:B335)+1)</f>
        <v/>
      </c>
      <c r="C336" s="3" t="str">
        <f>IF(A336="","",IF(COUNTIF($A$2:$A335,$A336)=0,MAX($C$2:$C335)+1,""))</f>
        <v/>
      </c>
      <c r="M336" t="s">
        <v>57</v>
      </c>
      <c r="O336" t="s">
        <v>57</v>
      </c>
      <c r="P336" s="3" t="str">
        <f t="shared" si="104"/>
        <v/>
      </c>
      <c r="Q336" s="3" t="str">
        <f>IF(D336="","",IF(AND(D336&lt;&gt;"",E336&lt;&gt;"",F336&lt;&gt;"",J336&lt;&gt;"",P336&lt;&gt;"",L336&lt;&gt;"",IFERROR(MATCH(INDEX($C:$C,MATCH($D336,$D:$D,0)),IMAGENES!$B:$B,0),-1)&gt;0),"'si'","'no'"))</f>
        <v/>
      </c>
      <c r="S336" t="str">
        <f t="shared" si="94"/>
        <v/>
      </c>
      <c r="T336" t="str">
        <f t="shared" si="95"/>
        <v/>
      </c>
      <c r="U336" t="str">
        <f t="shared" si="96"/>
        <v/>
      </c>
      <c r="V336" t="str">
        <f t="shared" si="105"/>
        <v/>
      </c>
      <c r="W336" t="str">
        <f t="shared" si="97"/>
        <v/>
      </c>
      <c r="X336" t="str">
        <f t="shared" si="98"/>
        <v/>
      </c>
      <c r="Y336" t="str">
        <f t="shared" si="99"/>
        <v/>
      </c>
      <c r="Z336" t="str">
        <f>IF($X336="","",INDEX(CATEGORIAS!$A:$A,MATCH($X336,CATEGORIAS!$B:$B,0)))</f>
        <v/>
      </c>
      <c r="AA336" t="str">
        <f>IF($Y336="","",INDEX(SUBCATEGORIAS!$A:$A,MATCH($Y336,SUBCATEGORIAS!$B:$B,0)))</f>
        <v/>
      </c>
      <c r="AB336" t="str">
        <f t="shared" si="100"/>
        <v/>
      </c>
      <c r="AC336" t="str">
        <f t="shared" si="106"/>
        <v/>
      </c>
      <c r="AD336" t="str">
        <f t="shared" si="107"/>
        <v/>
      </c>
      <c r="AE336" t="str">
        <f t="shared" si="108"/>
        <v/>
      </c>
      <c r="AG336">
        <v>334</v>
      </c>
      <c r="AH336" t="str">
        <f t="shared" si="111"/>
        <v/>
      </c>
      <c r="AI336" t="str">
        <f>IFERROR(IF(MATCH($AH325,$S:$S,0)&gt;0,CONCATENATE("imagen: ",IF(OR(INDEX($AC:$AC,MATCH($AH325,$S:$S,0))=0,INDEX($AC:$AC,MATCH($AH325,$S:$S,0))=" ",INDEX($AC:$AC,MATCH($AH325,$S:$S,0))=""),CONCATENATE(CHAR(39),CHAR(39)),CONCATENATE("require('../images/productos/",INDEX($AC:$AC,MATCH($AH325,$S:$S,0)),"')")),","),0),"")</f>
        <v/>
      </c>
      <c r="AN336" t="str">
        <f>IF($E336="","",INDEX(CATEGORIAS!$A:$A,MATCH($E336,CATEGORIAS!$B:$B,0)))</f>
        <v/>
      </c>
      <c r="AO336" t="str">
        <f>IF($F336="","",INDEX(SUBCATEGORIAS!$A:$A,MATCH($F336,SUBCATEGORIAS!$B:$B,0)))</f>
        <v/>
      </c>
      <c r="AP336" t="str">
        <f t="shared" si="101"/>
        <v/>
      </c>
      <c r="AR336" s="2" t="str">
        <f t="shared" si="109"/>
        <v/>
      </c>
      <c r="AS336" t="str">
        <f t="shared" si="110"/>
        <v/>
      </c>
      <c r="AT336" t="str">
        <f t="shared" si="102"/>
        <v/>
      </c>
      <c r="AU336" t="str">
        <f t="shared" si="103"/>
        <v/>
      </c>
    </row>
    <row r="337" spans="2:47" x14ac:dyDescent="0.25">
      <c r="B337" t="str">
        <f>IF(D337="","",MAX($B$2:B336)+1)</f>
        <v/>
      </c>
      <c r="C337" s="3" t="str">
        <f>IF(A337="","",IF(COUNTIF($A$2:$A336,$A337)=0,MAX($C$2:$C336)+1,""))</f>
        <v/>
      </c>
      <c r="M337" t="s">
        <v>57</v>
      </c>
      <c r="O337" t="s">
        <v>57</v>
      </c>
      <c r="P337" s="3" t="str">
        <f t="shared" si="104"/>
        <v/>
      </c>
      <c r="Q337" s="3" t="str">
        <f>IF(D337="","",IF(AND(D337&lt;&gt;"",E337&lt;&gt;"",F337&lt;&gt;"",J337&lt;&gt;"",P337&lt;&gt;"",L337&lt;&gt;"",IFERROR(MATCH(INDEX($C:$C,MATCH($D337,$D:$D,0)),IMAGENES!$B:$B,0),-1)&gt;0),"'si'","'no'"))</f>
        <v/>
      </c>
      <c r="S337" t="str">
        <f t="shared" si="94"/>
        <v/>
      </c>
      <c r="T337" t="str">
        <f t="shared" si="95"/>
        <v/>
      </c>
      <c r="U337" t="str">
        <f t="shared" si="96"/>
        <v/>
      </c>
      <c r="V337" t="str">
        <f t="shared" si="105"/>
        <v/>
      </c>
      <c r="W337" t="str">
        <f t="shared" si="97"/>
        <v/>
      </c>
      <c r="X337" t="str">
        <f t="shared" si="98"/>
        <v/>
      </c>
      <c r="Y337" t="str">
        <f t="shared" si="99"/>
        <v/>
      </c>
      <c r="Z337" t="str">
        <f>IF($X337="","",INDEX(CATEGORIAS!$A:$A,MATCH($X337,CATEGORIAS!$B:$B,0)))</f>
        <v/>
      </c>
      <c r="AA337" t="str">
        <f>IF($Y337="","",INDEX(SUBCATEGORIAS!$A:$A,MATCH($Y337,SUBCATEGORIAS!$B:$B,0)))</f>
        <v/>
      </c>
      <c r="AB337" t="str">
        <f t="shared" si="100"/>
        <v/>
      </c>
      <c r="AC337" t="str">
        <f t="shared" si="106"/>
        <v/>
      </c>
      <c r="AD337" t="str">
        <f t="shared" si="107"/>
        <v/>
      </c>
      <c r="AE337" t="str">
        <f t="shared" si="108"/>
        <v/>
      </c>
      <c r="AG337">
        <v>335</v>
      </c>
      <c r="AH337" t="str">
        <f t="shared" si="111"/>
        <v/>
      </c>
      <c r="AI337" t="str">
        <f>IFERROR(IF(MATCH($AH325,$S:$S,0)&gt;0,CONCATENATE("disponible: ",INDEX($AE:$AE,MATCH($AH325,$S:$S,0)),","),0),"")</f>
        <v/>
      </c>
      <c r="AN337" t="str">
        <f>IF($E337="","",INDEX(CATEGORIAS!$A:$A,MATCH($E337,CATEGORIAS!$B:$B,0)))</f>
        <v/>
      </c>
      <c r="AO337" t="str">
        <f>IF($F337="","",INDEX(SUBCATEGORIAS!$A:$A,MATCH($F337,SUBCATEGORIAS!$B:$B,0)))</f>
        <v/>
      </c>
      <c r="AP337" t="str">
        <f t="shared" si="101"/>
        <v/>
      </c>
      <c r="AR337" s="2" t="str">
        <f t="shared" si="109"/>
        <v/>
      </c>
      <c r="AS337" t="str">
        <f t="shared" si="110"/>
        <v/>
      </c>
      <c r="AT337" t="str">
        <f t="shared" si="102"/>
        <v/>
      </c>
      <c r="AU337" t="str">
        <f t="shared" si="103"/>
        <v/>
      </c>
    </row>
    <row r="338" spans="2:47" x14ac:dyDescent="0.25">
      <c r="B338" t="str">
        <f>IF(D338="","",MAX($B$2:B337)+1)</f>
        <v/>
      </c>
      <c r="C338" s="3" t="str">
        <f>IF(A338="","",IF(COUNTIF($A$2:$A337,$A338)=0,MAX($C$2:$C337)+1,""))</f>
        <v/>
      </c>
      <c r="M338" t="s">
        <v>57</v>
      </c>
      <c r="O338" t="s">
        <v>57</v>
      </c>
      <c r="P338" s="3" t="str">
        <f t="shared" si="104"/>
        <v/>
      </c>
      <c r="Q338" s="3" t="str">
        <f>IF(D338="","",IF(AND(D338&lt;&gt;"",E338&lt;&gt;"",F338&lt;&gt;"",J338&lt;&gt;"",P338&lt;&gt;"",L338&lt;&gt;"",IFERROR(MATCH(INDEX($C:$C,MATCH($D338,$D:$D,0)),IMAGENES!$B:$B,0),-1)&gt;0),"'si'","'no'"))</f>
        <v/>
      </c>
      <c r="S338" t="str">
        <f t="shared" si="94"/>
        <v/>
      </c>
      <c r="T338" t="str">
        <f t="shared" si="95"/>
        <v/>
      </c>
      <c r="U338" t="str">
        <f t="shared" si="96"/>
        <v/>
      </c>
      <c r="V338" t="str">
        <f t="shared" si="105"/>
        <v/>
      </c>
      <c r="W338" t="str">
        <f t="shared" si="97"/>
        <v/>
      </c>
      <c r="X338" t="str">
        <f t="shared" si="98"/>
        <v/>
      </c>
      <c r="Y338" t="str">
        <f t="shared" si="99"/>
        <v/>
      </c>
      <c r="Z338" t="str">
        <f>IF($X338="","",INDEX(CATEGORIAS!$A:$A,MATCH($X338,CATEGORIAS!$B:$B,0)))</f>
        <v/>
      </c>
      <c r="AA338" t="str">
        <f>IF($Y338="","",INDEX(SUBCATEGORIAS!$A:$A,MATCH($Y338,SUBCATEGORIAS!$B:$B,0)))</f>
        <v/>
      </c>
      <c r="AB338" t="str">
        <f t="shared" si="100"/>
        <v/>
      </c>
      <c r="AC338" t="str">
        <f t="shared" si="106"/>
        <v/>
      </c>
      <c r="AD338" t="str">
        <f t="shared" si="107"/>
        <v/>
      </c>
      <c r="AE338" t="str">
        <f t="shared" si="108"/>
        <v/>
      </c>
      <c r="AG338">
        <v>336</v>
      </c>
      <c r="AH338" t="str">
        <f t="shared" si="111"/>
        <v/>
      </c>
      <c r="AI338" t="str">
        <f>IFERROR(IF(MATCH($AH325,$S:$S,0)&gt;0,"},",0),"")</f>
        <v/>
      </c>
      <c r="AN338" t="str">
        <f>IF($E338="","",INDEX(CATEGORIAS!$A:$A,MATCH($E338,CATEGORIAS!$B:$B,0)))</f>
        <v/>
      </c>
      <c r="AO338" t="str">
        <f>IF($F338="","",INDEX(SUBCATEGORIAS!$A:$A,MATCH($F338,SUBCATEGORIAS!$B:$B,0)))</f>
        <v/>
      </c>
      <c r="AP338" t="str">
        <f t="shared" si="101"/>
        <v/>
      </c>
      <c r="AR338" s="2" t="str">
        <f t="shared" si="109"/>
        <v/>
      </c>
      <c r="AS338" t="str">
        <f t="shared" si="110"/>
        <v/>
      </c>
      <c r="AT338" t="str">
        <f t="shared" si="102"/>
        <v/>
      </c>
      <c r="AU338" t="str">
        <f t="shared" si="103"/>
        <v/>
      </c>
    </row>
    <row r="339" spans="2:47" x14ac:dyDescent="0.25">
      <c r="B339" t="str">
        <f>IF(D339="","",MAX($B$2:B338)+1)</f>
        <v/>
      </c>
      <c r="C339" s="3" t="str">
        <f>IF(A339="","",IF(COUNTIF($A$2:$A338,$A339)=0,MAX($C$2:$C338)+1,""))</f>
        <v/>
      </c>
      <c r="M339" t="s">
        <v>57</v>
      </c>
      <c r="O339" t="s">
        <v>57</v>
      </c>
      <c r="P339" s="3" t="str">
        <f t="shared" si="104"/>
        <v/>
      </c>
      <c r="Q339" s="3" t="str">
        <f>IF(D339="","",IF(AND(D339&lt;&gt;"",E339&lt;&gt;"",F339&lt;&gt;"",J339&lt;&gt;"",P339&lt;&gt;"",L339&lt;&gt;"",IFERROR(MATCH(INDEX($C:$C,MATCH($D339,$D:$D,0)),IMAGENES!$B:$B,0),-1)&gt;0),"'si'","'no'"))</f>
        <v/>
      </c>
      <c r="S339" t="str">
        <f t="shared" si="94"/>
        <v/>
      </c>
      <c r="T339" t="str">
        <f t="shared" si="95"/>
        <v/>
      </c>
      <c r="U339" t="str">
        <f t="shared" si="96"/>
        <v/>
      </c>
      <c r="V339" t="str">
        <f t="shared" si="105"/>
        <v/>
      </c>
      <c r="W339" t="str">
        <f t="shared" si="97"/>
        <v/>
      </c>
      <c r="X339" t="str">
        <f t="shared" si="98"/>
        <v/>
      </c>
      <c r="Y339" t="str">
        <f t="shared" si="99"/>
        <v/>
      </c>
      <c r="Z339" t="str">
        <f>IF($X339="","",INDEX(CATEGORIAS!$A:$A,MATCH($X339,CATEGORIAS!$B:$B,0)))</f>
        <v/>
      </c>
      <c r="AA339" t="str">
        <f>IF($Y339="","",INDEX(SUBCATEGORIAS!$A:$A,MATCH($Y339,SUBCATEGORIAS!$B:$B,0)))</f>
        <v/>
      </c>
      <c r="AB339" t="str">
        <f t="shared" si="100"/>
        <v/>
      </c>
      <c r="AC339" t="str">
        <f t="shared" si="106"/>
        <v/>
      </c>
      <c r="AD339" t="str">
        <f t="shared" si="107"/>
        <v/>
      </c>
      <c r="AE339" t="str">
        <f t="shared" si="108"/>
        <v/>
      </c>
      <c r="AG339">
        <v>337</v>
      </c>
      <c r="AH339">
        <f t="shared" si="111"/>
        <v>25</v>
      </c>
      <c r="AI339" t="str">
        <f>IFERROR(IF(MATCH($AH339,$S:$S,0)&gt;0,"{",0),"")</f>
        <v/>
      </c>
      <c r="AN339" t="str">
        <f>IF($E339="","",INDEX(CATEGORIAS!$A:$A,MATCH($E339,CATEGORIAS!$B:$B,0)))</f>
        <v/>
      </c>
      <c r="AO339" t="str">
        <f>IF($F339="","",INDEX(SUBCATEGORIAS!$A:$A,MATCH($F339,SUBCATEGORIAS!$B:$B,0)))</f>
        <v/>
      </c>
      <c r="AP339" t="str">
        <f t="shared" si="101"/>
        <v/>
      </c>
      <c r="AR339" s="2" t="str">
        <f t="shared" si="109"/>
        <v/>
      </c>
      <c r="AS339" t="str">
        <f t="shared" si="110"/>
        <v/>
      </c>
      <c r="AT339" t="str">
        <f t="shared" si="102"/>
        <v/>
      </c>
      <c r="AU339" t="str">
        <f t="shared" si="103"/>
        <v/>
      </c>
    </row>
    <row r="340" spans="2:47" x14ac:dyDescent="0.25">
      <c r="B340" t="str">
        <f>IF(D340="","",MAX($B$2:B339)+1)</f>
        <v/>
      </c>
      <c r="C340" s="3" t="str">
        <f>IF(A340="","",IF(COUNTIF($A$2:$A339,$A340)=0,MAX($C$2:$C339)+1,""))</f>
        <v/>
      </c>
      <c r="M340" t="s">
        <v>57</v>
      </c>
      <c r="O340" t="s">
        <v>57</v>
      </c>
      <c r="P340" s="3" t="str">
        <f t="shared" si="104"/>
        <v/>
      </c>
      <c r="Q340" s="3" t="str">
        <f>IF(D340="","",IF(AND(D340&lt;&gt;"",E340&lt;&gt;"",F340&lt;&gt;"",J340&lt;&gt;"",P340&lt;&gt;"",L340&lt;&gt;"",IFERROR(MATCH(INDEX($C:$C,MATCH($D340,$D:$D,0)),IMAGENES!$B:$B,0),-1)&gt;0),"'si'","'no'"))</f>
        <v/>
      </c>
      <c r="S340" t="str">
        <f t="shared" si="94"/>
        <v/>
      </c>
      <c r="T340" t="str">
        <f t="shared" si="95"/>
        <v/>
      </c>
      <c r="U340" t="str">
        <f t="shared" si="96"/>
        <v/>
      </c>
      <c r="V340" t="str">
        <f t="shared" si="105"/>
        <v/>
      </c>
      <c r="W340" t="str">
        <f t="shared" si="97"/>
        <v/>
      </c>
      <c r="X340" t="str">
        <f t="shared" si="98"/>
        <v/>
      </c>
      <c r="Y340" t="str">
        <f t="shared" si="99"/>
        <v/>
      </c>
      <c r="Z340" t="str">
        <f>IF($X340="","",INDEX(CATEGORIAS!$A:$A,MATCH($X340,CATEGORIAS!$B:$B,0)))</f>
        <v/>
      </c>
      <c r="AA340" t="str">
        <f>IF($Y340="","",INDEX(SUBCATEGORIAS!$A:$A,MATCH($Y340,SUBCATEGORIAS!$B:$B,0)))</f>
        <v/>
      </c>
      <c r="AB340" t="str">
        <f t="shared" si="100"/>
        <v/>
      </c>
      <c r="AC340" t="str">
        <f t="shared" si="106"/>
        <v/>
      </c>
      <c r="AD340" t="str">
        <f t="shared" si="107"/>
        <v/>
      </c>
      <c r="AE340" t="str">
        <f t="shared" si="108"/>
        <v/>
      </c>
      <c r="AG340">
        <v>338</v>
      </c>
      <c r="AH340" t="str">
        <f t="shared" si="111"/>
        <v/>
      </c>
      <c r="AI340" t="str">
        <f>IFERROR(IF(MATCH($AH339,$S:$S,0)&gt;0,CONCATENATE("id_articulo: ",$AH339,","),0),"")</f>
        <v/>
      </c>
      <c r="AN340" t="str">
        <f>IF($E340="","",INDEX(CATEGORIAS!$A:$A,MATCH($E340,CATEGORIAS!$B:$B,0)))</f>
        <v/>
      </c>
      <c r="AO340" t="str">
        <f>IF($F340="","",INDEX(SUBCATEGORIAS!$A:$A,MATCH($F340,SUBCATEGORIAS!$B:$B,0)))</f>
        <v/>
      </c>
      <c r="AP340" t="str">
        <f t="shared" si="101"/>
        <v/>
      </c>
      <c r="AR340" s="2" t="str">
        <f t="shared" si="109"/>
        <v/>
      </c>
      <c r="AS340" t="str">
        <f t="shared" si="110"/>
        <v/>
      </c>
      <c r="AT340" t="str">
        <f t="shared" si="102"/>
        <v/>
      </c>
      <c r="AU340" t="str">
        <f t="shared" si="103"/>
        <v/>
      </c>
    </row>
    <row r="341" spans="2:47" x14ac:dyDescent="0.25">
      <c r="B341" t="str">
        <f>IF(D341="","",MAX($B$2:B340)+1)</f>
        <v/>
      </c>
      <c r="C341" s="3" t="str">
        <f>IF(A341="","",IF(COUNTIF($A$2:$A340,$A341)=0,MAX($C$2:$C340)+1,""))</f>
        <v/>
      </c>
      <c r="M341" t="s">
        <v>57</v>
      </c>
      <c r="O341" t="s">
        <v>57</v>
      </c>
      <c r="P341" s="3" t="str">
        <f t="shared" si="104"/>
        <v/>
      </c>
      <c r="Q341" s="3" t="str">
        <f>IF(D341="","",IF(AND(D341&lt;&gt;"",E341&lt;&gt;"",F341&lt;&gt;"",J341&lt;&gt;"",P341&lt;&gt;"",L341&lt;&gt;"",IFERROR(MATCH(INDEX($C:$C,MATCH($D341,$D:$D,0)),IMAGENES!$B:$B,0),-1)&gt;0),"'si'","'no'"))</f>
        <v/>
      </c>
      <c r="S341" t="str">
        <f t="shared" si="94"/>
        <v/>
      </c>
      <c r="T341" t="str">
        <f t="shared" si="95"/>
        <v/>
      </c>
      <c r="U341" t="str">
        <f t="shared" si="96"/>
        <v/>
      </c>
      <c r="V341" t="str">
        <f t="shared" si="105"/>
        <v/>
      </c>
      <c r="W341" t="str">
        <f t="shared" si="97"/>
        <v/>
      </c>
      <c r="X341" t="str">
        <f t="shared" si="98"/>
        <v/>
      </c>
      <c r="Y341" t="str">
        <f t="shared" si="99"/>
        <v/>
      </c>
      <c r="Z341" t="str">
        <f>IF($X341="","",INDEX(CATEGORIAS!$A:$A,MATCH($X341,CATEGORIAS!$B:$B,0)))</f>
        <v/>
      </c>
      <c r="AA341" t="str">
        <f>IF($Y341="","",INDEX(SUBCATEGORIAS!$A:$A,MATCH($Y341,SUBCATEGORIAS!$B:$B,0)))</f>
        <v/>
      </c>
      <c r="AB341" t="str">
        <f t="shared" si="100"/>
        <v/>
      </c>
      <c r="AC341" t="str">
        <f t="shared" si="106"/>
        <v/>
      </c>
      <c r="AD341" t="str">
        <f t="shared" si="107"/>
        <v/>
      </c>
      <c r="AE341" t="str">
        <f t="shared" si="108"/>
        <v/>
      </c>
      <c r="AG341">
        <v>339</v>
      </c>
      <c r="AH341" t="str">
        <f t="shared" si="111"/>
        <v/>
      </c>
      <c r="AI341" t="str">
        <f>IFERROR(IF(MATCH($AH339,$S:$S,0)&gt;0,CONCATENATE("nombre: '",INDEX($T:$T,MATCH($AH339,$S:$S,0)),"',"),0),"")</f>
        <v/>
      </c>
      <c r="AN341" t="str">
        <f>IF($E341="","",INDEX(CATEGORIAS!$A:$A,MATCH($E341,CATEGORIAS!$B:$B,0)))</f>
        <v/>
      </c>
      <c r="AO341" t="str">
        <f>IF($F341="","",INDEX(SUBCATEGORIAS!$A:$A,MATCH($F341,SUBCATEGORIAS!$B:$B,0)))</f>
        <v/>
      </c>
      <c r="AP341" t="str">
        <f t="shared" si="101"/>
        <v/>
      </c>
      <c r="AR341" s="2" t="str">
        <f t="shared" si="109"/>
        <v/>
      </c>
      <c r="AS341" t="str">
        <f t="shared" si="110"/>
        <v/>
      </c>
      <c r="AT341" t="str">
        <f t="shared" si="102"/>
        <v/>
      </c>
      <c r="AU341" t="str">
        <f t="shared" si="103"/>
        <v/>
      </c>
    </row>
    <row r="342" spans="2:47" x14ac:dyDescent="0.25">
      <c r="B342" t="str">
        <f>IF(D342="","",MAX($B$2:B341)+1)</f>
        <v/>
      </c>
      <c r="C342" s="3" t="str">
        <f>IF(A342="","",IF(COUNTIF($A$2:$A341,$A342)=0,MAX($C$2:$C341)+1,""))</f>
        <v/>
      </c>
      <c r="M342" t="s">
        <v>57</v>
      </c>
      <c r="O342" t="s">
        <v>57</v>
      </c>
      <c r="P342" s="3" t="str">
        <f t="shared" si="104"/>
        <v/>
      </c>
      <c r="Q342" s="3" t="str">
        <f>IF(D342="","",IF(AND(D342&lt;&gt;"",E342&lt;&gt;"",F342&lt;&gt;"",J342&lt;&gt;"",P342&lt;&gt;"",L342&lt;&gt;"",IFERROR(MATCH(INDEX($C:$C,MATCH($D342,$D:$D,0)),IMAGENES!$B:$B,0),-1)&gt;0),"'si'","'no'"))</f>
        <v/>
      </c>
      <c r="S342" t="str">
        <f t="shared" si="94"/>
        <v/>
      </c>
      <c r="T342" t="str">
        <f t="shared" si="95"/>
        <v/>
      </c>
      <c r="U342" t="str">
        <f t="shared" si="96"/>
        <v/>
      </c>
      <c r="V342" t="str">
        <f t="shared" si="105"/>
        <v/>
      </c>
      <c r="W342" t="str">
        <f t="shared" si="97"/>
        <v/>
      </c>
      <c r="X342" t="str">
        <f t="shared" si="98"/>
        <v/>
      </c>
      <c r="Y342" t="str">
        <f t="shared" si="99"/>
        <v/>
      </c>
      <c r="Z342" t="str">
        <f>IF($X342="","",INDEX(CATEGORIAS!$A:$A,MATCH($X342,CATEGORIAS!$B:$B,0)))</f>
        <v/>
      </c>
      <c r="AA342" t="str">
        <f>IF($Y342="","",INDEX(SUBCATEGORIAS!$A:$A,MATCH($Y342,SUBCATEGORIAS!$B:$B,0)))</f>
        <v/>
      </c>
      <c r="AB342" t="str">
        <f t="shared" si="100"/>
        <v/>
      </c>
      <c r="AC342" t="str">
        <f t="shared" si="106"/>
        <v/>
      </c>
      <c r="AD342" t="str">
        <f t="shared" si="107"/>
        <v/>
      </c>
      <c r="AE342" t="str">
        <f t="shared" si="108"/>
        <v/>
      </c>
      <c r="AG342">
        <v>340</v>
      </c>
      <c r="AH342" t="str">
        <f t="shared" si="111"/>
        <v/>
      </c>
      <c r="AI342" t="str">
        <f>IFERROR(IF(MATCH($AH339,$S:$S,0)&gt;0,CONCATENATE("descripcion: '",INDEX($U:$U,MATCH($AH339,$S:$S,0)),"',"),0),"")</f>
        <v/>
      </c>
      <c r="AN342" t="str">
        <f>IF($E342="","",INDEX(CATEGORIAS!$A:$A,MATCH($E342,CATEGORIAS!$B:$B,0)))</f>
        <v/>
      </c>
      <c r="AO342" t="str">
        <f>IF($F342="","",INDEX(SUBCATEGORIAS!$A:$A,MATCH($F342,SUBCATEGORIAS!$B:$B,0)))</f>
        <v/>
      </c>
      <c r="AP342" t="str">
        <f t="shared" si="101"/>
        <v/>
      </c>
      <c r="AR342" s="2" t="str">
        <f t="shared" si="109"/>
        <v/>
      </c>
      <c r="AS342" t="str">
        <f t="shared" si="110"/>
        <v/>
      </c>
      <c r="AT342" t="str">
        <f t="shared" si="102"/>
        <v/>
      </c>
      <c r="AU342" t="str">
        <f t="shared" si="103"/>
        <v/>
      </c>
    </row>
    <row r="343" spans="2:47" x14ac:dyDescent="0.25">
      <c r="B343" t="str">
        <f>IF(D343="","",MAX($B$2:B342)+1)</f>
        <v/>
      </c>
      <c r="C343" s="3" t="str">
        <f>IF(A343="","",IF(COUNTIF($A$2:$A342,$A343)=0,MAX($C$2:$C342)+1,""))</f>
        <v/>
      </c>
      <c r="M343" t="s">
        <v>57</v>
      </c>
      <c r="O343" t="s">
        <v>57</v>
      </c>
      <c r="P343" s="3" t="str">
        <f t="shared" si="104"/>
        <v/>
      </c>
      <c r="Q343" s="3" t="str">
        <f>IF(D343="","",IF(AND(D343&lt;&gt;"",E343&lt;&gt;"",F343&lt;&gt;"",J343&lt;&gt;"",P343&lt;&gt;"",L343&lt;&gt;"",IFERROR(MATCH(INDEX($C:$C,MATCH($D343,$D:$D,0)),IMAGENES!$B:$B,0),-1)&gt;0),"'si'","'no'"))</f>
        <v/>
      </c>
      <c r="S343" t="str">
        <f t="shared" si="94"/>
        <v/>
      </c>
      <c r="T343" t="str">
        <f t="shared" si="95"/>
        <v/>
      </c>
      <c r="U343" t="str">
        <f t="shared" si="96"/>
        <v/>
      </c>
      <c r="V343" t="str">
        <f t="shared" si="105"/>
        <v/>
      </c>
      <c r="W343" t="str">
        <f t="shared" si="97"/>
        <v/>
      </c>
      <c r="X343" t="str">
        <f t="shared" si="98"/>
        <v/>
      </c>
      <c r="Y343" t="str">
        <f t="shared" si="99"/>
        <v/>
      </c>
      <c r="Z343" t="str">
        <f>IF($X343="","",INDEX(CATEGORIAS!$A:$A,MATCH($X343,CATEGORIAS!$B:$B,0)))</f>
        <v/>
      </c>
      <c r="AA343" t="str">
        <f>IF($Y343="","",INDEX(SUBCATEGORIAS!$A:$A,MATCH($Y343,SUBCATEGORIAS!$B:$B,0)))</f>
        <v/>
      </c>
      <c r="AB343" t="str">
        <f t="shared" si="100"/>
        <v/>
      </c>
      <c r="AC343" t="str">
        <f t="shared" si="106"/>
        <v/>
      </c>
      <c r="AD343" t="str">
        <f t="shared" si="107"/>
        <v/>
      </c>
      <c r="AE343" t="str">
        <f t="shared" si="108"/>
        <v/>
      </c>
      <c r="AG343">
        <v>341</v>
      </c>
      <c r="AH343" t="str">
        <f t="shared" si="111"/>
        <v/>
      </c>
      <c r="AI343" t="str">
        <f>IFERROR(IF(MATCH($AH339,$S:$S,0)&gt;0,CONCATENATE("descripcion_larga: '",INDEX($W:$W,MATCH($AH339,$S:$S,0)),"',"),0),"")</f>
        <v/>
      </c>
      <c r="AN343" t="str">
        <f>IF($E343="","",INDEX(CATEGORIAS!$A:$A,MATCH($E343,CATEGORIAS!$B:$B,0)))</f>
        <v/>
      </c>
      <c r="AO343" t="str">
        <f>IF($F343="","",INDEX(SUBCATEGORIAS!$A:$A,MATCH($F343,SUBCATEGORIAS!$B:$B,0)))</f>
        <v/>
      </c>
      <c r="AP343" t="str">
        <f t="shared" si="101"/>
        <v/>
      </c>
      <c r="AR343" s="2" t="str">
        <f t="shared" si="109"/>
        <v/>
      </c>
      <c r="AS343" t="str">
        <f t="shared" si="110"/>
        <v/>
      </c>
      <c r="AT343" t="str">
        <f t="shared" si="102"/>
        <v/>
      </c>
      <c r="AU343" t="str">
        <f t="shared" si="103"/>
        <v/>
      </c>
    </row>
    <row r="344" spans="2:47" x14ac:dyDescent="0.25">
      <c r="B344" t="str">
        <f>IF(D344="","",MAX($B$2:B343)+1)</f>
        <v/>
      </c>
      <c r="C344" s="3" t="str">
        <f>IF(A344="","",IF(COUNTIF($A$2:$A343,$A344)=0,MAX($C$2:$C343)+1,""))</f>
        <v/>
      </c>
      <c r="M344" t="s">
        <v>57</v>
      </c>
      <c r="O344" t="s">
        <v>57</v>
      </c>
      <c r="P344" s="3" t="str">
        <f t="shared" si="104"/>
        <v/>
      </c>
      <c r="Q344" s="3" t="str">
        <f>IF(D344="","",IF(AND(D344&lt;&gt;"",E344&lt;&gt;"",F344&lt;&gt;"",J344&lt;&gt;"",P344&lt;&gt;"",L344&lt;&gt;"",IFERROR(MATCH(INDEX($C:$C,MATCH($D344,$D:$D,0)),IMAGENES!$B:$B,0),-1)&gt;0),"'si'","'no'"))</f>
        <v/>
      </c>
      <c r="S344" t="str">
        <f t="shared" si="94"/>
        <v/>
      </c>
      <c r="T344" t="str">
        <f t="shared" si="95"/>
        <v/>
      </c>
      <c r="U344" t="str">
        <f t="shared" si="96"/>
        <v/>
      </c>
      <c r="V344" t="str">
        <f t="shared" si="105"/>
        <v/>
      </c>
      <c r="W344" t="str">
        <f t="shared" si="97"/>
        <v/>
      </c>
      <c r="X344" t="str">
        <f t="shared" si="98"/>
        <v/>
      </c>
      <c r="Y344" t="str">
        <f t="shared" si="99"/>
        <v/>
      </c>
      <c r="Z344" t="str">
        <f>IF($X344="","",INDEX(CATEGORIAS!$A:$A,MATCH($X344,CATEGORIAS!$B:$B,0)))</f>
        <v/>
      </c>
      <c r="AA344" t="str">
        <f>IF($Y344="","",INDEX(SUBCATEGORIAS!$A:$A,MATCH($Y344,SUBCATEGORIAS!$B:$B,0)))</f>
        <v/>
      </c>
      <c r="AB344" t="str">
        <f t="shared" si="100"/>
        <v/>
      </c>
      <c r="AC344" t="str">
        <f t="shared" si="106"/>
        <v/>
      </c>
      <c r="AD344" t="str">
        <f t="shared" si="107"/>
        <v/>
      </c>
      <c r="AE344" t="str">
        <f t="shared" si="108"/>
        <v/>
      </c>
      <c r="AG344">
        <v>342</v>
      </c>
      <c r="AH344" t="str">
        <f t="shared" si="111"/>
        <v/>
      </c>
      <c r="AI344" t="str">
        <f>IFERROR(IF(MATCH($AH339,$S:$S,0)&gt;0,CONCATENATE("grado: '",INDEX($V:$V,MATCH($AH339,$S:$S,0)),"',"),0),"")</f>
        <v/>
      </c>
      <c r="AN344" t="str">
        <f>IF($E344="","",INDEX(CATEGORIAS!$A:$A,MATCH($E344,CATEGORIAS!$B:$B,0)))</f>
        <v/>
      </c>
      <c r="AO344" t="str">
        <f>IF($F344="","",INDEX(SUBCATEGORIAS!$A:$A,MATCH($F344,SUBCATEGORIAS!$B:$B,0)))</f>
        <v/>
      </c>
      <c r="AP344" t="str">
        <f t="shared" si="101"/>
        <v/>
      </c>
      <c r="AR344" s="2" t="str">
        <f t="shared" si="109"/>
        <v/>
      </c>
      <c r="AS344" t="str">
        <f t="shared" si="110"/>
        <v/>
      </c>
      <c r="AT344" t="str">
        <f t="shared" si="102"/>
        <v/>
      </c>
      <c r="AU344" t="str">
        <f t="shared" si="103"/>
        <v/>
      </c>
    </row>
    <row r="345" spans="2:47" x14ac:dyDescent="0.25">
      <c r="B345" t="str">
        <f>IF(D345="","",MAX($B$2:B344)+1)</f>
        <v/>
      </c>
      <c r="C345" s="3" t="str">
        <f>IF(A345="","",IF(COUNTIF($A$2:$A344,$A345)=0,MAX($C$2:$C344)+1,""))</f>
        <v/>
      </c>
      <c r="M345" t="s">
        <v>57</v>
      </c>
      <c r="O345" t="s">
        <v>57</v>
      </c>
      <c r="P345" s="3" t="str">
        <f t="shared" si="104"/>
        <v/>
      </c>
      <c r="Q345" s="3" t="str">
        <f>IF(D345="","",IF(AND(D345&lt;&gt;"",E345&lt;&gt;"",F345&lt;&gt;"",J345&lt;&gt;"",P345&lt;&gt;"",L345&lt;&gt;"",IFERROR(MATCH(INDEX($C:$C,MATCH($D345,$D:$D,0)),IMAGENES!$B:$B,0),-1)&gt;0),"'si'","'no'"))</f>
        <v/>
      </c>
      <c r="S345" t="str">
        <f t="shared" si="94"/>
        <v/>
      </c>
      <c r="T345" t="str">
        <f t="shared" si="95"/>
        <v/>
      </c>
      <c r="U345" t="str">
        <f t="shared" si="96"/>
        <v/>
      </c>
      <c r="V345" t="str">
        <f t="shared" si="105"/>
        <v/>
      </c>
      <c r="W345" t="str">
        <f t="shared" si="97"/>
        <v/>
      </c>
      <c r="X345" t="str">
        <f t="shared" si="98"/>
        <v/>
      </c>
      <c r="Y345" t="str">
        <f t="shared" si="99"/>
        <v/>
      </c>
      <c r="Z345" t="str">
        <f>IF($X345="","",INDEX(CATEGORIAS!$A:$A,MATCH($X345,CATEGORIAS!$B:$B,0)))</f>
        <v/>
      </c>
      <c r="AA345" t="str">
        <f>IF($Y345="","",INDEX(SUBCATEGORIAS!$A:$A,MATCH($Y345,SUBCATEGORIAS!$B:$B,0)))</f>
        <v/>
      </c>
      <c r="AB345" t="str">
        <f t="shared" si="100"/>
        <v/>
      </c>
      <c r="AC345" t="str">
        <f t="shared" si="106"/>
        <v/>
      </c>
      <c r="AD345" t="str">
        <f t="shared" si="107"/>
        <v/>
      </c>
      <c r="AE345" t="str">
        <f t="shared" si="108"/>
        <v/>
      </c>
      <c r="AG345">
        <v>343</v>
      </c>
      <c r="AH345" t="str">
        <f t="shared" si="111"/>
        <v/>
      </c>
      <c r="AI345" t="str">
        <f>IFERROR(IF(MATCH($AH339,$S:$S,0)&gt;0,CONCATENATE("id_categoria: '",INDEX($Z:$Z,MATCH($AH339,$S:$S,0)),"',"),0),"")</f>
        <v/>
      </c>
      <c r="AN345" t="str">
        <f>IF($E345="","",INDEX(CATEGORIAS!$A:$A,MATCH($E345,CATEGORIAS!$B:$B,0)))</f>
        <v/>
      </c>
      <c r="AO345" t="str">
        <f>IF($F345="","",INDEX(SUBCATEGORIAS!$A:$A,MATCH($F345,SUBCATEGORIAS!$B:$B,0)))</f>
        <v/>
      </c>
      <c r="AP345" t="str">
        <f t="shared" si="101"/>
        <v/>
      </c>
      <c r="AR345" s="2" t="str">
        <f t="shared" si="109"/>
        <v/>
      </c>
      <c r="AS345" t="str">
        <f t="shared" si="110"/>
        <v/>
      </c>
      <c r="AT345" t="str">
        <f t="shared" si="102"/>
        <v/>
      </c>
      <c r="AU345" t="str">
        <f t="shared" si="103"/>
        <v/>
      </c>
    </row>
    <row r="346" spans="2:47" x14ac:dyDescent="0.25">
      <c r="B346" t="str">
        <f>IF(D346="","",MAX($B$2:B345)+1)</f>
        <v/>
      </c>
      <c r="C346" s="3" t="str">
        <f>IF(A346="","",IF(COUNTIF($A$2:$A345,$A346)=0,MAX($C$2:$C345)+1,""))</f>
        <v/>
      </c>
      <c r="M346" t="s">
        <v>57</v>
      </c>
      <c r="O346" t="s">
        <v>57</v>
      </c>
      <c r="P346" s="3" t="str">
        <f t="shared" si="104"/>
        <v/>
      </c>
      <c r="Q346" s="3" t="str">
        <f>IF(D346="","",IF(AND(D346&lt;&gt;"",E346&lt;&gt;"",F346&lt;&gt;"",J346&lt;&gt;"",P346&lt;&gt;"",L346&lt;&gt;"",IFERROR(MATCH(INDEX($C:$C,MATCH($D346,$D:$D,0)),IMAGENES!$B:$B,0),-1)&gt;0),"'si'","'no'"))</f>
        <v/>
      </c>
      <c r="S346" t="str">
        <f t="shared" si="94"/>
        <v/>
      </c>
      <c r="T346" t="str">
        <f t="shared" si="95"/>
        <v/>
      </c>
      <c r="U346" t="str">
        <f t="shared" si="96"/>
        <v/>
      </c>
      <c r="V346" t="str">
        <f t="shared" si="105"/>
        <v/>
      </c>
      <c r="W346" t="str">
        <f t="shared" si="97"/>
        <v/>
      </c>
      <c r="X346" t="str">
        <f t="shared" si="98"/>
        <v/>
      </c>
      <c r="Y346" t="str">
        <f t="shared" si="99"/>
        <v/>
      </c>
      <c r="Z346" t="str">
        <f>IF($X346="","",INDEX(CATEGORIAS!$A:$A,MATCH($X346,CATEGORIAS!$B:$B,0)))</f>
        <v/>
      </c>
      <c r="AA346" t="str">
        <f>IF($Y346="","",INDEX(SUBCATEGORIAS!$A:$A,MATCH($Y346,SUBCATEGORIAS!$B:$B,0)))</f>
        <v/>
      </c>
      <c r="AB346" t="str">
        <f t="shared" si="100"/>
        <v/>
      </c>
      <c r="AC346" t="str">
        <f t="shared" si="106"/>
        <v/>
      </c>
      <c r="AD346" t="str">
        <f t="shared" si="107"/>
        <v/>
      </c>
      <c r="AE346" t="str">
        <f t="shared" si="108"/>
        <v/>
      </c>
      <c r="AG346">
        <v>344</v>
      </c>
      <c r="AH346" t="str">
        <f t="shared" si="111"/>
        <v/>
      </c>
      <c r="AI346" t="str">
        <f>IFERROR(IF(MATCH($AH339,$S:$S,0)&gt;0,CONCATENATE("id_subcategoria: '",INDEX($AA:$AA,MATCH($AH339,$S:$S,0)),"',"),0),"")</f>
        <v/>
      </c>
      <c r="AN346" t="str">
        <f>IF($E346="","",INDEX(CATEGORIAS!$A:$A,MATCH($E346,CATEGORIAS!$B:$B,0)))</f>
        <v/>
      </c>
      <c r="AO346" t="str">
        <f>IF($F346="","",INDEX(SUBCATEGORIAS!$A:$A,MATCH($F346,SUBCATEGORIAS!$B:$B,0)))</f>
        <v/>
      </c>
      <c r="AP346" t="str">
        <f t="shared" si="101"/>
        <v/>
      </c>
      <c r="AR346" s="2" t="str">
        <f t="shared" si="109"/>
        <v/>
      </c>
      <c r="AS346" t="str">
        <f t="shared" si="110"/>
        <v/>
      </c>
      <c r="AT346" t="str">
        <f t="shared" si="102"/>
        <v/>
      </c>
      <c r="AU346" t="str">
        <f t="shared" si="103"/>
        <v/>
      </c>
    </row>
    <row r="347" spans="2:47" x14ac:dyDescent="0.25">
      <c r="B347" t="str">
        <f>IF(D347="","",MAX($B$2:B346)+1)</f>
        <v/>
      </c>
      <c r="C347" s="3" t="str">
        <f>IF(A347="","",IF(COUNTIF($A$2:$A346,$A347)=0,MAX($C$2:$C346)+1,""))</f>
        <v/>
      </c>
      <c r="M347" t="s">
        <v>57</v>
      </c>
      <c r="O347" t="s">
        <v>57</v>
      </c>
      <c r="P347" s="3" t="str">
        <f t="shared" si="104"/>
        <v/>
      </c>
      <c r="Q347" s="3" t="str">
        <f>IF(D347="","",IF(AND(D347&lt;&gt;"",E347&lt;&gt;"",F347&lt;&gt;"",J347&lt;&gt;"",P347&lt;&gt;"",L347&lt;&gt;"",IFERROR(MATCH(INDEX($C:$C,MATCH($D347,$D:$D,0)),IMAGENES!$B:$B,0),-1)&gt;0),"'si'","'no'"))</f>
        <v/>
      </c>
      <c r="S347" t="str">
        <f t="shared" si="94"/>
        <v/>
      </c>
      <c r="T347" t="str">
        <f t="shared" si="95"/>
        <v/>
      </c>
      <c r="U347" t="str">
        <f t="shared" si="96"/>
        <v/>
      </c>
      <c r="V347" t="str">
        <f t="shared" si="105"/>
        <v/>
      </c>
      <c r="W347" t="str">
        <f t="shared" si="97"/>
        <v/>
      </c>
      <c r="X347" t="str">
        <f t="shared" si="98"/>
        <v/>
      </c>
      <c r="Y347" t="str">
        <f t="shared" si="99"/>
        <v/>
      </c>
      <c r="Z347" t="str">
        <f>IF($X347="","",INDEX(CATEGORIAS!$A:$A,MATCH($X347,CATEGORIAS!$B:$B,0)))</f>
        <v/>
      </c>
      <c r="AA347" t="str">
        <f>IF($Y347="","",INDEX(SUBCATEGORIAS!$A:$A,MATCH($Y347,SUBCATEGORIAS!$B:$B,0)))</f>
        <v/>
      </c>
      <c r="AB347" t="str">
        <f t="shared" si="100"/>
        <v/>
      </c>
      <c r="AC347" t="str">
        <f t="shared" si="106"/>
        <v/>
      </c>
      <c r="AD347" t="str">
        <f t="shared" si="107"/>
        <v/>
      </c>
      <c r="AE347" t="str">
        <f t="shared" si="108"/>
        <v/>
      </c>
      <c r="AG347">
        <v>345</v>
      </c>
      <c r="AH347" t="str">
        <f t="shared" si="111"/>
        <v/>
      </c>
      <c r="AI347" t="str">
        <f>IFERROR(IF(MATCH($AH339,$S:$S,0)&gt;0,CONCATENATE("precio: ",INDEX($AB:$AB,MATCH($AH339,$S:$S,0)),","),0),"")</f>
        <v/>
      </c>
      <c r="AN347" t="str">
        <f>IF($E347="","",INDEX(CATEGORIAS!$A:$A,MATCH($E347,CATEGORIAS!$B:$B,0)))</f>
        <v/>
      </c>
      <c r="AO347" t="str">
        <f>IF($F347="","",INDEX(SUBCATEGORIAS!$A:$A,MATCH($F347,SUBCATEGORIAS!$B:$B,0)))</f>
        <v/>
      </c>
      <c r="AP347" t="str">
        <f t="shared" si="101"/>
        <v/>
      </c>
      <c r="AR347" s="2" t="str">
        <f t="shared" si="109"/>
        <v/>
      </c>
      <c r="AS347" t="str">
        <f t="shared" si="110"/>
        <v/>
      </c>
      <c r="AT347" t="str">
        <f t="shared" si="102"/>
        <v/>
      </c>
      <c r="AU347" t="str">
        <f t="shared" si="103"/>
        <v/>
      </c>
    </row>
    <row r="348" spans="2:47" x14ac:dyDescent="0.25">
      <c r="B348" t="str">
        <f>IF(D348="","",MAX($B$2:B347)+1)</f>
        <v/>
      </c>
      <c r="C348" s="3" t="str">
        <f>IF(A348="","",IF(COUNTIF($A$2:$A347,$A348)=0,MAX($C$2:$C347)+1,""))</f>
        <v/>
      </c>
      <c r="M348" t="s">
        <v>57</v>
      </c>
      <c r="O348" t="s">
        <v>57</v>
      </c>
      <c r="P348" s="3" t="str">
        <f t="shared" si="104"/>
        <v/>
      </c>
      <c r="Q348" s="3" t="str">
        <f>IF(D348="","",IF(AND(D348&lt;&gt;"",E348&lt;&gt;"",F348&lt;&gt;"",J348&lt;&gt;"",P348&lt;&gt;"",L348&lt;&gt;"",IFERROR(MATCH(INDEX($C:$C,MATCH($D348,$D:$D,0)),IMAGENES!$B:$B,0),-1)&gt;0),"'si'","'no'"))</f>
        <v/>
      </c>
      <c r="S348" t="str">
        <f t="shared" si="94"/>
        <v/>
      </c>
      <c r="T348" t="str">
        <f t="shared" si="95"/>
        <v/>
      </c>
      <c r="U348" t="str">
        <f t="shared" si="96"/>
        <v/>
      </c>
      <c r="V348" t="str">
        <f t="shared" si="105"/>
        <v/>
      </c>
      <c r="W348" t="str">
        <f t="shared" si="97"/>
        <v/>
      </c>
      <c r="X348" t="str">
        <f t="shared" si="98"/>
        <v/>
      </c>
      <c r="Y348" t="str">
        <f t="shared" si="99"/>
        <v/>
      </c>
      <c r="Z348" t="str">
        <f>IF($X348="","",INDEX(CATEGORIAS!$A:$A,MATCH($X348,CATEGORIAS!$B:$B,0)))</f>
        <v/>
      </c>
      <c r="AA348" t="str">
        <f>IF($Y348="","",INDEX(SUBCATEGORIAS!$A:$A,MATCH($Y348,SUBCATEGORIAS!$B:$B,0)))</f>
        <v/>
      </c>
      <c r="AB348" t="str">
        <f t="shared" si="100"/>
        <v/>
      </c>
      <c r="AC348" t="str">
        <f t="shared" si="106"/>
        <v/>
      </c>
      <c r="AD348" t="str">
        <f t="shared" si="107"/>
        <v/>
      </c>
      <c r="AE348" t="str">
        <f t="shared" si="108"/>
        <v/>
      </c>
      <c r="AG348">
        <v>346</v>
      </c>
      <c r="AH348" t="str">
        <f t="shared" si="111"/>
        <v/>
      </c>
      <c r="AI348" t="str">
        <f>IFERROR(IF(MATCH($AH339,$S:$S,0)&gt;0,CONCATENATE("video_si: ",IF(LEN(IF(OR(INDEX($AD:$AD,MATCH($AH339,$S:$S,0))=0,INDEX($AD:$AD,MATCH($AH339,$S:$S,0))=" ",INDEX($AD:$AD,MATCH($AH339,$S:$S,0))=""),CONCATENATE(CHAR(39),CHAR(39)),CONCATENATE(CHAR(39),INDEX($AD:$AD,MATCH($AH339,$S:$S,0)),CHAR(39))))&gt;5,"'si'","'no'"),","),0),"")</f>
        <v/>
      </c>
      <c r="AN348" t="str">
        <f>IF($E348="","",INDEX(CATEGORIAS!$A:$A,MATCH($E348,CATEGORIAS!$B:$B,0)))</f>
        <v/>
      </c>
      <c r="AO348" t="str">
        <f>IF($F348="","",INDEX(SUBCATEGORIAS!$A:$A,MATCH($F348,SUBCATEGORIAS!$B:$B,0)))</f>
        <v/>
      </c>
      <c r="AP348" t="str">
        <f t="shared" si="101"/>
        <v/>
      </c>
      <c r="AR348" s="2" t="str">
        <f t="shared" si="109"/>
        <v/>
      </c>
      <c r="AS348" t="str">
        <f t="shared" si="110"/>
        <v/>
      </c>
      <c r="AT348" t="str">
        <f t="shared" si="102"/>
        <v/>
      </c>
      <c r="AU348" t="str">
        <f t="shared" si="103"/>
        <v/>
      </c>
    </row>
    <row r="349" spans="2:47" x14ac:dyDescent="0.25">
      <c r="B349" t="str">
        <f>IF(D349="","",MAX($B$2:B348)+1)</f>
        <v/>
      </c>
      <c r="C349" s="3" t="str">
        <f>IF(A349="","",IF(COUNTIF($A$2:$A348,$A349)=0,MAX($C$2:$C348)+1,""))</f>
        <v/>
      </c>
      <c r="M349" t="s">
        <v>57</v>
      </c>
      <c r="O349" t="s">
        <v>57</v>
      </c>
      <c r="P349" s="3" t="str">
        <f t="shared" si="104"/>
        <v/>
      </c>
      <c r="Q349" s="3" t="str">
        <f>IF(D349="","",IF(AND(D349&lt;&gt;"",E349&lt;&gt;"",F349&lt;&gt;"",J349&lt;&gt;"",P349&lt;&gt;"",L349&lt;&gt;"",IFERROR(MATCH(INDEX($C:$C,MATCH($D349,$D:$D,0)),IMAGENES!$B:$B,0),-1)&gt;0),"'si'","'no'"))</f>
        <v/>
      </c>
      <c r="S349" t="str">
        <f t="shared" si="94"/>
        <v/>
      </c>
      <c r="T349" t="str">
        <f t="shared" si="95"/>
        <v/>
      </c>
      <c r="U349" t="str">
        <f t="shared" si="96"/>
        <v/>
      </c>
      <c r="V349" t="str">
        <f t="shared" si="105"/>
        <v/>
      </c>
      <c r="W349" t="str">
        <f t="shared" si="97"/>
        <v/>
      </c>
      <c r="X349" t="str">
        <f t="shared" si="98"/>
        <v/>
      </c>
      <c r="Y349" t="str">
        <f t="shared" si="99"/>
        <v/>
      </c>
      <c r="Z349" t="str">
        <f>IF($X349="","",INDEX(CATEGORIAS!$A:$A,MATCH($X349,CATEGORIAS!$B:$B,0)))</f>
        <v/>
      </c>
      <c r="AA349" t="str">
        <f>IF($Y349="","",INDEX(SUBCATEGORIAS!$A:$A,MATCH($Y349,SUBCATEGORIAS!$B:$B,0)))</f>
        <v/>
      </c>
      <c r="AB349" t="str">
        <f t="shared" si="100"/>
        <v/>
      </c>
      <c r="AC349" t="str">
        <f t="shared" si="106"/>
        <v/>
      </c>
      <c r="AD349" t="str">
        <f t="shared" si="107"/>
        <v/>
      </c>
      <c r="AE349" t="str">
        <f t="shared" si="108"/>
        <v/>
      </c>
      <c r="AG349">
        <v>347</v>
      </c>
      <c r="AH349" t="str">
        <f t="shared" si="111"/>
        <v/>
      </c>
      <c r="AI349" t="str">
        <f>IFERROR(IF(MATCH($AH339,$S:$S,0)&gt;0,CONCATENATE("video_link: ",IF(OR(INDEX($AD:$AD,MATCH($AH339,$S:$S,0))=0,INDEX($AD:$AD,MATCH($AH339,$S:$S,0))=" ",INDEX($AD:$AD,MATCH($AH339,$S:$S,0))=""),CONCATENATE(CHAR(39),CHAR(39)),CONCATENATE(CHAR(39),INDEX($AD:$AD,MATCH($AH339,$S:$S,0)),CHAR(39))),","),0),"")</f>
        <v/>
      </c>
      <c r="AN349" t="str">
        <f>IF($E349="","",INDEX(CATEGORIAS!$A:$A,MATCH($E349,CATEGORIAS!$B:$B,0)))</f>
        <v/>
      </c>
      <c r="AO349" t="str">
        <f>IF($F349="","",INDEX(SUBCATEGORIAS!$A:$A,MATCH($F349,SUBCATEGORIAS!$B:$B,0)))</f>
        <v/>
      </c>
      <c r="AP349" t="str">
        <f t="shared" si="101"/>
        <v/>
      </c>
      <c r="AR349" s="2" t="str">
        <f t="shared" si="109"/>
        <v/>
      </c>
      <c r="AS349" t="str">
        <f t="shared" si="110"/>
        <v/>
      </c>
      <c r="AT349" t="str">
        <f t="shared" si="102"/>
        <v/>
      </c>
      <c r="AU349" t="str">
        <f t="shared" si="103"/>
        <v/>
      </c>
    </row>
    <row r="350" spans="2:47" x14ac:dyDescent="0.25">
      <c r="B350" t="str">
        <f>IF(D350="","",MAX($B$2:B349)+1)</f>
        <v/>
      </c>
      <c r="C350" s="3" t="str">
        <f>IF(A350="","",IF(COUNTIF($A$2:$A349,$A350)=0,MAX($C$2:$C349)+1,""))</f>
        <v/>
      </c>
      <c r="M350" t="s">
        <v>57</v>
      </c>
      <c r="O350" t="s">
        <v>57</v>
      </c>
      <c r="P350" s="3" t="str">
        <f t="shared" si="104"/>
        <v/>
      </c>
      <c r="Q350" s="3" t="str">
        <f>IF(D350="","",IF(AND(D350&lt;&gt;"",E350&lt;&gt;"",F350&lt;&gt;"",J350&lt;&gt;"",P350&lt;&gt;"",L350&lt;&gt;"",IFERROR(MATCH(INDEX($C:$C,MATCH($D350,$D:$D,0)),IMAGENES!$B:$B,0),-1)&gt;0),"'si'","'no'"))</f>
        <v/>
      </c>
      <c r="S350" t="str">
        <f t="shared" si="94"/>
        <v/>
      </c>
      <c r="T350" t="str">
        <f t="shared" si="95"/>
        <v/>
      </c>
      <c r="U350" t="str">
        <f t="shared" si="96"/>
        <v/>
      </c>
      <c r="V350" t="str">
        <f t="shared" si="105"/>
        <v/>
      </c>
      <c r="W350" t="str">
        <f t="shared" si="97"/>
        <v/>
      </c>
      <c r="X350" t="str">
        <f t="shared" si="98"/>
        <v/>
      </c>
      <c r="Y350" t="str">
        <f t="shared" si="99"/>
        <v/>
      </c>
      <c r="Z350" t="str">
        <f>IF($X350="","",INDEX(CATEGORIAS!$A:$A,MATCH($X350,CATEGORIAS!$B:$B,0)))</f>
        <v/>
      </c>
      <c r="AA350" t="str">
        <f>IF($Y350="","",INDEX(SUBCATEGORIAS!$A:$A,MATCH($Y350,SUBCATEGORIAS!$B:$B,0)))</f>
        <v/>
      </c>
      <c r="AB350" t="str">
        <f t="shared" si="100"/>
        <v/>
      </c>
      <c r="AC350" t="str">
        <f t="shared" si="106"/>
        <v/>
      </c>
      <c r="AD350" t="str">
        <f t="shared" si="107"/>
        <v/>
      </c>
      <c r="AE350" t="str">
        <f t="shared" si="108"/>
        <v/>
      </c>
      <c r="AG350">
        <v>348</v>
      </c>
      <c r="AH350" t="str">
        <f t="shared" si="111"/>
        <v/>
      </c>
      <c r="AI350" t="str">
        <f>IFERROR(IF(MATCH($AH339,$S:$S,0)&gt;0,CONCATENATE("imagen: ",IF(OR(INDEX($AC:$AC,MATCH($AH339,$S:$S,0))=0,INDEX($AC:$AC,MATCH($AH339,$S:$S,0))=" ",INDEX($AC:$AC,MATCH($AH339,$S:$S,0))=""),CONCATENATE(CHAR(39),CHAR(39)),CONCATENATE("require('../images/productos/",INDEX($AC:$AC,MATCH($AH339,$S:$S,0)),"')")),","),0),"")</f>
        <v/>
      </c>
      <c r="AN350" t="str">
        <f>IF($E350="","",INDEX(CATEGORIAS!$A:$A,MATCH($E350,CATEGORIAS!$B:$B,0)))</f>
        <v/>
      </c>
      <c r="AO350" t="str">
        <f>IF($F350="","",INDEX(SUBCATEGORIAS!$A:$A,MATCH($F350,SUBCATEGORIAS!$B:$B,0)))</f>
        <v/>
      </c>
      <c r="AP350" t="str">
        <f t="shared" si="101"/>
        <v/>
      </c>
      <c r="AR350" s="2" t="str">
        <f t="shared" si="109"/>
        <v/>
      </c>
      <c r="AS350" t="str">
        <f t="shared" si="110"/>
        <v/>
      </c>
      <c r="AT350" t="str">
        <f t="shared" si="102"/>
        <v/>
      </c>
      <c r="AU350" t="str">
        <f t="shared" si="103"/>
        <v/>
      </c>
    </row>
    <row r="351" spans="2:47" x14ac:dyDescent="0.25">
      <c r="B351" t="str">
        <f>IF(D351="","",MAX($B$2:B350)+1)</f>
        <v/>
      </c>
      <c r="C351" s="3" t="str">
        <f>IF(A351="","",IF(COUNTIF($A$2:$A350,$A351)=0,MAX($C$2:$C350)+1,""))</f>
        <v/>
      </c>
      <c r="M351" t="s">
        <v>57</v>
      </c>
      <c r="O351" t="s">
        <v>57</v>
      </c>
      <c r="P351" s="3" t="str">
        <f t="shared" si="104"/>
        <v/>
      </c>
      <c r="Q351" s="3" t="str">
        <f>IF(D351="","",IF(AND(D351&lt;&gt;"",E351&lt;&gt;"",F351&lt;&gt;"",J351&lt;&gt;"",P351&lt;&gt;"",L351&lt;&gt;"",IFERROR(MATCH(INDEX($C:$C,MATCH($D351,$D:$D,0)),IMAGENES!$B:$B,0),-1)&gt;0),"'si'","'no'"))</f>
        <v/>
      </c>
      <c r="S351" t="str">
        <f t="shared" si="94"/>
        <v/>
      </c>
      <c r="T351" t="str">
        <f t="shared" si="95"/>
        <v/>
      </c>
      <c r="U351" t="str">
        <f t="shared" si="96"/>
        <v/>
      </c>
      <c r="V351" t="str">
        <f t="shared" si="105"/>
        <v/>
      </c>
      <c r="W351" t="str">
        <f t="shared" si="97"/>
        <v/>
      </c>
      <c r="X351" t="str">
        <f t="shared" si="98"/>
        <v/>
      </c>
      <c r="Y351" t="str">
        <f t="shared" si="99"/>
        <v/>
      </c>
      <c r="Z351" t="str">
        <f>IF($X351="","",INDEX(CATEGORIAS!$A:$A,MATCH($X351,CATEGORIAS!$B:$B,0)))</f>
        <v/>
      </c>
      <c r="AA351" t="str">
        <f>IF($Y351="","",INDEX(SUBCATEGORIAS!$A:$A,MATCH($Y351,SUBCATEGORIAS!$B:$B,0)))</f>
        <v/>
      </c>
      <c r="AB351" t="str">
        <f t="shared" si="100"/>
        <v/>
      </c>
      <c r="AC351" t="str">
        <f t="shared" si="106"/>
        <v/>
      </c>
      <c r="AD351" t="str">
        <f t="shared" si="107"/>
        <v/>
      </c>
      <c r="AE351" t="str">
        <f t="shared" si="108"/>
        <v/>
      </c>
      <c r="AG351">
        <v>349</v>
      </c>
      <c r="AH351" t="str">
        <f t="shared" si="111"/>
        <v/>
      </c>
      <c r="AI351" t="str">
        <f>IFERROR(IF(MATCH($AH339,$S:$S,0)&gt;0,CONCATENATE("disponible: ",INDEX($AE:$AE,MATCH($AH339,$S:$S,0)),","),0),"")</f>
        <v/>
      </c>
      <c r="AN351" t="str">
        <f>IF($E351="","",INDEX(CATEGORIAS!$A:$A,MATCH($E351,CATEGORIAS!$B:$B,0)))</f>
        <v/>
      </c>
      <c r="AO351" t="str">
        <f>IF($F351="","",INDEX(SUBCATEGORIAS!$A:$A,MATCH($F351,SUBCATEGORIAS!$B:$B,0)))</f>
        <v/>
      </c>
      <c r="AP351" t="str">
        <f t="shared" si="101"/>
        <v/>
      </c>
      <c r="AR351" s="2" t="str">
        <f t="shared" si="109"/>
        <v/>
      </c>
      <c r="AS351" t="str">
        <f t="shared" si="110"/>
        <v/>
      </c>
      <c r="AT351" t="str">
        <f t="shared" si="102"/>
        <v/>
      </c>
      <c r="AU351" t="str">
        <f t="shared" si="103"/>
        <v/>
      </c>
    </row>
    <row r="352" spans="2:47" x14ac:dyDescent="0.25">
      <c r="B352" t="str">
        <f>IF(D352="","",MAX($B$2:B351)+1)</f>
        <v/>
      </c>
      <c r="C352" s="3" t="str">
        <f>IF(A352="","",IF(COUNTIF($A$2:$A351,$A352)=0,MAX($C$2:$C351)+1,""))</f>
        <v/>
      </c>
      <c r="M352" t="s">
        <v>57</v>
      </c>
      <c r="O352" t="s">
        <v>57</v>
      </c>
      <c r="P352" s="3" t="str">
        <f t="shared" si="104"/>
        <v/>
      </c>
      <c r="Q352" s="3" t="str">
        <f>IF(D352="","",IF(AND(D352&lt;&gt;"",E352&lt;&gt;"",F352&lt;&gt;"",J352&lt;&gt;"",P352&lt;&gt;"",L352&lt;&gt;"",IFERROR(MATCH(INDEX($C:$C,MATCH($D352,$D:$D,0)),IMAGENES!$B:$B,0),-1)&gt;0),"'si'","'no'"))</f>
        <v/>
      </c>
      <c r="S352" t="str">
        <f t="shared" si="94"/>
        <v/>
      </c>
      <c r="T352" t="str">
        <f t="shared" si="95"/>
        <v/>
      </c>
      <c r="U352" t="str">
        <f t="shared" si="96"/>
        <v/>
      </c>
      <c r="V352" t="str">
        <f t="shared" si="105"/>
        <v/>
      </c>
      <c r="W352" t="str">
        <f t="shared" si="97"/>
        <v/>
      </c>
      <c r="X352" t="str">
        <f t="shared" si="98"/>
        <v/>
      </c>
      <c r="Y352" t="str">
        <f t="shared" si="99"/>
        <v/>
      </c>
      <c r="Z352" t="str">
        <f>IF($X352="","",INDEX(CATEGORIAS!$A:$A,MATCH($X352,CATEGORIAS!$B:$B,0)))</f>
        <v/>
      </c>
      <c r="AA352" t="str">
        <f>IF($Y352="","",INDEX(SUBCATEGORIAS!$A:$A,MATCH($Y352,SUBCATEGORIAS!$B:$B,0)))</f>
        <v/>
      </c>
      <c r="AB352" t="str">
        <f t="shared" si="100"/>
        <v/>
      </c>
      <c r="AC352" t="str">
        <f t="shared" si="106"/>
        <v/>
      </c>
      <c r="AD352" t="str">
        <f t="shared" si="107"/>
        <v/>
      </c>
      <c r="AE352" t="str">
        <f t="shared" si="108"/>
        <v/>
      </c>
      <c r="AG352">
        <v>350</v>
      </c>
      <c r="AH352" t="str">
        <f t="shared" si="111"/>
        <v/>
      </c>
      <c r="AI352" t="str">
        <f>IFERROR(IF(MATCH($AH339,$S:$S,0)&gt;0,"},",0),"")</f>
        <v/>
      </c>
      <c r="AN352" t="str">
        <f>IF($E352="","",INDEX(CATEGORIAS!$A:$A,MATCH($E352,CATEGORIAS!$B:$B,0)))</f>
        <v/>
      </c>
      <c r="AO352" t="str">
        <f>IF($F352="","",INDEX(SUBCATEGORIAS!$A:$A,MATCH($F352,SUBCATEGORIAS!$B:$B,0)))</f>
        <v/>
      </c>
      <c r="AP352" t="str">
        <f t="shared" si="101"/>
        <v/>
      </c>
      <c r="AR352" s="2" t="str">
        <f t="shared" si="109"/>
        <v/>
      </c>
      <c r="AS352" t="str">
        <f t="shared" si="110"/>
        <v/>
      </c>
      <c r="AT352" t="str">
        <f t="shared" si="102"/>
        <v/>
      </c>
      <c r="AU352" t="str">
        <f t="shared" si="103"/>
        <v/>
      </c>
    </row>
    <row r="353" spans="2:47" x14ac:dyDescent="0.25">
      <c r="B353" t="str">
        <f>IF(D353="","",MAX($B$2:B352)+1)</f>
        <v/>
      </c>
      <c r="C353" s="3" t="str">
        <f>IF(A353="","",IF(COUNTIF($A$2:$A352,$A353)=0,MAX($C$2:$C352)+1,""))</f>
        <v/>
      </c>
      <c r="M353" t="s">
        <v>57</v>
      </c>
      <c r="O353" t="s">
        <v>57</v>
      </c>
      <c r="P353" s="3" t="str">
        <f t="shared" si="104"/>
        <v/>
      </c>
      <c r="Q353" s="3" t="str">
        <f>IF(D353="","",IF(AND(D353&lt;&gt;"",E353&lt;&gt;"",F353&lt;&gt;"",J353&lt;&gt;"",P353&lt;&gt;"",L353&lt;&gt;"",IFERROR(MATCH(INDEX($C:$C,MATCH($D353,$D:$D,0)),IMAGENES!$B:$B,0),-1)&gt;0),"'si'","'no'"))</f>
        <v/>
      </c>
      <c r="S353" t="str">
        <f t="shared" si="94"/>
        <v/>
      </c>
      <c r="T353" t="str">
        <f t="shared" si="95"/>
        <v/>
      </c>
      <c r="U353" t="str">
        <f t="shared" si="96"/>
        <v/>
      </c>
      <c r="V353" t="str">
        <f t="shared" si="105"/>
        <v/>
      </c>
      <c r="W353" t="str">
        <f t="shared" si="97"/>
        <v/>
      </c>
      <c r="X353" t="str">
        <f t="shared" si="98"/>
        <v/>
      </c>
      <c r="Y353" t="str">
        <f t="shared" si="99"/>
        <v/>
      </c>
      <c r="Z353" t="str">
        <f>IF($X353="","",INDEX(CATEGORIAS!$A:$A,MATCH($X353,CATEGORIAS!$B:$B,0)))</f>
        <v/>
      </c>
      <c r="AA353" t="str">
        <f>IF($Y353="","",INDEX(SUBCATEGORIAS!$A:$A,MATCH($Y353,SUBCATEGORIAS!$B:$B,0)))</f>
        <v/>
      </c>
      <c r="AB353" t="str">
        <f t="shared" si="100"/>
        <v/>
      </c>
      <c r="AC353" t="str">
        <f t="shared" si="106"/>
        <v/>
      </c>
      <c r="AD353" t="str">
        <f t="shared" si="107"/>
        <v/>
      </c>
      <c r="AE353" t="str">
        <f t="shared" si="108"/>
        <v/>
      </c>
      <c r="AG353">
        <v>351</v>
      </c>
      <c r="AH353">
        <f t="shared" si="111"/>
        <v>26</v>
      </c>
      <c r="AI353" t="str">
        <f>IFERROR(IF(MATCH($AH353,$S:$S,0)&gt;0,"{",0),"")</f>
        <v/>
      </c>
      <c r="AN353" t="str">
        <f>IF($E353="","",INDEX(CATEGORIAS!$A:$A,MATCH($E353,CATEGORIAS!$B:$B,0)))</f>
        <v/>
      </c>
      <c r="AO353" t="str">
        <f>IF($F353="","",INDEX(SUBCATEGORIAS!$A:$A,MATCH($F353,SUBCATEGORIAS!$B:$B,0)))</f>
        <v/>
      </c>
      <c r="AP353" t="str">
        <f t="shared" si="101"/>
        <v/>
      </c>
      <c r="AR353" s="2" t="str">
        <f t="shared" si="109"/>
        <v/>
      </c>
      <c r="AS353" t="str">
        <f t="shared" si="110"/>
        <v/>
      </c>
      <c r="AT353" t="str">
        <f t="shared" si="102"/>
        <v/>
      </c>
      <c r="AU353" t="str">
        <f t="shared" si="103"/>
        <v/>
      </c>
    </row>
    <row r="354" spans="2:47" x14ac:dyDescent="0.25">
      <c r="B354" t="str">
        <f>IF(D354="","",MAX($B$2:B353)+1)</f>
        <v/>
      </c>
      <c r="C354" s="3" t="str">
        <f>IF(A354="","",IF(COUNTIF($A$2:$A353,$A354)=0,MAX($C$2:$C353)+1,""))</f>
        <v/>
      </c>
      <c r="M354" t="s">
        <v>57</v>
      </c>
      <c r="O354" t="s">
        <v>57</v>
      </c>
      <c r="P354" s="3" t="str">
        <f t="shared" si="104"/>
        <v/>
      </c>
      <c r="Q354" s="3" t="str">
        <f>IF(D354="","",IF(AND(D354&lt;&gt;"",E354&lt;&gt;"",F354&lt;&gt;"",J354&lt;&gt;"",P354&lt;&gt;"",L354&lt;&gt;"",IFERROR(MATCH(INDEX($C:$C,MATCH($D354,$D:$D,0)),IMAGENES!$B:$B,0),-1)&gt;0),"'si'","'no'"))</f>
        <v/>
      </c>
      <c r="S354" t="str">
        <f t="shared" si="94"/>
        <v/>
      </c>
      <c r="T354" t="str">
        <f t="shared" si="95"/>
        <v/>
      </c>
      <c r="U354" t="str">
        <f t="shared" si="96"/>
        <v/>
      </c>
      <c r="V354" t="str">
        <f t="shared" si="105"/>
        <v/>
      </c>
      <c r="W354" t="str">
        <f t="shared" si="97"/>
        <v/>
      </c>
      <c r="X354" t="str">
        <f t="shared" si="98"/>
        <v/>
      </c>
      <c r="Y354" t="str">
        <f t="shared" si="99"/>
        <v/>
      </c>
      <c r="Z354" t="str">
        <f>IF($X354="","",INDEX(CATEGORIAS!$A:$A,MATCH($X354,CATEGORIAS!$B:$B,0)))</f>
        <v/>
      </c>
      <c r="AA354" t="str">
        <f>IF($Y354="","",INDEX(SUBCATEGORIAS!$A:$A,MATCH($Y354,SUBCATEGORIAS!$B:$B,0)))</f>
        <v/>
      </c>
      <c r="AB354" t="str">
        <f t="shared" si="100"/>
        <v/>
      </c>
      <c r="AC354" t="str">
        <f t="shared" si="106"/>
        <v/>
      </c>
      <c r="AD354" t="str">
        <f t="shared" si="107"/>
        <v/>
      </c>
      <c r="AE354" t="str">
        <f t="shared" si="108"/>
        <v/>
      </c>
      <c r="AG354">
        <v>352</v>
      </c>
      <c r="AH354" t="str">
        <f t="shared" si="111"/>
        <v/>
      </c>
      <c r="AI354" t="str">
        <f>IFERROR(IF(MATCH($AH353,$S:$S,0)&gt;0,CONCATENATE("id_articulo: ",$AH353,","),0),"")</f>
        <v/>
      </c>
      <c r="AN354" t="str">
        <f>IF($E354="","",INDEX(CATEGORIAS!$A:$A,MATCH($E354,CATEGORIAS!$B:$B,0)))</f>
        <v/>
      </c>
      <c r="AO354" t="str">
        <f>IF($F354="","",INDEX(SUBCATEGORIAS!$A:$A,MATCH($F354,SUBCATEGORIAS!$B:$B,0)))</f>
        <v/>
      </c>
      <c r="AP354" t="str">
        <f t="shared" si="101"/>
        <v/>
      </c>
      <c r="AR354" s="2" t="str">
        <f t="shared" si="109"/>
        <v/>
      </c>
      <c r="AS354" t="str">
        <f t="shared" si="110"/>
        <v/>
      </c>
      <c r="AT354" t="str">
        <f t="shared" si="102"/>
        <v/>
      </c>
      <c r="AU354" t="str">
        <f t="shared" si="103"/>
        <v/>
      </c>
    </row>
    <row r="355" spans="2:47" x14ac:dyDescent="0.25">
      <c r="B355" t="str">
        <f>IF(D355="","",MAX($B$2:B354)+1)</f>
        <v/>
      </c>
      <c r="C355" s="3" t="str">
        <f>IF(A355="","",IF(COUNTIF($A$2:$A354,$A355)=0,MAX($C$2:$C354)+1,""))</f>
        <v/>
      </c>
      <c r="M355" t="s">
        <v>57</v>
      </c>
      <c r="O355" t="s">
        <v>57</v>
      </c>
      <c r="P355" s="3" t="str">
        <f t="shared" si="104"/>
        <v/>
      </c>
      <c r="Q355" s="3" t="str">
        <f>IF(D355="","",IF(AND(D355&lt;&gt;"",E355&lt;&gt;"",F355&lt;&gt;"",J355&lt;&gt;"",P355&lt;&gt;"",L355&lt;&gt;"",IFERROR(MATCH(INDEX($C:$C,MATCH($D355,$D:$D,0)),IMAGENES!$B:$B,0),-1)&gt;0),"'si'","'no'"))</f>
        <v/>
      </c>
      <c r="S355" t="str">
        <f t="shared" si="94"/>
        <v/>
      </c>
      <c r="T355" t="str">
        <f t="shared" si="95"/>
        <v/>
      </c>
      <c r="U355" t="str">
        <f t="shared" si="96"/>
        <v/>
      </c>
      <c r="V355" t="str">
        <f t="shared" si="105"/>
        <v/>
      </c>
      <c r="W355" t="str">
        <f t="shared" si="97"/>
        <v/>
      </c>
      <c r="X355" t="str">
        <f t="shared" si="98"/>
        <v/>
      </c>
      <c r="Y355" t="str">
        <f t="shared" si="99"/>
        <v/>
      </c>
      <c r="Z355" t="str">
        <f>IF($X355="","",INDEX(CATEGORIAS!$A:$A,MATCH($X355,CATEGORIAS!$B:$B,0)))</f>
        <v/>
      </c>
      <c r="AA355" t="str">
        <f>IF($Y355="","",INDEX(SUBCATEGORIAS!$A:$A,MATCH($Y355,SUBCATEGORIAS!$B:$B,0)))</f>
        <v/>
      </c>
      <c r="AB355" t="str">
        <f t="shared" si="100"/>
        <v/>
      </c>
      <c r="AC355" t="str">
        <f t="shared" si="106"/>
        <v/>
      </c>
      <c r="AD355" t="str">
        <f t="shared" si="107"/>
        <v/>
      </c>
      <c r="AE355" t="str">
        <f t="shared" si="108"/>
        <v/>
      </c>
      <c r="AG355">
        <v>353</v>
      </c>
      <c r="AH355" t="str">
        <f t="shared" si="111"/>
        <v/>
      </c>
      <c r="AI355" t="str">
        <f>IFERROR(IF(MATCH($AH353,$S:$S,0)&gt;0,CONCATENATE("nombre: '",INDEX($T:$T,MATCH($AH353,$S:$S,0)),"',"),0),"")</f>
        <v/>
      </c>
      <c r="AN355" t="str">
        <f>IF($E355="","",INDEX(CATEGORIAS!$A:$A,MATCH($E355,CATEGORIAS!$B:$B,0)))</f>
        <v/>
      </c>
      <c r="AO355" t="str">
        <f>IF($F355="","",INDEX(SUBCATEGORIAS!$A:$A,MATCH($F355,SUBCATEGORIAS!$B:$B,0)))</f>
        <v/>
      </c>
      <c r="AP355" t="str">
        <f t="shared" si="101"/>
        <v/>
      </c>
      <c r="AR355" s="2" t="str">
        <f t="shared" si="109"/>
        <v/>
      </c>
      <c r="AS355" t="str">
        <f t="shared" si="110"/>
        <v/>
      </c>
      <c r="AT355" t="str">
        <f t="shared" si="102"/>
        <v/>
      </c>
      <c r="AU355" t="str">
        <f t="shared" si="103"/>
        <v/>
      </c>
    </row>
    <row r="356" spans="2:47" x14ac:dyDescent="0.25">
      <c r="B356" t="str">
        <f>IF(D356="","",MAX($B$2:B355)+1)</f>
        <v/>
      </c>
      <c r="C356" s="3" t="str">
        <f>IF(A356="","",IF(COUNTIF($A$2:$A355,$A356)=0,MAX($C$2:$C355)+1,""))</f>
        <v/>
      </c>
      <c r="M356" t="s">
        <v>57</v>
      </c>
      <c r="O356" t="s">
        <v>57</v>
      </c>
      <c r="P356" s="3" t="str">
        <f t="shared" si="104"/>
        <v/>
      </c>
      <c r="Q356" s="3" t="str">
        <f>IF(D356="","",IF(AND(D356&lt;&gt;"",E356&lt;&gt;"",F356&lt;&gt;"",J356&lt;&gt;"",P356&lt;&gt;"",L356&lt;&gt;"",IFERROR(MATCH(INDEX($C:$C,MATCH($D356,$D:$D,0)),IMAGENES!$B:$B,0),-1)&gt;0),"'si'","'no'"))</f>
        <v/>
      </c>
      <c r="S356" t="str">
        <f t="shared" si="94"/>
        <v/>
      </c>
      <c r="T356" t="str">
        <f t="shared" si="95"/>
        <v/>
      </c>
      <c r="U356" t="str">
        <f t="shared" si="96"/>
        <v/>
      </c>
      <c r="V356" t="str">
        <f t="shared" si="105"/>
        <v/>
      </c>
      <c r="W356" t="str">
        <f t="shared" si="97"/>
        <v/>
      </c>
      <c r="X356" t="str">
        <f t="shared" si="98"/>
        <v/>
      </c>
      <c r="Y356" t="str">
        <f t="shared" si="99"/>
        <v/>
      </c>
      <c r="Z356" t="str">
        <f>IF($X356="","",INDEX(CATEGORIAS!$A:$A,MATCH($X356,CATEGORIAS!$B:$B,0)))</f>
        <v/>
      </c>
      <c r="AA356" t="str">
        <f>IF($Y356="","",INDEX(SUBCATEGORIAS!$A:$A,MATCH($Y356,SUBCATEGORIAS!$B:$B,0)))</f>
        <v/>
      </c>
      <c r="AB356" t="str">
        <f t="shared" si="100"/>
        <v/>
      </c>
      <c r="AC356" t="str">
        <f t="shared" si="106"/>
        <v/>
      </c>
      <c r="AD356" t="str">
        <f t="shared" si="107"/>
        <v/>
      </c>
      <c r="AE356" t="str">
        <f t="shared" si="108"/>
        <v/>
      </c>
      <c r="AG356">
        <v>354</v>
      </c>
      <c r="AH356" t="str">
        <f t="shared" si="111"/>
        <v/>
      </c>
      <c r="AI356" t="str">
        <f>IFERROR(IF(MATCH($AH353,$S:$S,0)&gt;0,CONCATENATE("descripcion: '",INDEX($U:$U,MATCH($AH353,$S:$S,0)),"',"),0),"")</f>
        <v/>
      </c>
      <c r="AN356" t="str">
        <f>IF($E356="","",INDEX(CATEGORIAS!$A:$A,MATCH($E356,CATEGORIAS!$B:$B,0)))</f>
        <v/>
      </c>
      <c r="AO356" t="str">
        <f>IF($F356="","",INDEX(SUBCATEGORIAS!$A:$A,MATCH($F356,SUBCATEGORIAS!$B:$B,0)))</f>
        <v/>
      </c>
      <c r="AP356" t="str">
        <f t="shared" si="101"/>
        <v/>
      </c>
      <c r="AR356" s="2" t="str">
        <f t="shared" si="109"/>
        <v/>
      </c>
      <c r="AS356" t="str">
        <f t="shared" si="110"/>
        <v/>
      </c>
      <c r="AT356" t="str">
        <f t="shared" si="102"/>
        <v/>
      </c>
      <c r="AU356" t="str">
        <f t="shared" si="103"/>
        <v/>
      </c>
    </row>
    <row r="357" spans="2:47" x14ac:dyDescent="0.25">
      <c r="B357" t="str">
        <f>IF(D357="","",MAX($B$2:B356)+1)</f>
        <v/>
      </c>
      <c r="C357" s="3" t="str">
        <f>IF(A357="","",IF(COUNTIF($A$2:$A356,$A357)=0,MAX($C$2:$C356)+1,""))</f>
        <v/>
      </c>
      <c r="M357" t="s">
        <v>57</v>
      </c>
      <c r="O357" t="s">
        <v>57</v>
      </c>
      <c r="P357" s="3" t="str">
        <f t="shared" si="104"/>
        <v/>
      </c>
      <c r="Q357" s="3" t="str">
        <f>IF(D357="","",IF(AND(D357&lt;&gt;"",E357&lt;&gt;"",F357&lt;&gt;"",J357&lt;&gt;"",P357&lt;&gt;"",L357&lt;&gt;"",IFERROR(MATCH(INDEX($C:$C,MATCH($D357,$D:$D,0)),IMAGENES!$B:$B,0),-1)&gt;0),"'si'","'no'"))</f>
        <v/>
      </c>
      <c r="S357" t="str">
        <f t="shared" si="94"/>
        <v/>
      </c>
      <c r="T357" t="str">
        <f t="shared" si="95"/>
        <v/>
      </c>
      <c r="U357" t="str">
        <f t="shared" si="96"/>
        <v/>
      </c>
      <c r="V357" t="str">
        <f t="shared" si="105"/>
        <v/>
      </c>
      <c r="W357" t="str">
        <f t="shared" si="97"/>
        <v/>
      </c>
      <c r="X357" t="str">
        <f t="shared" si="98"/>
        <v/>
      </c>
      <c r="Y357" t="str">
        <f t="shared" si="99"/>
        <v/>
      </c>
      <c r="Z357" t="str">
        <f>IF($X357="","",INDEX(CATEGORIAS!$A:$A,MATCH($X357,CATEGORIAS!$B:$B,0)))</f>
        <v/>
      </c>
      <c r="AA357" t="str">
        <f>IF($Y357="","",INDEX(SUBCATEGORIAS!$A:$A,MATCH($Y357,SUBCATEGORIAS!$B:$B,0)))</f>
        <v/>
      </c>
      <c r="AB357" t="str">
        <f t="shared" si="100"/>
        <v/>
      </c>
      <c r="AC357" t="str">
        <f t="shared" si="106"/>
        <v/>
      </c>
      <c r="AD357" t="str">
        <f t="shared" si="107"/>
        <v/>
      </c>
      <c r="AE357" t="str">
        <f t="shared" si="108"/>
        <v/>
      </c>
      <c r="AG357">
        <v>355</v>
      </c>
      <c r="AH357" t="str">
        <f t="shared" si="111"/>
        <v/>
      </c>
      <c r="AI357" t="str">
        <f>IFERROR(IF(MATCH($AH353,$S:$S,0)&gt;0,CONCATENATE("descripcion_larga: '",INDEX($W:$W,MATCH($AH353,$S:$S,0)),"',"),0),"")</f>
        <v/>
      </c>
      <c r="AN357" t="str">
        <f>IF($E357="","",INDEX(CATEGORIAS!$A:$A,MATCH($E357,CATEGORIAS!$B:$B,0)))</f>
        <v/>
      </c>
      <c r="AO357" t="str">
        <f>IF($F357="","",INDEX(SUBCATEGORIAS!$A:$A,MATCH($F357,SUBCATEGORIAS!$B:$B,0)))</f>
        <v/>
      </c>
      <c r="AP357" t="str">
        <f t="shared" si="101"/>
        <v/>
      </c>
      <c r="AR357" s="2" t="str">
        <f t="shared" si="109"/>
        <v/>
      </c>
      <c r="AS357" t="str">
        <f t="shared" si="110"/>
        <v/>
      </c>
      <c r="AT357" t="str">
        <f t="shared" si="102"/>
        <v/>
      </c>
      <c r="AU357" t="str">
        <f t="shared" si="103"/>
        <v/>
      </c>
    </row>
    <row r="358" spans="2:47" x14ac:dyDescent="0.25">
      <c r="B358" t="str">
        <f>IF(D358="","",MAX($B$2:B357)+1)</f>
        <v/>
      </c>
      <c r="C358" s="3" t="str">
        <f>IF(A358="","",IF(COUNTIF($A$2:$A357,$A358)=0,MAX($C$2:$C357)+1,""))</f>
        <v/>
      </c>
      <c r="M358" t="s">
        <v>57</v>
      </c>
      <c r="O358" t="s">
        <v>57</v>
      </c>
      <c r="P358" s="3" t="str">
        <f t="shared" si="104"/>
        <v/>
      </c>
      <c r="Q358" s="3" t="str">
        <f>IF(D358="","",IF(AND(D358&lt;&gt;"",E358&lt;&gt;"",F358&lt;&gt;"",J358&lt;&gt;"",P358&lt;&gt;"",L358&lt;&gt;"",IFERROR(MATCH(INDEX($C:$C,MATCH($D358,$D:$D,0)),IMAGENES!$B:$B,0),-1)&gt;0),"'si'","'no'"))</f>
        <v/>
      </c>
      <c r="S358" t="str">
        <f t="shared" si="94"/>
        <v/>
      </c>
      <c r="T358" t="str">
        <f t="shared" si="95"/>
        <v/>
      </c>
      <c r="U358" t="str">
        <f t="shared" si="96"/>
        <v/>
      </c>
      <c r="V358" t="str">
        <f t="shared" si="105"/>
        <v/>
      </c>
      <c r="W358" t="str">
        <f t="shared" si="97"/>
        <v/>
      </c>
      <c r="X358" t="str">
        <f t="shared" si="98"/>
        <v/>
      </c>
      <c r="Y358" t="str">
        <f t="shared" si="99"/>
        <v/>
      </c>
      <c r="Z358" t="str">
        <f>IF($X358="","",INDEX(CATEGORIAS!$A:$A,MATCH($X358,CATEGORIAS!$B:$B,0)))</f>
        <v/>
      </c>
      <c r="AA358" t="str">
        <f>IF($Y358="","",INDEX(SUBCATEGORIAS!$A:$A,MATCH($Y358,SUBCATEGORIAS!$B:$B,0)))</f>
        <v/>
      </c>
      <c r="AB358" t="str">
        <f t="shared" si="100"/>
        <v/>
      </c>
      <c r="AC358" t="str">
        <f t="shared" si="106"/>
        <v/>
      </c>
      <c r="AD358" t="str">
        <f t="shared" si="107"/>
        <v/>
      </c>
      <c r="AE358" t="str">
        <f t="shared" si="108"/>
        <v/>
      </c>
      <c r="AG358">
        <v>356</v>
      </c>
      <c r="AH358" t="str">
        <f t="shared" si="111"/>
        <v/>
      </c>
      <c r="AI358" t="str">
        <f>IFERROR(IF(MATCH($AH353,$S:$S,0)&gt;0,CONCATENATE("grado: '",INDEX($V:$V,MATCH($AH353,$S:$S,0)),"',"),0),"")</f>
        <v/>
      </c>
      <c r="AN358" t="str">
        <f>IF($E358="","",INDEX(CATEGORIAS!$A:$A,MATCH($E358,CATEGORIAS!$B:$B,0)))</f>
        <v/>
      </c>
      <c r="AO358" t="str">
        <f>IF($F358="","",INDEX(SUBCATEGORIAS!$A:$A,MATCH($F358,SUBCATEGORIAS!$B:$B,0)))</f>
        <v/>
      </c>
      <c r="AP358" t="str">
        <f t="shared" si="101"/>
        <v/>
      </c>
      <c r="AR358" s="2" t="str">
        <f t="shared" si="109"/>
        <v/>
      </c>
      <c r="AS358" t="str">
        <f t="shared" si="110"/>
        <v/>
      </c>
      <c r="AT358" t="str">
        <f t="shared" si="102"/>
        <v/>
      </c>
      <c r="AU358" t="str">
        <f t="shared" si="103"/>
        <v/>
      </c>
    </row>
    <row r="359" spans="2:47" x14ac:dyDescent="0.25">
      <c r="B359" t="str">
        <f>IF(D359="","",MAX($B$2:B358)+1)</f>
        <v/>
      </c>
      <c r="C359" s="3" t="str">
        <f>IF(A359="","",IF(COUNTIF($A$2:$A358,$A359)=0,MAX($C$2:$C358)+1,""))</f>
        <v/>
      </c>
      <c r="M359" t="s">
        <v>57</v>
      </c>
      <c r="O359" t="s">
        <v>57</v>
      </c>
      <c r="P359" s="3" t="str">
        <f t="shared" si="104"/>
        <v/>
      </c>
      <c r="Q359" s="3" t="str">
        <f>IF(D359="","",IF(AND(D359&lt;&gt;"",E359&lt;&gt;"",F359&lt;&gt;"",J359&lt;&gt;"",P359&lt;&gt;"",L359&lt;&gt;"",IFERROR(MATCH(INDEX($C:$C,MATCH($D359,$D:$D,0)),IMAGENES!$B:$B,0),-1)&gt;0),"'si'","'no'"))</f>
        <v/>
      </c>
      <c r="S359" t="str">
        <f t="shared" si="94"/>
        <v/>
      </c>
      <c r="T359" t="str">
        <f t="shared" si="95"/>
        <v/>
      </c>
      <c r="U359" t="str">
        <f t="shared" si="96"/>
        <v/>
      </c>
      <c r="V359" t="str">
        <f t="shared" si="105"/>
        <v/>
      </c>
      <c r="W359" t="str">
        <f t="shared" si="97"/>
        <v/>
      </c>
      <c r="X359" t="str">
        <f t="shared" si="98"/>
        <v/>
      </c>
      <c r="Y359" t="str">
        <f t="shared" si="99"/>
        <v/>
      </c>
      <c r="Z359" t="str">
        <f>IF($X359="","",INDEX(CATEGORIAS!$A:$A,MATCH($X359,CATEGORIAS!$B:$B,0)))</f>
        <v/>
      </c>
      <c r="AA359" t="str">
        <f>IF($Y359="","",INDEX(SUBCATEGORIAS!$A:$A,MATCH($Y359,SUBCATEGORIAS!$B:$B,0)))</f>
        <v/>
      </c>
      <c r="AB359" t="str">
        <f t="shared" si="100"/>
        <v/>
      </c>
      <c r="AC359" t="str">
        <f t="shared" si="106"/>
        <v/>
      </c>
      <c r="AD359" t="str">
        <f t="shared" si="107"/>
        <v/>
      </c>
      <c r="AE359" t="str">
        <f t="shared" si="108"/>
        <v/>
      </c>
      <c r="AG359">
        <v>357</v>
      </c>
      <c r="AH359" t="str">
        <f t="shared" si="111"/>
        <v/>
      </c>
      <c r="AI359" t="str">
        <f>IFERROR(IF(MATCH($AH353,$S:$S,0)&gt;0,CONCATENATE("id_categoria: '",INDEX($Z:$Z,MATCH($AH353,$S:$S,0)),"',"),0),"")</f>
        <v/>
      </c>
      <c r="AN359" t="str">
        <f>IF($E359="","",INDEX(CATEGORIAS!$A:$A,MATCH($E359,CATEGORIAS!$B:$B,0)))</f>
        <v/>
      </c>
      <c r="AO359" t="str">
        <f>IF($F359="","",INDEX(SUBCATEGORIAS!$A:$A,MATCH($F359,SUBCATEGORIAS!$B:$B,0)))</f>
        <v/>
      </c>
      <c r="AP359" t="str">
        <f t="shared" si="101"/>
        <v/>
      </c>
      <c r="AR359" s="2" t="str">
        <f t="shared" si="109"/>
        <v/>
      </c>
      <c r="AS359" t="str">
        <f t="shared" si="110"/>
        <v/>
      </c>
      <c r="AT359" t="str">
        <f t="shared" si="102"/>
        <v/>
      </c>
      <c r="AU359" t="str">
        <f t="shared" si="103"/>
        <v/>
      </c>
    </row>
    <row r="360" spans="2:47" x14ac:dyDescent="0.25">
      <c r="B360" t="str">
        <f>IF(D360="","",MAX($B$2:B359)+1)</f>
        <v/>
      </c>
      <c r="C360" s="3" t="str">
        <f>IF(A360="","",IF(COUNTIF($A$2:$A359,$A360)=0,MAX($C$2:$C359)+1,""))</f>
        <v/>
      </c>
      <c r="M360" t="s">
        <v>57</v>
      </c>
      <c r="O360" t="s">
        <v>57</v>
      </c>
      <c r="P360" s="3" t="str">
        <f t="shared" si="104"/>
        <v/>
      </c>
      <c r="Q360" s="3" t="str">
        <f>IF(D360="","",IF(AND(D360&lt;&gt;"",E360&lt;&gt;"",F360&lt;&gt;"",J360&lt;&gt;"",P360&lt;&gt;"",L360&lt;&gt;"",IFERROR(MATCH(INDEX($C:$C,MATCH($D360,$D:$D,0)),IMAGENES!$B:$B,0),-1)&gt;0),"'si'","'no'"))</f>
        <v/>
      </c>
      <c r="S360" t="str">
        <f t="shared" si="94"/>
        <v/>
      </c>
      <c r="T360" t="str">
        <f t="shared" si="95"/>
        <v/>
      </c>
      <c r="U360" t="str">
        <f t="shared" si="96"/>
        <v/>
      </c>
      <c r="V360" t="str">
        <f t="shared" si="105"/>
        <v/>
      </c>
      <c r="W360" t="str">
        <f t="shared" si="97"/>
        <v/>
      </c>
      <c r="X360" t="str">
        <f t="shared" si="98"/>
        <v/>
      </c>
      <c r="Y360" t="str">
        <f t="shared" si="99"/>
        <v/>
      </c>
      <c r="Z360" t="str">
        <f>IF($X360="","",INDEX(CATEGORIAS!$A:$A,MATCH($X360,CATEGORIAS!$B:$B,0)))</f>
        <v/>
      </c>
      <c r="AA360" t="str">
        <f>IF($Y360="","",INDEX(SUBCATEGORIAS!$A:$A,MATCH($Y360,SUBCATEGORIAS!$B:$B,0)))</f>
        <v/>
      </c>
      <c r="AB360" t="str">
        <f t="shared" si="100"/>
        <v/>
      </c>
      <c r="AC360" t="str">
        <f t="shared" si="106"/>
        <v/>
      </c>
      <c r="AD360" t="str">
        <f t="shared" si="107"/>
        <v/>
      </c>
      <c r="AE360" t="str">
        <f t="shared" si="108"/>
        <v/>
      </c>
      <c r="AG360">
        <v>358</v>
      </c>
      <c r="AH360" t="str">
        <f t="shared" si="111"/>
        <v/>
      </c>
      <c r="AI360" t="str">
        <f>IFERROR(IF(MATCH($AH353,$S:$S,0)&gt;0,CONCATENATE("id_subcategoria: '",INDEX($AA:$AA,MATCH($AH353,$S:$S,0)),"',"),0),"")</f>
        <v/>
      </c>
      <c r="AN360" t="str">
        <f>IF($E360="","",INDEX(CATEGORIAS!$A:$A,MATCH($E360,CATEGORIAS!$B:$B,0)))</f>
        <v/>
      </c>
      <c r="AO360" t="str">
        <f>IF($F360="","",INDEX(SUBCATEGORIAS!$A:$A,MATCH($F360,SUBCATEGORIAS!$B:$B,0)))</f>
        <v/>
      </c>
      <c r="AP360" t="str">
        <f t="shared" si="101"/>
        <v/>
      </c>
      <c r="AR360" s="2" t="str">
        <f t="shared" si="109"/>
        <v/>
      </c>
      <c r="AS360" t="str">
        <f t="shared" si="110"/>
        <v/>
      </c>
      <c r="AT360" t="str">
        <f t="shared" si="102"/>
        <v/>
      </c>
      <c r="AU360" t="str">
        <f t="shared" si="103"/>
        <v/>
      </c>
    </row>
    <row r="361" spans="2:47" x14ac:dyDescent="0.25">
      <c r="B361" t="str">
        <f>IF(D361="","",MAX($B$2:B360)+1)</f>
        <v/>
      </c>
      <c r="C361" s="3" t="str">
        <f>IF(A361="","",IF(COUNTIF($A$2:$A360,$A361)=0,MAX($C$2:$C360)+1,""))</f>
        <v/>
      </c>
      <c r="M361" t="s">
        <v>57</v>
      </c>
      <c r="O361" t="s">
        <v>57</v>
      </c>
      <c r="P361" s="3" t="str">
        <f t="shared" si="104"/>
        <v/>
      </c>
      <c r="Q361" s="3" t="str">
        <f>IF(D361="","",IF(AND(D361&lt;&gt;"",E361&lt;&gt;"",F361&lt;&gt;"",J361&lt;&gt;"",P361&lt;&gt;"",L361&lt;&gt;"",IFERROR(MATCH(INDEX($C:$C,MATCH($D361,$D:$D,0)),IMAGENES!$B:$B,0),-1)&gt;0),"'si'","'no'"))</f>
        <v/>
      </c>
      <c r="S361" t="str">
        <f t="shared" si="94"/>
        <v/>
      </c>
      <c r="T361" t="str">
        <f t="shared" si="95"/>
        <v/>
      </c>
      <c r="U361" t="str">
        <f t="shared" si="96"/>
        <v/>
      </c>
      <c r="V361" t="str">
        <f t="shared" si="105"/>
        <v/>
      </c>
      <c r="W361" t="str">
        <f t="shared" si="97"/>
        <v/>
      </c>
      <c r="X361" t="str">
        <f t="shared" si="98"/>
        <v/>
      </c>
      <c r="Y361" t="str">
        <f t="shared" si="99"/>
        <v/>
      </c>
      <c r="Z361" t="str">
        <f>IF($X361="","",INDEX(CATEGORIAS!$A:$A,MATCH($X361,CATEGORIAS!$B:$B,0)))</f>
        <v/>
      </c>
      <c r="AA361" t="str">
        <f>IF($Y361="","",INDEX(SUBCATEGORIAS!$A:$A,MATCH($Y361,SUBCATEGORIAS!$B:$B,0)))</f>
        <v/>
      </c>
      <c r="AB361" t="str">
        <f t="shared" si="100"/>
        <v/>
      </c>
      <c r="AC361" t="str">
        <f t="shared" si="106"/>
        <v/>
      </c>
      <c r="AD361" t="str">
        <f t="shared" si="107"/>
        <v/>
      </c>
      <c r="AE361" t="str">
        <f t="shared" si="108"/>
        <v/>
      </c>
      <c r="AG361">
        <v>359</v>
      </c>
      <c r="AH361" t="str">
        <f t="shared" si="111"/>
        <v/>
      </c>
      <c r="AI361" t="str">
        <f>IFERROR(IF(MATCH($AH353,$S:$S,0)&gt;0,CONCATENATE("precio: ",INDEX($AB:$AB,MATCH($AH353,$S:$S,0)),","),0),"")</f>
        <v/>
      </c>
      <c r="AN361" t="str">
        <f>IF($E361="","",INDEX(CATEGORIAS!$A:$A,MATCH($E361,CATEGORIAS!$B:$B,0)))</f>
        <v/>
      </c>
      <c r="AO361" t="str">
        <f>IF($F361="","",INDEX(SUBCATEGORIAS!$A:$A,MATCH($F361,SUBCATEGORIAS!$B:$B,0)))</f>
        <v/>
      </c>
      <c r="AP361" t="str">
        <f t="shared" si="101"/>
        <v/>
      </c>
      <c r="AR361" s="2" t="str">
        <f t="shared" si="109"/>
        <v/>
      </c>
      <c r="AS361" t="str">
        <f t="shared" si="110"/>
        <v/>
      </c>
      <c r="AT361" t="str">
        <f t="shared" si="102"/>
        <v/>
      </c>
      <c r="AU361" t="str">
        <f t="shared" si="103"/>
        <v/>
      </c>
    </row>
    <row r="362" spans="2:47" x14ac:dyDescent="0.25">
      <c r="B362" t="str">
        <f>IF(D362="","",MAX($B$2:B361)+1)</f>
        <v/>
      </c>
      <c r="C362" s="3" t="str">
        <f>IF(A362="","",IF(COUNTIF($A$2:$A361,$A362)=0,MAX($C$2:$C361)+1,""))</f>
        <v/>
      </c>
      <c r="M362" t="s">
        <v>57</v>
      </c>
      <c r="O362" t="s">
        <v>57</v>
      </c>
      <c r="P362" s="3" t="str">
        <f t="shared" si="104"/>
        <v/>
      </c>
      <c r="Q362" s="3" t="str">
        <f>IF(D362="","",IF(AND(D362&lt;&gt;"",E362&lt;&gt;"",F362&lt;&gt;"",J362&lt;&gt;"",P362&lt;&gt;"",L362&lt;&gt;"",IFERROR(MATCH(INDEX($C:$C,MATCH($D362,$D:$D,0)),IMAGENES!$B:$B,0),-1)&gt;0),"'si'","'no'"))</f>
        <v/>
      </c>
      <c r="S362" t="str">
        <f t="shared" si="94"/>
        <v/>
      </c>
      <c r="T362" t="str">
        <f t="shared" si="95"/>
        <v/>
      </c>
      <c r="U362" t="str">
        <f t="shared" si="96"/>
        <v/>
      </c>
      <c r="V362" t="str">
        <f t="shared" si="105"/>
        <v/>
      </c>
      <c r="W362" t="str">
        <f t="shared" si="97"/>
        <v/>
      </c>
      <c r="X362" t="str">
        <f t="shared" si="98"/>
        <v/>
      </c>
      <c r="Y362" t="str">
        <f t="shared" si="99"/>
        <v/>
      </c>
      <c r="Z362" t="str">
        <f>IF($X362="","",INDEX(CATEGORIAS!$A:$A,MATCH($X362,CATEGORIAS!$B:$B,0)))</f>
        <v/>
      </c>
      <c r="AA362" t="str">
        <f>IF($Y362="","",INDEX(SUBCATEGORIAS!$A:$A,MATCH($Y362,SUBCATEGORIAS!$B:$B,0)))</f>
        <v/>
      </c>
      <c r="AB362" t="str">
        <f t="shared" si="100"/>
        <v/>
      </c>
      <c r="AC362" t="str">
        <f t="shared" si="106"/>
        <v/>
      </c>
      <c r="AD362" t="str">
        <f t="shared" si="107"/>
        <v/>
      </c>
      <c r="AE362" t="str">
        <f t="shared" si="108"/>
        <v/>
      </c>
      <c r="AG362">
        <v>360</v>
      </c>
      <c r="AH362" t="str">
        <f t="shared" si="111"/>
        <v/>
      </c>
      <c r="AI362" t="str">
        <f>IFERROR(IF(MATCH($AH353,$S:$S,0)&gt;0,CONCATENATE("video_si: ",IF(LEN(IF(OR(INDEX($AD:$AD,MATCH($AH353,$S:$S,0))=0,INDEX($AD:$AD,MATCH($AH353,$S:$S,0))=" ",INDEX($AD:$AD,MATCH($AH353,$S:$S,0))=""),CONCATENATE(CHAR(39),CHAR(39)),CONCATENATE(CHAR(39),INDEX($AD:$AD,MATCH($AH353,$S:$S,0)),CHAR(39))))&gt;5,"'si'","'no'"),","),0),"")</f>
        <v/>
      </c>
      <c r="AN362" t="str">
        <f>IF($E362="","",INDEX(CATEGORIAS!$A:$A,MATCH($E362,CATEGORIAS!$B:$B,0)))</f>
        <v/>
      </c>
      <c r="AO362" t="str">
        <f>IF($F362="","",INDEX(SUBCATEGORIAS!$A:$A,MATCH($F362,SUBCATEGORIAS!$B:$B,0)))</f>
        <v/>
      </c>
      <c r="AP362" t="str">
        <f t="shared" si="101"/>
        <v/>
      </c>
      <c r="AR362" s="2" t="str">
        <f t="shared" si="109"/>
        <v/>
      </c>
      <c r="AS362" t="str">
        <f t="shared" si="110"/>
        <v/>
      </c>
      <c r="AT362" t="str">
        <f t="shared" si="102"/>
        <v/>
      </c>
      <c r="AU362" t="str">
        <f t="shared" si="103"/>
        <v/>
      </c>
    </row>
    <row r="363" spans="2:47" x14ac:dyDescent="0.25">
      <c r="B363" t="str">
        <f>IF(D363="","",MAX($B$2:B362)+1)</f>
        <v/>
      </c>
      <c r="C363" s="3" t="str">
        <f>IF(A363="","",IF(COUNTIF($A$2:$A362,$A363)=0,MAX($C$2:$C362)+1,""))</f>
        <v/>
      </c>
      <c r="M363" t="s">
        <v>57</v>
      </c>
      <c r="O363" t="s">
        <v>57</v>
      </c>
      <c r="P363" s="3" t="str">
        <f t="shared" si="104"/>
        <v/>
      </c>
      <c r="Q363" s="3" t="str">
        <f>IF(D363="","",IF(AND(D363&lt;&gt;"",E363&lt;&gt;"",F363&lt;&gt;"",J363&lt;&gt;"",P363&lt;&gt;"",L363&lt;&gt;"",IFERROR(MATCH(INDEX($C:$C,MATCH($D363,$D:$D,0)),IMAGENES!$B:$B,0),-1)&gt;0),"'si'","'no'"))</f>
        <v/>
      </c>
      <c r="S363" t="str">
        <f t="shared" si="94"/>
        <v/>
      </c>
      <c r="T363" t="str">
        <f t="shared" si="95"/>
        <v/>
      </c>
      <c r="U363" t="str">
        <f t="shared" si="96"/>
        <v/>
      </c>
      <c r="V363" t="str">
        <f t="shared" si="105"/>
        <v/>
      </c>
      <c r="W363" t="str">
        <f t="shared" si="97"/>
        <v/>
      </c>
      <c r="X363" t="str">
        <f t="shared" si="98"/>
        <v/>
      </c>
      <c r="Y363" t="str">
        <f t="shared" si="99"/>
        <v/>
      </c>
      <c r="Z363" t="str">
        <f>IF($X363="","",INDEX(CATEGORIAS!$A:$A,MATCH($X363,CATEGORIAS!$B:$B,0)))</f>
        <v/>
      </c>
      <c r="AA363" t="str">
        <f>IF($Y363="","",INDEX(SUBCATEGORIAS!$A:$A,MATCH($Y363,SUBCATEGORIAS!$B:$B,0)))</f>
        <v/>
      </c>
      <c r="AB363" t="str">
        <f t="shared" si="100"/>
        <v/>
      </c>
      <c r="AC363" t="str">
        <f t="shared" si="106"/>
        <v/>
      </c>
      <c r="AD363" t="str">
        <f t="shared" si="107"/>
        <v/>
      </c>
      <c r="AE363" t="str">
        <f t="shared" si="108"/>
        <v/>
      </c>
      <c r="AG363">
        <v>361</v>
      </c>
      <c r="AH363" t="str">
        <f t="shared" si="111"/>
        <v/>
      </c>
      <c r="AI363" t="str">
        <f>IFERROR(IF(MATCH($AH353,$S:$S,0)&gt;0,CONCATENATE("video_link: ",IF(OR(INDEX($AD:$AD,MATCH($AH353,$S:$S,0))=0,INDEX($AD:$AD,MATCH($AH353,$S:$S,0))=" ",INDEX($AD:$AD,MATCH($AH353,$S:$S,0))=""),CONCATENATE(CHAR(39),CHAR(39)),CONCATENATE(CHAR(39),INDEX($AD:$AD,MATCH($AH353,$S:$S,0)),CHAR(39))),","),0),"")</f>
        <v/>
      </c>
      <c r="AN363" t="str">
        <f>IF($E363="","",INDEX(CATEGORIAS!$A:$A,MATCH($E363,CATEGORIAS!$B:$B,0)))</f>
        <v/>
      </c>
      <c r="AO363" t="str">
        <f>IF($F363="","",INDEX(SUBCATEGORIAS!$A:$A,MATCH($F363,SUBCATEGORIAS!$B:$B,0)))</f>
        <v/>
      </c>
      <c r="AP363" t="str">
        <f t="shared" si="101"/>
        <v/>
      </c>
      <c r="AR363" s="2" t="str">
        <f t="shared" si="109"/>
        <v/>
      </c>
      <c r="AS363" t="str">
        <f t="shared" si="110"/>
        <v/>
      </c>
      <c r="AT363" t="str">
        <f t="shared" si="102"/>
        <v/>
      </c>
      <c r="AU363" t="str">
        <f t="shared" si="103"/>
        <v/>
      </c>
    </row>
    <row r="364" spans="2:47" x14ac:dyDescent="0.25">
      <c r="B364" t="str">
        <f>IF(D364="","",MAX($B$2:B363)+1)</f>
        <v/>
      </c>
      <c r="C364" s="3" t="str">
        <f>IF(A364="","",IF(COUNTIF($A$2:$A363,$A364)=0,MAX($C$2:$C363)+1,""))</f>
        <v/>
      </c>
      <c r="M364" t="s">
        <v>57</v>
      </c>
      <c r="O364" t="s">
        <v>57</v>
      </c>
      <c r="P364" s="3" t="str">
        <f t="shared" si="104"/>
        <v/>
      </c>
      <c r="Q364" s="3" t="str">
        <f>IF(D364="","",IF(AND(D364&lt;&gt;"",E364&lt;&gt;"",F364&lt;&gt;"",J364&lt;&gt;"",P364&lt;&gt;"",L364&lt;&gt;"",IFERROR(MATCH(INDEX($C:$C,MATCH($D364,$D:$D,0)),IMAGENES!$B:$B,0),-1)&gt;0),"'si'","'no'"))</f>
        <v/>
      </c>
      <c r="S364" t="str">
        <f t="shared" si="94"/>
        <v/>
      </c>
      <c r="T364" t="str">
        <f t="shared" si="95"/>
        <v/>
      </c>
      <c r="U364" t="str">
        <f t="shared" si="96"/>
        <v/>
      </c>
      <c r="V364" t="str">
        <f t="shared" si="105"/>
        <v/>
      </c>
      <c r="W364" t="str">
        <f t="shared" si="97"/>
        <v/>
      </c>
      <c r="X364" t="str">
        <f t="shared" si="98"/>
        <v/>
      </c>
      <c r="Y364" t="str">
        <f t="shared" si="99"/>
        <v/>
      </c>
      <c r="Z364" t="str">
        <f>IF($X364="","",INDEX(CATEGORIAS!$A:$A,MATCH($X364,CATEGORIAS!$B:$B,0)))</f>
        <v/>
      </c>
      <c r="AA364" t="str">
        <f>IF($Y364="","",INDEX(SUBCATEGORIAS!$A:$A,MATCH($Y364,SUBCATEGORIAS!$B:$B,0)))</f>
        <v/>
      </c>
      <c r="AB364" t="str">
        <f t="shared" si="100"/>
        <v/>
      </c>
      <c r="AC364" t="str">
        <f t="shared" si="106"/>
        <v/>
      </c>
      <c r="AD364" t="str">
        <f t="shared" si="107"/>
        <v/>
      </c>
      <c r="AE364" t="str">
        <f t="shared" si="108"/>
        <v/>
      </c>
      <c r="AG364">
        <v>362</v>
      </c>
      <c r="AH364" t="str">
        <f t="shared" si="111"/>
        <v/>
      </c>
      <c r="AI364" t="str">
        <f>IFERROR(IF(MATCH($AH353,$S:$S,0)&gt;0,CONCATENATE("imagen: ",IF(OR(INDEX($AC:$AC,MATCH($AH353,$S:$S,0))=0,INDEX($AC:$AC,MATCH($AH353,$S:$S,0))=" ",INDEX($AC:$AC,MATCH($AH353,$S:$S,0))=""),CONCATENATE(CHAR(39),CHAR(39)),CONCATENATE("require('../images/productos/",INDEX($AC:$AC,MATCH($AH353,$S:$S,0)),"')")),","),0),"")</f>
        <v/>
      </c>
      <c r="AN364" t="str">
        <f>IF($E364="","",INDEX(CATEGORIAS!$A:$A,MATCH($E364,CATEGORIAS!$B:$B,0)))</f>
        <v/>
      </c>
      <c r="AO364" t="str">
        <f>IF($F364="","",INDEX(SUBCATEGORIAS!$A:$A,MATCH($F364,SUBCATEGORIAS!$B:$B,0)))</f>
        <v/>
      </c>
      <c r="AP364" t="str">
        <f t="shared" si="101"/>
        <v/>
      </c>
      <c r="AR364" s="2" t="str">
        <f t="shared" si="109"/>
        <v/>
      </c>
      <c r="AS364" t="str">
        <f t="shared" si="110"/>
        <v/>
      </c>
      <c r="AT364" t="str">
        <f t="shared" si="102"/>
        <v/>
      </c>
      <c r="AU364" t="str">
        <f t="shared" si="103"/>
        <v/>
      </c>
    </row>
    <row r="365" spans="2:47" x14ac:dyDescent="0.25">
      <c r="B365" t="str">
        <f>IF(D365="","",MAX($B$2:B364)+1)</f>
        <v/>
      </c>
      <c r="C365" s="3" t="str">
        <f>IF(A365="","",IF(COUNTIF($A$2:$A364,$A365)=0,MAX($C$2:$C364)+1,""))</f>
        <v/>
      </c>
      <c r="M365" t="s">
        <v>57</v>
      </c>
      <c r="O365" t="s">
        <v>57</v>
      </c>
      <c r="P365" s="3" t="str">
        <f t="shared" si="104"/>
        <v/>
      </c>
      <c r="Q365" s="3" t="str">
        <f>IF(D365="","",IF(AND(D365&lt;&gt;"",E365&lt;&gt;"",F365&lt;&gt;"",J365&lt;&gt;"",P365&lt;&gt;"",L365&lt;&gt;"",IFERROR(MATCH(INDEX($C:$C,MATCH($D365,$D:$D,0)),IMAGENES!$B:$B,0),-1)&gt;0),"'si'","'no'"))</f>
        <v/>
      </c>
      <c r="S365" t="str">
        <f t="shared" si="94"/>
        <v/>
      </c>
      <c r="T365" t="str">
        <f t="shared" si="95"/>
        <v/>
      </c>
      <c r="U365" t="str">
        <f t="shared" si="96"/>
        <v/>
      </c>
      <c r="V365" t="str">
        <f t="shared" si="105"/>
        <v/>
      </c>
      <c r="W365" t="str">
        <f t="shared" si="97"/>
        <v/>
      </c>
      <c r="X365" t="str">
        <f t="shared" si="98"/>
        <v/>
      </c>
      <c r="Y365" t="str">
        <f t="shared" si="99"/>
        <v/>
      </c>
      <c r="Z365" t="str">
        <f>IF($X365="","",INDEX(CATEGORIAS!$A:$A,MATCH($X365,CATEGORIAS!$B:$B,0)))</f>
        <v/>
      </c>
      <c r="AA365" t="str">
        <f>IF($Y365="","",INDEX(SUBCATEGORIAS!$A:$A,MATCH($Y365,SUBCATEGORIAS!$B:$B,0)))</f>
        <v/>
      </c>
      <c r="AB365" t="str">
        <f t="shared" si="100"/>
        <v/>
      </c>
      <c r="AC365" t="str">
        <f t="shared" si="106"/>
        <v/>
      </c>
      <c r="AD365" t="str">
        <f t="shared" si="107"/>
        <v/>
      </c>
      <c r="AE365" t="str">
        <f t="shared" si="108"/>
        <v/>
      </c>
      <c r="AG365">
        <v>363</v>
      </c>
      <c r="AH365" t="str">
        <f t="shared" si="111"/>
        <v/>
      </c>
      <c r="AI365" t="str">
        <f>IFERROR(IF(MATCH($AH353,$S:$S,0)&gt;0,CONCATENATE("disponible: ",INDEX($AE:$AE,MATCH($AH353,$S:$S,0)),","),0),"")</f>
        <v/>
      </c>
      <c r="AN365" t="str">
        <f>IF($E365="","",INDEX(CATEGORIAS!$A:$A,MATCH($E365,CATEGORIAS!$B:$B,0)))</f>
        <v/>
      </c>
      <c r="AO365" t="str">
        <f>IF($F365="","",INDEX(SUBCATEGORIAS!$A:$A,MATCH($F365,SUBCATEGORIAS!$B:$B,0)))</f>
        <v/>
      </c>
      <c r="AP365" t="str">
        <f t="shared" si="101"/>
        <v/>
      </c>
      <c r="AR365" s="2" t="str">
        <f t="shared" si="109"/>
        <v/>
      </c>
      <c r="AS365" t="str">
        <f t="shared" si="110"/>
        <v/>
      </c>
      <c r="AT365" t="str">
        <f t="shared" si="102"/>
        <v/>
      </c>
      <c r="AU365" t="str">
        <f t="shared" si="103"/>
        <v/>
      </c>
    </row>
    <row r="366" spans="2:47" x14ac:dyDescent="0.25">
      <c r="B366" t="str">
        <f>IF(D366="","",MAX($B$2:B365)+1)</f>
        <v/>
      </c>
      <c r="C366" s="3" t="str">
        <f>IF(A366="","",IF(COUNTIF($A$2:$A365,$A366)=0,MAX($C$2:$C365)+1,""))</f>
        <v/>
      </c>
      <c r="M366" t="s">
        <v>57</v>
      </c>
      <c r="O366" t="s">
        <v>57</v>
      </c>
      <c r="P366" s="3" t="str">
        <f t="shared" si="104"/>
        <v/>
      </c>
      <c r="Q366" s="3" t="str">
        <f>IF(D366="","",IF(AND(D366&lt;&gt;"",E366&lt;&gt;"",F366&lt;&gt;"",J366&lt;&gt;"",P366&lt;&gt;"",L366&lt;&gt;"",IFERROR(MATCH(INDEX($C:$C,MATCH($D366,$D:$D,0)),IMAGENES!$B:$B,0),-1)&gt;0),"'si'","'no'"))</f>
        <v/>
      </c>
      <c r="S366" t="str">
        <f t="shared" si="94"/>
        <v/>
      </c>
      <c r="T366" t="str">
        <f t="shared" si="95"/>
        <v/>
      </c>
      <c r="U366" t="str">
        <f t="shared" si="96"/>
        <v/>
      </c>
      <c r="V366" t="str">
        <f t="shared" si="105"/>
        <v/>
      </c>
      <c r="W366" t="str">
        <f t="shared" si="97"/>
        <v/>
      </c>
      <c r="X366" t="str">
        <f t="shared" si="98"/>
        <v/>
      </c>
      <c r="Y366" t="str">
        <f t="shared" si="99"/>
        <v/>
      </c>
      <c r="Z366" t="str">
        <f>IF($X366="","",INDEX(CATEGORIAS!$A:$A,MATCH($X366,CATEGORIAS!$B:$B,0)))</f>
        <v/>
      </c>
      <c r="AA366" t="str">
        <f>IF($Y366="","",INDEX(SUBCATEGORIAS!$A:$A,MATCH($Y366,SUBCATEGORIAS!$B:$B,0)))</f>
        <v/>
      </c>
      <c r="AB366" t="str">
        <f t="shared" si="100"/>
        <v/>
      </c>
      <c r="AC366" t="str">
        <f t="shared" si="106"/>
        <v/>
      </c>
      <c r="AD366" t="str">
        <f t="shared" si="107"/>
        <v/>
      </c>
      <c r="AE366" t="str">
        <f t="shared" si="108"/>
        <v/>
      </c>
      <c r="AG366">
        <v>364</v>
      </c>
      <c r="AH366" t="str">
        <f t="shared" si="111"/>
        <v/>
      </c>
      <c r="AI366" t="str">
        <f>IFERROR(IF(MATCH($AH353,$S:$S,0)&gt;0,"},",0),"")</f>
        <v/>
      </c>
      <c r="AN366" t="str">
        <f>IF($E366="","",INDEX(CATEGORIAS!$A:$A,MATCH($E366,CATEGORIAS!$B:$B,0)))</f>
        <v/>
      </c>
      <c r="AO366" t="str">
        <f>IF($F366="","",INDEX(SUBCATEGORIAS!$A:$A,MATCH($F366,SUBCATEGORIAS!$B:$B,0)))</f>
        <v/>
      </c>
      <c r="AP366" t="str">
        <f t="shared" si="101"/>
        <v/>
      </c>
      <c r="AR366" s="2" t="str">
        <f t="shared" si="109"/>
        <v/>
      </c>
      <c r="AS366" t="str">
        <f t="shared" si="110"/>
        <v/>
      </c>
      <c r="AT366" t="str">
        <f t="shared" si="102"/>
        <v/>
      </c>
      <c r="AU366" t="str">
        <f t="shared" si="103"/>
        <v/>
      </c>
    </row>
    <row r="367" spans="2:47" x14ac:dyDescent="0.25">
      <c r="B367" t="str">
        <f>IF(D367="","",MAX($B$2:B366)+1)</f>
        <v/>
      </c>
      <c r="C367" s="3" t="str">
        <f>IF(A367="","",IF(COUNTIF($A$2:$A366,$A367)=0,MAX($C$2:$C366)+1,""))</f>
        <v/>
      </c>
      <c r="M367" t="s">
        <v>57</v>
      </c>
      <c r="O367" t="s">
        <v>57</v>
      </c>
      <c r="P367" s="3" t="str">
        <f t="shared" si="104"/>
        <v/>
      </c>
      <c r="Q367" s="3" t="str">
        <f>IF(D367="","",IF(AND(D367&lt;&gt;"",E367&lt;&gt;"",F367&lt;&gt;"",J367&lt;&gt;"",P367&lt;&gt;"",L367&lt;&gt;"",IFERROR(MATCH(INDEX($C:$C,MATCH($D367,$D:$D,0)),IMAGENES!$B:$B,0),-1)&gt;0),"'si'","'no'"))</f>
        <v/>
      </c>
      <c r="S367" t="str">
        <f t="shared" si="94"/>
        <v/>
      </c>
      <c r="T367" t="str">
        <f t="shared" si="95"/>
        <v/>
      </c>
      <c r="U367" t="str">
        <f t="shared" si="96"/>
        <v/>
      </c>
      <c r="V367" t="str">
        <f t="shared" si="105"/>
        <v/>
      </c>
      <c r="W367" t="str">
        <f t="shared" si="97"/>
        <v/>
      </c>
      <c r="X367" t="str">
        <f t="shared" si="98"/>
        <v/>
      </c>
      <c r="Y367" t="str">
        <f t="shared" si="99"/>
        <v/>
      </c>
      <c r="Z367" t="str">
        <f>IF($X367="","",INDEX(CATEGORIAS!$A:$A,MATCH($X367,CATEGORIAS!$B:$B,0)))</f>
        <v/>
      </c>
      <c r="AA367" t="str">
        <f>IF($Y367="","",INDEX(SUBCATEGORIAS!$A:$A,MATCH($Y367,SUBCATEGORIAS!$B:$B,0)))</f>
        <v/>
      </c>
      <c r="AB367" t="str">
        <f t="shared" si="100"/>
        <v/>
      </c>
      <c r="AC367" t="str">
        <f t="shared" si="106"/>
        <v/>
      </c>
      <c r="AD367" t="str">
        <f t="shared" si="107"/>
        <v/>
      </c>
      <c r="AE367" t="str">
        <f t="shared" si="108"/>
        <v/>
      </c>
      <c r="AG367">
        <v>365</v>
      </c>
      <c r="AH367">
        <f t="shared" si="111"/>
        <v>27</v>
      </c>
      <c r="AI367" t="str">
        <f>IFERROR(IF(MATCH($AH367,$S:$S,0)&gt;0,"{",0),"")</f>
        <v/>
      </c>
      <c r="AN367" t="str">
        <f>IF($E367="","",INDEX(CATEGORIAS!$A:$A,MATCH($E367,CATEGORIAS!$B:$B,0)))</f>
        <v/>
      </c>
      <c r="AO367" t="str">
        <f>IF($F367="","",INDEX(SUBCATEGORIAS!$A:$A,MATCH($F367,SUBCATEGORIAS!$B:$B,0)))</f>
        <v/>
      </c>
      <c r="AP367" t="str">
        <f t="shared" si="101"/>
        <v/>
      </c>
      <c r="AR367" s="2" t="str">
        <f t="shared" si="109"/>
        <v/>
      </c>
      <c r="AS367" t="str">
        <f t="shared" si="110"/>
        <v/>
      </c>
      <c r="AT367" t="str">
        <f t="shared" si="102"/>
        <v/>
      </c>
      <c r="AU367" t="str">
        <f t="shared" si="103"/>
        <v/>
      </c>
    </row>
    <row r="368" spans="2:47" x14ac:dyDescent="0.25">
      <c r="B368" t="str">
        <f>IF(D368="","",MAX($B$2:B367)+1)</f>
        <v/>
      </c>
      <c r="C368" s="3" t="str">
        <f>IF(A368="","",IF(COUNTIF($A$2:$A367,$A368)=0,MAX($C$2:$C367)+1,""))</f>
        <v/>
      </c>
      <c r="M368" t="s">
        <v>57</v>
      </c>
      <c r="O368" t="s">
        <v>57</v>
      </c>
      <c r="P368" s="3" t="str">
        <f t="shared" si="104"/>
        <v/>
      </c>
      <c r="Q368" s="3" t="str">
        <f>IF(D368="","",IF(AND(D368&lt;&gt;"",E368&lt;&gt;"",F368&lt;&gt;"",J368&lt;&gt;"",P368&lt;&gt;"",L368&lt;&gt;"",IFERROR(MATCH(INDEX($C:$C,MATCH($D368,$D:$D,0)),IMAGENES!$B:$B,0),-1)&gt;0),"'si'","'no'"))</f>
        <v/>
      </c>
      <c r="S368" t="str">
        <f t="shared" si="94"/>
        <v/>
      </c>
      <c r="T368" t="str">
        <f t="shared" si="95"/>
        <v/>
      </c>
      <c r="U368" t="str">
        <f t="shared" si="96"/>
        <v/>
      </c>
      <c r="V368" t="str">
        <f t="shared" si="105"/>
        <v/>
      </c>
      <c r="W368" t="str">
        <f t="shared" si="97"/>
        <v/>
      </c>
      <c r="X368" t="str">
        <f t="shared" si="98"/>
        <v/>
      </c>
      <c r="Y368" t="str">
        <f t="shared" si="99"/>
        <v/>
      </c>
      <c r="Z368" t="str">
        <f>IF($X368="","",INDEX(CATEGORIAS!$A:$A,MATCH($X368,CATEGORIAS!$B:$B,0)))</f>
        <v/>
      </c>
      <c r="AA368" t="str">
        <f>IF($Y368="","",INDEX(SUBCATEGORIAS!$A:$A,MATCH($Y368,SUBCATEGORIAS!$B:$B,0)))</f>
        <v/>
      </c>
      <c r="AB368" t="str">
        <f t="shared" si="100"/>
        <v/>
      </c>
      <c r="AC368" t="str">
        <f t="shared" si="106"/>
        <v/>
      </c>
      <c r="AD368" t="str">
        <f t="shared" si="107"/>
        <v/>
      </c>
      <c r="AE368" t="str">
        <f t="shared" si="108"/>
        <v/>
      </c>
      <c r="AG368">
        <v>366</v>
      </c>
      <c r="AH368" t="str">
        <f t="shared" si="111"/>
        <v/>
      </c>
      <c r="AI368" t="str">
        <f>IFERROR(IF(MATCH($AH367,$S:$S,0)&gt;0,CONCATENATE("id_articulo: ",$AH367,","),0),"")</f>
        <v/>
      </c>
      <c r="AN368" t="str">
        <f>IF($E368="","",INDEX(CATEGORIAS!$A:$A,MATCH($E368,CATEGORIAS!$B:$B,0)))</f>
        <v/>
      </c>
      <c r="AO368" t="str">
        <f>IF($F368="","",INDEX(SUBCATEGORIAS!$A:$A,MATCH($F368,SUBCATEGORIAS!$B:$B,0)))</f>
        <v/>
      </c>
      <c r="AP368" t="str">
        <f t="shared" si="101"/>
        <v/>
      </c>
      <c r="AR368" s="2" t="str">
        <f t="shared" si="109"/>
        <v/>
      </c>
      <c r="AS368" t="str">
        <f t="shared" si="110"/>
        <v/>
      </c>
      <c r="AT368" t="str">
        <f t="shared" si="102"/>
        <v/>
      </c>
      <c r="AU368" t="str">
        <f t="shared" si="103"/>
        <v/>
      </c>
    </row>
    <row r="369" spans="2:47" x14ac:dyDescent="0.25">
      <c r="B369" t="str">
        <f>IF(D369="","",MAX($B$2:B368)+1)</f>
        <v/>
      </c>
      <c r="C369" s="3" t="str">
        <f>IF(A369="","",IF(COUNTIF($A$2:$A368,$A369)=0,MAX($C$2:$C368)+1,""))</f>
        <v/>
      </c>
      <c r="M369" t="s">
        <v>57</v>
      </c>
      <c r="O369" t="s">
        <v>57</v>
      </c>
      <c r="P369" s="3" t="str">
        <f t="shared" si="104"/>
        <v/>
      </c>
      <c r="Q369" s="3" t="str">
        <f>IF(D369="","",IF(AND(D369&lt;&gt;"",E369&lt;&gt;"",F369&lt;&gt;"",J369&lt;&gt;"",P369&lt;&gt;"",L369&lt;&gt;"",IFERROR(MATCH(INDEX($C:$C,MATCH($D369,$D:$D,0)),IMAGENES!$B:$B,0),-1)&gt;0),"'si'","'no'"))</f>
        <v/>
      </c>
      <c r="S369" t="str">
        <f t="shared" si="94"/>
        <v/>
      </c>
      <c r="T369" t="str">
        <f t="shared" si="95"/>
        <v/>
      </c>
      <c r="U369" t="str">
        <f t="shared" si="96"/>
        <v/>
      </c>
      <c r="V369" t="str">
        <f t="shared" si="105"/>
        <v/>
      </c>
      <c r="W369" t="str">
        <f t="shared" si="97"/>
        <v/>
      </c>
      <c r="X369" t="str">
        <f t="shared" si="98"/>
        <v/>
      </c>
      <c r="Y369" t="str">
        <f t="shared" si="99"/>
        <v/>
      </c>
      <c r="Z369" t="str">
        <f>IF($X369="","",INDEX(CATEGORIAS!$A:$A,MATCH($X369,CATEGORIAS!$B:$B,0)))</f>
        <v/>
      </c>
      <c r="AA369" t="str">
        <f>IF($Y369="","",INDEX(SUBCATEGORIAS!$A:$A,MATCH($Y369,SUBCATEGORIAS!$B:$B,0)))</f>
        <v/>
      </c>
      <c r="AB369" t="str">
        <f t="shared" si="100"/>
        <v/>
      </c>
      <c r="AC369" t="str">
        <f t="shared" si="106"/>
        <v/>
      </c>
      <c r="AD369" t="str">
        <f t="shared" si="107"/>
        <v/>
      </c>
      <c r="AE369" t="str">
        <f t="shared" si="108"/>
        <v/>
      </c>
      <c r="AG369">
        <v>367</v>
      </c>
      <c r="AH369" t="str">
        <f t="shared" si="111"/>
        <v/>
      </c>
      <c r="AI369" t="str">
        <f>IFERROR(IF(MATCH($AH367,$S:$S,0)&gt;0,CONCATENATE("nombre: '",INDEX($T:$T,MATCH($AH367,$S:$S,0)),"',"),0),"")</f>
        <v/>
      </c>
      <c r="AN369" t="str">
        <f>IF($E369="","",INDEX(CATEGORIAS!$A:$A,MATCH($E369,CATEGORIAS!$B:$B,0)))</f>
        <v/>
      </c>
      <c r="AO369" t="str">
        <f>IF($F369="","",INDEX(SUBCATEGORIAS!$A:$A,MATCH($F369,SUBCATEGORIAS!$B:$B,0)))</f>
        <v/>
      </c>
      <c r="AP369" t="str">
        <f t="shared" si="101"/>
        <v/>
      </c>
      <c r="AR369" s="2" t="str">
        <f t="shared" si="109"/>
        <v/>
      </c>
      <c r="AS369" t="str">
        <f t="shared" si="110"/>
        <v/>
      </c>
      <c r="AT369" t="str">
        <f t="shared" si="102"/>
        <v/>
      </c>
      <c r="AU369" t="str">
        <f t="shared" si="103"/>
        <v/>
      </c>
    </row>
    <row r="370" spans="2:47" x14ac:dyDescent="0.25">
      <c r="B370" t="str">
        <f>IF(D370="","",MAX($B$2:B369)+1)</f>
        <v/>
      </c>
      <c r="C370" s="3" t="str">
        <f>IF(A370="","",IF(COUNTIF($A$2:$A369,$A370)=0,MAX($C$2:$C369)+1,""))</f>
        <v/>
      </c>
      <c r="M370" t="s">
        <v>57</v>
      </c>
      <c r="O370" t="s">
        <v>57</v>
      </c>
      <c r="P370" s="3" t="str">
        <f t="shared" si="104"/>
        <v/>
      </c>
      <c r="Q370" s="3" t="str">
        <f>IF(D370="","",IF(AND(D370&lt;&gt;"",E370&lt;&gt;"",F370&lt;&gt;"",J370&lt;&gt;"",P370&lt;&gt;"",L370&lt;&gt;"",IFERROR(MATCH(INDEX($C:$C,MATCH($D370,$D:$D,0)),IMAGENES!$B:$B,0),-1)&gt;0),"'si'","'no'"))</f>
        <v/>
      </c>
      <c r="S370" t="str">
        <f t="shared" si="94"/>
        <v/>
      </c>
      <c r="T370" t="str">
        <f t="shared" si="95"/>
        <v/>
      </c>
      <c r="U370" t="str">
        <f t="shared" si="96"/>
        <v/>
      </c>
      <c r="V370" t="str">
        <f t="shared" si="105"/>
        <v/>
      </c>
      <c r="W370" t="str">
        <f t="shared" si="97"/>
        <v/>
      </c>
      <c r="X370" t="str">
        <f t="shared" si="98"/>
        <v/>
      </c>
      <c r="Y370" t="str">
        <f t="shared" si="99"/>
        <v/>
      </c>
      <c r="Z370" t="str">
        <f>IF($X370="","",INDEX(CATEGORIAS!$A:$A,MATCH($X370,CATEGORIAS!$B:$B,0)))</f>
        <v/>
      </c>
      <c r="AA370" t="str">
        <f>IF($Y370="","",INDEX(SUBCATEGORIAS!$A:$A,MATCH($Y370,SUBCATEGORIAS!$B:$B,0)))</f>
        <v/>
      </c>
      <c r="AB370" t="str">
        <f t="shared" si="100"/>
        <v/>
      </c>
      <c r="AC370" t="str">
        <f t="shared" si="106"/>
        <v/>
      </c>
      <c r="AD370" t="str">
        <f t="shared" si="107"/>
        <v/>
      </c>
      <c r="AE370" t="str">
        <f t="shared" si="108"/>
        <v/>
      </c>
      <c r="AG370">
        <v>368</v>
      </c>
      <c r="AH370" t="str">
        <f t="shared" si="111"/>
        <v/>
      </c>
      <c r="AI370" t="str">
        <f>IFERROR(IF(MATCH($AH367,$S:$S,0)&gt;0,CONCATENATE("descripcion: '",INDEX($U:$U,MATCH($AH367,$S:$S,0)),"',"),0),"")</f>
        <v/>
      </c>
      <c r="AN370" t="str">
        <f>IF($E370="","",INDEX(CATEGORIAS!$A:$A,MATCH($E370,CATEGORIAS!$B:$B,0)))</f>
        <v/>
      </c>
      <c r="AO370" t="str">
        <f>IF($F370="","",INDEX(SUBCATEGORIAS!$A:$A,MATCH($F370,SUBCATEGORIAS!$B:$B,0)))</f>
        <v/>
      </c>
      <c r="AP370" t="str">
        <f t="shared" si="101"/>
        <v/>
      </c>
      <c r="AR370" s="2" t="str">
        <f t="shared" si="109"/>
        <v/>
      </c>
      <c r="AS370" t="str">
        <f t="shared" si="110"/>
        <v/>
      </c>
      <c r="AT370" t="str">
        <f t="shared" si="102"/>
        <v/>
      </c>
      <c r="AU370" t="str">
        <f t="shared" si="103"/>
        <v/>
      </c>
    </row>
    <row r="371" spans="2:47" x14ac:dyDescent="0.25">
      <c r="B371" t="str">
        <f>IF(D371="","",MAX($B$2:B370)+1)</f>
        <v/>
      </c>
      <c r="C371" s="3" t="str">
        <f>IF(A371="","",IF(COUNTIF($A$2:$A370,$A371)=0,MAX($C$2:$C370)+1,""))</f>
        <v/>
      </c>
      <c r="M371" t="s">
        <v>57</v>
      </c>
      <c r="O371" t="s">
        <v>57</v>
      </c>
      <c r="P371" s="3" t="str">
        <f t="shared" si="104"/>
        <v/>
      </c>
      <c r="Q371" s="3" t="str">
        <f>IF(D371="","",IF(AND(D371&lt;&gt;"",E371&lt;&gt;"",F371&lt;&gt;"",J371&lt;&gt;"",P371&lt;&gt;"",L371&lt;&gt;"",IFERROR(MATCH(INDEX($C:$C,MATCH($D371,$D:$D,0)),IMAGENES!$B:$B,0),-1)&gt;0),"'si'","'no'"))</f>
        <v/>
      </c>
      <c r="S371" t="str">
        <f t="shared" si="94"/>
        <v/>
      </c>
      <c r="T371" t="str">
        <f t="shared" si="95"/>
        <v/>
      </c>
      <c r="U371" t="str">
        <f t="shared" si="96"/>
        <v/>
      </c>
      <c r="V371" t="str">
        <f t="shared" si="105"/>
        <v/>
      </c>
      <c r="W371" t="str">
        <f t="shared" si="97"/>
        <v/>
      </c>
      <c r="X371" t="str">
        <f t="shared" si="98"/>
        <v/>
      </c>
      <c r="Y371" t="str">
        <f t="shared" si="99"/>
        <v/>
      </c>
      <c r="Z371" t="str">
        <f>IF($X371="","",INDEX(CATEGORIAS!$A:$A,MATCH($X371,CATEGORIAS!$B:$B,0)))</f>
        <v/>
      </c>
      <c r="AA371" t="str">
        <f>IF($Y371="","",INDEX(SUBCATEGORIAS!$A:$A,MATCH($Y371,SUBCATEGORIAS!$B:$B,0)))</f>
        <v/>
      </c>
      <c r="AB371" t="str">
        <f t="shared" si="100"/>
        <v/>
      </c>
      <c r="AC371" t="str">
        <f t="shared" si="106"/>
        <v/>
      </c>
      <c r="AD371" t="str">
        <f t="shared" si="107"/>
        <v/>
      </c>
      <c r="AE371" t="str">
        <f t="shared" si="108"/>
        <v/>
      </c>
      <c r="AG371">
        <v>369</v>
      </c>
      <c r="AH371" t="str">
        <f t="shared" si="111"/>
        <v/>
      </c>
      <c r="AI371" t="str">
        <f>IFERROR(IF(MATCH($AH367,$S:$S,0)&gt;0,CONCATENATE("descripcion_larga: '",INDEX($W:$W,MATCH($AH367,$S:$S,0)),"',"),0),"")</f>
        <v/>
      </c>
      <c r="AN371" t="str">
        <f>IF($E371="","",INDEX(CATEGORIAS!$A:$A,MATCH($E371,CATEGORIAS!$B:$B,0)))</f>
        <v/>
      </c>
      <c r="AO371" t="str">
        <f>IF($F371="","",INDEX(SUBCATEGORIAS!$A:$A,MATCH($F371,SUBCATEGORIAS!$B:$B,0)))</f>
        <v/>
      </c>
      <c r="AP371" t="str">
        <f t="shared" si="101"/>
        <v/>
      </c>
      <c r="AR371" s="2" t="str">
        <f t="shared" si="109"/>
        <v/>
      </c>
      <c r="AS371" t="str">
        <f t="shared" si="110"/>
        <v/>
      </c>
      <c r="AT371" t="str">
        <f t="shared" si="102"/>
        <v/>
      </c>
      <c r="AU371" t="str">
        <f t="shared" si="103"/>
        <v/>
      </c>
    </row>
    <row r="372" spans="2:47" x14ac:dyDescent="0.25">
      <c r="B372" t="str">
        <f>IF(D372="","",MAX($B$2:B371)+1)</f>
        <v/>
      </c>
      <c r="C372" s="3" t="str">
        <f>IF(A372="","",IF(COUNTIF($A$2:$A371,$A372)=0,MAX($C$2:$C371)+1,""))</f>
        <v/>
      </c>
      <c r="M372" t="s">
        <v>57</v>
      </c>
      <c r="O372" t="s">
        <v>57</v>
      </c>
      <c r="P372" s="3" t="str">
        <f t="shared" si="104"/>
        <v/>
      </c>
      <c r="Q372" s="3" t="str">
        <f>IF(D372="","",IF(AND(D372&lt;&gt;"",E372&lt;&gt;"",F372&lt;&gt;"",J372&lt;&gt;"",P372&lt;&gt;"",L372&lt;&gt;"",IFERROR(MATCH(INDEX($C:$C,MATCH($D372,$D:$D,0)),IMAGENES!$B:$B,0),-1)&gt;0),"'si'","'no'"))</f>
        <v/>
      </c>
      <c r="S372" t="str">
        <f t="shared" si="94"/>
        <v/>
      </c>
      <c r="T372" t="str">
        <f t="shared" si="95"/>
        <v/>
      </c>
      <c r="U372" t="str">
        <f t="shared" si="96"/>
        <v/>
      </c>
      <c r="V372" t="str">
        <f t="shared" si="105"/>
        <v/>
      </c>
      <c r="W372" t="str">
        <f t="shared" si="97"/>
        <v/>
      </c>
      <c r="X372" t="str">
        <f t="shared" si="98"/>
        <v/>
      </c>
      <c r="Y372" t="str">
        <f t="shared" si="99"/>
        <v/>
      </c>
      <c r="Z372" t="str">
        <f>IF($X372="","",INDEX(CATEGORIAS!$A:$A,MATCH($X372,CATEGORIAS!$B:$B,0)))</f>
        <v/>
      </c>
      <c r="AA372" t="str">
        <f>IF($Y372="","",INDEX(SUBCATEGORIAS!$A:$A,MATCH($Y372,SUBCATEGORIAS!$B:$B,0)))</f>
        <v/>
      </c>
      <c r="AB372" t="str">
        <f t="shared" si="100"/>
        <v/>
      </c>
      <c r="AC372" t="str">
        <f t="shared" si="106"/>
        <v/>
      </c>
      <c r="AD372" t="str">
        <f t="shared" si="107"/>
        <v/>
      </c>
      <c r="AE372" t="str">
        <f t="shared" si="108"/>
        <v/>
      </c>
      <c r="AG372">
        <v>370</v>
      </c>
      <c r="AH372" t="str">
        <f t="shared" si="111"/>
        <v/>
      </c>
      <c r="AI372" t="str">
        <f>IFERROR(IF(MATCH($AH367,$S:$S,0)&gt;0,CONCATENATE("grado: '",INDEX($V:$V,MATCH($AH367,$S:$S,0)),"',"),0),"")</f>
        <v/>
      </c>
      <c r="AN372" t="str">
        <f>IF($E372="","",INDEX(CATEGORIAS!$A:$A,MATCH($E372,CATEGORIAS!$B:$B,0)))</f>
        <v/>
      </c>
      <c r="AO372" t="str">
        <f>IF($F372="","",INDEX(SUBCATEGORIAS!$A:$A,MATCH($F372,SUBCATEGORIAS!$B:$B,0)))</f>
        <v/>
      </c>
      <c r="AP372" t="str">
        <f t="shared" si="101"/>
        <v/>
      </c>
      <c r="AR372" s="2" t="str">
        <f t="shared" si="109"/>
        <v/>
      </c>
      <c r="AS372" t="str">
        <f t="shared" si="110"/>
        <v/>
      </c>
      <c r="AT372" t="str">
        <f t="shared" si="102"/>
        <v/>
      </c>
      <c r="AU372" t="str">
        <f t="shared" si="103"/>
        <v/>
      </c>
    </row>
    <row r="373" spans="2:47" x14ac:dyDescent="0.25">
      <c r="B373" t="str">
        <f>IF(D373="","",MAX($B$2:B372)+1)</f>
        <v/>
      </c>
      <c r="C373" s="3" t="str">
        <f>IF(A373="","",IF(COUNTIF($A$2:$A372,$A373)=0,MAX($C$2:$C372)+1,""))</f>
        <v/>
      </c>
      <c r="M373" t="s">
        <v>57</v>
      </c>
      <c r="O373" t="s">
        <v>57</v>
      </c>
      <c r="P373" s="3" t="str">
        <f t="shared" si="104"/>
        <v/>
      </c>
      <c r="Q373" s="3" t="str">
        <f>IF(D373="","",IF(AND(D373&lt;&gt;"",E373&lt;&gt;"",F373&lt;&gt;"",J373&lt;&gt;"",P373&lt;&gt;"",L373&lt;&gt;"",IFERROR(MATCH(INDEX($C:$C,MATCH($D373,$D:$D,0)),IMAGENES!$B:$B,0),-1)&gt;0),"'si'","'no'"))</f>
        <v/>
      </c>
      <c r="S373" t="str">
        <f t="shared" si="94"/>
        <v/>
      </c>
      <c r="T373" t="str">
        <f t="shared" si="95"/>
        <v/>
      </c>
      <c r="U373" t="str">
        <f t="shared" si="96"/>
        <v/>
      </c>
      <c r="V373" t="str">
        <f t="shared" si="105"/>
        <v/>
      </c>
      <c r="W373" t="str">
        <f t="shared" si="97"/>
        <v/>
      </c>
      <c r="X373" t="str">
        <f t="shared" si="98"/>
        <v/>
      </c>
      <c r="Y373" t="str">
        <f t="shared" si="99"/>
        <v/>
      </c>
      <c r="Z373" t="str">
        <f>IF($X373="","",INDEX(CATEGORIAS!$A:$A,MATCH($X373,CATEGORIAS!$B:$B,0)))</f>
        <v/>
      </c>
      <c r="AA373" t="str">
        <f>IF($Y373="","",INDEX(SUBCATEGORIAS!$A:$A,MATCH($Y373,SUBCATEGORIAS!$B:$B,0)))</f>
        <v/>
      </c>
      <c r="AB373" t="str">
        <f t="shared" si="100"/>
        <v/>
      </c>
      <c r="AC373" t="str">
        <f t="shared" si="106"/>
        <v/>
      </c>
      <c r="AD373" t="str">
        <f t="shared" si="107"/>
        <v/>
      </c>
      <c r="AE373" t="str">
        <f t="shared" si="108"/>
        <v/>
      </c>
      <c r="AG373">
        <v>371</v>
      </c>
      <c r="AH373" t="str">
        <f t="shared" si="111"/>
        <v/>
      </c>
      <c r="AI373" t="str">
        <f>IFERROR(IF(MATCH($AH367,$S:$S,0)&gt;0,CONCATENATE("id_categoria: '",INDEX($Z:$Z,MATCH($AH367,$S:$S,0)),"',"),0),"")</f>
        <v/>
      </c>
      <c r="AN373" t="str">
        <f>IF($E373="","",INDEX(CATEGORIAS!$A:$A,MATCH($E373,CATEGORIAS!$B:$B,0)))</f>
        <v/>
      </c>
      <c r="AO373" t="str">
        <f>IF($F373="","",INDEX(SUBCATEGORIAS!$A:$A,MATCH($F373,SUBCATEGORIAS!$B:$B,0)))</f>
        <v/>
      </c>
      <c r="AP373" t="str">
        <f t="shared" si="101"/>
        <v/>
      </c>
      <c r="AR373" s="2" t="str">
        <f t="shared" si="109"/>
        <v/>
      </c>
      <c r="AS373" t="str">
        <f t="shared" si="110"/>
        <v/>
      </c>
      <c r="AT373" t="str">
        <f t="shared" si="102"/>
        <v/>
      </c>
      <c r="AU373" t="str">
        <f t="shared" si="103"/>
        <v/>
      </c>
    </row>
    <row r="374" spans="2:47" x14ac:dyDescent="0.25">
      <c r="B374" t="str">
        <f>IF(D374="","",MAX($B$2:B373)+1)</f>
        <v/>
      </c>
      <c r="C374" s="3" t="str">
        <f>IF(A374="","",IF(COUNTIF($A$2:$A373,$A374)=0,MAX($C$2:$C373)+1,""))</f>
        <v/>
      </c>
      <c r="M374" t="s">
        <v>57</v>
      </c>
      <c r="O374" t="s">
        <v>57</v>
      </c>
      <c r="P374" s="3" t="str">
        <f t="shared" si="104"/>
        <v/>
      </c>
      <c r="Q374" s="3" t="str">
        <f>IF(D374="","",IF(AND(D374&lt;&gt;"",E374&lt;&gt;"",F374&lt;&gt;"",J374&lt;&gt;"",P374&lt;&gt;"",L374&lt;&gt;"",IFERROR(MATCH(INDEX($C:$C,MATCH($D374,$D:$D,0)),IMAGENES!$B:$B,0),-1)&gt;0),"'si'","'no'"))</f>
        <v/>
      </c>
      <c r="S374" t="str">
        <f t="shared" si="94"/>
        <v/>
      </c>
      <c r="T374" t="str">
        <f t="shared" si="95"/>
        <v/>
      </c>
      <c r="U374" t="str">
        <f t="shared" si="96"/>
        <v/>
      </c>
      <c r="V374" t="str">
        <f t="shared" si="105"/>
        <v/>
      </c>
      <c r="W374" t="str">
        <f t="shared" si="97"/>
        <v/>
      </c>
      <c r="X374" t="str">
        <f t="shared" si="98"/>
        <v/>
      </c>
      <c r="Y374" t="str">
        <f t="shared" si="99"/>
        <v/>
      </c>
      <c r="Z374" t="str">
        <f>IF($X374="","",INDEX(CATEGORIAS!$A:$A,MATCH($X374,CATEGORIAS!$B:$B,0)))</f>
        <v/>
      </c>
      <c r="AA374" t="str">
        <f>IF($Y374="","",INDEX(SUBCATEGORIAS!$A:$A,MATCH($Y374,SUBCATEGORIAS!$B:$B,0)))</f>
        <v/>
      </c>
      <c r="AB374" t="str">
        <f t="shared" si="100"/>
        <v/>
      </c>
      <c r="AC374" t="str">
        <f t="shared" si="106"/>
        <v/>
      </c>
      <c r="AD374" t="str">
        <f t="shared" si="107"/>
        <v/>
      </c>
      <c r="AE374" t="str">
        <f t="shared" si="108"/>
        <v/>
      </c>
      <c r="AG374">
        <v>372</v>
      </c>
      <c r="AH374" t="str">
        <f t="shared" si="111"/>
        <v/>
      </c>
      <c r="AI374" t="str">
        <f>IFERROR(IF(MATCH($AH367,$S:$S,0)&gt;0,CONCATENATE("id_subcategoria: '",INDEX($AA:$AA,MATCH($AH367,$S:$S,0)),"',"),0),"")</f>
        <v/>
      </c>
      <c r="AN374" t="str">
        <f>IF($E374="","",INDEX(CATEGORIAS!$A:$A,MATCH($E374,CATEGORIAS!$B:$B,0)))</f>
        <v/>
      </c>
      <c r="AO374" t="str">
        <f>IF($F374="","",INDEX(SUBCATEGORIAS!$A:$A,MATCH($F374,SUBCATEGORIAS!$B:$B,0)))</f>
        <v/>
      </c>
      <c r="AP374" t="str">
        <f t="shared" si="101"/>
        <v/>
      </c>
      <c r="AR374" s="2" t="str">
        <f t="shared" si="109"/>
        <v/>
      </c>
      <c r="AS374" t="str">
        <f t="shared" si="110"/>
        <v/>
      </c>
      <c r="AT374" t="str">
        <f t="shared" si="102"/>
        <v/>
      </c>
      <c r="AU374" t="str">
        <f t="shared" si="103"/>
        <v/>
      </c>
    </row>
    <row r="375" spans="2:47" x14ac:dyDescent="0.25">
      <c r="B375" t="str">
        <f>IF(D375="","",MAX($B$2:B374)+1)</f>
        <v/>
      </c>
      <c r="C375" s="3" t="str">
        <f>IF(A375="","",IF(COUNTIF($A$2:$A374,$A375)=0,MAX($C$2:$C374)+1,""))</f>
        <v/>
      </c>
      <c r="M375" t="s">
        <v>57</v>
      </c>
      <c r="O375" t="s">
        <v>57</v>
      </c>
      <c r="P375" s="3" t="str">
        <f t="shared" si="104"/>
        <v/>
      </c>
      <c r="Q375" s="3" t="str">
        <f>IF(D375="","",IF(AND(D375&lt;&gt;"",E375&lt;&gt;"",F375&lt;&gt;"",J375&lt;&gt;"",P375&lt;&gt;"",L375&lt;&gt;"",IFERROR(MATCH(INDEX($C:$C,MATCH($D375,$D:$D,0)),IMAGENES!$B:$B,0),-1)&gt;0),"'si'","'no'"))</f>
        <v/>
      </c>
      <c r="S375" t="str">
        <f t="shared" si="94"/>
        <v/>
      </c>
      <c r="T375" t="str">
        <f t="shared" si="95"/>
        <v/>
      </c>
      <c r="U375" t="str">
        <f t="shared" si="96"/>
        <v/>
      </c>
      <c r="V375" t="str">
        <f t="shared" si="105"/>
        <v/>
      </c>
      <c r="W375" t="str">
        <f t="shared" si="97"/>
        <v/>
      </c>
      <c r="X375" t="str">
        <f t="shared" si="98"/>
        <v/>
      </c>
      <c r="Y375" t="str">
        <f t="shared" si="99"/>
        <v/>
      </c>
      <c r="Z375" t="str">
        <f>IF($X375="","",INDEX(CATEGORIAS!$A:$A,MATCH($X375,CATEGORIAS!$B:$B,0)))</f>
        <v/>
      </c>
      <c r="AA375" t="str">
        <f>IF($Y375="","",INDEX(SUBCATEGORIAS!$A:$A,MATCH($Y375,SUBCATEGORIAS!$B:$B,0)))</f>
        <v/>
      </c>
      <c r="AB375" t="str">
        <f t="shared" si="100"/>
        <v/>
      </c>
      <c r="AC375" t="str">
        <f t="shared" si="106"/>
        <v/>
      </c>
      <c r="AD375" t="str">
        <f t="shared" si="107"/>
        <v/>
      </c>
      <c r="AE375" t="str">
        <f t="shared" si="108"/>
        <v/>
      </c>
      <c r="AG375">
        <v>373</v>
      </c>
      <c r="AH375" t="str">
        <f t="shared" si="111"/>
        <v/>
      </c>
      <c r="AI375" t="str">
        <f>IFERROR(IF(MATCH($AH367,$S:$S,0)&gt;0,CONCATENATE("precio: ",INDEX($AB:$AB,MATCH($AH367,$S:$S,0)),","),0),"")</f>
        <v/>
      </c>
      <c r="AN375" t="str">
        <f>IF($E375="","",INDEX(CATEGORIAS!$A:$A,MATCH($E375,CATEGORIAS!$B:$B,0)))</f>
        <v/>
      </c>
      <c r="AO375" t="str">
        <f>IF($F375="","",INDEX(SUBCATEGORIAS!$A:$A,MATCH($F375,SUBCATEGORIAS!$B:$B,0)))</f>
        <v/>
      </c>
      <c r="AP375" t="str">
        <f t="shared" si="101"/>
        <v/>
      </c>
      <c r="AR375" s="2" t="str">
        <f t="shared" si="109"/>
        <v/>
      </c>
      <c r="AS375" t="str">
        <f t="shared" si="110"/>
        <v/>
      </c>
      <c r="AT375" t="str">
        <f t="shared" si="102"/>
        <v/>
      </c>
      <c r="AU375" t="str">
        <f t="shared" si="103"/>
        <v/>
      </c>
    </row>
    <row r="376" spans="2:47" x14ac:dyDescent="0.25">
      <c r="B376" t="str">
        <f>IF(D376="","",MAX($B$2:B375)+1)</f>
        <v/>
      </c>
      <c r="C376" s="3" t="str">
        <f>IF(A376="","",IF(COUNTIF($A$2:$A375,$A376)=0,MAX($C$2:$C375)+1,""))</f>
        <v/>
      </c>
      <c r="M376" t="s">
        <v>57</v>
      </c>
      <c r="O376" t="s">
        <v>57</v>
      </c>
      <c r="P376" s="3" t="str">
        <f t="shared" si="104"/>
        <v/>
      </c>
      <c r="Q376" s="3" t="str">
        <f>IF(D376="","",IF(AND(D376&lt;&gt;"",E376&lt;&gt;"",F376&lt;&gt;"",J376&lt;&gt;"",P376&lt;&gt;"",L376&lt;&gt;"",IFERROR(MATCH(INDEX($C:$C,MATCH($D376,$D:$D,0)),IMAGENES!$B:$B,0),-1)&gt;0),"'si'","'no'"))</f>
        <v/>
      </c>
      <c r="S376" t="str">
        <f t="shared" si="94"/>
        <v/>
      </c>
      <c r="T376" t="str">
        <f t="shared" si="95"/>
        <v/>
      </c>
      <c r="U376" t="str">
        <f t="shared" si="96"/>
        <v/>
      </c>
      <c r="V376" t="str">
        <f t="shared" si="105"/>
        <v/>
      </c>
      <c r="W376" t="str">
        <f t="shared" si="97"/>
        <v/>
      </c>
      <c r="X376" t="str">
        <f t="shared" si="98"/>
        <v/>
      </c>
      <c r="Y376" t="str">
        <f t="shared" si="99"/>
        <v/>
      </c>
      <c r="Z376" t="str">
        <f>IF($X376="","",INDEX(CATEGORIAS!$A:$A,MATCH($X376,CATEGORIAS!$B:$B,0)))</f>
        <v/>
      </c>
      <c r="AA376" t="str">
        <f>IF($Y376="","",INDEX(SUBCATEGORIAS!$A:$A,MATCH($Y376,SUBCATEGORIAS!$B:$B,0)))</f>
        <v/>
      </c>
      <c r="AB376" t="str">
        <f t="shared" si="100"/>
        <v/>
      </c>
      <c r="AC376" t="str">
        <f t="shared" si="106"/>
        <v/>
      </c>
      <c r="AD376" t="str">
        <f t="shared" si="107"/>
        <v/>
      </c>
      <c r="AE376" t="str">
        <f t="shared" si="108"/>
        <v/>
      </c>
      <c r="AG376">
        <v>374</v>
      </c>
      <c r="AH376" t="str">
        <f t="shared" si="111"/>
        <v/>
      </c>
      <c r="AI376" t="str">
        <f>IFERROR(IF(MATCH($AH367,$S:$S,0)&gt;0,CONCATENATE("video_si: ",IF(LEN(IF(OR(INDEX($AD:$AD,MATCH($AH367,$S:$S,0))=0,INDEX($AD:$AD,MATCH($AH367,$S:$S,0))=" ",INDEX($AD:$AD,MATCH($AH367,$S:$S,0))=""),CONCATENATE(CHAR(39),CHAR(39)),CONCATENATE(CHAR(39),INDEX($AD:$AD,MATCH($AH367,$S:$S,0)),CHAR(39))))&gt;5,"'si'","'no'"),","),0),"")</f>
        <v/>
      </c>
      <c r="AN376" t="str">
        <f>IF($E376="","",INDEX(CATEGORIAS!$A:$A,MATCH($E376,CATEGORIAS!$B:$B,0)))</f>
        <v/>
      </c>
      <c r="AO376" t="str">
        <f>IF($F376="","",INDEX(SUBCATEGORIAS!$A:$A,MATCH($F376,SUBCATEGORIAS!$B:$B,0)))</f>
        <v/>
      </c>
      <c r="AP376" t="str">
        <f t="shared" si="101"/>
        <v/>
      </c>
      <c r="AR376" s="2" t="str">
        <f t="shared" si="109"/>
        <v/>
      </c>
      <c r="AS376" t="str">
        <f t="shared" si="110"/>
        <v/>
      </c>
      <c r="AT376" t="str">
        <f t="shared" si="102"/>
        <v/>
      </c>
      <c r="AU376" t="str">
        <f t="shared" si="103"/>
        <v/>
      </c>
    </row>
    <row r="377" spans="2:47" x14ac:dyDescent="0.25">
      <c r="B377" t="str">
        <f>IF(D377="","",MAX($B$2:B376)+1)</f>
        <v/>
      </c>
      <c r="C377" s="3" t="str">
        <f>IF(A377="","",IF(COUNTIF($A$2:$A376,$A377)=0,MAX($C$2:$C376)+1,""))</f>
        <v/>
      </c>
      <c r="M377" t="s">
        <v>57</v>
      </c>
      <c r="O377" t="s">
        <v>57</v>
      </c>
      <c r="P377" s="3" t="str">
        <f t="shared" si="104"/>
        <v/>
      </c>
      <c r="Q377" s="3" t="str">
        <f>IF(D377="","",IF(AND(D377&lt;&gt;"",E377&lt;&gt;"",F377&lt;&gt;"",J377&lt;&gt;"",P377&lt;&gt;"",L377&lt;&gt;"",IFERROR(MATCH(INDEX($C:$C,MATCH($D377,$D:$D,0)),IMAGENES!$B:$B,0),-1)&gt;0),"'si'","'no'"))</f>
        <v/>
      </c>
      <c r="S377" t="str">
        <f t="shared" si="94"/>
        <v/>
      </c>
      <c r="T377" t="str">
        <f t="shared" si="95"/>
        <v/>
      </c>
      <c r="U377" t="str">
        <f t="shared" si="96"/>
        <v/>
      </c>
      <c r="V377" t="str">
        <f t="shared" si="105"/>
        <v/>
      </c>
      <c r="W377" t="str">
        <f t="shared" si="97"/>
        <v/>
      </c>
      <c r="X377" t="str">
        <f t="shared" si="98"/>
        <v/>
      </c>
      <c r="Y377" t="str">
        <f t="shared" si="99"/>
        <v/>
      </c>
      <c r="Z377" t="str">
        <f>IF($X377="","",INDEX(CATEGORIAS!$A:$A,MATCH($X377,CATEGORIAS!$B:$B,0)))</f>
        <v/>
      </c>
      <c r="AA377" t="str">
        <f>IF($Y377="","",INDEX(SUBCATEGORIAS!$A:$A,MATCH($Y377,SUBCATEGORIAS!$B:$B,0)))</f>
        <v/>
      </c>
      <c r="AB377" t="str">
        <f t="shared" si="100"/>
        <v/>
      </c>
      <c r="AC377" t="str">
        <f t="shared" si="106"/>
        <v/>
      </c>
      <c r="AD377" t="str">
        <f t="shared" si="107"/>
        <v/>
      </c>
      <c r="AE377" t="str">
        <f t="shared" si="108"/>
        <v/>
      </c>
      <c r="AG377">
        <v>375</v>
      </c>
      <c r="AH377" t="str">
        <f t="shared" si="111"/>
        <v/>
      </c>
      <c r="AI377" t="str">
        <f>IFERROR(IF(MATCH($AH367,$S:$S,0)&gt;0,CONCATENATE("video_link: ",IF(OR(INDEX($AD:$AD,MATCH($AH367,$S:$S,0))=0,INDEX($AD:$AD,MATCH($AH367,$S:$S,0))=" ",INDEX($AD:$AD,MATCH($AH367,$S:$S,0))=""),CONCATENATE(CHAR(39),CHAR(39)),CONCATENATE(CHAR(39),INDEX($AD:$AD,MATCH($AH367,$S:$S,0)),CHAR(39))),","),0),"")</f>
        <v/>
      </c>
      <c r="AN377" t="str">
        <f>IF($E377="","",INDEX(CATEGORIAS!$A:$A,MATCH($E377,CATEGORIAS!$B:$B,0)))</f>
        <v/>
      </c>
      <c r="AO377" t="str">
        <f>IF($F377="","",INDEX(SUBCATEGORIAS!$A:$A,MATCH($F377,SUBCATEGORIAS!$B:$B,0)))</f>
        <v/>
      </c>
      <c r="AP377" t="str">
        <f t="shared" si="101"/>
        <v/>
      </c>
      <c r="AR377" s="2" t="str">
        <f t="shared" si="109"/>
        <v/>
      </c>
      <c r="AS377" t="str">
        <f t="shared" si="110"/>
        <v/>
      </c>
      <c r="AT377" t="str">
        <f t="shared" si="102"/>
        <v/>
      </c>
      <c r="AU377" t="str">
        <f t="shared" si="103"/>
        <v/>
      </c>
    </row>
    <row r="378" spans="2:47" x14ac:dyDescent="0.25">
      <c r="B378" t="str">
        <f>IF(D378="","",MAX($B$2:B377)+1)</f>
        <v/>
      </c>
      <c r="C378" s="3" t="str">
        <f>IF(A378="","",IF(COUNTIF($A$2:$A377,$A378)=0,MAX($C$2:$C377)+1,""))</f>
        <v/>
      </c>
      <c r="M378" t="s">
        <v>57</v>
      </c>
      <c r="O378" t="s">
        <v>57</v>
      </c>
      <c r="P378" s="3" t="str">
        <f t="shared" si="104"/>
        <v/>
      </c>
      <c r="Q378" s="3" t="str">
        <f>IF(D378="","",IF(AND(D378&lt;&gt;"",E378&lt;&gt;"",F378&lt;&gt;"",J378&lt;&gt;"",P378&lt;&gt;"",L378&lt;&gt;"",IFERROR(MATCH(INDEX($C:$C,MATCH($D378,$D:$D,0)),IMAGENES!$B:$B,0),-1)&gt;0),"'si'","'no'"))</f>
        <v/>
      </c>
      <c r="S378" t="str">
        <f t="shared" si="94"/>
        <v/>
      </c>
      <c r="T378" t="str">
        <f t="shared" si="95"/>
        <v/>
      </c>
      <c r="U378" t="str">
        <f t="shared" si="96"/>
        <v/>
      </c>
      <c r="V378" t="str">
        <f t="shared" si="105"/>
        <v/>
      </c>
      <c r="W378" t="str">
        <f t="shared" si="97"/>
        <v/>
      </c>
      <c r="X378" t="str">
        <f t="shared" si="98"/>
        <v/>
      </c>
      <c r="Y378" t="str">
        <f t="shared" si="99"/>
        <v/>
      </c>
      <c r="Z378" t="str">
        <f>IF($X378="","",INDEX(CATEGORIAS!$A:$A,MATCH($X378,CATEGORIAS!$B:$B,0)))</f>
        <v/>
      </c>
      <c r="AA378" t="str">
        <f>IF($Y378="","",INDEX(SUBCATEGORIAS!$A:$A,MATCH($Y378,SUBCATEGORIAS!$B:$B,0)))</f>
        <v/>
      </c>
      <c r="AB378" t="str">
        <f t="shared" si="100"/>
        <v/>
      </c>
      <c r="AC378" t="str">
        <f t="shared" si="106"/>
        <v/>
      </c>
      <c r="AD378" t="str">
        <f t="shared" si="107"/>
        <v/>
      </c>
      <c r="AE378" t="str">
        <f t="shared" si="108"/>
        <v/>
      </c>
      <c r="AG378">
        <v>376</v>
      </c>
      <c r="AH378" t="str">
        <f t="shared" si="111"/>
        <v/>
      </c>
      <c r="AI378" t="str">
        <f>IFERROR(IF(MATCH($AH367,$S:$S,0)&gt;0,CONCATENATE("imagen: ",IF(OR(INDEX($AC:$AC,MATCH($AH367,$S:$S,0))=0,INDEX($AC:$AC,MATCH($AH367,$S:$S,0))=" ",INDEX($AC:$AC,MATCH($AH367,$S:$S,0))=""),CONCATENATE(CHAR(39),CHAR(39)),CONCATENATE("require('../images/productos/",INDEX($AC:$AC,MATCH($AH367,$S:$S,0)),"')")),","),0),"")</f>
        <v/>
      </c>
      <c r="AN378" t="str">
        <f>IF($E378="","",INDEX(CATEGORIAS!$A:$A,MATCH($E378,CATEGORIAS!$B:$B,0)))</f>
        <v/>
      </c>
      <c r="AO378" t="str">
        <f>IF($F378="","",INDEX(SUBCATEGORIAS!$A:$A,MATCH($F378,SUBCATEGORIAS!$B:$B,0)))</f>
        <v/>
      </c>
      <c r="AP378" t="str">
        <f t="shared" si="101"/>
        <v/>
      </c>
      <c r="AR378" s="2" t="str">
        <f t="shared" si="109"/>
        <v/>
      </c>
      <c r="AS378" t="str">
        <f t="shared" si="110"/>
        <v/>
      </c>
      <c r="AT378" t="str">
        <f t="shared" si="102"/>
        <v/>
      </c>
      <c r="AU378" t="str">
        <f t="shared" si="103"/>
        <v/>
      </c>
    </row>
    <row r="379" spans="2:47" x14ac:dyDescent="0.25">
      <c r="B379" t="str">
        <f>IF(D379="","",MAX($B$2:B378)+1)</f>
        <v/>
      </c>
      <c r="C379" s="3" t="str">
        <f>IF(A379="","",IF(COUNTIF($A$2:$A378,$A379)=0,MAX($C$2:$C378)+1,""))</f>
        <v/>
      </c>
      <c r="M379" t="s">
        <v>57</v>
      </c>
      <c r="O379" t="s">
        <v>57</v>
      </c>
      <c r="P379" s="3" t="str">
        <f t="shared" si="104"/>
        <v/>
      </c>
      <c r="Q379" s="3" t="str">
        <f>IF(D379="","",IF(AND(D379&lt;&gt;"",E379&lt;&gt;"",F379&lt;&gt;"",J379&lt;&gt;"",P379&lt;&gt;"",L379&lt;&gt;"",IFERROR(MATCH(INDEX($C:$C,MATCH($D379,$D:$D,0)),IMAGENES!$B:$B,0),-1)&gt;0),"'si'","'no'"))</f>
        <v/>
      </c>
      <c r="S379" t="str">
        <f t="shared" si="94"/>
        <v/>
      </c>
      <c r="T379" t="str">
        <f t="shared" si="95"/>
        <v/>
      </c>
      <c r="U379" t="str">
        <f t="shared" si="96"/>
        <v/>
      </c>
      <c r="V379" t="str">
        <f t="shared" si="105"/>
        <v/>
      </c>
      <c r="W379" t="str">
        <f t="shared" si="97"/>
        <v/>
      </c>
      <c r="X379" t="str">
        <f t="shared" si="98"/>
        <v/>
      </c>
      <c r="Y379" t="str">
        <f t="shared" si="99"/>
        <v/>
      </c>
      <c r="Z379" t="str">
        <f>IF($X379="","",INDEX(CATEGORIAS!$A:$A,MATCH($X379,CATEGORIAS!$B:$B,0)))</f>
        <v/>
      </c>
      <c r="AA379" t="str">
        <f>IF($Y379="","",INDEX(SUBCATEGORIAS!$A:$A,MATCH($Y379,SUBCATEGORIAS!$B:$B,0)))</f>
        <v/>
      </c>
      <c r="AB379" t="str">
        <f t="shared" si="100"/>
        <v/>
      </c>
      <c r="AC379" t="str">
        <f t="shared" si="106"/>
        <v/>
      </c>
      <c r="AD379" t="str">
        <f t="shared" si="107"/>
        <v/>
      </c>
      <c r="AE379" t="str">
        <f t="shared" si="108"/>
        <v/>
      </c>
      <c r="AG379">
        <v>377</v>
      </c>
      <c r="AH379" t="str">
        <f t="shared" si="111"/>
        <v/>
      </c>
      <c r="AI379" t="str">
        <f>IFERROR(IF(MATCH($AH367,$S:$S,0)&gt;0,CONCATENATE("disponible: ",INDEX($AE:$AE,MATCH($AH367,$S:$S,0)),","),0),"")</f>
        <v/>
      </c>
      <c r="AN379" t="str">
        <f>IF($E379="","",INDEX(CATEGORIAS!$A:$A,MATCH($E379,CATEGORIAS!$B:$B,0)))</f>
        <v/>
      </c>
      <c r="AO379" t="str">
        <f>IF($F379="","",INDEX(SUBCATEGORIAS!$A:$A,MATCH($F379,SUBCATEGORIAS!$B:$B,0)))</f>
        <v/>
      </c>
      <c r="AP379" t="str">
        <f t="shared" si="101"/>
        <v/>
      </c>
      <c r="AR379" s="2" t="str">
        <f t="shared" si="109"/>
        <v/>
      </c>
      <c r="AS379" t="str">
        <f t="shared" si="110"/>
        <v/>
      </c>
      <c r="AT379" t="str">
        <f t="shared" si="102"/>
        <v/>
      </c>
      <c r="AU379" t="str">
        <f t="shared" si="103"/>
        <v/>
      </c>
    </row>
    <row r="380" spans="2:47" x14ac:dyDescent="0.25">
      <c r="B380" t="str">
        <f>IF(D380="","",MAX($B$2:B379)+1)</f>
        <v/>
      </c>
      <c r="C380" s="3" t="str">
        <f>IF(A380="","",IF(COUNTIF($A$2:$A379,$A380)=0,MAX($C$2:$C379)+1,""))</f>
        <v/>
      </c>
      <c r="M380" t="s">
        <v>57</v>
      </c>
      <c r="O380" t="s">
        <v>57</v>
      </c>
      <c r="P380" s="3" t="str">
        <f t="shared" si="104"/>
        <v/>
      </c>
      <c r="Q380" s="3" t="str">
        <f>IF(D380="","",IF(AND(D380&lt;&gt;"",E380&lt;&gt;"",F380&lt;&gt;"",J380&lt;&gt;"",P380&lt;&gt;"",L380&lt;&gt;"",IFERROR(MATCH(INDEX($C:$C,MATCH($D380,$D:$D,0)),IMAGENES!$B:$B,0),-1)&gt;0),"'si'","'no'"))</f>
        <v/>
      </c>
      <c r="S380" t="str">
        <f t="shared" si="94"/>
        <v/>
      </c>
      <c r="T380" t="str">
        <f t="shared" si="95"/>
        <v/>
      </c>
      <c r="U380" t="str">
        <f t="shared" si="96"/>
        <v/>
      </c>
      <c r="V380" t="str">
        <f t="shared" si="105"/>
        <v/>
      </c>
      <c r="W380" t="str">
        <f t="shared" si="97"/>
        <v/>
      </c>
      <c r="X380" t="str">
        <f t="shared" si="98"/>
        <v/>
      </c>
      <c r="Y380" t="str">
        <f t="shared" si="99"/>
        <v/>
      </c>
      <c r="Z380" t="str">
        <f>IF($X380="","",INDEX(CATEGORIAS!$A:$A,MATCH($X380,CATEGORIAS!$B:$B,0)))</f>
        <v/>
      </c>
      <c r="AA380" t="str">
        <f>IF($Y380="","",INDEX(SUBCATEGORIAS!$A:$A,MATCH($Y380,SUBCATEGORIAS!$B:$B,0)))</f>
        <v/>
      </c>
      <c r="AB380" t="str">
        <f t="shared" si="100"/>
        <v/>
      </c>
      <c r="AC380" t="str">
        <f t="shared" si="106"/>
        <v/>
      </c>
      <c r="AD380" t="str">
        <f t="shared" si="107"/>
        <v/>
      </c>
      <c r="AE380" t="str">
        <f t="shared" si="108"/>
        <v/>
      </c>
      <c r="AG380">
        <v>378</v>
      </c>
      <c r="AH380" t="str">
        <f t="shared" si="111"/>
        <v/>
      </c>
      <c r="AI380" t="str">
        <f>IFERROR(IF(MATCH($AH367,$S:$S,0)&gt;0,"},",0),"")</f>
        <v/>
      </c>
      <c r="AN380" t="str">
        <f>IF($E380="","",INDEX(CATEGORIAS!$A:$A,MATCH($E380,CATEGORIAS!$B:$B,0)))</f>
        <v/>
      </c>
      <c r="AO380" t="str">
        <f>IF($F380="","",INDEX(SUBCATEGORIAS!$A:$A,MATCH($F380,SUBCATEGORIAS!$B:$B,0)))</f>
        <v/>
      </c>
      <c r="AP380" t="str">
        <f t="shared" si="101"/>
        <v/>
      </c>
      <c r="AR380" s="2" t="str">
        <f t="shared" si="109"/>
        <v/>
      </c>
      <c r="AS380" t="str">
        <f t="shared" si="110"/>
        <v/>
      </c>
      <c r="AT380" t="str">
        <f t="shared" si="102"/>
        <v/>
      </c>
      <c r="AU380" t="str">
        <f t="shared" si="103"/>
        <v/>
      </c>
    </row>
    <row r="381" spans="2:47" x14ac:dyDescent="0.25">
      <c r="B381" t="str">
        <f>IF(D381="","",MAX($B$2:B380)+1)</f>
        <v/>
      </c>
      <c r="C381" s="3" t="str">
        <f>IF(A381="","",IF(COUNTIF($A$2:$A380,$A381)=0,MAX($C$2:$C380)+1,""))</f>
        <v/>
      </c>
      <c r="M381" t="s">
        <v>57</v>
      </c>
      <c r="O381" t="s">
        <v>57</v>
      </c>
      <c r="P381" s="3" t="str">
        <f t="shared" si="104"/>
        <v/>
      </c>
      <c r="Q381" s="3" t="str">
        <f>IF(D381="","",IF(AND(D381&lt;&gt;"",E381&lt;&gt;"",F381&lt;&gt;"",J381&lt;&gt;"",P381&lt;&gt;"",L381&lt;&gt;"",IFERROR(MATCH(INDEX($C:$C,MATCH($D381,$D:$D,0)),IMAGENES!$B:$B,0),-1)&gt;0),"'si'","'no'"))</f>
        <v/>
      </c>
      <c r="S381" t="str">
        <f t="shared" si="94"/>
        <v/>
      </c>
      <c r="T381" t="str">
        <f t="shared" si="95"/>
        <v/>
      </c>
      <c r="U381" t="str">
        <f t="shared" si="96"/>
        <v/>
      </c>
      <c r="V381" t="str">
        <f t="shared" si="105"/>
        <v/>
      </c>
      <c r="W381" t="str">
        <f t="shared" si="97"/>
        <v/>
      </c>
      <c r="X381" t="str">
        <f t="shared" si="98"/>
        <v/>
      </c>
      <c r="Y381" t="str">
        <f t="shared" si="99"/>
        <v/>
      </c>
      <c r="Z381" t="str">
        <f>IF($X381="","",INDEX(CATEGORIAS!$A:$A,MATCH($X381,CATEGORIAS!$B:$B,0)))</f>
        <v/>
      </c>
      <c r="AA381" t="str">
        <f>IF($Y381="","",INDEX(SUBCATEGORIAS!$A:$A,MATCH($Y381,SUBCATEGORIAS!$B:$B,0)))</f>
        <v/>
      </c>
      <c r="AB381" t="str">
        <f t="shared" si="100"/>
        <v/>
      </c>
      <c r="AC381" t="str">
        <f t="shared" si="106"/>
        <v/>
      </c>
      <c r="AD381" t="str">
        <f t="shared" si="107"/>
        <v/>
      </c>
      <c r="AE381" t="str">
        <f t="shared" si="108"/>
        <v/>
      </c>
      <c r="AG381">
        <v>379</v>
      </c>
      <c r="AH381">
        <f t="shared" si="111"/>
        <v>28</v>
      </c>
      <c r="AI381" t="str">
        <f>IFERROR(IF(MATCH($AH381,$S:$S,0)&gt;0,"{",0),"")</f>
        <v/>
      </c>
      <c r="AN381" t="str">
        <f>IF($E381="","",INDEX(CATEGORIAS!$A:$A,MATCH($E381,CATEGORIAS!$B:$B,0)))</f>
        <v/>
      </c>
      <c r="AO381" t="str">
        <f>IF($F381="","",INDEX(SUBCATEGORIAS!$A:$A,MATCH($F381,SUBCATEGORIAS!$B:$B,0)))</f>
        <v/>
      </c>
      <c r="AP381" t="str">
        <f t="shared" si="101"/>
        <v/>
      </c>
      <c r="AR381" s="2" t="str">
        <f t="shared" si="109"/>
        <v/>
      </c>
      <c r="AS381" t="str">
        <f t="shared" si="110"/>
        <v/>
      </c>
      <c r="AT381" t="str">
        <f t="shared" si="102"/>
        <v/>
      </c>
      <c r="AU381" t="str">
        <f t="shared" si="103"/>
        <v/>
      </c>
    </row>
    <row r="382" spans="2:47" x14ac:dyDescent="0.25">
      <c r="B382" t="str">
        <f>IF(D382="","",MAX($B$2:B381)+1)</f>
        <v/>
      </c>
      <c r="C382" s="3" t="str">
        <f>IF(A382="","",IF(COUNTIF($A$2:$A381,$A382)=0,MAX($C$2:$C381)+1,""))</f>
        <v/>
      </c>
      <c r="M382" t="s">
        <v>57</v>
      </c>
      <c r="O382" t="s">
        <v>57</v>
      </c>
      <c r="P382" s="3" t="str">
        <f t="shared" si="104"/>
        <v/>
      </c>
      <c r="Q382" s="3" t="str">
        <f>IF(D382="","",IF(AND(D382&lt;&gt;"",E382&lt;&gt;"",F382&lt;&gt;"",J382&lt;&gt;"",P382&lt;&gt;"",L382&lt;&gt;"",IFERROR(MATCH(INDEX($C:$C,MATCH($D382,$D:$D,0)),IMAGENES!$B:$B,0),-1)&gt;0),"'si'","'no'"))</f>
        <v/>
      </c>
      <c r="S382" t="str">
        <f t="shared" si="94"/>
        <v/>
      </c>
      <c r="T382" t="str">
        <f t="shared" si="95"/>
        <v/>
      </c>
      <c r="U382" t="str">
        <f t="shared" si="96"/>
        <v/>
      </c>
      <c r="V382" t="str">
        <f t="shared" si="105"/>
        <v/>
      </c>
      <c r="W382" t="str">
        <f t="shared" si="97"/>
        <v/>
      </c>
      <c r="X382" t="str">
        <f t="shared" si="98"/>
        <v/>
      </c>
      <c r="Y382" t="str">
        <f t="shared" si="99"/>
        <v/>
      </c>
      <c r="Z382" t="str">
        <f>IF($X382="","",INDEX(CATEGORIAS!$A:$A,MATCH($X382,CATEGORIAS!$B:$B,0)))</f>
        <v/>
      </c>
      <c r="AA382" t="str">
        <f>IF($Y382="","",INDEX(SUBCATEGORIAS!$A:$A,MATCH($Y382,SUBCATEGORIAS!$B:$B,0)))</f>
        <v/>
      </c>
      <c r="AB382" t="str">
        <f t="shared" si="100"/>
        <v/>
      </c>
      <c r="AC382" t="str">
        <f t="shared" si="106"/>
        <v/>
      </c>
      <c r="AD382" t="str">
        <f t="shared" si="107"/>
        <v/>
      </c>
      <c r="AE382" t="str">
        <f t="shared" si="108"/>
        <v/>
      </c>
      <c r="AG382">
        <v>380</v>
      </c>
      <c r="AH382" t="str">
        <f t="shared" si="111"/>
        <v/>
      </c>
      <c r="AI382" t="str">
        <f>IFERROR(IF(MATCH($AH381,$S:$S,0)&gt;0,CONCATENATE("id_articulo: ",$AH381,","),0),"")</f>
        <v/>
      </c>
      <c r="AN382" t="str">
        <f>IF($E382="","",INDEX(CATEGORIAS!$A:$A,MATCH($E382,CATEGORIAS!$B:$B,0)))</f>
        <v/>
      </c>
      <c r="AO382" t="str">
        <f>IF($F382="","",INDEX(SUBCATEGORIAS!$A:$A,MATCH($F382,SUBCATEGORIAS!$B:$B,0)))</f>
        <v/>
      </c>
      <c r="AP382" t="str">
        <f t="shared" si="101"/>
        <v/>
      </c>
      <c r="AR382" s="2" t="str">
        <f t="shared" si="109"/>
        <v/>
      </c>
      <c r="AS382" t="str">
        <f t="shared" si="110"/>
        <v/>
      </c>
      <c r="AT382" t="str">
        <f t="shared" si="102"/>
        <v/>
      </c>
      <c r="AU382" t="str">
        <f t="shared" si="103"/>
        <v/>
      </c>
    </row>
    <row r="383" spans="2:47" x14ac:dyDescent="0.25">
      <c r="B383" t="str">
        <f>IF(D383="","",MAX($B$2:B382)+1)</f>
        <v/>
      </c>
      <c r="C383" s="3" t="str">
        <f>IF(A383="","",IF(COUNTIF($A$2:$A382,$A383)=0,MAX($C$2:$C382)+1,""))</f>
        <v/>
      </c>
      <c r="M383" t="s">
        <v>57</v>
      </c>
      <c r="O383" t="s">
        <v>57</v>
      </c>
      <c r="P383" s="3" t="str">
        <f t="shared" si="104"/>
        <v/>
      </c>
      <c r="Q383" s="3" t="str">
        <f>IF(D383="","",IF(AND(D383&lt;&gt;"",E383&lt;&gt;"",F383&lt;&gt;"",J383&lt;&gt;"",P383&lt;&gt;"",L383&lt;&gt;"",IFERROR(MATCH(INDEX($C:$C,MATCH($D383,$D:$D,0)),IMAGENES!$B:$B,0),-1)&gt;0),"'si'","'no'"))</f>
        <v/>
      </c>
      <c r="S383" t="str">
        <f t="shared" si="94"/>
        <v/>
      </c>
      <c r="T383" t="str">
        <f t="shared" si="95"/>
        <v/>
      </c>
      <c r="U383" t="str">
        <f t="shared" si="96"/>
        <v/>
      </c>
      <c r="V383" t="str">
        <f t="shared" si="105"/>
        <v/>
      </c>
      <c r="W383" t="str">
        <f t="shared" si="97"/>
        <v/>
      </c>
      <c r="X383" t="str">
        <f t="shared" si="98"/>
        <v/>
      </c>
      <c r="Y383" t="str">
        <f t="shared" si="99"/>
        <v/>
      </c>
      <c r="Z383" t="str">
        <f>IF($X383="","",INDEX(CATEGORIAS!$A:$A,MATCH($X383,CATEGORIAS!$B:$B,0)))</f>
        <v/>
      </c>
      <c r="AA383" t="str">
        <f>IF($Y383="","",INDEX(SUBCATEGORIAS!$A:$A,MATCH($Y383,SUBCATEGORIAS!$B:$B,0)))</f>
        <v/>
      </c>
      <c r="AB383" t="str">
        <f t="shared" si="100"/>
        <v/>
      </c>
      <c r="AC383" t="str">
        <f t="shared" si="106"/>
        <v/>
      </c>
      <c r="AD383" t="str">
        <f t="shared" si="107"/>
        <v/>
      </c>
      <c r="AE383" t="str">
        <f t="shared" si="108"/>
        <v/>
      </c>
      <c r="AG383">
        <v>381</v>
      </c>
      <c r="AH383" t="str">
        <f t="shared" si="111"/>
        <v/>
      </c>
      <c r="AI383" t="str">
        <f>IFERROR(IF(MATCH($AH381,$S:$S,0)&gt;0,CONCATENATE("nombre: '",INDEX($T:$T,MATCH($AH381,$S:$S,0)),"',"),0),"")</f>
        <v/>
      </c>
      <c r="AN383" t="str">
        <f>IF($E383="","",INDEX(CATEGORIAS!$A:$A,MATCH($E383,CATEGORIAS!$B:$B,0)))</f>
        <v/>
      </c>
      <c r="AO383" t="str">
        <f>IF($F383="","",INDEX(SUBCATEGORIAS!$A:$A,MATCH($F383,SUBCATEGORIAS!$B:$B,0)))</f>
        <v/>
      </c>
      <c r="AP383" t="str">
        <f t="shared" si="101"/>
        <v/>
      </c>
      <c r="AR383" s="2" t="str">
        <f t="shared" si="109"/>
        <v/>
      </c>
      <c r="AS383" t="str">
        <f t="shared" si="110"/>
        <v/>
      </c>
      <c r="AT383" t="str">
        <f t="shared" si="102"/>
        <v/>
      </c>
      <c r="AU383" t="str">
        <f t="shared" si="103"/>
        <v/>
      </c>
    </row>
    <row r="384" spans="2:47" x14ac:dyDescent="0.25">
      <c r="B384" t="str">
        <f>IF(D384="","",MAX($B$2:B383)+1)</f>
        <v/>
      </c>
      <c r="C384" s="3" t="str">
        <f>IF(A384="","",IF(COUNTIF($A$2:$A383,$A384)=0,MAX($C$2:$C383)+1,""))</f>
        <v/>
      </c>
      <c r="M384" t="s">
        <v>57</v>
      </c>
      <c r="O384" t="s">
        <v>57</v>
      </c>
      <c r="P384" s="3" t="str">
        <f t="shared" si="104"/>
        <v/>
      </c>
      <c r="Q384" s="3" t="str">
        <f>IF(D384="","",IF(AND(D384&lt;&gt;"",E384&lt;&gt;"",F384&lt;&gt;"",J384&lt;&gt;"",P384&lt;&gt;"",L384&lt;&gt;"",IFERROR(MATCH(INDEX($C:$C,MATCH($D384,$D:$D,0)),IMAGENES!$B:$B,0),-1)&gt;0),"'si'","'no'"))</f>
        <v/>
      </c>
      <c r="S384" t="str">
        <f t="shared" si="94"/>
        <v/>
      </c>
      <c r="T384" t="str">
        <f t="shared" si="95"/>
        <v/>
      </c>
      <c r="U384" t="str">
        <f t="shared" si="96"/>
        <v/>
      </c>
      <c r="V384" t="str">
        <f t="shared" si="105"/>
        <v/>
      </c>
      <c r="W384" t="str">
        <f t="shared" si="97"/>
        <v/>
      </c>
      <c r="X384" t="str">
        <f t="shared" si="98"/>
        <v/>
      </c>
      <c r="Y384" t="str">
        <f t="shared" si="99"/>
        <v/>
      </c>
      <c r="Z384" t="str">
        <f>IF($X384="","",INDEX(CATEGORIAS!$A:$A,MATCH($X384,CATEGORIAS!$B:$B,0)))</f>
        <v/>
      </c>
      <c r="AA384" t="str">
        <f>IF($Y384="","",INDEX(SUBCATEGORIAS!$A:$A,MATCH($Y384,SUBCATEGORIAS!$B:$B,0)))</f>
        <v/>
      </c>
      <c r="AB384" t="str">
        <f t="shared" si="100"/>
        <v/>
      </c>
      <c r="AC384" t="str">
        <f t="shared" si="106"/>
        <v/>
      </c>
      <c r="AD384" t="str">
        <f t="shared" si="107"/>
        <v/>
      </c>
      <c r="AE384" t="str">
        <f t="shared" si="108"/>
        <v/>
      </c>
      <c r="AG384">
        <v>382</v>
      </c>
      <c r="AH384" t="str">
        <f t="shared" si="111"/>
        <v/>
      </c>
      <c r="AI384" t="str">
        <f>IFERROR(IF(MATCH($AH381,$S:$S,0)&gt;0,CONCATENATE("descripcion: '",INDEX($U:$U,MATCH($AH381,$S:$S,0)),"',"),0),"")</f>
        <v/>
      </c>
      <c r="AN384" t="str">
        <f>IF($E384="","",INDEX(CATEGORIAS!$A:$A,MATCH($E384,CATEGORIAS!$B:$B,0)))</f>
        <v/>
      </c>
      <c r="AO384" t="str">
        <f>IF($F384="","",INDEX(SUBCATEGORIAS!$A:$A,MATCH($F384,SUBCATEGORIAS!$B:$B,0)))</f>
        <v/>
      </c>
      <c r="AP384" t="str">
        <f t="shared" si="101"/>
        <v/>
      </c>
      <c r="AR384" s="2" t="str">
        <f t="shared" si="109"/>
        <v/>
      </c>
      <c r="AS384" t="str">
        <f t="shared" si="110"/>
        <v/>
      </c>
      <c r="AT384" t="str">
        <f t="shared" si="102"/>
        <v/>
      </c>
      <c r="AU384" t="str">
        <f t="shared" si="103"/>
        <v/>
      </c>
    </row>
    <row r="385" spans="2:47" x14ac:dyDescent="0.25">
      <c r="B385" t="str">
        <f>IF(D385="","",MAX($B$2:B384)+1)</f>
        <v/>
      </c>
      <c r="C385" s="3" t="str">
        <f>IF(A385="","",IF(COUNTIF($A$2:$A384,$A385)=0,MAX($C$2:$C384)+1,""))</f>
        <v/>
      </c>
      <c r="M385" t="s">
        <v>57</v>
      </c>
      <c r="O385" t="s">
        <v>57</v>
      </c>
      <c r="P385" s="3" t="str">
        <f t="shared" si="104"/>
        <v/>
      </c>
      <c r="Q385" s="3" t="str">
        <f>IF(D385="","",IF(AND(D385&lt;&gt;"",E385&lt;&gt;"",F385&lt;&gt;"",J385&lt;&gt;"",P385&lt;&gt;"",L385&lt;&gt;"",IFERROR(MATCH(INDEX($C:$C,MATCH($D385,$D:$D,0)),IMAGENES!$B:$B,0),-1)&gt;0),"'si'","'no'"))</f>
        <v/>
      </c>
      <c r="S385" t="str">
        <f t="shared" si="94"/>
        <v/>
      </c>
      <c r="T385" t="str">
        <f t="shared" si="95"/>
        <v/>
      </c>
      <c r="U385" t="str">
        <f t="shared" si="96"/>
        <v/>
      </c>
      <c r="V385" t="str">
        <f t="shared" si="105"/>
        <v/>
      </c>
      <c r="W385" t="str">
        <f t="shared" si="97"/>
        <v/>
      </c>
      <c r="X385" t="str">
        <f t="shared" si="98"/>
        <v/>
      </c>
      <c r="Y385" t="str">
        <f t="shared" si="99"/>
        <v/>
      </c>
      <c r="Z385" t="str">
        <f>IF($X385="","",INDEX(CATEGORIAS!$A:$A,MATCH($X385,CATEGORIAS!$B:$B,0)))</f>
        <v/>
      </c>
      <c r="AA385" t="str">
        <f>IF($Y385="","",INDEX(SUBCATEGORIAS!$A:$A,MATCH($Y385,SUBCATEGORIAS!$B:$B,0)))</f>
        <v/>
      </c>
      <c r="AB385" t="str">
        <f t="shared" si="100"/>
        <v/>
      </c>
      <c r="AC385" t="str">
        <f t="shared" si="106"/>
        <v/>
      </c>
      <c r="AD385" t="str">
        <f t="shared" si="107"/>
        <v/>
      </c>
      <c r="AE385" t="str">
        <f t="shared" si="108"/>
        <v/>
      </c>
      <c r="AG385">
        <v>383</v>
      </c>
      <c r="AH385" t="str">
        <f t="shared" si="111"/>
        <v/>
      </c>
      <c r="AI385" t="str">
        <f>IFERROR(IF(MATCH($AH381,$S:$S,0)&gt;0,CONCATENATE("descripcion_larga: '",INDEX($W:$W,MATCH($AH381,$S:$S,0)),"',"),0),"")</f>
        <v/>
      </c>
      <c r="AN385" t="str">
        <f>IF($E385="","",INDEX(CATEGORIAS!$A:$A,MATCH($E385,CATEGORIAS!$B:$B,0)))</f>
        <v/>
      </c>
      <c r="AO385" t="str">
        <f>IF($F385="","",INDEX(SUBCATEGORIAS!$A:$A,MATCH($F385,SUBCATEGORIAS!$B:$B,0)))</f>
        <v/>
      </c>
      <c r="AP385" t="str">
        <f t="shared" si="101"/>
        <v/>
      </c>
      <c r="AR385" s="2" t="str">
        <f t="shared" si="109"/>
        <v/>
      </c>
      <c r="AS385" t="str">
        <f t="shared" si="110"/>
        <v/>
      </c>
      <c r="AT385" t="str">
        <f t="shared" si="102"/>
        <v/>
      </c>
      <c r="AU385" t="str">
        <f t="shared" si="103"/>
        <v/>
      </c>
    </row>
    <row r="386" spans="2:47" x14ac:dyDescent="0.25">
      <c r="B386" t="str">
        <f>IF(D386="","",MAX($B$2:B385)+1)</f>
        <v/>
      </c>
      <c r="C386" s="3" t="str">
        <f>IF(A386="","",IF(COUNTIF($A$2:$A385,$A386)=0,MAX($C$2:$C385)+1,""))</f>
        <v/>
      </c>
      <c r="M386" t="s">
        <v>57</v>
      </c>
      <c r="O386" t="s">
        <v>57</v>
      </c>
      <c r="P386" s="3" t="str">
        <f t="shared" si="104"/>
        <v/>
      </c>
      <c r="Q386" s="3" t="str">
        <f>IF(D386="","",IF(AND(D386&lt;&gt;"",E386&lt;&gt;"",F386&lt;&gt;"",J386&lt;&gt;"",P386&lt;&gt;"",L386&lt;&gt;"",IFERROR(MATCH(INDEX($C:$C,MATCH($D386,$D:$D,0)),IMAGENES!$B:$B,0),-1)&gt;0),"'si'","'no'"))</f>
        <v/>
      </c>
      <c r="S386" t="str">
        <f t="shared" si="94"/>
        <v/>
      </c>
      <c r="T386" t="str">
        <f t="shared" si="95"/>
        <v/>
      </c>
      <c r="U386" t="str">
        <f t="shared" si="96"/>
        <v/>
      </c>
      <c r="V386" t="str">
        <f t="shared" si="105"/>
        <v/>
      </c>
      <c r="W386" t="str">
        <f t="shared" si="97"/>
        <v/>
      </c>
      <c r="X386" t="str">
        <f t="shared" si="98"/>
        <v/>
      </c>
      <c r="Y386" t="str">
        <f t="shared" si="99"/>
        <v/>
      </c>
      <c r="Z386" t="str">
        <f>IF($X386="","",INDEX(CATEGORIAS!$A:$A,MATCH($X386,CATEGORIAS!$B:$B,0)))</f>
        <v/>
      </c>
      <c r="AA386" t="str">
        <f>IF($Y386="","",INDEX(SUBCATEGORIAS!$A:$A,MATCH($Y386,SUBCATEGORIAS!$B:$B,0)))</f>
        <v/>
      </c>
      <c r="AB386" t="str">
        <f t="shared" si="100"/>
        <v/>
      </c>
      <c r="AC386" t="str">
        <f t="shared" si="106"/>
        <v/>
      </c>
      <c r="AD386" t="str">
        <f t="shared" si="107"/>
        <v/>
      </c>
      <c r="AE386" t="str">
        <f t="shared" si="108"/>
        <v/>
      </c>
      <c r="AG386">
        <v>384</v>
      </c>
      <c r="AH386" t="str">
        <f t="shared" si="111"/>
        <v/>
      </c>
      <c r="AI386" t="str">
        <f>IFERROR(IF(MATCH($AH381,$S:$S,0)&gt;0,CONCATENATE("grado: '",INDEX($V:$V,MATCH($AH381,$S:$S,0)),"',"),0),"")</f>
        <v/>
      </c>
      <c r="AN386" t="str">
        <f>IF($E386="","",INDEX(CATEGORIAS!$A:$A,MATCH($E386,CATEGORIAS!$B:$B,0)))</f>
        <v/>
      </c>
      <c r="AO386" t="str">
        <f>IF($F386="","",INDEX(SUBCATEGORIAS!$A:$A,MATCH($F386,SUBCATEGORIAS!$B:$B,0)))</f>
        <v/>
      </c>
      <c r="AP386" t="str">
        <f t="shared" si="101"/>
        <v/>
      </c>
      <c r="AR386" s="2" t="str">
        <f t="shared" si="109"/>
        <v/>
      </c>
      <c r="AS386" t="str">
        <f t="shared" si="110"/>
        <v/>
      </c>
      <c r="AT386" t="str">
        <f t="shared" si="102"/>
        <v/>
      </c>
      <c r="AU386" t="str">
        <f t="shared" si="103"/>
        <v/>
      </c>
    </row>
    <row r="387" spans="2:47" x14ac:dyDescent="0.25">
      <c r="B387" t="str">
        <f>IF(D387="","",MAX($B$2:B386)+1)</f>
        <v/>
      </c>
      <c r="C387" s="3" t="str">
        <f>IF(A387="","",IF(COUNTIF($A$2:$A386,$A387)=0,MAX($C$2:$C386)+1,""))</f>
        <v/>
      </c>
      <c r="M387" t="s">
        <v>57</v>
      </c>
      <c r="O387" t="s">
        <v>57</v>
      </c>
      <c r="P387" s="3" t="str">
        <f t="shared" si="104"/>
        <v/>
      </c>
      <c r="Q387" s="3" t="str">
        <f>IF(D387="","",IF(AND(D387&lt;&gt;"",E387&lt;&gt;"",F387&lt;&gt;"",J387&lt;&gt;"",P387&lt;&gt;"",L387&lt;&gt;"",IFERROR(MATCH(INDEX($C:$C,MATCH($D387,$D:$D,0)),IMAGENES!$B:$B,0),-1)&gt;0),"'si'","'no'"))</f>
        <v/>
      </c>
      <c r="S387" t="str">
        <f t="shared" ref="S387:S450" si="112">IFERROR(INDEX($C:$C,MATCH($B387,$C:$C,0)),"")</f>
        <v/>
      </c>
      <c r="T387" t="str">
        <f t="shared" ref="T387:T450" si="113">IF($S387="","",INDEX($D:$D,MATCH($S387,$C:$C,0)))</f>
        <v/>
      </c>
      <c r="U387" t="str">
        <f t="shared" ref="U387:U450" si="114">IF($S387="","",INDEX($L:$L,MATCH($S387,$C:$C,0)))</f>
        <v/>
      </c>
      <c r="V387" t="str">
        <f t="shared" si="105"/>
        <v/>
      </c>
      <c r="W387" t="str">
        <f t="shared" ref="W387:W450" si="115">IF($S387="","",INDEX($M:$M,MATCH($S387,$C:$C,0)))</f>
        <v/>
      </c>
      <c r="X387" t="str">
        <f t="shared" ref="X387:X450" si="116">IF($S387="","",INDEX($E:$E,MATCH($S387,$C:$C,0)))</f>
        <v/>
      </c>
      <c r="Y387" t="str">
        <f t="shared" ref="Y387:Y450" si="117">IF($S387="","",INDEX($F:$F,MATCH($S387,$C:$C,0)))</f>
        <v/>
      </c>
      <c r="Z387" t="str">
        <f>IF($X387="","",INDEX(CATEGORIAS!$A:$A,MATCH($X387,CATEGORIAS!$B:$B,0)))</f>
        <v/>
      </c>
      <c r="AA387" t="str">
        <f>IF($Y387="","",INDEX(SUBCATEGORIAS!$A:$A,MATCH($Y387,SUBCATEGORIAS!$B:$B,0)))</f>
        <v/>
      </c>
      <c r="AB387" t="str">
        <f t="shared" ref="AB387:AB450" si="118">IF($S387="","",INDEX($J:$J,MATCH($S387,$C:$C,0)))</f>
        <v/>
      </c>
      <c r="AC387" t="str">
        <f t="shared" si="106"/>
        <v/>
      </c>
      <c r="AD387" t="str">
        <f t="shared" si="107"/>
        <v/>
      </c>
      <c r="AE387" t="str">
        <f t="shared" si="108"/>
        <v/>
      </c>
      <c r="AG387">
        <v>385</v>
      </c>
      <c r="AH387" t="str">
        <f t="shared" si="111"/>
        <v/>
      </c>
      <c r="AI387" t="str">
        <f>IFERROR(IF(MATCH($AH381,$S:$S,0)&gt;0,CONCATENATE("id_categoria: '",INDEX($Z:$Z,MATCH($AH381,$S:$S,0)),"',"),0),"")</f>
        <v/>
      </c>
      <c r="AN387" t="str">
        <f>IF($E387="","",INDEX(CATEGORIAS!$A:$A,MATCH($E387,CATEGORIAS!$B:$B,0)))</f>
        <v/>
      </c>
      <c r="AO387" t="str">
        <f>IF($F387="","",INDEX(SUBCATEGORIAS!$A:$A,MATCH($F387,SUBCATEGORIAS!$B:$B,0)))</f>
        <v/>
      </c>
      <c r="AP387" t="str">
        <f t="shared" ref="AP387:AP450" si="119">IF(B387="","",B387)</f>
        <v/>
      </c>
      <c r="AR387" s="2" t="str">
        <f t="shared" si="109"/>
        <v/>
      </c>
      <c r="AS387" t="str">
        <f t="shared" si="110"/>
        <v/>
      </c>
      <c r="AT387" t="str">
        <f t="shared" ref="AT387:AT450" si="120">IF(B387="","",IF(B387/100&gt;0,IF(B387/10&gt;0,CONCATENATE("00",B387),CONCATENATE("0",B387)),B387))</f>
        <v/>
      </c>
      <c r="AU387" t="str">
        <f t="shared" ref="AU387:AU450" si="121">IF(B387="","",CONCATENATE("{ id_sku: '",CONCATENATE(AR387,AS387,AT387),"', id_articulo: '",INDEX($C:$C,MATCH($D387,$D:$D,0)),"', variacion: '",P387,"' },"))</f>
        <v/>
      </c>
    </row>
    <row r="388" spans="2:47" x14ac:dyDescent="0.25">
      <c r="B388" t="str">
        <f>IF(D388="","",MAX($B$2:B387)+1)</f>
        <v/>
      </c>
      <c r="C388" s="3" t="str">
        <f>IF(A388="","",IF(COUNTIF($A$2:$A387,$A388)=0,MAX($C$2:$C387)+1,""))</f>
        <v/>
      </c>
      <c r="M388" t="s">
        <v>57</v>
      </c>
      <c r="O388" t="s">
        <v>57</v>
      </c>
      <c r="P388" s="3" t="str">
        <f t="shared" ref="P388:P451" si="122">_xlfn.TEXTJOIN(" - ",TRUE,G388:I388)</f>
        <v/>
      </c>
      <c r="Q388" s="3" t="str">
        <f>IF(D388="","",IF(AND(D388&lt;&gt;"",E388&lt;&gt;"",F388&lt;&gt;"",J388&lt;&gt;"",P388&lt;&gt;"",L388&lt;&gt;"",IFERROR(MATCH(INDEX($C:$C,MATCH($D388,$D:$D,0)),IMAGENES!$B:$B,0),-1)&gt;0),"'si'","'no'"))</f>
        <v/>
      </c>
      <c r="S388" t="str">
        <f t="shared" si="112"/>
        <v/>
      </c>
      <c r="T388" t="str">
        <f t="shared" si="113"/>
        <v/>
      </c>
      <c r="U388" t="str">
        <f t="shared" si="114"/>
        <v/>
      </c>
      <c r="V388" t="str">
        <f t="shared" ref="V388:V451" si="123">IF($S388="","",INDEX($K:$K,MATCH($S388,$C:$C,0)))</f>
        <v/>
      </c>
      <c r="W388" t="str">
        <f t="shared" si="115"/>
        <v/>
      </c>
      <c r="X388" t="str">
        <f t="shared" si="116"/>
        <v/>
      </c>
      <c r="Y388" t="str">
        <f t="shared" si="117"/>
        <v/>
      </c>
      <c r="Z388" t="str">
        <f>IF($X388="","",INDEX(CATEGORIAS!$A:$A,MATCH($X388,CATEGORIAS!$B:$B,0)))</f>
        <v/>
      </c>
      <c r="AA388" t="str">
        <f>IF($Y388="","",INDEX(SUBCATEGORIAS!$A:$A,MATCH($Y388,SUBCATEGORIAS!$B:$B,0)))</f>
        <v/>
      </c>
      <c r="AB388" t="str">
        <f t="shared" si="118"/>
        <v/>
      </c>
      <c r="AC388" t="str">
        <f t="shared" ref="AC388:AC451" si="124">IF($S388="","",IF(OR(INDEX($N:$N,MATCH($S388,$C:$C,0))=0,INDEX($N:$N,MATCH($S388,$C:$C,0))=" "),"",INDEX($N:$N,MATCH($S388,$C:$C,0))))</f>
        <v/>
      </c>
      <c r="AD388" t="str">
        <f t="shared" ref="AD388:AD451" si="125">IF($S388="","",IF(OR(INDEX($O:$O,MATCH($S388,$C:$C,0))=0,INDEX($O:$O,MATCH($S388,$C:$C,0))=" "),"",INDEX($O:$O,MATCH($S388,$C:$C,0))))</f>
        <v/>
      </c>
      <c r="AE388" t="str">
        <f t="shared" ref="AE388:AE451" si="126">IF($S388="","",INDEX($Q:$Q,MATCH($S388,$C:$C,0)))</f>
        <v/>
      </c>
      <c r="AG388">
        <v>386</v>
      </c>
      <c r="AH388" t="str">
        <f t="shared" si="111"/>
        <v/>
      </c>
      <c r="AI388" t="str">
        <f>IFERROR(IF(MATCH($AH381,$S:$S,0)&gt;0,CONCATENATE("id_subcategoria: '",INDEX($AA:$AA,MATCH($AH381,$S:$S,0)),"',"),0),"")</f>
        <v/>
      </c>
      <c r="AN388" t="str">
        <f>IF($E388="","",INDEX(CATEGORIAS!$A:$A,MATCH($E388,CATEGORIAS!$B:$B,0)))</f>
        <v/>
      </c>
      <c r="AO388" t="str">
        <f>IF($F388="","",INDEX(SUBCATEGORIAS!$A:$A,MATCH($F388,SUBCATEGORIAS!$B:$B,0)))</f>
        <v/>
      </c>
      <c r="AP388" t="str">
        <f t="shared" si="119"/>
        <v/>
      </c>
      <c r="AR388" s="2" t="str">
        <f t="shared" ref="AR388:AR451" si="127">IF(AN388="","",IF(AN388/100&gt;0,IF(AN388/10&gt;0,CONCATENATE("00",AN388),CONCATENATE("0",AN388)),AN388))</f>
        <v/>
      </c>
      <c r="AS388" t="str">
        <f t="shared" ref="AS388:AS451" si="128">IF(AO388="","",IF(AO388/100&gt;0,IF(AO388/10&gt;0,CONCATENATE("00",AO388),CONCATENATE("0",AO388)),AO388))</f>
        <v/>
      </c>
      <c r="AT388" t="str">
        <f t="shared" si="120"/>
        <v/>
      </c>
      <c r="AU388" t="str">
        <f t="shared" si="121"/>
        <v/>
      </c>
    </row>
    <row r="389" spans="2:47" x14ac:dyDescent="0.25">
      <c r="B389" t="str">
        <f>IF(D389="","",MAX($B$2:B388)+1)</f>
        <v/>
      </c>
      <c r="C389" s="3" t="str">
        <f>IF(A389="","",IF(COUNTIF($A$2:$A388,$A389)=0,MAX($C$2:$C388)+1,""))</f>
        <v/>
      </c>
      <c r="M389" t="s">
        <v>57</v>
      </c>
      <c r="O389" t="s">
        <v>57</v>
      </c>
      <c r="P389" s="3" t="str">
        <f t="shared" si="122"/>
        <v/>
      </c>
      <c r="Q389" s="3" t="str">
        <f>IF(D389="","",IF(AND(D389&lt;&gt;"",E389&lt;&gt;"",F389&lt;&gt;"",J389&lt;&gt;"",P389&lt;&gt;"",L389&lt;&gt;"",IFERROR(MATCH(INDEX($C:$C,MATCH($D389,$D:$D,0)),IMAGENES!$B:$B,0),-1)&gt;0),"'si'","'no'"))</f>
        <v/>
      </c>
      <c r="S389" t="str">
        <f t="shared" si="112"/>
        <v/>
      </c>
      <c r="T389" t="str">
        <f t="shared" si="113"/>
        <v/>
      </c>
      <c r="U389" t="str">
        <f t="shared" si="114"/>
        <v/>
      </c>
      <c r="V389" t="str">
        <f t="shared" si="123"/>
        <v/>
      </c>
      <c r="W389" t="str">
        <f t="shared" si="115"/>
        <v/>
      </c>
      <c r="X389" t="str">
        <f t="shared" si="116"/>
        <v/>
      </c>
      <c r="Y389" t="str">
        <f t="shared" si="117"/>
        <v/>
      </c>
      <c r="Z389" t="str">
        <f>IF($X389="","",INDEX(CATEGORIAS!$A:$A,MATCH($X389,CATEGORIAS!$B:$B,0)))</f>
        <v/>
      </c>
      <c r="AA389" t="str">
        <f>IF($Y389="","",INDEX(SUBCATEGORIAS!$A:$A,MATCH($Y389,SUBCATEGORIAS!$B:$B,0)))</f>
        <v/>
      </c>
      <c r="AB389" t="str">
        <f t="shared" si="118"/>
        <v/>
      </c>
      <c r="AC389" t="str">
        <f t="shared" si="124"/>
        <v/>
      </c>
      <c r="AD389" t="str">
        <f t="shared" si="125"/>
        <v/>
      </c>
      <c r="AE389" t="str">
        <f t="shared" si="126"/>
        <v/>
      </c>
      <c r="AG389">
        <v>387</v>
      </c>
      <c r="AH389" t="str">
        <f t="shared" ref="AH389:AH452" si="129">IF(AG388/14=INT(AG388/14),AG388/14+1,"")</f>
        <v/>
      </c>
      <c r="AI389" t="str">
        <f>IFERROR(IF(MATCH($AH381,$S:$S,0)&gt;0,CONCATENATE("precio: ",INDEX($AB:$AB,MATCH($AH381,$S:$S,0)),","),0),"")</f>
        <v/>
      </c>
      <c r="AN389" t="str">
        <f>IF($E389="","",INDEX(CATEGORIAS!$A:$A,MATCH($E389,CATEGORIAS!$B:$B,0)))</f>
        <v/>
      </c>
      <c r="AO389" t="str">
        <f>IF($F389="","",INDEX(SUBCATEGORIAS!$A:$A,MATCH($F389,SUBCATEGORIAS!$B:$B,0)))</f>
        <v/>
      </c>
      <c r="AP389" t="str">
        <f t="shared" si="119"/>
        <v/>
      </c>
      <c r="AR389" s="2" t="str">
        <f t="shared" si="127"/>
        <v/>
      </c>
      <c r="AS389" t="str">
        <f t="shared" si="128"/>
        <v/>
      </c>
      <c r="AT389" t="str">
        <f t="shared" si="120"/>
        <v/>
      </c>
      <c r="AU389" t="str">
        <f t="shared" si="121"/>
        <v/>
      </c>
    </row>
    <row r="390" spans="2:47" x14ac:dyDescent="0.25">
      <c r="B390" t="str">
        <f>IF(D390="","",MAX($B$2:B389)+1)</f>
        <v/>
      </c>
      <c r="C390" s="3" t="str">
        <f>IF(A390="","",IF(COUNTIF($A$2:$A389,$A390)=0,MAX($C$2:$C389)+1,""))</f>
        <v/>
      </c>
      <c r="M390" t="s">
        <v>57</v>
      </c>
      <c r="O390" t="s">
        <v>57</v>
      </c>
      <c r="P390" s="3" t="str">
        <f t="shared" si="122"/>
        <v/>
      </c>
      <c r="Q390" s="3" t="str">
        <f>IF(D390="","",IF(AND(D390&lt;&gt;"",E390&lt;&gt;"",F390&lt;&gt;"",J390&lt;&gt;"",P390&lt;&gt;"",L390&lt;&gt;"",IFERROR(MATCH(INDEX($C:$C,MATCH($D390,$D:$D,0)),IMAGENES!$B:$B,0),-1)&gt;0),"'si'","'no'"))</f>
        <v/>
      </c>
      <c r="S390" t="str">
        <f t="shared" si="112"/>
        <v/>
      </c>
      <c r="T390" t="str">
        <f t="shared" si="113"/>
        <v/>
      </c>
      <c r="U390" t="str">
        <f t="shared" si="114"/>
        <v/>
      </c>
      <c r="V390" t="str">
        <f t="shared" si="123"/>
        <v/>
      </c>
      <c r="W390" t="str">
        <f t="shared" si="115"/>
        <v/>
      </c>
      <c r="X390" t="str">
        <f t="shared" si="116"/>
        <v/>
      </c>
      <c r="Y390" t="str">
        <f t="shared" si="117"/>
        <v/>
      </c>
      <c r="Z390" t="str">
        <f>IF($X390="","",INDEX(CATEGORIAS!$A:$A,MATCH($X390,CATEGORIAS!$B:$B,0)))</f>
        <v/>
      </c>
      <c r="AA390" t="str">
        <f>IF($Y390="","",INDEX(SUBCATEGORIAS!$A:$A,MATCH($Y390,SUBCATEGORIAS!$B:$B,0)))</f>
        <v/>
      </c>
      <c r="AB390" t="str">
        <f t="shared" si="118"/>
        <v/>
      </c>
      <c r="AC390" t="str">
        <f t="shared" si="124"/>
        <v/>
      </c>
      <c r="AD390" t="str">
        <f t="shared" si="125"/>
        <v/>
      </c>
      <c r="AE390" t="str">
        <f t="shared" si="126"/>
        <v/>
      </c>
      <c r="AG390">
        <v>388</v>
      </c>
      <c r="AH390" t="str">
        <f t="shared" si="129"/>
        <v/>
      </c>
      <c r="AI390" t="str">
        <f>IFERROR(IF(MATCH($AH381,$S:$S,0)&gt;0,CONCATENATE("video_si: ",IF(LEN(IF(OR(INDEX($AD:$AD,MATCH($AH381,$S:$S,0))=0,INDEX($AD:$AD,MATCH($AH381,$S:$S,0))=" ",INDEX($AD:$AD,MATCH($AH381,$S:$S,0))=""),CONCATENATE(CHAR(39),CHAR(39)),CONCATENATE(CHAR(39),INDEX($AD:$AD,MATCH($AH381,$S:$S,0)),CHAR(39))))&gt;5,"'si'","'no'"),","),0),"")</f>
        <v/>
      </c>
      <c r="AN390" t="str">
        <f>IF($E390="","",INDEX(CATEGORIAS!$A:$A,MATCH($E390,CATEGORIAS!$B:$B,0)))</f>
        <v/>
      </c>
      <c r="AO390" t="str">
        <f>IF($F390="","",INDEX(SUBCATEGORIAS!$A:$A,MATCH($F390,SUBCATEGORIAS!$B:$B,0)))</f>
        <v/>
      </c>
      <c r="AP390" t="str">
        <f t="shared" si="119"/>
        <v/>
      </c>
      <c r="AR390" s="2" t="str">
        <f t="shared" si="127"/>
        <v/>
      </c>
      <c r="AS390" t="str">
        <f t="shared" si="128"/>
        <v/>
      </c>
      <c r="AT390" t="str">
        <f t="shared" si="120"/>
        <v/>
      </c>
      <c r="AU390" t="str">
        <f t="shared" si="121"/>
        <v/>
      </c>
    </row>
    <row r="391" spans="2:47" x14ac:dyDescent="0.25">
      <c r="B391" t="str">
        <f>IF(D391="","",MAX($B$2:B390)+1)</f>
        <v/>
      </c>
      <c r="C391" s="3" t="str">
        <f>IF(A391="","",IF(COUNTIF($A$2:$A390,$A391)=0,MAX($C$2:$C390)+1,""))</f>
        <v/>
      </c>
      <c r="M391" t="s">
        <v>57</v>
      </c>
      <c r="O391" t="s">
        <v>57</v>
      </c>
      <c r="P391" s="3" t="str">
        <f t="shared" si="122"/>
        <v/>
      </c>
      <c r="Q391" s="3" t="str">
        <f>IF(D391="","",IF(AND(D391&lt;&gt;"",E391&lt;&gt;"",F391&lt;&gt;"",J391&lt;&gt;"",P391&lt;&gt;"",L391&lt;&gt;"",IFERROR(MATCH(INDEX($C:$C,MATCH($D391,$D:$D,0)),IMAGENES!$B:$B,0),-1)&gt;0),"'si'","'no'"))</f>
        <v/>
      </c>
      <c r="S391" t="str">
        <f t="shared" si="112"/>
        <v/>
      </c>
      <c r="T391" t="str">
        <f t="shared" si="113"/>
        <v/>
      </c>
      <c r="U391" t="str">
        <f t="shared" si="114"/>
        <v/>
      </c>
      <c r="V391" t="str">
        <f t="shared" si="123"/>
        <v/>
      </c>
      <c r="W391" t="str">
        <f t="shared" si="115"/>
        <v/>
      </c>
      <c r="X391" t="str">
        <f t="shared" si="116"/>
        <v/>
      </c>
      <c r="Y391" t="str">
        <f t="shared" si="117"/>
        <v/>
      </c>
      <c r="Z391" t="str">
        <f>IF($X391="","",INDEX(CATEGORIAS!$A:$A,MATCH($X391,CATEGORIAS!$B:$B,0)))</f>
        <v/>
      </c>
      <c r="AA391" t="str">
        <f>IF($Y391="","",INDEX(SUBCATEGORIAS!$A:$A,MATCH($Y391,SUBCATEGORIAS!$B:$B,0)))</f>
        <v/>
      </c>
      <c r="AB391" t="str">
        <f t="shared" si="118"/>
        <v/>
      </c>
      <c r="AC391" t="str">
        <f t="shared" si="124"/>
        <v/>
      </c>
      <c r="AD391" t="str">
        <f t="shared" si="125"/>
        <v/>
      </c>
      <c r="AE391" t="str">
        <f t="shared" si="126"/>
        <v/>
      </c>
      <c r="AG391">
        <v>389</v>
      </c>
      <c r="AH391" t="str">
        <f t="shared" si="129"/>
        <v/>
      </c>
      <c r="AI391" t="str">
        <f>IFERROR(IF(MATCH($AH381,$S:$S,0)&gt;0,CONCATENATE("video_link: ",IF(OR(INDEX($AD:$AD,MATCH($AH381,$S:$S,0))=0,INDEX($AD:$AD,MATCH($AH381,$S:$S,0))=" ",INDEX($AD:$AD,MATCH($AH381,$S:$S,0))=""),CONCATENATE(CHAR(39),CHAR(39)),CONCATENATE(CHAR(39),INDEX($AD:$AD,MATCH($AH381,$S:$S,0)),CHAR(39))),","),0),"")</f>
        <v/>
      </c>
      <c r="AN391" t="str">
        <f>IF($E391="","",INDEX(CATEGORIAS!$A:$A,MATCH($E391,CATEGORIAS!$B:$B,0)))</f>
        <v/>
      </c>
      <c r="AO391" t="str">
        <f>IF($F391="","",INDEX(SUBCATEGORIAS!$A:$A,MATCH($F391,SUBCATEGORIAS!$B:$B,0)))</f>
        <v/>
      </c>
      <c r="AP391" t="str">
        <f t="shared" si="119"/>
        <v/>
      </c>
      <c r="AR391" s="2" t="str">
        <f t="shared" si="127"/>
        <v/>
      </c>
      <c r="AS391" t="str">
        <f t="shared" si="128"/>
        <v/>
      </c>
      <c r="AT391" t="str">
        <f t="shared" si="120"/>
        <v/>
      </c>
      <c r="AU391" t="str">
        <f t="shared" si="121"/>
        <v/>
      </c>
    </row>
    <row r="392" spans="2:47" x14ac:dyDescent="0.25">
      <c r="B392" t="str">
        <f>IF(D392="","",MAX($B$2:B391)+1)</f>
        <v/>
      </c>
      <c r="C392" s="3" t="str">
        <f>IF(A392="","",IF(COUNTIF($A$2:$A391,$A392)=0,MAX($C$2:$C391)+1,""))</f>
        <v/>
      </c>
      <c r="M392" t="s">
        <v>57</v>
      </c>
      <c r="O392" t="s">
        <v>57</v>
      </c>
      <c r="P392" s="3" t="str">
        <f t="shared" si="122"/>
        <v/>
      </c>
      <c r="Q392" s="3" t="str">
        <f>IF(D392="","",IF(AND(D392&lt;&gt;"",E392&lt;&gt;"",F392&lt;&gt;"",J392&lt;&gt;"",P392&lt;&gt;"",L392&lt;&gt;"",IFERROR(MATCH(INDEX($C:$C,MATCH($D392,$D:$D,0)),IMAGENES!$B:$B,0),-1)&gt;0),"'si'","'no'"))</f>
        <v/>
      </c>
      <c r="S392" t="str">
        <f t="shared" si="112"/>
        <v/>
      </c>
      <c r="T392" t="str">
        <f t="shared" si="113"/>
        <v/>
      </c>
      <c r="U392" t="str">
        <f t="shared" si="114"/>
        <v/>
      </c>
      <c r="V392" t="str">
        <f t="shared" si="123"/>
        <v/>
      </c>
      <c r="W392" t="str">
        <f t="shared" si="115"/>
        <v/>
      </c>
      <c r="X392" t="str">
        <f t="shared" si="116"/>
        <v/>
      </c>
      <c r="Y392" t="str">
        <f t="shared" si="117"/>
        <v/>
      </c>
      <c r="Z392" t="str">
        <f>IF($X392="","",INDEX(CATEGORIAS!$A:$A,MATCH($X392,CATEGORIAS!$B:$B,0)))</f>
        <v/>
      </c>
      <c r="AA392" t="str">
        <f>IF($Y392="","",INDEX(SUBCATEGORIAS!$A:$A,MATCH($Y392,SUBCATEGORIAS!$B:$B,0)))</f>
        <v/>
      </c>
      <c r="AB392" t="str">
        <f t="shared" si="118"/>
        <v/>
      </c>
      <c r="AC392" t="str">
        <f t="shared" si="124"/>
        <v/>
      </c>
      <c r="AD392" t="str">
        <f t="shared" si="125"/>
        <v/>
      </c>
      <c r="AE392" t="str">
        <f t="shared" si="126"/>
        <v/>
      </c>
      <c r="AG392">
        <v>390</v>
      </c>
      <c r="AH392" t="str">
        <f t="shared" si="129"/>
        <v/>
      </c>
      <c r="AI392" t="str">
        <f>IFERROR(IF(MATCH($AH381,$S:$S,0)&gt;0,CONCATENATE("imagen: ",IF(OR(INDEX($AC:$AC,MATCH($AH381,$S:$S,0))=0,INDEX($AC:$AC,MATCH($AH381,$S:$S,0))=" ",INDEX($AC:$AC,MATCH($AH381,$S:$S,0))=""),CONCATENATE(CHAR(39),CHAR(39)),CONCATENATE("require('../images/productos/",INDEX($AC:$AC,MATCH($AH381,$S:$S,0)),"')")),","),0),"")</f>
        <v/>
      </c>
      <c r="AN392" t="str">
        <f>IF($E392="","",INDEX(CATEGORIAS!$A:$A,MATCH($E392,CATEGORIAS!$B:$B,0)))</f>
        <v/>
      </c>
      <c r="AO392" t="str">
        <f>IF($F392="","",INDEX(SUBCATEGORIAS!$A:$A,MATCH($F392,SUBCATEGORIAS!$B:$B,0)))</f>
        <v/>
      </c>
      <c r="AP392" t="str">
        <f t="shared" si="119"/>
        <v/>
      </c>
      <c r="AR392" s="2" t="str">
        <f t="shared" si="127"/>
        <v/>
      </c>
      <c r="AS392" t="str">
        <f t="shared" si="128"/>
        <v/>
      </c>
      <c r="AT392" t="str">
        <f t="shared" si="120"/>
        <v/>
      </c>
      <c r="AU392" t="str">
        <f t="shared" si="121"/>
        <v/>
      </c>
    </row>
    <row r="393" spans="2:47" x14ac:dyDescent="0.25">
      <c r="B393" t="str">
        <f>IF(D393="","",MAX($B$2:B392)+1)</f>
        <v/>
      </c>
      <c r="C393" s="3" t="str">
        <f>IF(A393="","",IF(COUNTIF($A$2:$A392,$A393)=0,MAX($C$2:$C392)+1,""))</f>
        <v/>
      </c>
      <c r="M393" t="s">
        <v>57</v>
      </c>
      <c r="O393" t="s">
        <v>57</v>
      </c>
      <c r="P393" s="3" t="str">
        <f t="shared" si="122"/>
        <v/>
      </c>
      <c r="Q393" s="3" t="str">
        <f>IF(D393="","",IF(AND(D393&lt;&gt;"",E393&lt;&gt;"",F393&lt;&gt;"",J393&lt;&gt;"",P393&lt;&gt;"",L393&lt;&gt;"",IFERROR(MATCH(INDEX($C:$C,MATCH($D393,$D:$D,0)),IMAGENES!$B:$B,0),-1)&gt;0),"'si'","'no'"))</f>
        <v/>
      </c>
      <c r="S393" t="str">
        <f t="shared" si="112"/>
        <v/>
      </c>
      <c r="T393" t="str">
        <f t="shared" si="113"/>
        <v/>
      </c>
      <c r="U393" t="str">
        <f t="shared" si="114"/>
        <v/>
      </c>
      <c r="V393" t="str">
        <f t="shared" si="123"/>
        <v/>
      </c>
      <c r="W393" t="str">
        <f t="shared" si="115"/>
        <v/>
      </c>
      <c r="X393" t="str">
        <f t="shared" si="116"/>
        <v/>
      </c>
      <c r="Y393" t="str">
        <f t="shared" si="117"/>
        <v/>
      </c>
      <c r="Z393" t="str">
        <f>IF($X393="","",INDEX(CATEGORIAS!$A:$A,MATCH($X393,CATEGORIAS!$B:$B,0)))</f>
        <v/>
      </c>
      <c r="AA393" t="str">
        <f>IF($Y393="","",INDEX(SUBCATEGORIAS!$A:$A,MATCH($Y393,SUBCATEGORIAS!$B:$B,0)))</f>
        <v/>
      </c>
      <c r="AB393" t="str">
        <f t="shared" si="118"/>
        <v/>
      </c>
      <c r="AC393" t="str">
        <f t="shared" si="124"/>
        <v/>
      </c>
      <c r="AD393" t="str">
        <f t="shared" si="125"/>
        <v/>
      </c>
      <c r="AE393" t="str">
        <f t="shared" si="126"/>
        <v/>
      </c>
      <c r="AG393">
        <v>391</v>
      </c>
      <c r="AH393" t="str">
        <f t="shared" si="129"/>
        <v/>
      </c>
      <c r="AI393" t="str">
        <f>IFERROR(IF(MATCH($AH381,$S:$S,0)&gt;0,CONCATENATE("disponible: ",INDEX($AE:$AE,MATCH($AH381,$S:$S,0)),","),0),"")</f>
        <v/>
      </c>
      <c r="AN393" t="str">
        <f>IF($E393="","",INDEX(CATEGORIAS!$A:$A,MATCH($E393,CATEGORIAS!$B:$B,0)))</f>
        <v/>
      </c>
      <c r="AO393" t="str">
        <f>IF($F393="","",INDEX(SUBCATEGORIAS!$A:$A,MATCH($F393,SUBCATEGORIAS!$B:$B,0)))</f>
        <v/>
      </c>
      <c r="AP393" t="str">
        <f t="shared" si="119"/>
        <v/>
      </c>
      <c r="AR393" s="2" t="str">
        <f t="shared" si="127"/>
        <v/>
      </c>
      <c r="AS393" t="str">
        <f t="shared" si="128"/>
        <v/>
      </c>
      <c r="AT393" t="str">
        <f t="shared" si="120"/>
        <v/>
      </c>
      <c r="AU393" t="str">
        <f t="shared" si="121"/>
        <v/>
      </c>
    </row>
    <row r="394" spans="2:47" x14ac:dyDescent="0.25">
      <c r="B394" t="str">
        <f>IF(D394="","",MAX($B$2:B393)+1)</f>
        <v/>
      </c>
      <c r="C394" s="3" t="str">
        <f>IF(A394="","",IF(COUNTIF($A$2:$A393,$A394)=0,MAX($C$2:$C393)+1,""))</f>
        <v/>
      </c>
      <c r="M394" t="s">
        <v>57</v>
      </c>
      <c r="O394" t="s">
        <v>57</v>
      </c>
      <c r="P394" s="3" t="str">
        <f t="shared" si="122"/>
        <v/>
      </c>
      <c r="Q394" s="3" t="str">
        <f>IF(D394="","",IF(AND(D394&lt;&gt;"",E394&lt;&gt;"",F394&lt;&gt;"",J394&lt;&gt;"",P394&lt;&gt;"",L394&lt;&gt;"",IFERROR(MATCH(INDEX($C:$C,MATCH($D394,$D:$D,0)),IMAGENES!$B:$B,0),-1)&gt;0),"'si'","'no'"))</f>
        <v/>
      </c>
      <c r="S394" t="str">
        <f t="shared" si="112"/>
        <v/>
      </c>
      <c r="T394" t="str">
        <f t="shared" si="113"/>
        <v/>
      </c>
      <c r="U394" t="str">
        <f t="shared" si="114"/>
        <v/>
      </c>
      <c r="V394" t="str">
        <f t="shared" si="123"/>
        <v/>
      </c>
      <c r="W394" t="str">
        <f t="shared" si="115"/>
        <v/>
      </c>
      <c r="X394" t="str">
        <f t="shared" si="116"/>
        <v/>
      </c>
      <c r="Y394" t="str">
        <f t="shared" si="117"/>
        <v/>
      </c>
      <c r="Z394" t="str">
        <f>IF($X394="","",INDEX(CATEGORIAS!$A:$A,MATCH($X394,CATEGORIAS!$B:$B,0)))</f>
        <v/>
      </c>
      <c r="AA394" t="str">
        <f>IF($Y394="","",INDEX(SUBCATEGORIAS!$A:$A,MATCH($Y394,SUBCATEGORIAS!$B:$B,0)))</f>
        <v/>
      </c>
      <c r="AB394" t="str">
        <f t="shared" si="118"/>
        <v/>
      </c>
      <c r="AC394" t="str">
        <f t="shared" si="124"/>
        <v/>
      </c>
      <c r="AD394" t="str">
        <f t="shared" si="125"/>
        <v/>
      </c>
      <c r="AE394" t="str">
        <f t="shared" si="126"/>
        <v/>
      </c>
      <c r="AG394">
        <v>392</v>
      </c>
      <c r="AH394" t="str">
        <f t="shared" si="129"/>
        <v/>
      </c>
      <c r="AI394" t="str">
        <f>IFERROR(IF(MATCH($AH381,$S:$S,0)&gt;0,"},",0),"")</f>
        <v/>
      </c>
      <c r="AN394" t="str">
        <f>IF($E394="","",INDEX(CATEGORIAS!$A:$A,MATCH($E394,CATEGORIAS!$B:$B,0)))</f>
        <v/>
      </c>
      <c r="AO394" t="str">
        <f>IF($F394="","",INDEX(SUBCATEGORIAS!$A:$A,MATCH($F394,SUBCATEGORIAS!$B:$B,0)))</f>
        <v/>
      </c>
      <c r="AP394" t="str">
        <f t="shared" si="119"/>
        <v/>
      </c>
      <c r="AR394" s="2" t="str">
        <f t="shared" si="127"/>
        <v/>
      </c>
      <c r="AS394" t="str">
        <f t="shared" si="128"/>
        <v/>
      </c>
      <c r="AT394" t="str">
        <f t="shared" si="120"/>
        <v/>
      </c>
      <c r="AU394" t="str">
        <f t="shared" si="121"/>
        <v/>
      </c>
    </row>
    <row r="395" spans="2:47" x14ac:dyDescent="0.25">
      <c r="B395" t="str">
        <f>IF(D395="","",MAX($B$2:B394)+1)</f>
        <v/>
      </c>
      <c r="C395" s="3" t="str">
        <f>IF(A395="","",IF(COUNTIF($A$2:$A394,$A395)=0,MAX($C$2:$C394)+1,""))</f>
        <v/>
      </c>
      <c r="M395" t="s">
        <v>57</v>
      </c>
      <c r="O395" t="s">
        <v>57</v>
      </c>
      <c r="P395" s="3" t="str">
        <f t="shared" si="122"/>
        <v/>
      </c>
      <c r="Q395" s="3" t="str">
        <f>IF(D395="","",IF(AND(D395&lt;&gt;"",E395&lt;&gt;"",F395&lt;&gt;"",J395&lt;&gt;"",P395&lt;&gt;"",L395&lt;&gt;"",IFERROR(MATCH(INDEX($C:$C,MATCH($D395,$D:$D,0)),IMAGENES!$B:$B,0),-1)&gt;0),"'si'","'no'"))</f>
        <v/>
      </c>
      <c r="S395" t="str">
        <f t="shared" si="112"/>
        <v/>
      </c>
      <c r="T395" t="str">
        <f t="shared" si="113"/>
        <v/>
      </c>
      <c r="U395" t="str">
        <f t="shared" si="114"/>
        <v/>
      </c>
      <c r="V395" t="str">
        <f t="shared" si="123"/>
        <v/>
      </c>
      <c r="W395" t="str">
        <f t="shared" si="115"/>
        <v/>
      </c>
      <c r="X395" t="str">
        <f t="shared" si="116"/>
        <v/>
      </c>
      <c r="Y395" t="str">
        <f t="shared" si="117"/>
        <v/>
      </c>
      <c r="Z395" t="str">
        <f>IF($X395="","",INDEX(CATEGORIAS!$A:$A,MATCH($X395,CATEGORIAS!$B:$B,0)))</f>
        <v/>
      </c>
      <c r="AA395" t="str">
        <f>IF($Y395="","",INDEX(SUBCATEGORIAS!$A:$A,MATCH($Y395,SUBCATEGORIAS!$B:$B,0)))</f>
        <v/>
      </c>
      <c r="AB395" t="str">
        <f t="shared" si="118"/>
        <v/>
      </c>
      <c r="AC395" t="str">
        <f t="shared" si="124"/>
        <v/>
      </c>
      <c r="AD395" t="str">
        <f t="shared" si="125"/>
        <v/>
      </c>
      <c r="AE395" t="str">
        <f t="shared" si="126"/>
        <v/>
      </c>
      <c r="AG395">
        <v>393</v>
      </c>
      <c r="AH395">
        <f t="shared" si="129"/>
        <v>29</v>
      </c>
      <c r="AI395" t="str">
        <f>IFERROR(IF(MATCH($AH395,$S:$S,0)&gt;0,"{",0),"")</f>
        <v/>
      </c>
      <c r="AN395" t="str">
        <f>IF($E395="","",INDEX(CATEGORIAS!$A:$A,MATCH($E395,CATEGORIAS!$B:$B,0)))</f>
        <v/>
      </c>
      <c r="AO395" t="str">
        <f>IF($F395="","",INDEX(SUBCATEGORIAS!$A:$A,MATCH($F395,SUBCATEGORIAS!$B:$B,0)))</f>
        <v/>
      </c>
      <c r="AP395" t="str">
        <f t="shared" si="119"/>
        <v/>
      </c>
      <c r="AR395" s="2" t="str">
        <f t="shared" si="127"/>
        <v/>
      </c>
      <c r="AS395" t="str">
        <f t="shared" si="128"/>
        <v/>
      </c>
      <c r="AT395" t="str">
        <f t="shared" si="120"/>
        <v/>
      </c>
      <c r="AU395" t="str">
        <f t="shared" si="121"/>
        <v/>
      </c>
    </row>
    <row r="396" spans="2:47" x14ac:dyDescent="0.25">
      <c r="B396" t="str">
        <f>IF(D396="","",MAX($B$2:B395)+1)</f>
        <v/>
      </c>
      <c r="C396" s="3" t="str">
        <f>IF(A396="","",IF(COUNTIF($A$2:$A395,$A396)=0,MAX($C$2:$C395)+1,""))</f>
        <v/>
      </c>
      <c r="M396" t="s">
        <v>57</v>
      </c>
      <c r="O396" t="s">
        <v>57</v>
      </c>
      <c r="P396" s="3" t="str">
        <f t="shared" si="122"/>
        <v/>
      </c>
      <c r="Q396" s="3" t="str">
        <f>IF(D396="","",IF(AND(D396&lt;&gt;"",E396&lt;&gt;"",F396&lt;&gt;"",J396&lt;&gt;"",P396&lt;&gt;"",L396&lt;&gt;"",IFERROR(MATCH(INDEX($C:$C,MATCH($D396,$D:$D,0)),IMAGENES!$B:$B,0),-1)&gt;0),"'si'","'no'"))</f>
        <v/>
      </c>
      <c r="S396" t="str">
        <f t="shared" si="112"/>
        <v/>
      </c>
      <c r="T396" t="str">
        <f t="shared" si="113"/>
        <v/>
      </c>
      <c r="U396" t="str">
        <f t="shared" si="114"/>
        <v/>
      </c>
      <c r="V396" t="str">
        <f t="shared" si="123"/>
        <v/>
      </c>
      <c r="W396" t="str">
        <f t="shared" si="115"/>
        <v/>
      </c>
      <c r="X396" t="str">
        <f t="shared" si="116"/>
        <v/>
      </c>
      <c r="Y396" t="str">
        <f t="shared" si="117"/>
        <v/>
      </c>
      <c r="Z396" t="str">
        <f>IF($X396="","",INDEX(CATEGORIAS!$A:$A,MATCH($X396,CATEGORIAS!$B:$B,0)))</f>
        <v/>
      </c>
      <c r="AA396" t="str">
        <f>IF($Y396="","",INDEX(SUBCATEGORIAS!$A:$A,MATCH($Y396,SUBCATEGORIAS!$B:$B,0)))</f>
        <v/>
      </c>
      <c r="AB396" t="str">
        <f t="shared" si="118"/>
        <v/>
      </c>
      <c r="AC396" t="str">
        <f t="shared" si="124"/>
        <v/>
      </c>
      <c r="AD396" t="str">
        <f t="shared" si="125"/>
        <v/>
      </c>
      <c r="AE396" t="str">
        <f t="shared" si="126"/>
        <v/>
      </c>
      <c r="AG396">
        <v>394</v>
      </c>
      <c r="AH396" t="str">
        <f t="shared" si="129"/>
        <v/>
      </c>
      <c r="AI396" t="str">
        <f>IFERROR(IF(MATCH($AH395,$S:$S,0)&gt;0,CONCATENATE("id_articulo: ",$AH395,","),0),"")</f>
        <v/>
      </c>
      <c r="AN396" t="str">
        <f>IF($E396="","",INDEX(CATEGORIAS!$A:$A,MATCH($E396,CATEGORIAS!$B:$B,0)))</f>
        <v/>
      </c>
      <c r="AO396" t="str">
        <f>IF($F396="","",INDEX(SUBCATEGORIAS!$A:$A,MATCH($F396,SUBCATEGORIAS!$B:$B,0)))</f>
        <v/>
      </c>
      <c r="AP396" t="str">
        <f t="shared" si="119"/>
        <v/>
      </c>
      <c r="AR396" s="2" t="str">
        <f t="shared" si="127"/>
        <v/>
      </c>
      <c r="AS396" t="str">
        <f t="shared" si="128"/>
        <v/>
      </c>
      <c r="AT396" t="str">
        <f t="shared" si="120"/>
        <v/>
      </c>
      <c r="AU396" t="str">
        <f t="shared" si="121"/>
        <v/>
      </c>
    </row>
    <row r="397" spans="2:47" x14ac:dyDescent="0.25">
      <c r="B397" t="str">
        <f>IF(D397="","",MAX($B$2:B396)+1)</f>
        <v/>
      </c>
      <c r="C397" s="3" t="str">
        <f>IF(A397="","",IF(COUNTIF($A$2:$A396,$A397)=0,MAX($C$2:$C396)+1,""))</f>
        <v/>
      </c>
      <c r="M397" t="s">
        <v>57</v>
      </c>
      <c r="O397" t="s">
        <v>57</v>
      </c>
      <c r="P397" s="3" t="str">
        <f t="shared" si="122"/>
        <v/>
      </c>
      <c r="Q397" s="3" t="str">
        <f>IF(D397="","",IF(AND(D397&lt;&gt;"",E397&lt;&gt;"",F397&lt;&gt;"",J397&lt;&gt;"",P397&lt;&gt;"",L397&lt;&gt;"",IFERROR(MATCH(INDEX($C:$C,MATCH($D397,$D:$D,0)),IMAGENES!$B:$B,0),-1)&gt;0),"'si'","'no'"))</f>
        <v/>
      </c>
      <c r="S397" t="str">
        <f t="shared" si="112"/>
        <v/>
      </c>
      <c r="T397" t="str">
        <f t="shared" si="113"/>
        <v/>
      </c>
      <c r="U397" t="str">
        <f t="shared" si="114"/>
        <v/>
      </c>
      <c r="V397" t="str">
        <f t="shared" si="123"/>
        <v/>
      </c>
      <c r="W397" t="str">
        <f t="shared" si="115"/>
        <v/>
      </c>
      <c r="X397" t="str">
        <f t="shared" si="116"/>
        <v/>
      </c>
      <c r="Y397" t="str">
        <f t="shared" si="117"/>
        <v/>
      </c>
      <c r="Z397" t="str">
        <f>IF($X397="","",INDEX(CATEGORIAS!$A:$A,MATCH($X397,CATEGORIAS!$B:$B,0)))</f>
        <v/>
      </c>
      <c r="AA397" t="str">
        <f>IF($Y397="","",INDEX(SUBCATEGORIAS!$A:$A,MATCH($Y397,SUBCATEGORIAS!$B:$B,0)))</f>
        <v/>
      </c>
      <c r="AB397" t="str">
        <f t="shared" si="118"/>
        <v/>
      </c>
      <c r="AC397" t="str">
        <f t="shared" si="124"/>
        <v/>
      </c>
      <c r="AD397" t="str">
        <f t="shared" si="125"/>
        <v/>
      </c>
      <c r="AE397" t="str">
        <f t="shared" si="126"/>
        <v/>
      </c>
      <c r="AG397">
        <v>395</v>
      </c>
      <c r="AH397" t="str">
        <f t="shared" si="129"/>
        <v/>
      </c>
      <c r="AI397" t="str">
        <f>IFERROR(IF(MATCH($AH395,$S:$S,0)&gt;0,CONCATENATE("nombre: '",INDEX($T:$T,MATCH($AH395,$S:$S,0)),"',"),0),"")</f>
        <v/>
      </c>
      <c r="AN397" t="str">
        <f>IF($E397="","",INDEX(CATEGORIAS!$A:$A,MATCH($E397,CATEGORIAS!$B:$B,0)))</f>
        <v/>
      </c>
      <c r="AO397" t="str">
        <f>IF($F397="","",INDEX(SUBCATEGORIAS!$A:$A,MATCH($F397,SUBCATEGORIAS!$B:$B,0)))</f>
        <v/>
      </c>
      <c r="AP397" t="str">
        <f t="shared" si="119"/>
        <v/>
      </c>
      <c r="AR397" s="2" t="str">
        <f t="shared" si="127"/>
        <v/>
      </c>
      <c r="AS397" t="str">
        <f t="shared" si="128"/>
        <v/>
      </c>
      <c r="AT397" t="str">
        <f t="shared" si="120"/>
        <v/>
      </c>
      <c r="AU397" t="str">
        <f t="shared" si="121"/>
        <v/>
      </c>
    </row>
    <row r="398" spans="2:47" x14ac:dyDescent="0.25">
      <c r="B398" t="str">
        <f>IF(D398="","",MAX($B$2:B397)+1)</f>
        <v/>
      </c>
      <c r="C398" s="3" t="str">
        <f>IF(A398="","",IF(COUNTIF($A$2:$A397,$A398)=0,MAX($C$2:$C397)+1,""))</f>
        <v/>
      </c>
      <c r="M398" t="s">
        <v>57</v>
      </c>
      <c r="O398" t="s">
        <v>57</v>
      </c>
      <c r="P398" s="3" t="str">
        <f t="shared" si="122"/>
        <v/>
      </c>
      <c r="Q398" s="3" t="str">
        <f>IF(D398="","",IF(AND(D398&lt;&gt;"",E398&lt;&gt;"",F398&lt;&gt;"",J398&lt;&gt;"",P398&lt;&gt;"",L398&lt;&gt;"",IFERROR(MATCH(INDEX($C:$C,MATCH($D398,$D:$D,0)),IMAGENES!$B:$B,0),-1)&gt;0),"'si'","'no'"))</f>
        <v/>
      </c>
      <c r="S398" t="str">
        <f t="shared" si="112"/>
        <v/>
      </c>
      <c r="T398" t="str">
        <f t="shared" si="113"/>
        <v/>
      </c>
      <c r="U398" t="str">
        <f t="shared" si="114"/>
        <v/>
      </c>
      <c r="V398" t="str">
        <f t="shared" si="123"/>
        <v/>
      </c>
      <c r="W398" t="str">
        <f t="shared" si="115"/>
        <v/>
      </c>
      <c r="X398" t="str">
        <f t="shared" si="116"/>
        <v/>
      </c>
      <c r="Y398" t="str">
        <f t="shared" si="117"/>
        <v/>
      </c>
      <c r="Z398" t="str">
        <f>IF($X398="","",INDEX(CATEGORIAS!$A:$A,MATCH($X398,CATEGORIAS!$B:$B,0)))</f>
        <v/>
      </c>
      <c r="AA398" t="str">
        <f>IF($Y398="","",INDEX(SUBCATEGORIAS!$A:$A,MATCH($Y398,SUBCATEGORIAS!$B:$B,0)))</f>
        <v/>
      </c>
      <c r="AB398" t="str">
        <f t="shared" si="118"/>
        <v/>
      </c>
      <c r="AC398" t="str">
        <f t="shared" si="124"/>
        <v/>
      </c>
      <c r="AD398" t="str">
        <f t="shared" si="125"/>
        <v/>
      </c>
      <c r="AE398" t="str">
        <f t="shared" si="126"/>
        <v/>
      </c>
      <c r="AG398">
        <v>396</v>
      </c>
      <c r="AH398" t="str">
        <f t="shared" si="129"/>
        <v/>
      </c>
      <c r="AI398" t="str">
        <f>IFERROR(IF(MATCH($AH395,$S:$S,0)&gt;0,CONCATENATE("descripcion: '",INDEX($U:$U,MATCH($AH395,$S:$S,0)),"',"),0),"")</f>
        <v/>
      </c>
      <c r="AN398" t="str">
        <f>IF($E398="","",INDEX(CATEGORIAS!$A:$A,MATCH($E398,CATEGORIAS!$B:$B,0)))</f>
        <v/>
      </c>
      <c r="AO398" t="str">
        <f>IF($F398="","",INDEX(SUBCATEGORIAS!$A:$A,MATCH($F398,SUBCATEGORIAS!$B:$B,0)))</f>
        <v/>
      </c>
      <c r="AP398" t="str">
        <f t="shared" si="119"/>
        <v/>
      </c>
      <c r="AR398" s="2" t="str">
        <f t="shared" si="127"/>
        <v/>
      </c>
      <c r="AS398" t="str">
        <f t="shared" si="128"/>
        <v/>
      </c>
      <c r="AT398" t="str">
        <f t="shared" si="120"/>
        <v/>
      </c>
      <c r="AU398" t="str">
        <f t="shared" si="121"/>
        <v/>
      </c>
    </row>
    <row r="399" spans="2:47" x14ac:dyDescent="0.25">
      <c r="B399" t="str">
        <f>IF(D399="","",MAX($B$2:B398)+1)</f>
        <v/>
      </c>
      <c r="C399" s="3" t="str">
        <f>IF(A399="","",IF(COUNTIF($A$2:$A398,$A399)=0,MAX($C$2:$C398)+1,""))</f>
        <v/>
      </c>
      <c r="M399" t="s">
        <v>57</v>
      </c>
      <c r="O399" t="s">
        <v>57</v>
      </c>
      <c r="P399" s="3" t="str">
        <f t="shared" si="122"/>
        <v/>
      </c>
      <c r="Q399" s="3" t="str">
        <f>IF(D399="","",IF(AND(D399&lt;&gt;"",E399&lt;&gt;"",F399&lt;&gt;"",J399&lt;&gt;"",P399&lt;&gt;"",L399&lt;&gt;"",IFERROR(MATCH(INDEX($C:$C,MATCH($D399,$D:$D,0)),IMAGENES!$B:$B,0),-1)&gt;0),"'si'","'no'"))</f>
        <v/>
      </c>
      <c r="S399" t="str">
        <f t="shared" si="112"/>
        <v/>
      </c>
      <c r="T399" t="str">
        <f t="shared" si="113"/>
        <v/>
      </c>
      <c r="U399" t="str">
        <f t="shared" si="114"/>
        <v/>
      </c>
      <c r="V399" t="str">
        <f t="shared" si="123"/>
        <v/>
      </c>
      <c r="W399" t="str">
        <f t="shared" si="115"/>
        <v/>
      </c>
      <c r="X399" t="str">
        <f t="shared" si="116"/>
        <v/>
      </c>
      <c r="Y399" t="str">
        <f t="shared" si="117"/>
        <v/>
      </c>
      <c r="Z399" t="str">
        <f>IF($X399="","",INDEX(CATEGORIAS!$A:$A,MATCH($X399,CATEGORIAS!$B:$B,0)))</f>
        <v/>
      </c>
      <c r="AA399" t="str">
        <f>IF($Y399="","",INDEX(SUBCATEGORIAS!$A:$A,MATCH($Y399,SUBCATEGORIAS!$B:$B,0)))</f>
        <v/>
      </c>
      <c r="AB399" t="str">
        <f t="shared" si="118"/>
        <v/>
      </c>
      <c r="AC399" t="str">
        <f t="shared" si="124"/>
        <v/>
      </c>
      <c r="AD399" t="str">
        <f t="shared" si="125"/>
        <v/>
      </c>
      <c r="AE399" t="str">
        <f t="shared" si="126"/>
        <v/>
      </c>
      <c r="AG399">
        <v>397</v>
      </c>
      <c r="AH399" t="str">
        <f t="shared" si="129"/>
        <v/>
      </c>
      <c r="AI399" t="str">
        <f>IFERROR(IF(MATCH($AH395,$S:$S,0)&gt;0,CONCATENATE("descripcion_larga: '",INDEX($W:$W,MATCH($AH395,$S:$S,0)),"',"),0),"")</f>
        <v/>
      </c>
      <c r="AN399" t="str">
        <f>IF($E399="","",INDEX(CATEGORIAS!$A:$A,MATCH($E399,CATEGORIAS!$B:$B,0)))</f>
        <v/>
      </c>
      <c r="AO399" t="str">
        <f>IF($F399="","",INDEX(SUBCATEGORIAS!$A:$A,MATCH($F399,SUBCATEGORIAS!$B:$B,0)))</f>
        <v/>
      </c>
      <c r="AP399" t="str">
        <f t="shared" si="119"/>
        <v/>
      </c>
      <c r="AR399" s="2" t="str">
        <f t="shared" si="127"/>
        <v/>
      </c>
      <c r="AS399" t="str">
        <f t="shared" si="128"/>
        <v/>
      </c>
      <c r="AT399" t="str">
        <f t="shared" si="120"/>
        <v/>
      </c>
      <c r="AU399" t="str">
        <f t="shared" si="121"/>
        <v/>
      </c>
    </row>
    <row r="400" spans="2:47" x14ac:dyDescent="0.25">
      <c r="B400" t="str">
        <f>IF(D400="","",MAX($B$2:B399)+1)</f>
        <v/>
      </c>
      <c r="C400" s="3" t="str">
        <f>IF(A400="","",IF(COUNTIF($A$2:$A399,$A400)=0,MAX($C$2:$C399)+1,""))</f>
        <v/>
      </c>
      <c r="M400" t="s">
        <v>57</v>
      </c>
      <c r="O400" t="s">
        <v>57</v>
      </c>
      <c r="P400" s="3" t="str">
        <f t="shared" si="122"/>
        <v/>
      </c>
      <c r="Q400" s="3" t="str">
        <f>IF(D400="","",IF(AND(D400&lt;&gt;"",E400&lt;&gt;"",F400&lt;&gt;"",J400&lt;&gt;"",P400&lt;&gt;"",L400&lt;&gt;"",IFERROR(MATCH(INDEX($C:$C,MATCH($D400,$D:$D,0)),IMAGENES!$B:$B,0),-1)&gt;0),"'si'","'no'"))</f>
        <v/>
      </c>
      <c r="S400" t="str">
        <f t="shared" si="112"/>
        <v/>
      </c>
      <c r="T400" t="str">
        <f t="shared" si="113"/>
        <v/>
      </c>
      <c r="U400" t="str">
        <f t="shared" si="114"/>
        <v/>
      </c>
      <c r="V400" t="str">
        <f t="shared" si="123"/>
        <v/>
      </c>
      <c r="W400" t="str">
        <f t="shared" si="115"/>
        <v/>
      </c>
      <c r="X400" t="str">
        <f t="shared" si="116"/>
        <v/>
      </c>
      <c r="Y400" t="str">
        <f t="shared" si="117"/>
        <v/>
      </c>
      <c r="Z400" t="str">
        <f>IF($X400="","",INDEX(CATEGORIAS!$A:$A,MATCH($X400,CATEGORIAS!$B:$B,0)))</f>
        <v/>
      </c>
      <c r="AA400" t="str">
        <f>IF($Y400="","",INDEX(SUBCATEGORIAS!$A:$A,MATCH($Y400,SUBCATEGORIAS!$B:$B,0)))</f>
        <v/>
      </c>
      <c r="AB400" t="str">
        <f t="shared" si="118"/>
        <v/>
      </c>
      <c r="AC400" t="str">
        <f t="shared" si="124"/>
        <v/>
      </c>
      <c r="AD400" t="str">
        <f t="shared" si="125"/>
        <v/>
      </c>
      <c r="AE400" t="str">
        <f t="shared" si="126"/>
        <v/>
      </c>
      <c r="AG400">
        <v>398</v>
      </c>
      <c r="AH400" t="str">
        <f t="shared" si="129"/>
        <v/>
      </c>
      <c r="AI400" t="str">
        <f>IFERROR(IF(MATCH($AH395,$S:$S,0)&gt;0,CONCATENATE("grado: '",INDEX($V:$V,MATCH($AH395,$S:$S,0)),"',"),0),"")</f>
        <v/>
      </c>
      <c r="AN400" t="str">
        <f>IF($E400="","",INDEX(CATEGORIAS!$A:$A,MATCH($E400,CATEGORIAS!$B:$B,0)))</f>
        <v/>
      </c>
      <c r="AO400" t="str">
        <f>IF($F400="","",INDEX(SUBCATEGORIAS!$A:$A,MATCH($F400,SUBCATEGORIAS!$B:$B,0)))</f>
        <v/>
      </c>
      <c r="AP400" t="str">
        <f t="shared" si="119"/>
        <v/>
      </c>
      <c r="AR400" s="2" t="str">
        <f t="shared" si="127"/>
        <v/>
      </c>
      <c r="AS400" t="str">
        <f t="shared" si="128"/>
        <v/>
      </c>
      <c r="AT400" t="str">
        <f t="shared" si="120"/>
        <v/>
      </c>
      <c r="AU400" t="str">
        <f t="shared" si="121"/>
        <v/>
      </c>
    </row>
    <row r="401" spans="2:47" x14ac:dyDescent="0.25">
      <c r="B401" t="str">
        <f>IF(D401="","",MAX($B$2:B400)+1)</f>
        <v/>
      </c>
      <c r="C401" s="3" t="str">
        <f>IF(A401="","",IF(COUNTIF($A$2:$A400,$A401)=0,MAX($C$2:$C400)+1,""))</f>
        <v/>
      </c>
      <c r="M401" t="s">
        <v>57</v>
      </c>
      <c r="O401" t="s">
        <v>57</v>
      </c>
      <c r="P401" s="3" t="str">
        <f t="shared" si="122"/>
        <v/>
      </c>
      <c r="Q401" s="3" t="str">
        <f>IF(D401="","",IF(AND(D401&lt;&gt;"",E401&lt;&gt;"",F401&lt;&gt;"",J401&lt;&gt;"",P401&lt;&gt;"",L401&lt;&gt;"",IFERROR(MATCH(INDEX($C:$C,MATCH($D401,$D:$D,0)),IMAGENES!$B:$B,0),-1)&gt;0),"'si'","'no'"))</f>
        <v/>
      </c>
      <c r="S401" t="str">
        <f t="shared" si="112"/>
        <v/>
      </c>
      <c r="T401" t="str">
        <f t="shared" si="113"/>
        <v/>
      </c>
      <c r="U401" t="str">
        <f t="shared" si="114"/>
        <v/>
      </c>
      <c r="V401" t="str">
        <f t="shared" si="123"/>
        <v/>
      </c>
      <c r="W401" t="str">
        <f t="shared" si="115"/>
        <v/>
      </c>
      <c r="X401" t="str">
        <f t="shared" si="116"/>
        <v/>
      </c>
      <c r="Y401" t="str">
        <f t="shared" si="117"/>
        <v/>
      </c>
      <c r="Z401" t="str">
        <f>IF($X401="","",INDEX(CATEGORIAS!$A:$A,MATCH($X401,CATEGORIAS!$B:$B,0)))</f>
        <v/>
      </c>
      <c r="AA401" t="str">
        <f>IF($Y401="","",INDEX(SUBCATEGORIAS!$A:$A,MATCH($Y401,SUBCATEGORIAS!$B:$B,0)))</f>
        <v/>
      </c>
      <c r="AB401" t="str">
        <f t="shared" si="118"/>
        <v/>
      </c>
      <c r="AC401" t="str">
        <f t="shared" si="124"/>
        <v/>
      </c>
      <c r="AD401" t="str">
        <f t="shared" si="125"/>
        <v/>
      </c>
      <c r="AE401" t="str">
        <f t="shared" si="126"/>
        <v/>
      </c>
      <c r="AG401">
        <v>399</v>
      </c>
      <c r="AH401" t="str">
        <f t="shared" si="129"/>
        <v/>
      </c>
      <c r="AI401" t="str">
        <f>IFERROR(IF(MATCH($AH395,$S:$S,0)&gt;0,CONCATENATE("id_categoria: '",INDEX($Z:$Z,MATCH($AH395,$S:$S,0)),"',"),0),"")</f>
        <v/>
      </c>
      <c r="AN401" t="str">
        <f>IF($E401="","",INDEX(CATEGORIAS!$A:$A,MATCH($E401,CATEGORIAS!$B:$B,0)))</f>
        <v/>
      </c>
      <c r="AO401" t="str">
        <f>IF($F401="","",INDEX(SUBCATEGORIAS!$A:$A,MATCH($F401,SUBCATEGORIAS!$B:$B,0)))</f>
        <v/>
      </c>
      <c r="AP401" t="str">
        <f t="shared" si="119"/>
        <v/>
      </c>
      <c r="AR401" s="2" t="str">
        <f t="shared" si="127"/>
        <v/>
      </c>
      <c r="AS401" t="str">
        <f t="shared" si="128"/>
        <v/>
      </c>
      <c r="AT401" t="str">
        <f t="shared" si="120"/>
        <v/>
      </c>
      <c r="AU401" t="str">
        <f t="shared" si="121"/>
        <v/>
      </c>
    </row>
    <row r="402" spans="2:47" x14ac:dyDescent="0.25">
      <c r="B402" t="str">
        <f>IF(D402="","",MAX($B$2:B401)+1)</f>
        <v/>
      </c>
      <c r="C402" s="3" t="str">
        <f>IF(A402="","",IF(COUNTIF($A$2:$A401,$A402)=0,MAX($C$2:$C401)+1,""))</f>
        <v/>
      </c>
      <c r="M402" t="s">
        <v>57</v>
      </c>
      <c r="O402" t="s">
        <v>57</v>
      </c>
      <c r="P402" s="3" t="str">
        <f t="shared" si="122"/>
        <v/>
      </c>
      <c r="Q402" s="3" t="str">
        <f>IF(D402="","",IF(AND(D402&lt;&gt;"",E402&lt;&gt;"",F402&lt;&gt;"",J402&lt;&gt;"",P402&lt;&gt;"",L402&lt;&gt;"",IFERROR(MATCH(INDEX($C:$C,MATCH($D402,$D:$D,0)),IMAGENES!$B:$B,0),-1)&gt;0),"'si'","'no'"))</f>
        <v/>
      </c>
      <c r="S402" t="str">
        <f t="shared" si="112"/>
        <v/>
      </c>
      <c r="T402" t="str">
        <f t="shared" si="113"/>
        <v/>
      </c>
      <c r="U402" t="str">
        <f t="shared" si="114"/>
        <v/>
      </c>
      <c r="V402" t="str">
        <f t="shared" si="123"/>
        <v/>
      </c>
      <c r="W402" t="str">
        <f t="shared" si="115"/>
        <v/>
      </c>
      <c r="X402" t="str">
        <f t="shared" si="116"/>
        <v/>
      </c>
      <c r="Y402" t="str">
        <f t="shared" si="117"/>
        <v/>
      </c>
      <c r="Z402" t="str">
        <f>IF($X402="","",INDEX(CATEGORIAS!$A:$A,MATCH($X402,CATEGORIAS!$B:$B,0)))</f>
        <v/>
      </c>
      <c r="AA402" t="str">
        <f>IF($Y402="","",INDEX(SUBCATEGORIAS!$A:$A,MATCH($Y402,SUBCATEGORIAS!$B:$B,0)))</f>
        <v/>
      </c>
      <c r="AB402" t="str">
        <f t="shared" si="118"/>
        <v/>
      </c>
      <c r="AC402" t="str">
        <f t="shared" si="124"/>
        <v/>
      </c>
      <c r="AD402" t="str">
        <f t="shared" si="125"/>
        <v/>
      </c>
      <c r="AE402" t="str">
        <f t="shared" si="126"/>
        <v/>
      </c>
      <c r="AG402">
        <v>400</v>
      </c>
      <c r="AH402" t="str">
        <f t="shared" si="129"/>
        <v/>
      </c>
      <c r="AI402" t="str">
        <f>IFERROR(IF(MATCH($AH395,$S:$S,0)&gt;0,CONCATENATE("id_subcategoria: '",INDEX($AA:$AA,MATCH($AH395,$S:$S,0)),"',"),0),"")</f>
        <v/>
      </c>
      <c r="AN402" t="str">
        <f>IF($E402="","",INDEX(CATEGORIAS!$A:$A,MATCH($E402,CATEGORIAS!$B:$B,0)))</f>
        <v/>
      </c>
      <c r="AO402" t="str">
        <f>IF($F402="","",INDEX(SUBCATEGORIAS!$A:$A,MATCH($F402,SUBCATEGORIAS!$B:$B,0)))</f>
        <v/>
      </c>
      <c r="AP402" t="str">
        <f t="shared" si="119"/>
        <v/>
      </c>
      <c r="AR402" s="2" t="str">
        <f t="shared" si="127"/>
        <v/>
      </c>
      <c r="AS402" t="str">
        <f t="shared" si="128"/>
        <v/>
      </c>
      <c r="AT402" t="str">
        <f t="shared" si="120"/>
        <v/>
      </c>
      <c r="AU402" t="str">
        <f t="shared" si="121"/>
        <v/>
      </c>
    </row>
    <row r="403" spans="2:47" x14ac:dyDescent="0.25">
      <c r="B403" t="str">
        <f>IF(D403="","",MAX($B$2:B402)+1)</f>
        <v/>
      </c>
      <c r="C403" s="3" t="str">
        <f>IF(A403="","",IF(COUNTIF($A$2:$A402,$A403)=0,MAX($C$2:$C402)+1,""))</f>
        <v/>
      </c>
      <c r="M403" t="s">
        <v>57</v>
      </c>
      <c r="O403" t="s">
        <v>57</v>
      </c>
      <c r="P403" s="3" t="str">
        <f t="shared" si="122"/>
        <v/>
      </c>
      <c r="Q403" s="3" t="str">
        <f>IF(D403="","",IF(AND(D403&lt;&gt;"",E403&lt;&gt;"",F403&lt;&gt;"",J403&lt;&gt;"",P403&lt;&gt;"",L403&lt;&gt;"",IFERROR(MATCH(INDEX($C:$C,MATCH($D403,$D:$D,0)),IMAGENES!$B:$B,0),-1)&gt;0),"'si'","'no'"))</f>
        <v/>
      </c>
      <c r="S403" t="str">
        <f t="shared" si="112"/>
        <v/>
      </c>
      <c r="T403" t="str">
        <f t="shared" si="113"/>
        <v/>
      </c>
      <c r="U403" t="str">
        <f t="shared" si="114"/>
        <v/>
      </c>
      <c r="V403" t="str">
        <f t="shared" si="123"/>
        <v/>
      </c>
      <c r="W403" t="str">
        <f t="shared" si="115"/>
        <v/>
      </c>
      <c r="X403" t="str">
        <f t="shared" si="116"/>
        <v/>
      </c>
      <c r="Y403" t="str">
        <f t="shared" si="117"/>
        <v/>
      </c>
      <c r="Z403" t="str">
        <f>IF($X403="","",INDEX(CATEGORIAS!$A:$A,MATCH($X403,CATEGORIAS!$B:$B,0)))</f>
        <v/>
      </c>
      <c r="AA403" t="str">
        <f>IF($Y403="","",INDEX(SUBCATEGORIAS!$A:$A,MATCH($Y403,SUBCATEGORIAS!$B:$B,0)))</f>
        <v/>
      </c>
      <c r="AB403" t="str">
        <f t="shared" si="118"/>
        <v/>
      </c>
      <c r="AC403" t="str">
        <f t="shared" si="124"/>
        <v/>
      </c>
      <c r="AD403" t="str">
        <f t="shared" si="125"/>
        <v/>
      </c>
      <c r="AE403" t="str">
        <f t="shared" si="126"/>
        <v/>
      </c>
      <c r="AG403">
        <v>401</v>
      </c>
      <c r="AH403" t="str">
        <f t="shared" si="129"/>
        <v/>
      </c>
      <c r="AI403" t="str">
        <f>IFERROR(IF(MATCH($AH395,$S:$S,0)&gt;0,CONCATENATE("precio: ",INDEX($AB:$AB,MATCH($AH395,$S:$S,0)),","),0),"")</f>
        <v/>
      </c>
      <c r="AN403" t="str">
        <f>IF($E403="","",INDEX(CATEGORIAS!$A:$A,MATCH($E403,CATEGORIAS!$B:$B,0)))</f>
        <v/>
      </c>
      <c r="AO403" t="str">
        <f>IF($F403="","",INDEX(SUBCATEGORIAS!$A:$A,MATCH($F403,SUBCATEGORIAS!$B:$B,0)))</f>
        <v/>
      </c>
      <c r="AP403" t="str">
        <f t="shared" si="119"/>
        <v/>
      </c>
      <c r="AR403" s="2" t="str">
        <f t="shared" si="127"/>
        <v/>
      </c>
      <c r="AS403" t="str">
        <f t="shared" si="128"/>
        <v/>
      </c>
      <c r="AT403" t="str">
        <f t="shared" si="120"/>
        <v/>
      </c>
      <c r="AU403" t="str">
        <f t="shared" si="121"/>
        <v/>
      </c>
    </row>
    <row r="404" spans="2:47" x14ac:dyDescent="0.25">
      <c r="B404" t="str">
        <f>IF(D404="","",MAX($B$2:B403)+1)</f>
        <v/>
      </c>
      <c r="C404" s="3" t="str">
        <f>IF(A404="","",IF(COUNTIF($A$2:$A403,$A404)=0,MAX($C$2:$C403)+1,""))</f>
        <v/>
      </c>
      <c r="M404" t="s">
        <v>57</v>
      </c>
      <c r="O404" t="s">
        <v>57</v>
      </c>
      <c r="P404" s="3" t="str">
        <f t="shared" si="122"/>
        <v/>
      </c>
      <c r="Q404" s="3" t="str">
        <f>IF(D404="","",IF(AND(D404&lt;&gt;"",E404&lt;&gt;"",F404&lt;&gt;"",J404&lt;&gt;"",P404&lt;&gt;"",L404&lt;&gt;"",IFERROR(MATCH(INDEX($C:$C,MATCH($D404,$D:$D,0)),IMAGENES!$B:$B,0),-1)&gt;0),"'si'","'no'"))</f>
        <v/>
      </c>
      <c r="S404" t="str">
        <f t="shared" si="112"/>
        <v/>
      </c>
      <c r="T404" t="str">
        <f t="shared" si="113"/>
        <v/>
      </c>
      <c r="U404" t="str">
        <f t="shared" si="114"/>
        <v/>
      </c>
      <c r="V404" t="str">
        <f t="shared" si="123"/>
        <v/>
      </c>
      <c r="W404" t="str">
        <f t="shared" si="115"/>
        <v/>
      </c>
      <c r="X404" t="str">
        <f t="shared" si="116"/>
        <v/>
      </c>
      <c r="Y404" t="str">
        <f t="shared" si="117"/>
        <v/>
      </c>
      <c r="Z404" t="str">
        <f>IF($X404="","",INDEX(CATEGORIAS!$A:$A,MATCH($X404,CATEGORIAS!$B:$B,0)))</f>
        <v/>
      </c>
      <c r="AA404" t="str">
        <f>IF($Y404="","",INDEX(SUBCATEGORIAS!$A:$A,MATCH($Y404,SUBCATEGORIAS!$B:$B,0)))</f>
        <v/>
      </c>
      <c r="AB404" t="str">
        <f t="shared" si="118"/>
        <v/>
      </c>
      <c r="AC404" t="str">
        <f t="shared" si="124"/>
        <v/>
      </c>
      <c r="AD404" t="str">
        <f t="shared" si="125"/>
        <v/>
      </c>
      <c r="AE404" t="str">
        <f t="shared" si="126"/>
        <v/>
      </c>
      <c r="AG404">
        <v>402</v>
      </c>
      <c r="AH404" t="str">
        <f t="shared" si="129"/>
        <v/>
      </c>
      <c r="AI404" t="str">
        <f>IFERROR(IF(MATCH($AH395,$S:$S,0)&gt;0,CONCATENATE("video_si: ",IF(LEN(IF(OR(INDEX($AD:$AD,MATCH($AH395,$S:$S,0))=0,INDEX($AD:$AD,MATCH($AH395,$S:$S,0))=" ",INDEX($AD:$AD,MATCH($AH395,$S:$S,0))=""),CONCATENATE(CHAR(39),CHAR(39)),CONCATENATE(CHAR(39),INDEX($AD:$AD,MATCH($AH395,$S:$S,0)),CHAR(39))))&gt;5,"'si'","'no'"),","),0),"")</f>
        <v/>
      </c>
      <c r="AN404" t="str">
        <f>IF($E404="","",INDEX(CATEGORIAS!$A:$A,MATCH($E404,CATEGORIAS!$B:$B,0)))</f>
        <v/>
      </c>
      <c r="AO404" t="str">
        <f>IF($F404="","",INDEX(SUBCATEGORIAS!$A:$A,MATCH($F404,SUBCATEGORIAS!$B:$B,0)))</f>
        <v/>
      </c>
      <c r="AP404" t="str">
        <f t="shared" si="119"/>
        <v/>
      </c>
      <c r="AR404" s="2" t="str">
        <f t="shared" si="127"/>
        <v/>
      </c>
      <c r="AS404" t="str">
        <f t="shared" si="128"/>
        <v/>
      </c>
      <c r="AT404" t="str">
        <f t="shared" si="120"/>
        <v/>
      </c>
      <c r="AU404" t="str">
        <f t="shared" si="121"/>
        <v/>
      </c>
    </row>
    <row r="405" spans="2:47" x14ac:dyDescent="0.25">
      <c r="B405" t="str">
        <f>IF(D405="","",MAX($B$2:B404)+1)</f>
        <v/>
      </c>
      <c r="C405" s="3" t="str">
        <f>IF(A405="","",IF(COUNTIF($A$2:$A404,$A405)=0,MAX($C$2:$C404)+1,""))</f>
        <v/>
      </c>
      <c r="M405" t="s">
        <v>57</v>
      </c>
      <c r="O405" t="s">
        <v>57</v>
      </c>
      <c r="P405" s="3" t="str">
        <f t="shared" si="122"/>
        <v/>
      </c>
      <c r="Q405" s="3" t="str">
        <f>IF(D405="","",IF(AND(D405&lt;&gt;"",E405&lt;&gt;"",F405&lt;&gt;"",J405&lt;&gt;"",P405&lt;&gt;"",L405&lt;&gt;"",IFERROR(MATCH(INDEX($C:$C,MATCH($D405,$D:$D,0)),IMAGENES!$B:$B,0),-1)&gt;0),"'si'","'no'"))</f>
        <v/>
      </c>
      <c r="S405" t="str">
        <f t="shared" si="112"/>
        <v/>
      </c>
      <c r="T405" t="str">
        <f t="shared" si="113"/>
        <v/>
      </c>
      <c r="U405" t="str">
        <f t="shared" si="114"/>
        <v/>
      </c>
      <c r="V405" t="str">
        <f t="shared" si="123"/>
        <v/>
      </c>
      <c r="W405" t="str">
        <f t="shared" si="115"/>
        <v/>
      </c>
      <c r="X405" t="str">
        <f t="shared" si="116"/>
        <v/>
      </c>
      <c r="Y405" t="str">
        <f t="shared" si="117"/>
        <v/>
      </c>
      <c r="Z405" t="str">
        <f>IF($X405="","",INDEX(CATEGORIAS!$A:$A,MATCH($X405,CATEGORIAS!$B:$B,0)))</f>
        <v/>
      </c>
      <c r="AA405" t="str">
        <f>IF($Y405="","",INDEX(SUBCATEGORIAS!$A:$A,MATCH($Y405,SUBCATEGORIAS!$B:$B,0)))</f>
        <v/>
      </c>
      <c r="AB405" t="str">
        <f t="shared" si="118"/>
        <v/>
      </c>
      <c r="AC405" t="str">
        <f t="shared" si="124"/>
        <v/>
      </c>
      <c r="AD405" t="str">
        <f t="shared" si="125"/>
        <v/>
      </c>
      <c r="AE405" t="str">
        <f t="shared" si="126"/>
        <v/>
      </c>
      <c r="AG405">
        <v>403</v>
      </c>
      <c r="AH405" t="str">
        <f t="shared" si="129"/>
        <v/>
      </c>
      <c r="AI405" t="str">
        <f>IFERROR(IF(MATCH($AH395,$S:$S,0)&gt;0,CONCATENATE("video_link: ",IF(OR(INDEX($AD:$AD,MATCH($AH395,$S:$S,0))=0,INDEX($AD:$AD,MATCH($AH395,$S:$S,0))=" ",INDEX($AD:$AD,MATCH($AH395,$S:$S,0))=""),CONCATENATE(CHAR(39),CHAR(39)),CONCATENATE(CHAR(39),INDEX($AD:$AD,MATCH($AH395,$S:$S,0)),CHAR(39))),","),0),"")</f>
        <v/>
      </c>
      <c r="AN405" t="str">
        <f>IF($E405="","",INDEX(CATEGORIAS!$A:$A,MATCH($E405,CATEGORIAS!$B:$B,0)))</f>
        <v/>
      </c>
      <c r="AO405" t="str">
        <f>IF($F405="","",INDEX(SUBCATEGORIAS!$A:$A,MATCH($F405,SUBCATEGORIAS!$B:$B,0)))</f>
        <v/>
      </c>
      <c r="AP405" t="str">
        <f t="shared" si="119"/>
        <v/>
      </c>
      <c r="AR405" s="2" t="str">
        <f t="shared" si="127"/>
        <v/>
      </c>
      <c r="AS405" t="str">
        <f t="shared" si="128"/>
        <v/>
      </c>
      <c r="AT405" t="str">
        <f t="shared" si="120"/>
        <v/>
      </c>
      <c r="AU405" t="str">
        <f t="shared" si="121"/>
        <v/>
      </c>
    </row>
    <row r="406" spans="2:47" x14ac:dyDescent="0.25">
      <c r="B406" t="str">
        <f>IF(D406="","",MAX($B$2:B405)+1)</f>
        <v/>
      </c>
      <c r="C406" s="3" t="str">
        <f>IF(A406="","",IF(COUNTIF($A$2:$A405,$A406)=0,MAX($C$2:$C405)+1,""))</f>
        <v/>
      </c>
      <c r="M406" t="s">
        <v>57</v>
      </c>
      <c r="O406" t="s">
        <v>57</v>
      </c>
      <c r="P406" s="3" t="str">
        <f t="shared" si="122"/>
        <v/>
      </c>
      <c r="Q406" s="3" t="str">
        <f>IF(D406="","",IF(AND(D406&lt;&gt;"",E406&lt;&gt;"",F406&lt;&gt;"",J406&lt;&gt;"",P406&lt;&gt;"",L406&lt;&gt;"",IFERROR(MATCH(INDEX($C:$C,MATCH($D406,$D:$D,0)),IMAGENES!$B:$B,0),-1)&gt;0),"'si'","'no'"))</f>
        <v/>
      </c>
      <c r="S406" t="str">
        <f t="shared" si="112"/>
        <v/>
      </c>
      <c r="T406" t="str">
        <f t="shared" si="113"/>
        <v/>
      </c>
      <c r="U406" t="str">
        <f t="shared" si="114"/>
        <v/>
      </c>
      <c r="V406" t="str">
        <f t="shared" si="123"/>
        <v/>
      </c>
      <c r="W406" t="str">
        <f t="shared" si="115"/>
        <v/>
      </c>
      <c r="X406" t="str">
        <f t="shared" si="116"/>
        <v/>
      </c>
      <c r="Y406" t="str">
        <f t="shared" si="117"/>
        <v/>
      </c>
      <c r="Z406" t="str">
        <f>IF($X406="","",INDEX(CATEGORIAS!$A:$A,MATCH($X406,CATEGORIAS!$B:$B,0)))</f>
        <v/>
      </c>
      <c r="AA406" t="str">
        <f>IF($Y406="","",INDEX(SUBCATEGORIAS!$A:$A,MATCH($Y406,SUBCATEGORIAS!$B:$B,0)))</f>
        <v/>
      </c>
      <c r="AB406" t="str">
        <f t="shared" si="118"/>
        <v/>
      </c>
      <c r="AC406" t="str">
        <f t="shared" si="124"/>
        <v/>
      </c>
      <c r="AD406" t="str">
        <f t="shared" si="125"/>
        <v/>
      </c>
      <c r="AE406" t="str">
        <f t="shared" si="126"/>
        <v/>
      </c>
      <c r="AG406">
        <v>404</v>
      </c>
      <c r="AH406" t="str">
        <f t="shared" si="129"/>
        <v/>
      </c>
      <c r="AI406" t="str">
        <f>IFERROR(IF(MATCH($AH395,$S:$S,0)&gt;0,CONCATENATE("imagen: ",IF(OR(INDEX($AC:$AC,MATCH($AH395,$S:$S,0))=0,INDEX($AC:$AC,MATCH($AH395,$S:$S,0))=" ",INDEX($AC:$AC,MATCH($AH395,$S:$S,0))=""),CONCATENATE(CHAR(39),CHAR(39)),CONCATENATE("require('../images/productos/",INDEX($AC:$AC,MATCH($AH395,$S:$S,0)),"')")),","),0),"")</f>
        <v/>
      </c>
      <c r="AN406" t="str">
        <f>IF($E406="","",INDEX(CATEGORIAS!$A:$A,MATCH($E406,CATEGORIAS!$B:$B,0)))</f>
        <v/>
      </c>
      <c r="AO406" t="str">
        <f>IF($F406="","",INDEX(SUBCATEGORIAS!$A:$A,MATCH($F406,SUBCATEGORIAS!$B:$B,0)))</f>
        <v/>
      </c>
      <c r="AP406" t="str">
        <f t="shared" si="119"/>
        <v/>
      </c>
      <c r="AR406" s="2" t="str">
        <f t="shared" si="127"/>
        <v/>
      </c>
      <c r="AS406" t="str">
        <f t="shared" si="128"/>
        <v/>
      </c>
      <c r="AT406" t="str">
        <f t="shared" si="120"/>
        <v/>
      </c>
      <c r="AU406" t="str">
        <f t="shared" si="121"/>
        <v/>
      </c>
    </row>
    <row r="407" spans="2:47" x14ac:dyDescent="0.25">
      <c r="B407" t="str">
        <f>IF(D407="","",MAX($B$2:B406)+1)</f>
        <v/>
      </c>
      <c r="C407" s="3" t="str">
        <f>IF(A407="","",IF(COUNTIF($A$2:$A406,$A407)=0,MAX($C$2:$C406)+1,""))</f>
        <v/>
      </c>
      <c r="M407" t="s">
        <v>57</v>
      </c>
      <c r="O407" t="s">
        <v>57</v>
      </c>
      <c r="P407" s="3" t="str">
        <f t="shared" si="122"/>
        <v/>
      </c>
      <c r="Q407" s="3" t="str">
        <f>IF(D407="","",IF(AND(D407&lt;&gt;"",E407&lt;&gt;"",F407&lt;&gt;"",J407&lt;&gt;"",P407&lt;&gt;"",L407&lt;&gt;"",IFERROR(MATCH(INDEX($C:$C,MATCH($D407,$D:$D,0)),IMAGENES!$B:$B,0),-1)&gt;0),"'si'","'no'"))</f>
        <v/>
      </c>
      <c r="S407" t="str">
        <f t="shared" si="112"/>
        <v/>
      </c>
      <c r="T407" t="str">
        <f t="shared" si="113"/>
        <v/>
      </c>
      <c r="U407" t="str">
        <f t="shared" si="114"/>
        <v/>
      </c>
      <c r="V407" t="str">
        <f t="shared" si="123"/>
        <v/>
      </c>
      <c r="W407" t="str">
        <f t="shared" si="115"/>
        <v/>
      </c>
      <c r="X407" t="str">
        <f t="shared" si="116"/>
        <v/>
      </c>
      <c r="Y407" t="str">
        <f t="shared" si="117"/>
        <v/>
      </c>
      <c r="Z407" t="str">
        <f>IF($X407="","",INDEX(CATEGORIAS!$A:$A,MATCH($X407,CATEGORIAS!$B:$B,0)))</f>
        <v/>
      </c>
      <c r="AA407" t="str">
        <f>IF($Y407="","",INDEX(SUBCATEGORIAS!$A:$A,MATCH($Y407,SUBCATEGORIAS!$B:$B,0)))</f>
        <v/>
      </c>
      <c r="AB407" t="str">
        <f t="shared" si="118"/>
        <v/>
      </c>
      <c r="AC407" t="str">
        <f t="shared" si="124"/>
        <v/>
      </c>
      <c r="AD407" t="str">
        <f t="shared" si="125"/>
        <v/>
      </c>
      <c r="AE407" t="str">
        <f t="shared" si="126"/>
        <v/>
      </c>
      <c r="AG407">
        <v>405</v>
      </c>
      <c r="AH407" t="str">
        <f t="shared" si="129"/>
        <v/>
      </c>
      <c r="AI407" t="str">
        <f>IFERROR(IF(MATCH($AH395,$S:$S,0)&gt;0,CONCATENATE("disponible: ",INDEX($AE:$AE,MATCH($AH395,$S:$S,0)),","),0),"")</f>
        <v/>
      </c>
      <c r="AN407" t="str">
        <f>IF($E407="","",INDEX(CATEGORIAS!$A:$A,MATCH($E407,CATEGORIAS!$B:$B,0)))</f>
        <v/>
      </c>
      <c r="AO407" t="str">
        <f>IF($F407="","",INDEX(SUBCATEGORIAS!$A:$A,MATCH($F407,SUBCATEGORIAS!$B:$B,0)))</f>
        <v/>
      </c>
      <c r="AP407" t="str">
        <f t="shared" si="119"/>
        <v/>
      </c>
      <c r="AR407" s="2" t="str">
        <f t="shared" si="127"/>
        <v/>
      </c>
      <c r="AS407" t="str">
        <f t="shared" si="128"/>
        <v/>
      </c>
      <c r="AT407" t="str">
        <f t="shared" si="120"/>
        <v/>
      </c>
      <c r="AU407" t="str">
        <f t="shared" si="121"/>
        <v/>
      </c>
    </row>
    <row r="408" spans="2:47" x14ac:dyDescent="0.25">
      <c r="B408" t="str">
        <f>IF(D408="","",MAX($B$2:B407)+1)</f>
        <v/>
      </c>
      <c r="C408" s="3" t="str">
        <f>IF(A408="","",IF(COUNTIF($A$2:$A407,$A408)=0,MAX($C$2:$C407)+1,""))</f>
        <v/>
      </c>
      <c r="M408" t="s">
        <v>57</v>
      </c>
      <c r="O408" t="s">
        <v>57</v>
      </c>
      <c r="P408" s="3" t="str">
        <f t="shared" si="122"/>
        <v/>
      </c>
      <c r="Q408" s="3" t="str">
        <f>IF(D408="","",IF(AND(D408&lt;&gt;"",E408&lt;&gt;"",F408&lt;&gt;"",J408&lt;&gt;"",P408&lt;&gt;"",L408&lt;&gt;"",IFERROR(MATCH(INDEX($C:$C,MATCH($D408,$D:$D,0)),IMAGENES!$B:$B,0),-1)&gt;0),"'si'","'no'"))</f>
        <v/>
      </c>
      <c r="S408" t="str">
        <f t="shared" si="112"/>
        <v/>
      </c>
      <c r="T408" t="str">
        <f t="shared" si="113"/>
        <v/>
      </c>
      <c r="U408" t="str">
        <f t="shared" si="114"/>
        <v/>
      </c>
      <c r="V408" t="str">
        <f t="shared" si="123"/>
        <v/>
      </c>
      <c r="W408" t="str">
        <f t="shared" si="115"/>
        <v/>
      </c>
      <c r="X408" t="str">
        <f t="shared" si="116"/>
        <v/>
      </c>
      <c r="Y408" t="str">
        <f t="shared" si="117"/>
        <v/>
      </c>
      <c r="Z408" t="str">
        <f>IF($X408="","",INDEX(CATEGORIAS!$A:$A,MATCH($X408,CATEGORIAS!$B:$B,0)))</f>
        <v/>
      </c>
      <c r="AA408" t="str">
        <f>IF($Y408="","",INDEX(SUBCATEGORIAS!$A:$A,MATCH($Y408,SUBCATEGORIAS!$B:$B,0)))</f>
        <v/>
      </c>
      <c r="AB408" t="str">
        <f t="shared" si="118"/>
        <v/>
      </c>
      <c r="AC408" t="str">
        <f t="shared" si="124"/>
        <v/>
      </c>
      <c r="AD408" t="str">
        <f t="shared" si="125"/>
        <v/>
      </c>
      <c r="AE408" t="str">
        <f t="shared" si="126"/>
        <v/>
      </c>
      <c r="AG408">
        <v>406</v>
      </c>
      <c r="AH408" t="str">
        <f t="shared" si="129"/>
        <v/>
      </c>
      <c r="AI408" t="str">
        <f>IFERROR(IF(MATCH($AH395,$S:$S,0)&gt;0,"},",0),"")</f>
        <v/>
      </c>
      <c r="AN408" t="str">
        <f>IF($E408="","",INDEX(CATEGORIAS!$A:$A,MATCH($E408,CATEGORIAS!$B:$B,0)))</f>
        <v/>
      </c>
      <c r="AO408" t="str">
        <f>IF($F408="","",INDEX(SUBCATEGORIAS!$A:$A,MATCH($F408,SUBCATEGORIAS!$B:$B,0)))</f>
        <v/>
      </c>
      <c r="AP408" t="str">
        <f t="shared" si="119"/>
        <v/>
      </c>
      <c r="AR408" s="2" t="str">
        <f t="shared" si="127"/>
        <v/>
      </c>
      <c r="AS408" t="str">
        <f t="shared" si="128"/>
        <v/>
      </c>
      <c r="AT408" t="str">
        <f t="shared" si="120"/>
        <v/>
      </c>
      <c r="AU408" t="str">
        <f t="shared" si="121"/>
        <v/>
      </c>
    </row>
    <row r="409" spans="2:47" x14ac:dyDescent="0.25">
      <c r="B409" t="str">
        <f>IF(D409="","",MAX($B$2:B408)+1)</f>
        <v/>
      </c>
      <c r="C409" s="3" t="str">
        <f>IF(A409="","",IF(COUNTIF($A$2:$A408,$A409)=0,MAX($C$2:$C408)+1,""))</f>
        <v/>
      </c>
      <c r="M409" t="s">
        <v>57</v>
      </c>
      <c r="O409" t="s">
        <v>57</v>
      </c>
      <c r="P409" s="3" t="str">
        <f t="shared" si="122"/>
        <v/>
      </c>
      <c r="Q409" s="3" t="str">
        <f>IF(D409="","",IF(AND(D409&lt;&gt;"",E409&lt;&gt;"",F409&lt;&gt;"",J409&lt;&gt;"",P409&lt;&gt;"",L409&lt;&gt;"",IFERROR(MATCH(INDEX($C:$C,MATCH($D409,$D:$D,0)),IMAGENES!$B:$B,0),-1)&gt;0),"'si'","'no'"))</f>
        <v/>
      </c>
      <c r="S409" t="str">
        <f t="shared" si="112"/>
        <v/>
      </c>
      <c r="T409" t="str">
        <f t="shared" si="113"/>
        <v/>
      </c>
      <c r="U409" t="str">
        <f t="shared" si="114"/>
        <v/>
      </c>
      <c r="V409" t="str">
        <f t="shared" si="123"/>
        <v/>
      </c>
      <c r="W409" t="str">
        <f t="shared" si="115"/>
        <v/>
      </c>
      <c r="X409" t="str">
        <f t="shared" si="116"/>
        <v/>
      </c>
      <c r="Y409" t="str">
        <f t="shared" si="117"/>
        <v/>
      </c>
      <c r="Z409" t="str">
        <f>IF($X409="","",INDEX(CATEGORIAS!$A:$A,MATCH($X409,CATEGORIAS!$B:$B,0)))</f>
        <v/>
      </c>
      <c r="AA409" t="str">
        <f>IF($Y409="","",INDEX(SUBCATEGORIAS!$A:$A,MATCH($Y409,SUBCATEGORIAS!$B:$B,0)))</f>
        <v/>
      </c>
      <c r="AB409" t="str">
        <f t="shared" si="118"/>
        <v/>
      </c>
      <c r="AC409" t="str">
        <f t="shared" si="124"/>
        <v/>
      </c>
      <c r="AD409" t="str">
        <f t="shared" si="125"/>
        <v/>
      </c>
      <c r="AE409" t="str">
        <f t="shared" si="126"/>
        <v/>
      </c>
      <c r="AG409">
        <v>407</v>
      </c>
      <c r="AH409">
        <f t="shared" si="129"/>
        <v>30</v>
      </c>
      <c r="AI409" t="str">
        <f>IFERROR(IF(MATCH($AH409,$S:$S,0)&gt;0,"{",0),"")</f>
        <v/>
      </c>
      <c r="AN409" t="str">
        <f>IF($E409="","",INDEX(CATEGORIAS!$A:$A,MATCH($E409,CATEGORIAS!$B:$B,0)))</f>
        <v/>
      </c>
      <c r="AO409" t="str">
        <f>IF($F409="","",INDEX(SUBCATEGORIAS!$A:$A,MATCH($F409,SUBCATEGORIAS!$B:$B,0)))</f>
        <v/>
      </c>
      <c r="AP409" t="str">
        <f t="shared" si="119"/>
        <v/>
      </c>
      <c r="AR409" s="2" t="str">
        <f t="shared" si="127"/>
        <v/>
      </c>
      <c r="AS409" t="str">
        <f t="shared" si="128"/>
        <v/>
      </c>
      <c r="AT409" t="str">
        <f t="shared" si="120"/>
        <v/>
      </c>
      <c r="AU409" t="str">
        <f t="shared" si="121"/>
        <v/>
      </c>
    </row>
    <row r="410" spans="2:47" x14ac:dyDescent="0.25">
      <c r="B410" t="str">
        <f>IF(D410="","",MAX($B$2:B409)+1)</f>
        <v/>
      </c>
      <c r="C410" s="3" t="str">
        <f>IF(A410="","",IF(COUNTIF($A$2:$A409,$A410)=0,MAX($C$2:$C409)+1,""))</f>
        <v/>
      </c>
      <c r="M410" t="s">
        <v>57</v>
      </c>
      <c r="O410" t="s">
        <v>57</v>
      </c>
      <c r="P410" s="3" t="str">
        <f t="shared" si="122"/>
        <v/>
      </c>
      <c r="Q410" s="3" t="str">
        <f>IF(D410="","",IF(AND(D410&lt;&gt;"",E410&lt;&gt;"",F410&lt;&gt;"",J410&lt;&gt;"",P410&lt;&gt;"",L410&lt;&gt;"",IFERROR(MATCH(INDEX($C:$C,MATCH($D410,$D:$D,0)),IMAGENES!$B:$B,0),-1)&gt;0),"'si'","'no'"))</f>
        <v/>
      </c>
      <c r="S410" t="str">
        <f t="shared" si="112"/>
        <v/>
      </c>
      <c r="T410" t="str">
        <f t="shared" si="113"/>
        <v/>
      </c>
      <c r="U410" t="str">
        <f t="shared" si="114"/>
        <v/>
      </c>
      <c r="V410" t="str">
        <f t="shared" si="123"/>
        <v/>
      </c>
      <c r="W410" t="str">
        <f t="shared" si="115"/>
        <v/>
      </c>
      <c r="X410" t="str">
        <f t="shared" si="116"/>
        <v/>
      </c>
      <c r="Y410" t="str">
        <f t="shared" si="117"/>
        <v/>
      </c>
      <c r="Z410" t="str">
        <f>IF($X410="","",INDEX(CATEGORIAS!$A:$A,MATCH($X410,CATEGORIAS!$B:$B,0)))</f>
        <v/>
      </c>
      <c r="AA410" t="str">
        <f>IF($Y410="","",INDEX(SUBCATEGORIAS!$A:$A,MATCH($Y410,SUBCATEGORIAS!$B:$B,0)))</f>
        <v/>
      </c>
      <c r="AB410" t="str">
        <f t="shared" si="118"/>
        <v/>
      </c>
      <c r="AC410" t="str">
        <f t="shared" si="124"/>
        <v/>
      </c>
      <c r="AD410" t="str">
        <f t="shared" si="125"/>
        <v/>
      </c>
      <c r="AE410" t="str">
        <f t="shared" si="126"/>
        <v/>
      </c>
      <c r="AG410">
        <v>408</v>
      </c>
      <c r="AH410" t="str">
        <f t="shared" si="129"/>
        <v/>
      </c>
      <c r="AI410" t="str">
        <f>IFERROR(IF(MATCH($AH409,$S:$S,0)&gt;0,CONCATENATE("id_articulo: ",$AH409,","),0),"")</f>
        <v/>
      </c>
      <c r="AN410" t="str">
        <f>IF($E410="","",INDEX(CATEGORIAS!$A:$A,MATCH($E410,CATEGORIAS!$B:$B,0)))</f>
        <v/>
      </c>
      <c r="AO410" t="str">
        <f>IF($F410="","",INDEX(SUBCATEGORIAS!$A:$A,MATCH($F410,SUBCATEGORIAS!$B:$B,0)))</f>
        <v/>
      </c>
      <c r="AP410" t="str">
        <f t="shared" si="119"/>
        <v/>
      </c>
      <c r="AR410" s="2" t="str">
        <f t="shared" si="127"/>
        <v/>
      </c>
      <c r="AS410" t="str">
        <f t="shared" si="128"/>
        <v/>
      </c>
      <c r="AT410" t="str">
        <f t="shared" si="120"/>
        <v/>
      </c>
      <c r="AU410" t="str">
        <f t="shared" si="121"/>
        <v/>
      </c>
    </row>
    <row r="411" spans="2:47" x14ac:dyDescent="0.25">
      <c r="B411" t="str">
        <f>IF(D411="","",MAX($B$2:B410)+1)</f>
        <v/>
      </c>
      <c r="C411" s="3" t="str">
        <f>IF(A411="","",IF(COUNTIF($A$2:$A410,$A411)=0,MAX($C$2:$C410)+1,""))</f>
        <v/>
      </c>
      <c r="M411" t="s">
        <v>57</v>
      </c>
      <c r="O411" t="s">
        <v>57</v>
      </c>
      <c r="P411" s="3" t="str">
        <f t="shared" si="122"/>
        <v/>
      </c>
      <c r="Q411" s="3" t="str">
        <f>IF(D411="","",IF(AND(D411&lt;&gt;"",E411&lt;&gt;"",F411&lt;&gt;"",J411&lt;&gt;"",P411&lt;&gt;"",L411&lt;&gt;"",IFERROR(MATCH(INDEX($C:$C,MATCH($D411,$D:$D,0)),IMAGENES!$B:$B,0),-1)&gt;0),"'si'","'no'"))</f>
        <v/>
      </c>
      <c r="S411" t="str">
        <f t="shared" si="112"/>
        <v/>
      </c>
      <c r="T411" t="str">
        <f t="shared" si="113"/>
        <v/>
      </c>
      <c r="U411" t="str">
        <f t="shared" si="114"/>
        <v/>
      </c>
      <c r="V411" t="str">
        <f t="shared" si="123"/>
        <v/>
      </c>
      <c r="W411" t="str">
        <f t="shared" si="115"/>
        <v/>
      </c>
      <c r="X411" t="str">
        <f t="shared" si="116"/>
        <v/>
      </c>
      <c r="Y411" t="str">
        <f t="shared" si="117"/>
        <v/>
      </c>
      <c r="Z411" t="str">
        <f>IF($X411="","",INDEX(CATEGORIAS!$A:$A,MATCH($X411,CATEGORIAS!$B:$B,0)))</f>
        <v/>
      </c>
      <c r="AA411" t="str">
        <f>IF($Y411="","",INDEX(SUBCATEGORIAS!$A:$A,MATCH($Y411,SUBCATEGORIAS!$B:$B,0)))</f>
        <v/>
      </c>
      <c r="AB411" t="str">
        <f t="shared" si="118"/>
        <v/>
      </c>
      <c r="AC411" t="str">
        <f t="shared" si="124"/>
        <v/>
      </c>
      <c r="AD411" t="str">
        <f t="shared" si="125"/>
        <v/>
      </c>
      <c r="AE411" t="str">
        <f t="shared" si="126"/>
        <v/>
      </c>
      <c r="AG411">
        <v>409</v>
      </c>
      <c r="AH411" t="str">
        <f t="shared" si="129"/>
        <v/>
      </c>
      <c r="AI411" t="str">
        <f>IFERROR(IF(MATCH($AH409,$S:$S,0)&gt;0,CONCATENATE("nombre: '",INDEX($T:$T,MATCH($AH409,$S:$S,0)),"',"),0),"")</f>
        <v/>
      </c>
      <c r="AN411" t="str">
        <f>IF($E411="","",INDEX(CATEGORIAS!$A:$A,MATCH($E411,CATEGORIAS!$B:$B,0)))</f>
        <v/>
      </c>
      <c r="AO411" t="str">
        <f>IF($F411="","",INDEX(SUBCATEGORIAS!$A:$A,MATCH($F411,SUBCATEGORIAS!$B:$B,0)))</f>
        <v/>
      </c>
      <c r="AP411" t="str">
        <f t="shared" si="119"/>
        <v/>
      </c>
      <c r="AR411" s="2" t="str">
        <f t="shared" si="127"/>
        <v/>
      </c>
      <c r="AS411" t="str">
        <f t="shared" si="128"/>
        <v/>
      </c>
      <c r="AT411" t="str">
        <f t="shared" si="120"/>
        <v/>
      </c>
      <c r="AU411" t="str">
        <f t="shared" si="121"/>
        <v/>
      </c>
    </row>
    <row r="412" spans="2:47" x14ac:dyDescent="0.25">
      <c r="B412" t="str">
        <f>IF(D412="","",MAX($B$2:B411)+1)</f>
        <v/>
      </c>
      <c r="C412" s="3" t="str">
        <f>IF(A412="","",IF(COUNTIF($A$2:$A411,$A412)=0,MAX($C$2:$C411)+1,""))</f>
        <v/>
      </c>
      <c r="M412" t="s">
        <v>57</v>
      </c>
      <c r="O412" t="s">
        <v>57</v>
      </c>
      <c r="P412" s="3" t="str">
        <f t="shared" si="122"/>
        <v/>
      </c>
      <c r="Q412" s="3" t="str">
        <f>IF(D412="","",IF(AND(D412&lt;&gt;"",E412&lt;&gt;"",F412&lt;&gt;"",J412&lt;&gt;"",P412&lt;&gt;"",L412&lt;&gt;"",IFERROR(MATCH(INDEX($C:$C,MATCH($D412,$D:$D,0)),IMAGENES!$B:$B,0),-1)&gt;0),"'si'","'no'"))</f>
        <v/>
      </c>
      <c r="S412" t="str">
        <f t="shared" si="112"/>
        <v/>
      </c>
      <c r="T412" t="str">
        <f t="shared" si="113"/>
        <v/>
      </c>
      <c r="U412" t="str">
        <f t="shared" si="114"/>
        <v/>
      </c>
      <c r="V412" t="str">
        <f t="shared" si="123"/>
        <v/>
      </c>
      <c r="W412" t="str">
        <f t="shared" si="115"/>
        <v/>
      </c>
      <c r="X412" t="str">
        <f t="shared" si="116"/>
        <v/>
      </c>
      <c r="Y412" t="str">
        <f t="shared" si="117"/>
        <v/>
      </c>
      <c r="Z412" t="str">
        <f>IF($X412="","",INDEX(CATEGORIAS!$A:$A,MATCH($X412,CATEGORIAS!$B:$B,0)))</f>
        <v/>
      </c>
      <c r="AA412" t="str">
        <f>IF($Y412="","",INDEX(SUBCATEGORIAS!$A:$A,MATCH($Y412,SUBCATEGORIAS!$B:$B,0)))</f>
        <v/>
      </c>
      <c r="AB412" t="str">
        <f t="shared" si="118"/>
        <v/>
      </c>
      <c r="AC412" t="str">
        <f t="shared" si="124"/>
        <v/>
      </c>
      <c r="AD412" t="str">
        <f t="shared" si="125"/>
        <v/>
      </c>
      <c r="AE412" t="str">
        <f t="shared" si="126"/>
        <v/>
      </c>
      <c r="AG412">
        <v>410</v>
      </c>
      <c r="AH412" t="str">
        <f t="shared" si="129"/>
        <v/>
      </c>
      <c r="AI412" t="str">
        <f>IFERROR(IF(MATCH($AH409,$S:$S,0)&gt;0,CONCATENATE("descripcion: '",INDEX($U:$U,MATCH($AH409,$S:$S,0)),"',"),0),"")</f>
        <v/>
      </c>
      <c r="AN412" t="str">
        <f>IF($E412="","",INDEX(CATEGORIAS!$A:$A,MATCH($E412,CATEGORIAS!$B:$B,0)))</f>
        <v/>
      </c>
      <c r="AO412" t="str">
        <f>IF($F412="","",INDEX(SUBCATEGORIAS!$A:$A,MATCH($F412,SUBCATEGORIAS!$B:$B,0)))</f>
        <v/>
      </c>
      <c r="AP412" t="str">
        <f t="shared" si="119"/>
        <v/>
      </c>
      <c r="AR412" s="2" t="str">
        <f t="shared" si="127"/>
        <v/>
      </c>
      <c r="AS412" t="str">
        <f t="shared" si="128"/>
        <v/>
      </c>
      <c r="AT412" t="str">
        <f t="shared" si="120"/>
        <v/>
      </c>
      <c r="AU412" t="str">
        <f t="shared" si="121"/>
        <v/>
      </c>
    </row>
    <row r="413" spans="2:47" x14ac:dyDescent="0.25">
      <c r="B413" t="str">
        <f>IF(D413="","",MAX($B$2:B412)+1)</f>
        <v/>
      </c>
      <c r="C413" s="3" t="str">
        <f>IF(A413="","",IF(COUNTIF($A$2:$A412,$A413)=0,MAX($C$2:$C412)+1,""))</f>
        <v/>
      </c>
      <c r="M413" t="s">
        <v>57</v>
      </c>
      <c r="O413" t="s">
        <v>57</v>
      </c>
      <c r="P413" s="3" t="str">
        <f t="shared" si="122"/>
        <v/>
      </c>
      <c r="Q413" s="3" t="str">
        <f>IF(D413="","",IF(AND(D413&lt;&gt;"",E413&lt;&gt;"",F413&lt;&gt;"",J413&lt;&gt;"",P413&lt;&gt;"",L413&lt;&gt;"",IFERROR(MATCH(INDEX($C:$C,MATCH($D413,$D:$D,0)),IMAGENES!$B:$B,0),-1)&gt;0),"'si'","'no'"))</f>
        <v/>
      </c>
      <c r="S413" t="str">
        <f t="shared" si="112"/>
        <v/>
      </c>
      <c r="T413" t="str">
        <f t="shared" si="113"/>
        <v/>
      </c>
      <c r="U413" t="str">
        <f t="shared" si="114"/>
        <v/>
      </c>
      <c r="V413" t="str">
        <f t="shared" si="123"/>
        <v/>
      </c>
      <c r="W413" t="str">
        <f t="shared" si="115"/>
        <v/>
      </c>
      <c r="X413" t="str">
        <f t="shared" si="116"/>
        <v/>
      </c>
      <c r="Y413" t="str">
        <f t="shared" si="117"/>
        <v/>
      </c>
      <c r="Z413" t="str">
        <f>IF($X413="","",INDEX(CATEGORIAS!$A:$A,MATCH($X413,CATEGORIAS!$B:$B,0)))</f>
        <v/>
      </c>
      <c r="AA413" t="str">
        <f>IF($Y413="","",INDEX(SUBCATEGORIAS!$A:$A,MATCH($Y413,SUBCATEGORIAS!$B:$B,0)))</f>
        <v/>
      </c>
      <c r="AB413" t="str">
        <f t="shared" si="118"/>
        <v/>
      </c>
      <c r="AC413" t="str">
        <f t="shared" si="124"/>
        <v/>
      </c>
      <c r="AD413" t="str">
        <f t="shared" si="125"/>
        <v/>
      </c>
      <c r="AE413" t="str">
        <f t="shared" si="126"/>
        <v/>
      </c>
      <c r="AG413">
        <v>411</v>
      </c>
      <c r="AH413" t="str">
        <f t="shared" si="129"/>
        <v/>
      </c>
      <c r="AI413" t="str">
        <f>IFERROR(IF(MATCH($AH409,$S:$S,0)&gt;0,CONCATENATE("descripcion_larga: '",INDEX($W:$W,MATCH($AH409,$S:$S,0)),"',"),0),"")</f>
        <v/>
      </c>
      <c r="AN413" t="str">
        <f>IF($E413="","",INDEX(CATEGORIAS!$A:$A,MATCH($E413,CATEGORIAS!$B:$B,0)))</f>
        <v/>
      </c>
      <c r="AO413" t="str">
        <f>IF($F413="","",INDEX(SUBCATEGORIAS!$A:$A,MATCH($F413,SUBCATEGORIAS!$B:$B,0)))</f>
        <v/>
      </c>
      <c r="AP413" t="str">
        <f t="shared" si="119"/>
        <v/>
      </c>
      <c r="AR413" s="2" t="str">
        <f t="shared" si="127"/>
        <v/>
      </c>
      <c r="AS413" t="str">
        <f t="shared" si="128"/>
        <v/>
      </c>
      <c r="AT413" t="str">
        <f t="shared" si="120"/>
        <v/>
      </c>
      <c r="AU413" t="str">
        <f t="shared" si="121"/>
        <v/>
      </c>
    </row>
    <row r="414" spans="2:47" x14ac:dyDescent="0.25">
      <c r="B414" t="str">
        <f>IF(D414="","",MAX($B$2:B413)+1)</f>
        <v/>
      </c>
      <c r="C414" s="3" t="str">
        <f>IF(A414="","",IF(COUNTIF($A$2:$A413,$A414)=0,MAX($C$2:$C413)+1,""))</f>
        <v/>
      </c>
      <c r="M414" t="s">
        <v>57</v>
      </c>
      <c r="O414" t="s">
        <v>57</v>
      </c>
      <c r="P414" s="3" t="str">
        <f t="shared" si="122"/>
        <v/>
      </c>
      <c r="Q414" s="3" t="str">
        <f>IF(D414="","",IF(AND(D414&lt;&gt;"",E414&lt;&gt;"",F414&lt;&gt;"",J414&lt;&gt;"",P414&lt;&gt;"",L414&lt;&gt;"",IFERROR(MATCH(INDEX($C:$C,MATCH($D414,$D:$D,0)),IMAGENES!$B:$B,0),-1)&gt;0),"'si'","'no'"))</f>
        <v/>
      </c>
      <c r="S414" t="str">
        <f t="shared" si="112"/>
        <v/>
      </c>
      <c r="T414" t="str">
        <f t="shared" si="113"/>
        <v/>
      </c>
      <c r="U414" t="str">
        <f t="shared" si="114"/>
        <v/>
      </c>
      <c r="V414" t="str">
        <f t="shared" si="123"/>
        <v/>
      </c>
      <c r="W414" t="str">
        <f t="shared" si="115"/>
        <v/>
      </c>
      <c r="X414" t="str">
        <f t="shared" si="116"/>
        <v/>
      </c>
      <c r="Y414" t="str">
        <f t="shared" si="117"/>
        <v/>
      </c>
      <c r="Z414" t="str">
        <f>IF($X414="","",INDEX(CATEGORIAS!$A:$A,MATCH($X414,CATEGORIAS!$B:$B,0)))</f>
        <v/>
      </c>
      <c r="AA414" t="str">
        <f>IF($Y414="","",INDEX(SUBCATEGORIAS!$A:$A,MATCH($Y414,SUBCATEGORIAS!$B:$B,0)))</f>
        <v/>
      </c>
      <c r="AB414" t="str">
        <f t="shared" si="118"/>
        <v/>
      </c>
      <c r="AC414" t="str">
        <f t="shared" si="124"/>
        <v/>
      </c>
      <c r="AD414" t="str">
        <f t="shared" si="125"/>
        <v/>
      </c>
      <c r="AE414" t="str">
        <f t="shared" si="126"/>
        <v/>
      </c>
      <c r="AG414">
        <v>412</v>
      </c>
      <c r="AH414" t="str">
        <f t="shared" si="129"/>
        <v/>
      </c>
      <c r="AI414" t="str">
        <f>IFERROR(IF(MATCH($AH409,$S:$S,0)&gt;0,CONCATENATE("grado: '",INDEX($V:$V,MATCH($AH409,$S:$S,0)),"',"),0),"")</f>
        <v/>
      </c>
      <c r="AN414" t="str">
        <f>IF($E414="","",INDEX(CATEGORIAS!$A:$A,MATCH($E414,CATEGORIAS!$B:$B,0)))</f>
        <v/>
      </c>
      <c r="AO414" t="str">
        <f>IF($F414="","",INDEX(SUBCATEGORIAS!$A:$A,MATCH($F414,SUBCATEGORIAS!$B:$B,0)))</f>
        <v/>
      </c>
      <c r="AP414" t="str">
        <f t="shared" si="119"/>
        <v/>
      </c>
      <c r="AR414" s="2" t="str">
        <f t="shared" si="127"/>
        <v/>
      </c>
      <c r="AS414" t="str">
        <f t="shared" si="128"/>
        <v/>
      </c>
      <c r="AT414" t="str">
        <f t="shared" si="120"/>
        <v/>
      </c>
      <c r="AU414" t="str">
        <f t="shared" si="121"/>
        <v/>
      </c>
    </row>
    <row r="415" spans="2:47" x14ac:dyDescent="0.25">
      <c r="B415" t="str">
        <f>IF(D415="","",MAX($B$2:B414)+1)</f>
        <v/>
      </c>
      <c r="C415" s="3" t="str">
        <f>IF(A415="","",IF(COUNTIF($A$2:$A414,$A415)=0,MAX($C$2:$C414)+1,""))</f>
        <v/>
      </c>
      <c r="M415" t="s">
        <v>57</v>
      </c>
      <c r="O415" t="s">
        <v>57</v>
      </c>
      <c r="P415" s="3" t="str">
        <f t="shared" si="122"/>
        <v/>
      </c>
      <c r="Q415" s="3" t="str">
        <f>IF(D415="","",IF(AND(D415&lt;&gt;"",E415&lt;&gt;"",F415&lt;&gt;"",J415&lt;&gt;"",P415&lt;&gt;"",L415&lt;&gt;"",IFERROR(MATCH(INDEX($C:$C,MATCH($D415,$D:$D,0)),IMAGENES!$B:$B,0),-1)&gt;0),"'si'","'no'"))</f>
        <v/>
      </c>
      <c r="S415" t="str">
        <f t="shared" si="112"/>
        <v/>
      </c>
      <c r="T415" t="str">
        <f t="shared" si="113"/>
        <v/>
      </c>
      <c r="U415" t="str">
        <f t="shared" si="114"/>
        <v/>
      </c>
      <c r="V415" t="str">
        <f t="shared" si="123"/>
        <v/>
      </c>
      <c r="W415" t="str">
        <f t="shared" si="115"/>
        <v/>
      </c>
      <c r="X415" t="str">
        <f t="shared" si="116"/>
        <v/>
      </c>
      <c r="Y415" t="str">
        <f t="shared" si="117"/>
        <v/>
      </c>
      <c r="Z415" t="str">
        <f>IF($X415="","",INDEX(CATEGORIAS!$A:$A,MATCH($X415,CATEGORIAS!$B:$B,0)))</f>
        <v/>
      </c>
      <c r="AA415" t="str">
        <f>IF($Y415="","",INDEX(SUBCATEGORIAS!$A:$A,MATCH($Y415,SUBCATEGORIAS!$B:$B,0)))</f>
        <v/>
      </c>
      <c r="AB415" t="str">
        <f t="shared" si="118"/>
        <v/>
      </c>
      <c r="AC415" t="str">
        <f t="shared" si="124"/>
        <v/>
      </c>
      <c r="AD415" t="str">
        <f t="shared" si="125"/>
        <v/>
      </c>
      <c r="AE415" t="str">
        <f t="shared" si="126"/>
        <v/>
      </c>
      <c r="AG415">
        <v>413</v>
      </c>
      <c r="AH415" t="str">
        <f t="shared" si="129"/>
        <v/>
      </c>
      <c r="AI415" t="str">
        <f>IFERROR(IF(MATCH($AH409,$S:$S,0)&gt;0,CONCATENATE("id_categoria: '",INDEX($Z:$Z,MATCH($AH409,$S:$S,0)),"',"),0),"")</f>
        <v/>
      </c>
      <c r="AN415" t="str">
        <f>IF($E415="","",INDEX(CATEGORIAS!$A:$A,MATCH($E415,CATEGORIAS!$B:$B,0)))</f>
        <v/>
      </c>
      <c r="AO415" t="str">
        <f>IF($F415="","",INDEX(SUBCATEGORIAS!$A:$A,MATCH($F415,SUBCATEGORIAS!$B:$B,0)))</f>
        <v/>
      </c>
      <c r="AP415" t="str">
        <f t="shared" si="119"/>
        <v/>
      </c>
      <c r="AR415" s="2" t="str">
        <f t="shared" si="127"/>
        <v/>
      </c>
      <c r="AS415" t="str">
        <f t="shared" si="128"/>
        <v/>
      </c>
      <c r="AT415" t="str">
        <f t="shared" si="120"/>
        <v/>
      </c>
      <c r="AU415" t="str">
        <f t="shared" si="121"/>
        <v/>
      </c>
    </row>
    <row r="416" spans="2:47" x14ac:dyDescent="0.25">
      <c r="B416" t="str">
        <f>IF(D416="","",MAX($B$2:B415)+1)</f>
        <v/>
      </c>
      <c r="C416" s="3" t="str">
        <f>IF(A416="","",IF(COUNTIF($A$2:$A415,$A416)=0,MAX($C$2:$C415)+1,""))</f>
        <v/>
      </c>
      <c r="M416" t="s">
        <v>57</v>
      </c>
      <c r="O416" t="s">
        <v>57</v>
      </c>
      <c r="P416" s="3" t="str">
        <f t="shared" si="122"/>
        <v/>
      </c>
      <c r="Q416" s="3" t="str">
        <f>IF(D416="","",IF(AND(D416&lt;&gt;"",E416&lt;&gt;"",F416&lt;&gt;"",J416&lt;&gt;"",P416&lt;&gt;"",L416&lt;&gt;"",IFERROR(MATCH(INDEX($C:$C,MATCH($D416,$D:$D,0)),IMAGENES!$B:$B,0),-1)&gt;0),"'si'","'no'"))</f>
        <v/>
      </c>
      <c r="S416" t="str">
        <f t="shared" si="112"/>
        <v/>
      </c>
      <c r="T416" t="str">
        <f t="shared" si="113"/>
        <v/>
      </c>
      <c r="U416" t="str">
        <f t="shared" si="114"/>
        <v/>
      </c>
      <c r="V416" t="str">
        <f t="shared" si="123"/>
        <v/>
      </c>
      <c r="W416" t="str">
        <f t="shared" si="115"/>
        <v/>
      </c>
      <c r="X416" t="str">
        <f t="shared" si="116"/>
        <v/>
      </c>
      <c r="Y416" t="str">
        <f t="shared" si="117"/>
        <v/>
      </c>
      <c r="Z416" t="str">
        <f>IF($X416="","",INDEX(CATEGORIAS!$A:$A,MATCH($X416,CATEGORIAS!$B:$B,0)))</f>
        <v/>
      </c>
      <c r="AA416" t="str">
        <f>IF($Y416="","",INDEX(SUBCATEGORIAS!$A:$A,MATCH($Y416,SUBCATEGORIAS!$B:$B,0)))</f>
        <v/>
      </c>
      <c r="AB416" t="str">
        <f t="shared" si="118"/>
        <v/>
      </c>
      <c r="AC416" t="str">
        <f t="shared" si="124"/>
        <v/>
      </c>
      <c r="AD416" t="str">
        <f t="shared" si="125"/>
        <v/>
      </c>
      <c r="AE416" t="str">
        <f t="shared" si="126"/>
        <v/>
      </c>
      <c r="AG416">
        <v>414</v>
      </c>
      <c r="AH416" t="str">
        <f t="shared" si="129"/>
        <v/>
      </c>
      <c r="AI416" t="str">
        <f>IFERROR(IF(MATCH($AH409,$S:$S,0)&gt;0,CONCATENATE("id_subcategoria: '",INDEX($AA:$AA,MATCH($AH409,$S:$S,0)),"',"),0),"")</f>
        <v/>
      </c>
      <c r="AN416" t="str">
        <f>IF($E416="","",INDEX(CATEGORIAS!$A:$A,MATCH($E416,CATEGORIAS!$B:$B,0)))</f>
        <v/>
      </c>
      <c r="AO416" t="str">
        <f>IF($F416="","",INDEX(SUBCATEGORIAS!$A:$A,MATCH($F416,SUBCATEGORIAS!$B:$B,0)))</f>
        <v/>
      </c>
      <c r="AP416" t="str">
        <f t="shared" si="119"/>
        <v/>
      </c>
      <c r="AR416" s="2" t="str">
        <f t="shared" si="127"/>
        <v/>
      </c>
      <c r="AS416" t="str">
        <f t="shared" si="128"/>
        <v/>
      </c>
      <c r="AT416" t="str">
        <f t="shared" si="120"/>
        <v/>
      </c>
      <c r="AU416" t="str">
        <f t="shared" si="121"/>
        <v/>
      </c>
    </row>
    <row r="417" spans="2:47" x14ac:dyDescent="0.25">
      <c r="B417" t="str">
        <f>IF(D417="","",MAX($B$2:B416)+1)</f>
        <v/>
      </c>
      <c r="C417" s="3" t="str">
        <f>IF(A417="","",IF(COUNTIF($A$2:$A416,$A417)=0,MAX($C$2:$C416)+1,""))</f>
        <v/>
      </c>
      <c r="M417" t="s">
        <v>57</v>
      </c>
      <c r="O417" t="s">
        <v>57</v>
      </c>
      <c r="P417" s="3" t="str">
        <f t="shared" si="122"/>
        <v/>
      </c>
      <c r="Q417" s="3" t="str">
        <f>IF(D417="","",IF(AND(D417&lt;&gt;"",E417&lt;&gt;"",F417&lt;&gt;"",J417&lt;&gt;"",P417&lt;&gt;"",L417&lt;&gt;"",IFERROR(MATCH(INDEX($C:$C,MATCH($D417,$D:$D,0)),IMAGENES!$B:$B,0),-1)&gt;0),"'si'","'no'"))</f>
        <v/>
      </c>
      <c r="S417" t="str">
        <f t="shared" si="112"/>
        <v/>
      </c>
      <c r="T417" t="str">
        <f t="shared" si="113"/>
        <v/>
      </c>
      <c r="U417" t="str">
        <f t="shared" si="114"/>
        <v/>
      </c>
      <c r="V417" t="str">
        <f t="shared" si="123"/>
        <v/>
      </c>
      <c r="W417" t="str">
        <f t="shared" si="115"/>
        <v/>
      </c>
      <c r="X417" t="str">
        <f t="shared" si="116"/>
        <v/>
      </c>
      <c r="Y417" t="str">
        <f t="shared" si="117"/>
        <v/>
      </c>
      <c r="Z417" t="str">
        <f>IF($X417="","",INDEX(CATEGORIAS!$A:$A,MATCH($X417,CATEGORIAS!$B:$B,0)))</f>
        <v/>
      </c>
      <c r="AA417" t="str">
        <f>IF($Y417="","",INDEX(SUBCATEGORIAS!$A:$A,MATCH($Y417,SUBCATEGORIAS!$B:$B,0)))</f>
        <v/>
      </c>
      <c r="AB417" t="str">
        <f t="shared" si="118"/>
        <v/>
      </c>
      <c r="AC417" t="str">
        <f t="shared" si="124"/>
        <v/>
      </c>
      <c r="AD417" t="str">
        <f t="shared" si="125"/>
        <v/>
      </c>
      <c r="AE417" t="str">
        <f t="shared" si="126"/>
        <v/>
      </c>
      <c r="AG417">
        <v>415</v>
      </c>
      <c r="AH417" t="str">
        <f t="shared" si="129"/>
        <v/>
      </c>
      <c r="AI417" t="str">
        <f>IFERROR(IF(MATCH($AH409,$S:$S,0)&gt;0,CONCATENATE("precio: ",INDEX($AB:$AB,MATCH($AH409,$S:$S,0)),","),0),"")</f>
        <v/>
      </c>
      <c r="AN417" t="str">
        <f>IF($E417="","",INDEX(CATEGORIAS!$A:$A,MATCH($E417,CATEGORIAS!$B:$B,0)))</f>
        <v/>
      </c>
      <c r="AO417" t="str">
        <f>IF($F417="","",INDEX(SUBCATEGORIAS!$A:$A,MATCH($F417,SUBCATEGORIAS!$B:$B,0)))</f>
        <v/>
      </c>
      <c r="AP417" t="str">
        <f t="shared" si="119"/>
        <v/>
      </c>
      <c r="AR417" s="2" t="str">
        <f t="shared" si="127"/>
        <v/>
      </c>
      <c r="AS417" t="str">
        <f t="shared" si="128"/>
        <v/>
      </c>
      <c r="AT417" t="str">
        <f t="shared" si="120"/>
        <v/>
      </c>
      <c r="AU417" t="str">
        <f t="shared" si="121"/>
        <v/>
      </c>
    </row>
    <row r="418" spans="2:47" x14ac:dyDescent="0.25">
      <c r="B418" t="str">
        <f>IF(D418="","",MAX($B$2:B417)+1)</f>
        <v/>
      </c>
      <c r="C418" s="3" t="str">
        <f>IF(A418="","",IF(COUNTIF($A$2:$A417,$A418)=0,MAX($C$2:$C417)+1,""))</f>
        <v/>
      </c>
      <c r="M418" t="s">
        <v>57</v>
      </c>
      <c r="O418" t="s">
        <v>57</v>
      </c>
      <c r="P418" s="3" t="str">
        <f t="shared" si="122"/>
        <v/>
      </c>
      <c r="Q418" s="3" t="str">
        <f>IF(D418="","",IF(AND(D418&lt;&gt;"",E418&lt;&gt;"",F418&lt;&gt;"",J418&lt;&gt;"",P418&lt;&gt;"",L418&lt;&gt;"",IFERROR(MATCH(INDEX($C:$C,MATCH($D418,$D:$D,0)),IMAGENES!$B:$B,0),-1)&gt;0),"'si'","'no'"))</f>
        <v/>
      </c>
      <c r="S418" t="str">
        <f t="shared" si="112"/>
        <v/>
      </c>
      <c r="T418" t="str">
        <f t="shared" si="113"/>
        <v/>
      </c>
      <c r="U418" t="str">
        <f t="shared" si="114"/>
        <v/>
      </c>
      <c r="V418" t="str">
        <f t="shared" si="123"/>
        <v/>
      </c>
      <c r="W418" t="str">
        <f t="shared" si="115"/>
        <v/>
      </c>
      <c r="X418" t="str">
        <f t="shared" si="116"/>
        <v/>
      </c>
      <c r="Y418" t="str">
        <f t="shared" si="117"/>
        <v/>
      </c>
      <c r="Z418" t="str">
        <f>IF($X418="","",INDEX(CATEGORIAS!$A:$A,MATCH($X418,CATEGORIAS!$B:$B,0)))</f>
        <v/>
      </c>
      <c r="AA418" t="str">
        <f>IF($Y418="","",INDEX(SUBCATEGORIAS!$A:$A,MATCH($Y418,SUBCATEGORIAS!$B:$B,0)))</f>
        <v/>
      </c>
      <c r="AB418" t="str">
        <f t="shared" si="118"/>
        <v/>
      </c>
      <c r="AC418" t="str">
        <f t="shared" si="124"/>
        <v/>
      </c>
      <c r="AD418" t="str">
        <f t="shared" si="125"/>
        <v/>
      </c>
      <c r="AE418" t="str">
        <f t="shared" si="126"/>
        <v/>
      </c>
      <c r="AG418">
        <v>416</v>
      </c>
      <c r="AH418" t="str">
        <f t="shared" si="129"/>
        <v/>
      </c>
      <c r="AI418" t="str">
        <f>IFERROR(IF(MATCH($AH409,$S:$S,0)&gt;0,CONCATENATE("video_si: ",IF(LEN(IF(OR(INDEX($AD:$AD,MATCH($AH409,$S:$S,0))=0,INDEX($AD:$AD,MATCH($AH409,$S:$S,0))=" ",INDEX($AD:$AD,MATCH($AH409,$S:$S,0))=""),CONCATENATE(CHAR(39),CHAR(39)),CONCATENATE(CHAR(39),INDEX($AD:$AD,MATCH($AH409,$S:$S,0)),CHAR(39))))&gt;5,"'si'","'no'"),","),0),"")</f>
        <v/>
      </c>
      <c r="AN418" t="str">
        <f>IF($E418="","",INDEX(CATEGORIAS!$A:$A,MATCH($E418,CATEGORIAS!$B:$B,0)))</f>
        <v/>
      </c>
      <c r="AO418" t="str">
        <f>IF($F418="","",INDEX(SUBCATEGORIAS!$A:$A,MATCH($F418,SUBCATEGORIAS!$B:$B,0)))</f>
        <v/>
      </c>
      <c r="AP418" t="str">
        <f t="shared" si="119"/>
        <v/>
      </c>
      <c r="AR418" s="2" t="str">
        <f t="shared" si="127"/>
        <v/>
      </c>
      <c r="AS418" t="str">
        <f t="shared" si="128"/>
        <v/>
      </c>
      <c r="AT418" t="str">
        <f t="shared" si="120"/>
        <v/>
      </c>
      <c r="AU418" t="str">
        <f t="shared" si="121"/>
        <v/>
      </c>
    </row>
    <row r="419" spans="2:47" x14ac:dyDescent="0.25">
      <c r="B419" t="str">
        <f>IF(D419="","",MAX($B$2:B418)+1)</f>
        <v/>
      </c>
      <c r="C419" s="3" t="str">
        <f>IF(A419="","",IF(COUNTIF($A$2:$A418,$A419)=0,MAX($C$2:$C418)+1,""))</f>
        <v/>
      </c>
      <c r="M419" t="s">
        <v>57</v>
      </c>
      <c r="O419" t="s">
        <v>57</v>
      </c>
      <c r="P419" s="3" t="str">
        <f t="shared" si="122"/>
        <v/>
      </c>
      <c r="Q419" s="3" t="str">
        <f>IF(D419="","",IF(AND(D419&lt;&gt;"",E419&lt;&gt;"",F419&lt;&gt;"",J419&lt;&gt;"",P419&lt;&gt;"",L419&lt;&gt;"",IFERROR(MATCH(INDEX($C:$C,MATCH($D419,$D:$D,0)),IMAGENES!$B:$B,0),-1)&gt;0),"'si'","'no'"))</f>
        <v/>
      </c>
      <c r="S419" t="str">
        <f t="shared" si="112"/>
        <v/>
      </c>
      <c r="T419" t="str">
        <f t="shared" si="113"/>
        <v/>
      </c>
      <c r="U419" t="str">
        <f t="shared" si="114"/>
        <v/>
      </c>
      <c r="V419" t="str">
        <f t="shared" si="123"/>
        <v/>
      </c>
      <c r="W419" t="str">
        <f t="shared" si="115"/>
        <v/>
      </c>
      <c r="X419" t="str">
        <f t="shared" si="116"/>
        <v/>
      </c>
      <c r="Y419" t="str">
        <f t="shared" si="117"/>
        <v/>
      </c>
      <c r="Z419" t="str">
        <f>IF($X419="","",INDEX(CATEGORIAS!$A:$A,MATCH($X419,CATEGORIAS!$B:$B,0)))</f>
        <v/>
      </c>
      <c r="AA419" t="str">
        <f>IF($Y419="","",INDEX(SUBCATEGORIAS!$A:$A,MATCH($Y419,SUBCATEGORIAS!$B:$B,0)))</f>
        <v/>
      </c>
      <c r="AB419" t="str">
        <f t="shared" si="118"/>
        <v/>
      </c>
      <c r="AC419" t="str">
        <f t="shared" si="124"/>
        <v/>
      </c>
      <c r="AD419" t="str">
        <f t="shared" si="125"/>
        <v/>
      </c>
      <c r="AE419" t="str">
        <f t="shared" si="126"/>
        <v/>
      </c>
      <c r="AG419">
        <v>417</v>
      </c>
      <c r="AH419" t="str">
        <f t="shared" si="129"/>
        <v/>
      </c>
      <c r="AI419" t="str">
        <f>IFERROR(IF(MATCH($AH409,$S:$S,0)&gt;0,CONCATENATE("video_link: ",IF(OR(INDEX($AD:$AD,MATCH($AH409,$S:$S,0))=0,INDEX($AD:$AD,MATCH($AH409,$S:$S,0))=" ",INDEX($AD:$AD,MATCH($AH409,$S:$S,0))=""),CONCATENATE(CHAR(39),CHAR(39)),CONCATENATE(CHAR(39),INDEX($AD:$AD,MATCH($AH409,$S:$S,0)),CHAR(39))),","),0),"")</f>
        <v/>
      </c>
      <c r="AN419" t="str">
        <f>IF($E419="","",INDEX(CATEGORIAS!$A:$A,MATCH($E419,CATEGORIAS!$B:$B,0)))</f>
        <v/>
      </c>
      <c r="AO419" t="str">
        <f>IF($F419="","",INDEX(SUBCATEGORIAS!$A:$A,MATCH($F419,SUBCATEGORIAS!$B:$B,0)))</f>
        <v/>
      </c>
      <c r="AP419" t="str">
        <f t="shared" si="119"/>
        <v/>
      </c>
      <c r="AR419" s="2" t="str">
        <f t="shared" si="127"/>
        <v/>
      </c>
      <c r="AS419" t="str">
        <f t="shared" si="128"/>
        <v/>
      </c>
      <c r="AT419" t="str">
        <f t="shared" si="120"/>
        <v/>
      </c>
      <c r="AU419" t="str">
        <f t="shared" si="121"/>
        <v/>
      </c>
    </row>
    <row r="420" spans="2:47" x14ac:dyDescent="0.25">
      <c r="B420" t="str">
        <f>IF(D420="","",MAX($B$2:B419)+1)</f>
        <v/>
      </c>
      <c r="C420" s="3" t="str">
        <f>IF(A420="","",IF(COUNTIF($A$2:$A419,$A420)=0,MAX($C$2:$C419)+1,""))</f>
        <v/>
      </c>
      <c r="M420" t="s">
        <v>57</v>
      </c>
      <c r="O420" t="s">
        <v>57</v>
      </c>
      <c r="P420" s="3" t="str">
        <f t="shared" si="122"/>
        <v/>
      </c>
      <c r="Q420" s="3" t="str">
        <f>IF(D420="","",IF(AND(D420&lt;&gt;"",E420&lt;&gt;"",F420&lt;&gt;"",J420&lt;&gt;"",P420&lt;&gt;"",L420&lt;&gt;"",IFERROR(MATCH(INDEX($C:$C,MATCH($D420,$D:$D,0)),IMAGENES!$B:$B,0),-1)&gt;0),"'si'","'no'"))</f>
        <v/>
      </c>
      <c r="S420" t="str">
        <f t="shared" si="112"/>
        <v/>
      </c>
      <c r="T420" t="str">
        <f t="shared" si="113"/>
        <v/>
      </c>
      <c r="U420" t="str">
        <f t="shared" si="114"/>
        <v/>
      </c>
      <c r="V420" t="str">
        <f t="shared" si="123"/>
        <v/>
      </c>
      <c r="W420" t="str">
        <f t="shared" si="115"/>
        <v/>
      </c>
      <c r="X420" t="str">
        <f t="shared" si="116"/>
        <v/>
      </c>
      <c r="Y420" t="str">
        <f t="shared" si="117"/>
        <v/>
      </c>
      <c r="Z420" t="str">
        <f>IF($X420="","",INDEX(CATEGORIAS!$A:$A,MATCH($X420,CATEGORIAS!$B:$B,0)))</f>
        <v/>
      </c>
      <c r="AA420" t="str">
        <f>IF($Y420="","",INDEX(SUBCATEGORIAS!$A:$A,MATCH($Y420,SUBCATEGORIAS!$B:$B,0)))</f>
        <v/>
      </c>
      <c r="AB420" t="str">
        <f t="shared" si="118"/>
        <v/>
      </c>
      <c r="AC420" t="str">
        <f t="shared" si="124"/>
        <v/>
      </c>
      <c r="AD420" t="str">
        <f t="shared" si="125"/>
        <v/>
      </c>
      <c r="AE420" t="str">
        <f t="shared" si="126"/>
        <v/>
      </c>
      <c r="AG420">
        <v>418</v>
      </c>
      <c r="AH420" t="str">
        <f t="shared" si="129"/>
        <v/>
      </c>
      <c r="AI420" t="str">
        <f>IFERROR(IF(MATCH($AH409,$S:$S,0)&gt;0,CONCATENATE("imagen: ",IF(OR(INDEX($AC:$AC,MATCH($AH409,$S:$S,0))=0,INDEX($AC:$AC,MATCH($AH409,$S:$S,0))=" ",INDEX($AC:$AC,MATCH($AH409,$S:$S,0))=""),CONCATENATE(CHAR(39),CHAR(39)),CONCATENATE("require('../images/productos/",INDEX($AC:$AC,MATCH($AH409,$S:$S,0)),"')")),","),0),"")</f>
        <v/>
      </c>
      <c r="AN420" t="str">
        <f>IF($E420="","",INDEX(CATEGORIAS!$A:$A,MATCH($E420,CATEGORIAS!$B:$B,0)))</f>
        <v/>
      </c>
      <c r="AO420" t="str">
        <f>IF($F420="","",INDEX(SUBCATEGORIAS!$A:$A,MATCH($F420,SUBCATEGORIAS!$B:$B,0)))</f>
        <v/>
      </c>
      <c r="AP420" t="str">
        <f t="shared" si="119"/>
        <v/>
      </c>
      <c r="AR420" s="2" t="str">
        <f t="shared" si="127"/>
        <v/>
      </c>
      <c r="AS420" t="str">
        <f t="shared" si="128"/>
        <v/>
      </c>
      <c r="AT420" t="str">
        <f t="shared" si="120"/>
        <v/>
      </c>
      <c r="AU420" t="str">
        <f t="shared" si="121"/>
        <v/>
      </c>
    </row>
    <row r="421" spans="2:47" x14ac:dyDescent="0.25">
      <c r="B421" t="str">
        <f>IF(D421="","",MAX($B$2:B420)+1)</f>
        <v/>
      </c>
      <c r="C421" s="3" t="str">
        <f>IF(A421="","",IF(COUNTIF($A$2:$A420,$A421)=0,MAX($C$2:$C420)+1,""))</f>
        <v/>
      </c>
      <c r="M421" t="s">
        <v>57</v>
      </c>
      <c r="O421" t="s">
        <v>57</v>
      </c>
      <c r="P421" s="3" t="str">
        <f t="shared" si="122"/>
        <v/>
      </c>
      <c r="Q421" s="3" t="str">
        <f>IF(D421="","",IF(AND(D421&lt;&gt;"",E421&lt;&gt;"",F421&lt;&gt;"",J421&lt;&gt;"",P421&lt;&gt;"",L421&lt;&gt;"",IFERROR(MATCH(INDEX($C:$C,MATCH($D421,$D:$D,0)),IMAGENES!$B:$B,0),-1)&gt;0),"'si'","'no'"))</f>
        <v/>
      </c>
      <c r="S421" t="str">
        <f t="shared" si="112"/>
        <v/>
      </c>
      <c r="T421" t="str">
        <f t="shared" si="113"/>
        <v/>
      </c>
      <c r="U421" t="str">
        <f t="shared" si="114"/>
        <v/>
      </c>
      <c r="V421" t="str">
        <f t="shared" si="123"/>
        <v/>
      </c>
      <c r="W421" t="str">
        <f t="shared" si="115"/>
        <v/>
      </c>
      <c r="X421" t="str">
        <f t="shared" si="116"/>
        <v/>
      </c>
      <c r="Y421" t="str">
        <f t="shared" si="117"/>
        <v/>
      </c>
      <c r="Z421" t="str">
        <f>IF($X421="","",INDEX(CATEGORIAS!$A:$A,MATCH($X421,CATEGORIAS!$B:$B,0)))</f>
        <v/>
      </c>
      <c r="AA421" t="str">
        <f>IF($Y421="","",INDEX(SUBCATEGORIAS!$A:$A,MATCH($Y421,SUBCATEGORIAS!$B:$B,0)))</f>
        <v/>
      </c>
      <c r="AB421" t="str">
        <f t="shared" si="118"/>
        <v/>
      </c>
      <c r="AC421" t="str">
        <f t="shared" si="124"/>
        <v/>
      </c>
      <c r="AD421" t="str">
        <f t="shared" si="125"/>
        <v/>
      </c>
      <c r="AE421" t="str">
        <f t="shared" si="126"/>
        <v/>
      </c>
      <c r="AG421">
        <v>419</v>
      </c>
      <c r="AH421" t="str">
        <f t="shared" si="129"/>
        <v/>
      </c>
      <c r="AI421" t="str">
        <f>IFERROR(IF(MATCH($AH409,$S:$S,0)&gt;0,CONCATENATE("disponible: ",INDEX($AE:$AE,MATCH($AH409,$S:$S,0)),","),0),"")</f>
        <v/>
      </c>
      <c r="AN421" t="str">
        <f>IF($E421="","",INDEX(CATEGORIAS!$A:$A,MATCH($E421,CATEGORIAS!$B:$B,0)))</f>
        <v/>
      </c>
      <c r="AO421" t="str">
        <f>IF($F421="","",INDEX(SUBCATEGORIAS!$A:$A,MATCH($F421,SUBCATEGORIAS!$B:$B,0)))</f>
        <v/>
      </c>
      <c r="AP421" t="str">
        <f t="shared" si="119"/>
        <v/>
      </c>
      <c r="AR421" s="2" t="str">
        <f t="shared" si="127"/>
        <v/>
      </c>
      <c r="AS421" t="str">
        <f t="shared" si="128"/>
        <v/>
      </c>
      <c r="AT421" t="str">
        <f t="shared" si="120"/>
        <v/>
      </c>
      <c r="AU421" t="str">
        <f t="shared" si="121"/>
        <v/>
      </c>
    </row>
    <row r="422" spans="2:47" x14ac:dyDescent="0.25">
      <c r="B422" t="str">
        <f>IF(D422="","",MAX($B$2:B421)+1)</f>
        <v/>
      </c>
      <c r="C422" s="3" t="str">
        <f>IF(A422="","",IF(COUNTIF($A$2:$A421,$A422)=0,MAX($C$2:$C421)+1,""))</f>
        <v/>
      </c>
      <c r="M422" t="s">
        <v>57</v>
      </c>
      <c r="O422" t="s">
        <v>57</v>
      </c>
      <c r="P422" s="3" t="str">
        <f t="shared" si="122"/>
        <v/>
      </c>
      <c r="Q422" s="3" t="str">
        <f>IF(D422="","",IF(AND(D422&lt;&gt;"",E422&lt;&gt;"",F422&lt;&gt;"",J422&lt;&gt;"",P422&lt;&gt;"",L422&lt;&gt;"",IFERROR(MATCH(INDEX($C:$C,MATCH($D422,$D:$D,0)),IMAGENES!$B:$B,0),-1)&gt;0),"'si'","'no'"))</f>
        <v/>
      </c>
      <c r="S422" t="str">
        <f t="shared" si="112"/>
        <v/>
      </c>
      <c r="T422" t="str">
        <f t="shared" si="113"/>
        <v/>
      </c>
      <c r="U422" t="str">
        <f t="shared" si="114"/>
        <v/>
      </c>
      <c r="V422" t="str">
        <f t="shared" si="123"/>
        <v/>
      </c>
      <c r="W422" t="str">
        <f t="shared" si="115"/>
        <v/>
      </c>
      <c r="X422" t="str">
        <f t="shared" si="116"/>
        <v/>
      </c>
      <c r="Y422" t="str">
        <f t="shared" si="117"/>
        <v/>
      </c>
      <c r="Z422" t="str">
        <f>IF($X422="","",INDEX(CATEGORIAS!$A:$A,MATCH($X422,CATEGORIAS!$B:$B,0)))</f>
        <v/>
      </c>
      <c r="AA422" t="str">
        <f>IF($Y422="","",INDEX(SUBCATEGORIAS!$A:$A,MATCH($Y422,SUBCATEGORIAS!$B:$B,0)))</f>
        <v/>
      </c>
      <c r="AB422" t="str">
        <f t="shared" si="118"/>
        <v/>
      </c>
      <c r="AC422" t="str">
        <f t="shared" si="124"/>
        <v/>
      </c>
      <c r="AD422" t="str">
        <f t="shared" si="125"/>
        <v/>
      </c>
      <c r="AE422" t="str">
        <f t="shared" si="126"/>
        <v/>
      </c>
      <c r="AG422">
        <v>420</v>
      </c>
      <c r="AH422" t="str">
        <f t="shared" si="129"/>
        <v/>
      </c>
      <c r="AI422" t="str">
        <f>IFERROR(IF(MATCH($AH409,$S:$S,0)&gt;0,"},",0),"")</f>
        <v/>
      </c>
      <c r="AN422" t="str">
        <f>IF($E422="","",INDEX(CATEGORIAS!$A:$A,MATCH($E422,CATEGORIAS!$B:$B,0)))</f>
        <v/>
      </c>
      <c r="AO422" t="str">
        <f>IF($F422="","",INDEX(SUBCATEGORIAS!$A:$A,MATCH($F422,SUBCATEGORIAS!$B:$B,0)))</f>
        <v/>
      </c>
      <c r="AP422" t="str">
        <f t="shared" si="119"/>
        <v/>
      </c>
      <c r="AR422" s="2" t="str">
        <f t="shared" si="127"/>
        <v/>
      </c>
      <c r="AS422" t="str">
        <f t="shared" si="128"/>
        <v/>
      </c>
      <c r="AT422" t="str">
        <f t="shared" si="120"/>
        <v/>
      </c>
      <c r="AU422" t="str">
        <f t="shared" si="121"/>
        <v/>
      </c>
    </row>
    <row r="423" spans="2:47" x14ac:dyDescent="0.25">
      <c r="B423" t="str">
        <f>IF(D423="","",MAX($B$2:B422)+1)</f>
        <v/>
      </c>
      <c r="C423" s="3" t="str">
        <f>IF(A423="","",IF(COUNTIF($A$2:$A422,$A423)=0,MAX($C$2:$C422)+1,""))</f>
        <v/>
      </c>
      <c r="M423" t="s">
        <v>57</v>
      </c>
      <c r="O423" t="s">
        <v>57</v>
      </c>
      <c r="P423" s="3" t="str">
        <f t="shared" si="122"/>
        <v/>
      </c>
      <c r="Q423" s="3" t="str">
        <f>IF(D423="","",IF(AND(D423&lt;&gt;"",E423&lt;&gt;"",F423&lt;&gt;"",J423&lt;&gt;"",P423&lt;&gt;"",L423&lt;&gt;"",IFERROR(MATCH(INDEX($C:$C,MATCH($D423,$D:$D,0)),IMAGENES!$B:$B,0),-1)&gt;0),"'si'","'no'"))</f>
        <v/>
      </c>
      <c r="S423" t="str">
        <f t="shared" si="112"/>
        <v/>
      </c>
      <c r="T423" t="str">
        <f t="shared" si="113"/>
        <v/>
      </c>
      <c r="U423" t="str">
        <f t="shared" si="114"/>
        <v/>
      </c>
      <c r="V423" t="str">
        <f t="shared" si="123"/>
        <v/>
      </c>
      <c r="W423" t="str">
        <f t="shared" si="115"/>
        <v/>
      </c>
      <c r="X423" t="str">
        <f t="shared" si="116"/>
        <v/>
      </c>
      <c r="Y423" t="str">
        <f t="shared" si="117"/>
        <v/>
      </c>
      <c r="Z423" t="str">
        <f>IF($X423="","",INDEX(CATEGORIAS!$A:$A,MATCH($X423,CATEGORIAS!$B:$B,0)))</f>
        <v/>
      </c>
      <c r="AA423" t="str">
        <f>IF($Y423="","",INDEX(SUBCATEGORIAS!$A:$A,MATCH($Y423,SUBCATEGORIAS!$B:$B,0)))</f>
        <v/>
      </c>
      <c r="AB423" t="str">
        <f t="shared" si="118"/>
        <v/>
      </c>
      <c r="AC423" t="str">
        <f t="shared" si="124"/>
        <v/>
      </c>
      <c r="AD423" t="str">
        <f t="shared" si="125"/>
        <v/>
      </c>
      <c r="AE423" t="str">
        <f t="shared" si="126"/>
        <v/>
      </c>
      <c r="AG423">
        <v>421</v>
      </c>
      <c r="AH423">
        <f t="shared" si="129"/>
        <v>31</v>
      </c>
      <c r="AI423" t="str">
        <f>IFERROR(IF(MATCH($AH423,$S:$S,0)&gt;0,"{",0),"")</f>
        <v/>
      </c>
      <c r="AN423" t="str">
        <f>IF($E423="","",INDEX(CATEGORIAS!$A:$A,MATCH($E423,CATEGORIAS!$B:$B,0)))</f>
        <v/>
      </c>
      <c r="AO423" t="str">
        <f>IF($F423="","",INDEX(SUBCATEGORIAS!$A:$A,MATCH($F423,SUBCATEGORIAS!$B:$B,0)))</f>
        <v/>
      </c>
      <c r="AP423" t="str">
        <f t="shared" si="119"/>
        <v/>
      </c>
      <c r="AR423" s="2" t="str">
        <f t="shared" si="127"/>
        <v/>
      </c>
      <c r="AS423" t="str">
        <f t="shared" si="128"/>
        <v/>
      </c>
      <c r="AT423" t="str">
        <f t="shared" si="120"/>
        <v/>
      </c>
      <c r="AU423" t="str">
        <f t="shared" si="121"/>
        <v/>
      </c>
    </row>
    <row r="424" spans="2:47" x14ac:dyDescent="0.25">
      <c r="B424" t="str">
        <f>IF(D424="","",MAX($B$2:B423)+1)</f>
        <v/>
      </c>
      <c r="C424" s="3" t="str">
        <f>IF(A424="","",IF(COUNTIF($A$2:$A423,$A424)=0,MAX($C$2:$C423)+1,""))</f>
        <v/>
      </c>
      <c r="M424" t="s">
        <v>57</v>
      </c>
      <c r="O424" t="s">
        <v>57</v>
      </c>
      <c r="P424" s="3" t="str">
        <f t="shared" si="122"/>
        <v/>
      </c>
      <c r="Q424" s="3" t="str">
        <f>IF(D424="","",IF(AND(D424&lt;&gt;"",E424&lt;&gt;"",F424&lt;&gt;"",J424&lt;&gt;"",P424&lt;&gt;"",L424&lt;&gt;"",IFERROR(MATCH(INDEX($C:$C,MATCH($D424,$D:$D,0)),IMAGENES!$B:$B,0),-1)&gt;0),"'si'","'no'"))</f>
        <v/>
      </c>
      <c r="S424" t="str">
        <f t="shared" si="112"/>
        <v/>
      </c>
      <c r="T424" t="str">
        <f t="shared" si="113"/>
        <v/>
      </c>
      <c r="U424" t="str">
        <f t="shared" si="114"/>
        <v/>
      </c>
      <c r="V424" t="str">
        <f t="shared" si="123"/>
        <v/>
      </c>
      <c r="W424" t="str">
        <f t="shared" si="115"/>
        <v/>
      </c>
      <c r="X424" t="str">
        <f t="shared" si="116"/>
        <v/>
      </c>
      <c r="Y424" t="str">
        <f t="shared" si="117"/>
        <v/>
      </c>
      <c r="Z424" t="str">
        <f>IF($X424="","",INDEX(CATEGORIAS!$A:$A,MATCH($X424,CATEGORIAS!$B:$B,0)))</f>
        <v/>
      </c>
      <c r="AA424" t="str">
        <f>IF($Y424="","",INDEX(SUBCATEGORIAS!$A:$A,MATCH($Y424,SUBCATEGORIAS!$B:$B,0)))</f>
        <v/>
      </c>
      <c r="AB424" t="str">
        <f t="shared" si="118"/>
        <v/>
      </c>
      <c r="AC424" t="str">
        <f t="shared" si="124"/>
        <v/>
      </c>
      <c r="AD424" t="str">
        <f t="shared" si="125"/>
        <v/>
      </c>
      <c r="AE424" t="str">
        <f t="shared" si="126"/>
        <v/>
      </c>
      <c r="AG424">
        <v>422</v>
      </c>
      <c r="AH424" t="str">
        <f t="shared" si="129"/>
        <v/>
      </c>
      <c r="AI424" t="str">
        <f>IFERROR(IF(MATCH($AH423,$S:$S,0)&gt;0,CONCATENATE("id_articulo: ",$AH423,","),0),"")</f>
        <v/>
      </c>
      <c r="AN424" t="str">
        <f>IF($E424="","",INDEX(CATEGORIAS!$A:$A,MATCH($E424,CATEGORIAS!$B:$B,0)))</f>
        <v/>
      </c>
      <c r="AO424" t="str">
        <f>IF($F424="","",INDEX(SUBCATEGORIAS!$A:$A,MATCH($F424,SUBCATEGORIAS!$B:$B,0)))</f>
        <v/>
      </c>
      <c r="AP424" t="str">
        <f t="shared" si="119"/>
        <v/>
      </c>
      <c r="AR424" s="2" t="str">
        <f t="shared" si="127"/>
        <v/>
      </c>
      <c r="AS424" t="str">
        <f t="shared" si="128"/>
        <v/>
      </c>
      <c r="AT424" t="str">
        <f t="shared" si="120"/>
        <v/>
      </c>
      <c r="AU424" t="str">
        <f t="shared" si="121"/>
        <v/>
      </c>
    </row>
    <row r="425" spans="2:47" x14ac:dyDescent="0.25">
      <c r="B425" t="str">
        <f>IF(D425="","",MAX($B$2:B424)+1)</f>
        <v/>
      </c>
      <c r="C425" s="3" t="str">
        <f>IF(A425="","",IF(COUNTIF($A$2:$A424,$A425)=0,MAX($C$2:$C424)+1,""))</f>
        <v/>
      </c>
      <c r="M425" t="s">
        <v>57</v>
      </c>
      <c r="O425" t="s">
        <v>57</v>
      </c>
      <c r="P425" s="3" t="str">
        <f t="shared" si="122"/>
        <v/>
      </c>
      <c r="Q425" s="3" t="str">
        <f>IF(D425="","",IF(AND(D425&lt;&gt;"",E425&lt;&gt;"",F425&lt;&gt;"",J425&lt;&gt;"",P425&lt;&gt;"",L425&lt;&gt;"",IFERROR(MATCH(INDEX($C:$C,MATCH($D425,$D:$D,0)),IMAGENES!$B:$B,0),-1)&gt;0),"'si'","'no'"))</f>
        <v/>
      </c>
      <c r="S425" t="str">
        <f t="shared" si="112"/>
        <v/>
      </c>
      <c r="T425" t="str">
        <f t="shared" si="113"/>
        <v/>
      </c>
      <c r="U425" t="str">
        <f t="shared" si="114"/>
        <v/>
      </c>
      <c r="V425" t="str">
        <f t="shared" si="123"/>
        <v/>
      </c>
      <c r="W425" t="str">
        <f t="shared" si="115"/>
        <v/>
      </c>
      <c r="X425" t="str">
        <f t="shared" si="116"/>
        <v/>
      </c>
      <c r="Y425" t="str">
        <f t="shared" si="117"/>
        <v/>
      </c>
      <c r="Z425" t="str">
        <f>IF($X425="","",INDEX(CATEGORIAS!$A:$A,MATCH($X425,CATEGORIAS!$B:$B,0)))</f>
        <v/>
      </c>
      <c r="AA425" t="str">
        <f>IF($Y425="","",INDEX(SUBCATEGORIAS!$A:$A,MATCH($Y425,SUBCATEGORIAS!$B:$B,0)))</f>
        <v/>
      </c>
      <c r="AB425" t="str">
        <f t="shared" si="118"/>
        <v/>
      </c>
      <c r="AC425" t="str">
        <f t="shared" si="124"/>
        <v/>
      </c>
      <c r="AD425" t="str">
        <f t="shared" si="125"/>
        <v/>
      </c>
      <c r="AE425" t="str">
        <f t="shared" si="126"/>
        <v/>
      </c>
      <c r="AG425">
        <v>423</v>
      </c>
      <c r="AH425" t="str">
        <f t="shared" si="129"/>
        <v/>
      </c>
      <c r="AI425" t="str">
        <f>IFERROR(IF(MATCH($AH423,$S:$S,0)&gt;0,CONCATENATE("nombre: '",INDEX($T:$T,MATCH($AH423,$S:$S,0)),"',"),0),"")</f>
        <v/>
      </c>
      <c r="AN425" t="str">
        <f>IF($E425="","",INDEX(CATEGORIAS!$A:$A,MATCH($E425,CATEGORIAS!$B:$B,0)))</f>
        <v/>
      </c>
      <c r="AO425" t="str">
        <f>IF($F425="","",INDEX(SUBCATEGORIAS!$A:$A,MATCH($F425,SUBCATEGORIAS!$B:$B,0)))</f>
        <v/>
      </c>
      <c r="AP425" t="str">
        <f t="shared" si="119"/>
        <v/>
      </c>
      <c r="AR425" s="2" t="str">
        <f t="shared" si="127"/>
        <v/>
      </c>
      <c r="AS425" t="str">
        <f t="shared" si="128"/>
        <v/>
      </c>
      <c r="AT425" t="str">
        <f t="shared" si="120"/>
        <v/>
      </c>
      <c r="AU425" t="str">
        <f t="shared" si="121"/>
        <v/>
      </c>
    </row>
    <row r="426" spans="2:47" x14ac:dyDescent="0.25">
      <c r="B426" t="str">
        <f>IF(D426="","",MAX($B$2:B425)+1)</f>
        <v/>
      </c>
      <c r="C426" s="3" t="str">
        <f>IF(A426="","",IF(COUNTIF($A$2:$A425,$A426)=0,MAX($C$2:$C425)+1,""))</f>
        <v/>
      </c>
      <c r="M426" t="s">
        <v>57</v>
      </c>
      <c r="O426" t="s">
        <v>57</v>
      </c>
      <c r="P426" s="3" t="str">
        <f t="shared" si="122"/>
        <v/>
      </c>
      <c r="Q426" s="3" t="str">
        <f>IF(D426="","",IF(AND(D426&lt;&gt;"",E426&lt;&gt;"",F426&lt;&gt;"",J426&lt;&gt;"",P426&lt;&gt;"",L426&lt;&gt;"",IFERROR(MATCH(INDEX($C:$C,MATCH($D426,$D:$D,0)),IMAGENES!$B:$B,0),-1)&gt;0),"'si'","'no'"))</f>
        <v/>
      </c>
      <c r="S426" t="str">
        <f t="shared" si="112"/>
        <v/>
      </c>
      <c r="T426" t="str">
        <f t="shared" si="113"/>
        <v/>
      </c>
      <c r="U426" t="str">
        <f t="shared" si="114"/>
        <v/>
      </c>
      <c r="V426" t="str">
        <f t="shared" si="123"/>
        <v/>
      </c>
      <c r="W426" t="str">
        <f t="shared" si="115"/>
        <v/>
      </c>
      <c r="X426" t="str">
        <f t="shared" si="116"/>
        <v/>
      </c>
      <c r="Y426" t="str">
        <f t="shared" si="117"/>
        <v/>
      </c>
      <c r="Z426" t="str">
        <f>IF($X426="","",INDEX(CATEGORIAS!$A:$A,MATCH($X426,CATEGORIAS!$B:$B,0)))</f>
        <v/>
      </c>
      <c r="AA426" t="str">
        <f>IF($Y426="","",INDEX(SUBCATEGORIAS!$A:$A,MATCH($Y426,SUBCATEGORIAS!$B:$B,0)))</f>
        <v/>
      </c>
      <c r="AB426" t="str">
        <f t="shared" si="118"/>
        <v/>
      </c>
      <c r="AC426" t="str">
        <f t="shared" si="124"/>
        <v/>
      </c>
      <c r="AD426" t="str">
        <f t="shared" si="125"/>
        <v/>
      </c>
      <c r="AE426" t="str">
        <f t="shared" si="126"/>
        <v/>
      </c>
      <c r="AG426">
        <v>424</v>
      </c>
      <c r="AH426" t="str">
        <f t="shared" si="129"/>
        <v/>
      </c>
      <c r="AI426" t="str">
        <f>IFERROR(IF(MATCH($AH423,$S:$S,0)&gt;0,CONCATENATE("descripcion: '",INDEX($U:$U,MATCH($AH423,$S:$S,0)),"',"),0),"")</f>
        <v/>
      </c>
      <c r="AN426" t="str">
        <f>IF($E426="","",INDEX(CATEGORIAS!$A:$A,MATCH($E426,CATEGORIAS!$B:$B,0)))</f>
        <v/>
      </c>
      <c r="AO426" t="str">
        <f>IF($F426="","",INDEX(SUBCATEGORIAS!$A:$A,MATCH($F426,SUBCATEGORIAS!$B:$B,0)))</f>
        <v/>
      </c>
      <c r="AP426" t="str">
        <f t="shared" si="119"/>
        <v/>
      </c>
      <c r="AR426" s="2" t="str">
        <f t="shared" si="127"/>
        <v/>
      </c>
      <c r="AS426" t="str">
        <f t="shared" si="128"/>
        <v/>
      </c>
      <c r="AT426" t="str">
        <f t="shared" si="120"/>
        <v/>
      </c>
      <c r="AU426" t="str">
        <f t="shared" si="121"/>
        <v/>
      </c>
    </row>
    <row r="427" spans="2:47" x14ac:dyDescent="0.25">
      <c r="B427" t="str">
        <f>IF(D427="","",MAX($B$2:B426)+1)</f>
        <v/>
      </c>
      <c r="C427" s="3" t="str">
        <f>IF(A427="","",IF(COUNTIF($A$2:$A426,$A427)=0,MAX($C$2:$C426)+1,""))</f>
        <v/>
      </c>
      <c r="M427" t="s">
        <v>57</v>
      </c>
      <c r="O427" t="s">
        <v>57</v>
      </c>
      <c r="P427" s="3" t="str">
        <f t="shared" si="122"/>
        <v/>
      </c>
      <c r="Q427" s="3" t="str">
        <f>IF(D427="","",IF(AND(D427&lt;&gt;"",E427&lt;&gt;"",F427&lt;&gt;"",J427&lt;&gt;"",P427&lt;&gt;"",L427&lt;&gt;"",IFERROR(MATCH(INDEX($C:$C,MATCH($D427,$D:$D,0)),IMAGENES!$B:$B,0),-1)&gt;0),"'si'","'no'"))</f>
        <v/>
      </c>
      <c r="S427" t="str">
        <f t="shared" si="112"/>
        <v/>
      </c>
      <c r="T427" t="str">
        <f t="shared" si="113"/>
        <v/>
      </c>
      <c r="U427" t="str">
        <f t="shared" si="114"/>
        <v/>
      </c>
      <c r="V427" t="str">
        <f t="shared" si="123"/>
        <v/>
      </c>
      <c r="W427" t="str">
        <f t="shared" si="115"/>
        <v/>
      </c>
      <c r="X427" t="str">
        <f t="shared" si="116"/>
        <v/>
      </c>
      <c r="Y427" t="str">
        <f t="shared" si="117"/>
        <v/>
      </c>
      <c r="Z427" t="str">
        <f>IF($X427="","",INDEX(CATEGORIAS!$A:$A,MATCH($X427,CATEGORIAS!$B:$B,0)))</f>
        <v/>
      </c>
      <c r="AA427" t="str">
        <f>IF($Y427="","",INDEX(SUBCATEGORIAS!$A:$A,MATCH($Y427,SUBCATEGORIAS!$B:$B,0)))</f>
        <v/>
      </c>
      <c r="AB427" t="str">
        <f t="shared" si="118"/>
        <v/>
      </c>
      <c r="AC427" t="str">
        <f t="shared" si="124"/>
        <v/>
      </c>
      <c r="AD427" t="str">
        <f t="shared" si="125"/>
        <v/>
      </c>
      <c r="AE427" t="str">
        <f t="shared" si="126"/>
        <v/>
      </c>
      <c r="AG427">
        <v>425</v>
      </c>
      <c r="AH427" t="str">
        <f t="shared" si="129"/>
        <v/>
      </c>
      <c r="AI427" t="str">
        <f>IFERROR(IF(MATCH($AH423,$S:$S,0)&gt;0,CONCATENATE("descripcion_larga: '",INDEX($W:$W,MATCH($AH423,$S:$S,0)),"',"),0),"")</f>
        <v/>
      </c>
      <c r="AN427" t="str">
        <f>IF($E427="","",INDEX(CATEGORIAS!$A:$A,MATCH($E427,CATEGORIAS!$B:$B,0)))</f>
        <v/>
      </c>
      <c r="AO427" t="str">
        <f>IF($F427="","",INDEX(SUBCATEGORIAS!$A:$A,MATCH($F427,SUBCATEGORIAS!$B:$B,0)))</f>
        <v/>
      </c>
      <c r="AP427" t="str">
        <f t="shared" si="119"/>
        <v/>
      </c>
      <c r="AR427" s="2" t="str">
        <f t="shared" si="127"/>
        <v/>
      </c>
      <c r="AS427" t="str">
        <f t="shared" si="128"/>
        <v/>
      </c>
      <c r="AT427" t="str">
        <f t="shared" si="120"/>
        <v/>
      </c>
      <c r="AU427" t="str">
        <f t="shared" si="121"/>
        <v/>
      </c>
    </row>
    <row r="428" spans="2:47" x14ac:dyDescent="0.25">
      <c r="B428" t="str">
        <f>IF(D428="","",MAX($B$2:B427)+1)</f>
        <v/>
      </c>
      <c r="C428" s="3" t="str">
        <f>IF(A428="","",IF(COUNTIF($A$2:$A427,$A428)=0,MAX($C$2:$C427)+1,""))</f>
        <v/>
      </c>
      <c r="M428" t="s">
        <v>57</v>
      </c>
      <c r="O428" t="s">
        <v>57</v>
      </c>
      <c r="P428" s="3" t="str">
        <f t="shared" si="122"/>
        <v/>
      </c>
      <c r="Q428" s="3" t="str">
        <f>IF(D428="","",IF(AND(D428&lt;&gt;"",E428&lt;&gt;"",F428&lt;&gt;"",J428&lt;&gt;"",P428&lt;&gt;"",L428&lt;&gt;"",IFERROR(MATCH(INDEX($C:$C,MATCH($D428,$D:$D,0)),IMAGENES!$B:$B,0),-1)&gt;0),"'si'","'no'"))</f>
        <v/>
      </c>
      <c r="S428" t="str">
        <f t="shared" si="112"/>
        <v/>
      </c>
      <c r="T428" t="str">
        <f t="shared" si="113"/>
        <v/>
      </c>
      <c r="U428" t="str">
        <f t="shared" si="114"/>
        <v/>
      </c>
      <c r="V428" t="str">
        <f t="shared" si="123"/>
        <v/>
      </c>
      <c r="W428" t="str">
        <f t="shared" si="115"/>
        <v/>
      </c>
      <c r="X428" t="str">
        <f t="shared" si="116"/>
        <v/>
      </c>
      <c r="Y428" t="str">
        <f t="shared" si="117"/>
        <v/>
      </c>
      <c r="Z428" t="str">
        <f>IF($X428="","",INDEX(CATEGORIAS!$A:$A,MATCH($X428,CATEGORIAS!$B:$B,0)))</f>
        <v/>
      </c>
      <c r="AA428" t="str">
        <f>IF($Y428="","",INDEX(SUBCATEGORIAS!$A:$A,MATCH($Y428,SUBCATEGORIAS!$B:$B,0)))</f>
        <v/>
      </c>
      <c r="AB428" t="str">
        <f t="shared" si="118"/>
        <v/>
      </c>
      <c r="AC428" t="str">
        <f t="shared" si="124"/>
        <v/>
      </c>
      <c r="AD428" t="str">
        <f t="shared" si="125"/>
        <v/>
      </c>
      <c r="AE428" t="str">
        <f t="shared" si="126"/>
        <v/>
      </c>
      <c r="AG428">
        <v>426</v>
      </c>
      <c r="AH428" t="str">
        <f t="shared" si="129"/>
        <v/>
      </c>
      <c r="AI428" t="str">
        <f>IFERROR(IF(MATCH($AH423,$S:$S,0)&gt;0,CONCATENATE("grado: '",INDEX($V:$V,MATCH($AH423,$S:$S,0)),"',"),0),"")</f>
        <v/>
      </c>
      <c r="AN428" t="str">
        <f>IF($E428="","",INDEX(CATEGORIAS!$A:$A,MATCH($E428,CATEGORIAS!$B:$B,0)))</f>
        <v/>
      </c>
      <c r="AO428" t="str">
        <f>IF($F428="","",INDEX(SUBCATEGORIAS!$A:$A,MATCH($F428,SUBCATEGORIAS!$B:$B,0)))</f>
        <v/>
      </c>
      <c r="AP428" t="str">
        <f t="shared" si="119"/>
        <v/>
      </c>
      <c r="AR428" s="2" t="str">
        <f t="shared" si="127"/>
        <v/>
      </c>
      <c r="AS428" t="str">
        <f t="shared" si="128"/>
        <v/>
      </c>
      <c r="AT428" t="str">
        <f t="shared" si="120"/>
        <v/>
      </c>
      <c r="AU428" t="str">
        <f t="shared" si="121"/>
        <v/>
      </c>
    </row>
    <row r="429" spans="2:47" x14ac:dyDescent="0.25">
      <c r="B429" t="str">
        <f>IF(D429="","",MAX($B$2:B428)+1)</f>
        <v/>
      </c>
      <c r="C429" s="3" t="str">
        <f>IF(A429="","",IF(COUNTIF($A$2:$A428,$A429)=0,MAX($C$2:$C428)+1,""))</f>
        <v/>
      </c>
      <c r="M429" t="s">
        <v>57</v>
      </c>
      <c r="O429" t="s">
        <v>57</v>
      </c>
      <c r="P429" s="3" t="str">
        <f t="shared" si="122"/>
        <v/>
      </c>
      <c r="Q429" s="3" t="str">
        <f>IF(D429="","",IF(AND(D429&lt;&gt;"",E429&lt;&gt;"",F429&lt;&gt;"",J429&lt;&gt;"",P429&lt;&gt;"",L429&lt;&gt;"",IFERROR(MATCH(INDEX($C:$C,MATCH($D429,$D:$D,0)),IMAGENES!$B:$B,0),-1)&gt;0),"'si'","'no'"))</f>
        <v/>
      </c>
      <c r="S429" t="str">
        <f t="shared" si="112"/>
        <v/>
      </c>
      <c r="T429" t="str">
        <f t="shared" si="113"/>
        <v/>
      </c>
      <c r="U429" t="str">
        <f t="shared" si="114"/>
        <v/>
      </c>
      <c r="V429" t="str">
        <f t="shared" si="123"/>
        <v/>
      </c>
      <c r="W429" t="str">
        <f t="shared" si="115"/>
        <v/>
      </c>
      <c r="X429" t="str">
        <f t="shared" si="116"/>
        <v/>
      </c>
      <c r="Y429" t="str">
        <f t="shared" si="117"/>
        <v/>
      </c>
      <c r="Z429" t="str">
        <f>IF($X429="","",INDEX(CATEGORIAS!$A:$A,MATCH($X429,CATEGORIAS!$B:$B,0)))</f>
        <v/>
      </c>
      <c r="AA429" t="str">
        <f>IF($Y429="","",INDEX(SUBCATEGORIAS!$A:$A,MATCH($Y429,SUBCATEGORIAS!$B:$B,0)))</f>
        <v/>
      </c>
      <c r="AB429" t="str">
        <f t="shared" si="118"/>
        <v/>
      </c>
      <c r="AC429" t="str">
        <f t="shared" si="124"/>
        <v/>
      </c>
      <c r="AD429" t="str">
        <f t="shared" si="125"/>
        <v/>
      </c>
      <c r="AE429" t="str">
        <f t="shared" si="126"/>
        <v/>
      </c>
      <c r="AG429">
        <v>427</v>
      </c>
      <c r="AH429" t="str">
        <f t="shared" si="129"/>
        <v/>
      </c>
      <c r="AI429" t="str">
        <f>IFERROR(IF(MATCH($AH423,$S:$S,0)&gt;0,CONCATENATE("id_categoria: '",INDEX($Z:$Z,MATCH($AH423,$S:$S,0)),"',"),0),"")</f>
        <v/>
      </c>
      <c r="AN429" t="str">
        <f>IF($E429="","",INDEX(CATEGORIAS!$A:$A,MATCH($E429,CATEGORIAS!$B:$B,0)))</f>
        <v/>
      </c>
      <c r="AO429" t="str">
        <f>IF($F429="","",INDEX(SUBCATEGORIAS!$A:$A,MATCH($F429,SUBCATEGORIAS!$B:$B,0)))</f>
        <v/>
      </c>
      <c r="AP429" t="str">
        <f t="shared" si="119"/>
        <v/>
      </c>
      <c r="AR429" s="2" t="str">
        <f t="shared" si="127"/>
        <v/>
      </c>
      <c r="AS429" t="str">
        <f t="shared" si="128"/>
        <v/>
      </c>
      <c r="AT429" t="str">
        <f t="shared" si="120"/>
        <v/>
      </c>
      <c r="AU429" t="str">
        <f t="shared" si="121"/>
        <v/>
      </c>
    </row>
    <row r="430" spans="2:47" x14ac:dyDescent="0.25">
      <c r="B430" t="str">
        <f>IF(D430="","",MAX($B$2:B429)+1)</f>
        <v/>
      </c>
      <c r="C430" s="3" t="str">
        <f>IF(A430="","",IF(COUNTIF($A$2:$A429,$A430)=0,MAX($C$2:$C429)+1,""))</f>
        <v/>
      </c>
      <c r="M430" t="s">
        <v>57</v>
      </c>
      <c r="O430" t="s">
        <v>57</v>
      </c>
      <c r="P430" s="3" t="str">
        <f t="shared" si="122"/>
        <v/>
      </c>
      <c r="Q430" s="3" t="str">
        <f>IF(D430="","",IF(AND(D430&lt;&gt;"",E430&lt;&gt;"",F430&lt;&gt;"",J430&lt;&gt;"",P430&lt;&gt;"",L430&lt;&gt;"",IFERROR(MATCH(INDEX($C:$C,MATCH($D430,$D:$D,0)),IMAGENES!$B:$B,0),-1)&gt;0),"'si'","'no'"))</f>
        <v/>
      </c>
      <c r="S430" t="str">
        <f t="shared" si="112"/>
        <v/>
      </c>
      <c r="T430" t="str">
        <f t="shared" si="113"/>
        <v/>
      </c>
      <c r="U430" t="str">
        <f t="shared" si="114"/>
        <v/>
      </c>
      <c r="V430" t="str">
        <f t="shared" si="123"/>
        <v/>
      </c>
      <c r="W430" t="str">
        <f t="shared" si="115"/>
        <v/>
      </c>
      <c r="X430" t="str">
        <f t="shared" si="116"/>
        <v/>
      </c>
      <c r="Y430" t="str">
        <f t="shared" si="117"/>
        <v/>
      </c>
      <c r="Z430" t="str">
        <f>IF($X430="","",INDEX(CATEGORIAS!$A:$A,MATCH($X430,CATEGORIAS!$B:$B,0)))</f>
        <v/>
      </c>
      <c r="AA430" t="str">
        <f>IF($Y430="","",INDEX(SUBCATEGORIAS!$A:$A,MATCH($Y430,SUBCATEGORIAS!$B:$B,0)))</f>
        <v/>
      </c>
      <c r="AB430" t="str">
        <f t="shared" si="118"/>
        <v/>
      </c>
      <c r="AC430" t="str">
        <f t="shared" si="124"/>
        <v/>
      </c>
      <c r="AD430" t="str">
        <f t="shared" si="125"/>
        <v/>
      </c>
      <c r="AE430" t="str">
        <f t="shared" si="126"/>
        <v/>
      </c>
      <c r="AG430">
        <v>428</v>
      </c>
      <c r="AH430" t="str">
        <f t="shared" si="129"/>
        <v/>
      </c>
      <c r="AI430" t="str">
        <f>IFERROR(IF(MATCH($AH423,$S:$S,0)&gt;0,CONCATENATE("id_subcategoria: '",INDEX($AA:$AA,MATCH($AH423,$S:$S,0)),"',"),0),"")</f>
        <v/>
      </c>
      <c r="AN430" t="str">
        <f>IF($E430="","",INDEX(CATEGORIAS!$A:$A,MATCH($E430,CATEGORIAS!$B:$B,0)))</f>
        <v/>
      </c>
      <c r="AO430" t="str">
        <f>IF($F430="","",INDEX(SUBCATEGORIAS!$A:$A,MATCH($F430,SUBCATEGORIAS!$B:$B,0)))</f>
        <v/>
      </c>
      <c r="AP430" t="str">
        <f t="shared" si="119"/>
        <v/>
      </c>
      <c r="AR430" s="2" t="str">
        <f t="shared" si="127"/>
        <v/>
      </c>
      <c r="AS430" t="str">
        <f t="shared" si="128"/>
        <v/>
      </c>
      <c r="AT430" t="str">
        <f t="shared" si="120"/>
        <v/>
      </c>
      <c r="AU430" t="str">
        <f t="shared" si="121"/>
        <v/>
      </c>
    </row>
    <row r="431" spans="2:47" x14ac:dyDescent="0.25">
      <c r="B431" t="str">
        <f>IF(D431="","",MAX($B$2:B430)+1)</f>
        <v/>
      </c>
      <c r="C431" s="3" t="str">
        <f>IF(A431="","",IF(COUNTIF($A$2:$A430,$A431)=0,MAX($C$2:$C430)+1,""))</f>
        <v/>
      </c>
      <c r="M431" t="s">
        <v>57</v>
      </c>
      <c r="O431" t="s">
        <v>57</v>
      </c>
      <c r="P431" s="3" t="str">
        <f t="shared" si="122"/>
        <v/>
      </c>
      <c r="Q431" s="3" t="str">
        <f>IF(D431="","",IF(AND(D431&lt;&gt;"",E431&lt;&gt;"",F431&lt;&gt;"",J431&lt;&gt;"",P431&lt;&gt;"",L431&lt;&gt;"",IFERROR(MATCH(INDEX($C:$C,MATCH($D431,$D:$D,0)),IMAGENES!$B:$B,0),-1)&gt;0),"'si'","'no'"))</f>
        <v/>
      </c>
      <c r="S431" t="str">
        <f t="shared" si="112"/>
        <v/>
      </c>
      <c r="T431" t="str">
        <f t="shared" si="113"/>
        <v/>
      </c>
      <c r="U431" t="str">
        <f t="shared" si="114"/>
        <v/>
      </c>
      <c r="V431" t="str">
        <f t="shared" si="123"/>
        <v/>
      </c>
      <c r="W431" t="str">
        <f t="shared" si="115"/>
        <v/>
      </c>
      <c r="X431" t="str">
        <f t="shared" si="116"/>
        <v/>
      </c>
      <c r="Y431" t="str">
        <f t="shared" si="117"/>
        <v/>
      </c>
      <c r="Z431" t="str">
        <f>IF($X431="","",INDEX(CATEGORIAS!$A:$A,MATCH($X431,CATEGORIAS!$B:$B,0)))</f>
        <v/>
      </c>
      <c r="AA431" t="str">
        <f>IF($Y431="","",INDEX(SUBCATEGORIAS!$A:$A,MATCH($Y431,SUBCATEGORIAS!$B:$B,0)))</f>
        <v/>
      </c>
      <c r="AB431" t="str">
        <f t="shared" si="118"/>
        <v/>
      </c>
      <c r="AC431" t="str">
        <f t="shared" si="124"/>
        <v/>
      </c>
      <c r="AD431" t="str">
        <f t="shared" si="125"/>
        <v/>
      </c>
      <c r="AE431" t="str">
        <f t="shared" si="126"/>
        <v/>
      </c>
      <c r="AG431">
        <v>429</v>
      </c>
      <c r="AH431" t="str">
        <f t="shared" si="129"/>
        <v/>
      </c>
      <c r="AI431" t="str">
        <f>IFERROR(IF(MATCH($AH423,$S:$S,0)&gt;0,CONCATENATE("precio: ",INDEX($AB:$AB,MATCH($AH423,$S:$S,0)),","),0),"")</f>
        <v/>
      </c>
      <c r="AN431" t="str">
        <f>IF($E431="","",INDEX(CATEGORIAS!$A:$A,MATCH($E431,CATEGORIAS!$B:$B,0)))</f>
        <v/>
      </c>
      <c r="AO431" t="str">
        <f>IF($F431="","",INDEX(SUBCATEGORIAS!$A:$A,MATCH($F431,SUBCATEGORIAS!$B:$B,0)))</f>
        <v/>
      </c>
      <c r="AP431" t="str">
        <f t="shared" si="119"/>
        <v/>
      </c>
      <c r="AR431" s="2" t="str">
        <f t="shared" si="127"/>
        <v/>
      </c>
      <c r="AS431" t="str">
        <f t="shared" si="128"/>
        <v/>
      </c>
      <c r="AT431" t="str">
        <f t="shared" si="120"/>
        <v/>
      </c>
      <c r="AU431" t="str">
        <f t="shared" si="121"/>
        <v/>
      </c>
    </row>
    <row r="432" spans="2:47" x14ac:dyDescent="0.25">
      <c r="B432" t="str">
        <f>IF(D432="","",MAX($B$2:B431)+1)</f>
        <v/>
      </c>
      <c r="C432" s="3" t="str">
        <f>IF(A432="","",IF(COUNTIF($A$2:$A431,$A432)=0,MAX($C$2:$C431)+1,""))</f>
        <v/>
      </c>
      <c r="M432" t="s">
        <v>57</v>
      </c>
      <c r="O432" t="s">
        <v>57</v>
      </c>
      <c r="P432" s="3" t="str">
        <f t="shared" si="122"/>
        <v/>
      </c>
      <c r="Q432" s="3" t="str">
        <f>IF(D432="","",IF(AND(D432&lt;&gt;"",E432&lt;&gt;"",F432&lt;&gt;"",J432&lt;&gt;"",P432&lt;&gt;"",L432&lt;&gt;"",IFERROR(MATCH(INDEX($C:$C,MATCH($D432,$D:$D,0)),IMAGENES!$B:$B,0),-1)&gt;0),"'si'","'no'"))</f>
        <v/>
      </c>
      <c r="S432" t="str">
        <f t="shared" si="112"/>
        <v/>
      </c>
      <c r="T432" t="str">
        <f t="shared" si="113"/>
        <v/>
      </c>
      <c r="U432" t="str">
        <f t="shared" si="114"/>
        <v/>
      </c>
      <c r="V432" t="str">
        <f t="shared" si="123"/>
        <v/>
      </c>
      <c r="W432" t="str">
        <f t="shared" si="115"/>
        <v/>
      </c>
      <c r="X432" t="str">
        <f t="shared" si="116"/>
        <v/>
      </c>
      <c r="Y432" t="str">
        <f t="shared" si="117"/>
        <v/>
      </c>
      <c r="Z432" t="str">
        <f>IF($X432="","",INDEX(CATEGORIAS!$A:$A,MATCH($X432,CATEGORIAS!$B:$B,0)))</f>
        <v/>
      </c>
      <c r="AA432" t="str">
        <f>IF($Y432="","",INDEX(SUBCATEGORIAS!$A:$A,MATCH($Y432,SUBCATEGORIAS!$B:$B,0)))</f>
        <v/>
      </c>
      <c r="AB432" t="str">
        <f t="shared" si="118"/>
        <v/>
      </c>
      <c r="AC432" t="str">
        <f t="shared" si="124"/>
        <v/>
      </c>
      <c r="AD432" t="str">
        <f t="shared" si="125"/>
        <v/>
      </c>
      <c r="AE432" t="str">
        <f t="shared" si="126"/>
        <v/>
      </c>
      <c r="AG432">
        <v>430</v>
      </c>
      <c r="AH432" t="str">
        <f t="shared" si="129"/>
        <v/>
      </c>
      <c r="AI432" t="str">
        <f>IFERROR(IF(MATCH($AH423,$S:$S,0)&gt;0,CONCATENATE("video_si: ",IF(LEN(IF(OR(INDEX($AD:$AD,MATCH($AH423,$S:$S,0))=0,INDEX($AD:$AD,MATCH($AH423,$S:$S,0))=" ",INDEX($AD:$AD,MATCH($AH423,$S:$S,0))=""),CONCATENATE(CHAR(39),CHAR(39)),CONCATENATE(CHAR(39),INDEX($AD:$AD,MATCH($AH423,$S:$S,0)),CHAR(39))))&gt;5,"'si'","'no'"),","),0),"")</f>
        <v/>
      </c>
      <c r="AN432" t="str">
        <f>IF($E432="","",INDEX(CATEGORIAS!$A:$A,MATCH($E432,CATEGORIAS!$B:$B,0)))</f>
        <v/>
      </c>
      <c r="AO432" t="str">
        <f>IF($F432="","",INDEX(SUBCATEGORIAS!$A:$A,MATCH($F432,SUBCATEGORIAS!$B:$B,0)))</f>
        <v/>
      </c>
      <c r="AP432" t="str">
        <f t="shared" si="119"/>
        <v/>
      </c>
      <c r="AR432" s="2" t="str">
        <f t="shared" si="127"/>
        <v/>
      </c>
      <c r="AS432" t="str">
        <f t="shared" si="128"/>
        <v/>
      </c>
      <c r="AT432" t="str">
        <f t="shared" si="120"/>
        <v/>
      </c>
      <c r="AU432" t="str">
        <f t="shared" si="121"/>
        <v/>
      </c>
    </row>
    <row r="433" spans="2:47" x14ac:dyDescent="0.25">
      <c r="B433" t="str">
        <f>IF(D433="","",MAX($B$2:B432)+1)</f>
        <v/>
      </c>
      <c r="C433" s="3" t="str">
        <f>IF(A433="","",IF(COUNTIF($A$2:$A432,$A433)=0,MAX($C$2:$C432)+1,""))</f>
        <v/>
      </c>
      <c r="M433" t="s">
        <v>57</v>
      </c>
      <c r="O433" t="s">
        <v>57</v>
      </c>
      <c r="P433" s="3" t="str">
        <f t="shared" si="122"/>
        <v/>
      </c>
      <c r="Q433" s="3" t="str">
        <f>IF(D433="","",IF(AND(D433&lt;&gt;"",E433&lt;&gt;"",F433&lt;&gt;"",J433&lt;&gt;"",P433&lt;&gt;"",L433&lt;&gt;"",IFERROR(MATCH(INDEX($C:$C,MATCH($D433,$D:$D,0)),IMAGENES!$B:$B,0),-1)&gt;0),"'si'","'no'"))</f>
        <v/>
      </c>
      <c r="S433" t="str">
        <f t="shared" si="112"/>
        <v/>
      </c>
      <c r="T433" t="str">
        <f t="shared" si="113"/>
        <v/>
      </c>
      <c r="U433" t="str">
        <f t="shared" si="114"/>
        <v/>
      </c>
      <c r="V433" t="str">
        <f t="shared" si="123"/>
        <v/>
      </c>
      <c r="W433" t="str">
        <f t="shared" si="115"/>
        <v/>
      </c>
      <c r="X433" t="str">
        <f t="shared" si="116"/>
        <v/>
      </c>
      <c r="Y433" t="str">
        <f t="shared" si="117"/>
        <v/>
      </c>
      <c r="Z433" t="str">
        <f>IF($X433="","",INDEX(CATEGORIAS!$A:$A,MATCH($X433,CATEGORIAS!$B:$B,0)))</f>
        <v/>
      </c>
      <c r="AA433" t="str">
        <f>IF($Y433="","",INDEX(SUBCATEGORIAS!$A:$A,MATCH($Y433,SUBCATEGORIAS!$B:$B,0)))</f>
        <v/>
      </c>
      <c r="AB433" t="str">
        <f t="shared" si="118"/>
        <v/>
      </c>
      <c r="AC433" t="str">
        <f t="shared" si="124"/>
        <v/>
      </c>
      <c r="AD433" t="str">
        <f t="shared" si="125"/>
        <v/>
      </c>
      <c r="AE433" t="str">
        <f t="shared" si="126"/>
        <v/>
      </c>
      <c r="AG433">
        <v>431</v>
      </c>
      <c r="AH433" t="str">
        <f t="shared" si="129"/>
        <v/>
      </c>
      <c r="AI433" t="str">
        <f>IFERROR(IF(MATCH($AH423,$S:$S,0)&gt;0,CONCATENATE("video_link: ",IF(OR(INDEX($AD:$AD,MATCH($AH423,$S:$S,0))=0,INDEX($AD:$AD,MATCH($AH423,$S:$S,0))=" ",INDEX($AD:$AD,MATCH($AH423,$S:$S,0))=""),CONCATENATE(CHAR(39),CHAR(39)),CONCATENATE(CHAR(39),INDEX($AD:$AD,MATCH($AH423,$S:$S,0)),CHAR(39))),","),0),"")</f>
        <v/>
      </c>
      <c r="AN433" t="str">
        <f>IF($E433="","",INDEX(CATEGORIAS!$A:$A,MATCH($E433,CATEGORIAS!$B:$B,0)))</f>
        <v/>
      </c>
      <c r="AO433" t="str">
        <f>IF($F433="","",INDEX(SUBCATEGORIAS!$A:$A,MATCH($F433,SUBCATEGORIAS!$B:$B,0)))</f>
        <v/>
      </c>
      <c r="AP433" t="str">
        <f t="shared" si="119"/>
        <v/>
      </c>
      <c r="AR433" s="2" t="str">
        <f t="shared" si="127"/>
        <v/>
      </c>
      <c r="AS433" t="str">
        <f t="shared" si="128"/>
        <v/>
      </c>
      <c r="AT433" t="str">
        <f t="shared" si="120"/>
        <v/>
      </c>
      <c r="AU433" t="str">
        <f t="shared" si="121"/>
        <v/>
      </c>
    </row>
    <row r="434" spans="2:47" x14ac:dyDescent="0.25">
      <c r="B434" t="str">
        <f>IF(D434="","",MAX($B$2:B433)+1)</f>
        <v/>
      </c>
      <c r="C434" s="3" t="str">
        <f>IF(A434="","",IF(COUNTIF($A$2:$A433,$A434)=0,MAX($C$2:$C433)+1,""))</f>
        <v/>
      </c>
      <c r="M434" t="s">
        <v>57</v>
      </c>
      <c r="O434" t="s">
        <v>57</v>
      </c>
      <c r="P434" s="3" t="str">
        <f t="shared" si="122"/>
        <v/>
      </c>
      <c r="Q434" s="3" t="str">
        <f>IF(D434="","",IF(AND(D434&lt;&gt;"",E434&lt;&gt;"",F434&lt;&gt;"",J434&lt;&gt;"",P434&lt;&gt;"",L434&lt;&gt;"",IFERROR(MATCH(INDEX($C:$C,MATCH($D434,$D:$D,0)),IMAGENES!$B:$B,0),-1)&gt;0),"'si'","'no'"))</f>
        <v/>
      </c>
      <c r="S434" t="str">
        <f t="shared" si="112"/>
        <v/>
      </c>
      <c r="T434" t="str">
        <f t="shared" si="113"/>
        <v/>
      </c>
      <c r="U434" t="str">
        <f t="shared" si="114"/>
        <v/>
      </c>
      <c r="V434" t="str">
        <f t="shared" si="123"/>
        <v/>
      </c>
      <c r="W434" t="str">
        <f t="shared" si="115"/>
        <v/>
      </c>
      <c r="X434" t="str">
        <f t="shared" si="116"/>
        <v/>
      </c>
      <c r="Y434" t="str">
        <f t="shared" si="117"/>
        <v/>
      </c>
      <c r="Z434" t="str">
        <f>IF($X434="","",INDEX(CATEGORIAS!$A:$A,MATCH($X434,CATEGORIAS!$B:$B,0)))</f>
        <v/>
      </c>
      <c r="AA434" t="str">
        <f>IF($Y434="","",INDEX(SUBCATEGORIAS!$A:$A,MATCH($Y434,SUBCATEGORIAS!$B:$B,0)))</f>
        <v/>
      </c>
      <c r="AB434" t="str">
        <f t="shared" si="118"/>
        <v/>
      </c>
      <c r="AC434" t="str">
        <f t="shared" si="124"/>
        <v/>
      </c>
      <c r="AD434" t="str">
        <f t="shared" si="125"/>
        <v/>
      </c>
      <c r="AE434" t="str">
        <f t="shared" si="126"/>
        <v/>
      </c>
      <c r="AG434">
        <v>432</v>
      </c>
      <c r="AH434" t="str">
        <f t="shared" si="129"/>
        <v/>
      </c>
      <c r="AI434" t="str">
        <f>IFERROR(IF(MATCH($AH423,$S:$S,0)&gt;0,CONCATENATE("imagen: ",IF(OR(INDEX($AC:$AC,MATCH($AH423,$S:$S,0))=0,INDEX($AC:$AC,MATCH($AH423,$S:$S,0))=" ",INDEX($AC:$AC,MATCH($AH423,$S:$S,0))=""),CONCATENATE(CHAR(39),CHAR(39)),CONCATENATE("require('../images/productos/",INDEX($AC:$AC,MATCH($AH423,$S:$S,0)),"')")),","),0),"")</f>
        <v/>
      </c>
      <c r="AN434" t="str">
        <f>IF($E434="","",INDEX(CATEGORIAS!$A:$A,MATCH($E434,CATEGORIAS!$B:$B,0)))</f>
        <v/>
      </c>
      <c r="AO434" t="str">
        <f>IF($F434="","",INDEX(SUBCATEGORIAS!$A:$A,MATCH($F434,SUBCATEGORIAS!$B:$B,0)))</f>
        <v/>
      </c>
      <c r="AP434" t="str">
        <f t="shared" si="119"/>
        <v/>
      </c>
      <c r="AR434" s="2" t="str">
        <f t="shared" si="127"/>
        <v/>
      </c>
      <c r="AS434" t="str">
        <f t="shared" si="128"/>
        <v/>
      </c>
      <c r="AT434" t="str">
        <f t="shared" si="120"/>
        <v/>
      </c>
      <c r="AU434" t="str">
        <f t="shared" si="121"/>
        <v/>
      </c>
    </row>
    <row r="435" spans="2:47" x14ac:dyDescent="0.25">
      <c r="B435" t="str">
        <f>IF(D435="","",MAX($B$2:B434)+1)</f>
        <v/>
      </c>
      <c r="C435" s="3" t="str">
        <f>IF(A435="","",IF(COUNTIF($A$2:$A434,$A435)=0,MAX($C$2:$C434)+1,""))</f>
        <v/>
      </c>
      <c r="M435" t="s">
        <v>57</v>
      </c>
      <c r="O435" t="s">
        <v>57</v>
      </c>
      <c r="P435" s="3" t="str">
        <f t="shared" si="122"/>
        <v/>
      </c>
      <c r="Q435" s="3" t="str">
        <f>IF(D435="","",IF(AND(D435&lt;&gt;"",E435&lt;&gt;"",F435&lt;&gt;"",J435&lt;&gt;"",P435&lt;&gt;"",L435&lt;&gt;"",IFERROR(MATCH(INDEX($C:$C,MATCH($D435,$D:$D,0)),IMAGENES!$B:$B,0),-1)&gt;0),"'si'","'no'"))</f>
        <v/>
      </c>
      <c r="S435" t="str">
        <f t="shared" si="112"/>
        <v/>
      </c>
      <c r="T435" t="str">
        <f t="shared" si="113"/>
        <v/>
      </c>
      <c r="U435" t="str">
        <f t="shared" si="114"/>
        <v/>
      </c>
      <c r="V435" t="str">
        <f t="shared" si="123"/>
        <v/>
      </c>
      <c r="W435" t="str">
        <f t="shared" si="115"/>
        <v/>
      </c>
      <c r="X435" t="str">
        <f t="shared" si="116"/>
        <v/>
      </c>
      <c r="Y435" t="str">
        <f t="shared" si="117"/>
        <v/>
      </c>
      <c r="Z435" t="str">
        <f>IF($X435="","",INDEX(CATEGORIAS!$A:$A,MATCH($X435,CATEGORIAS!$B:$B,0)))</f>
        <v/>
      </c>
      <c r="AA435" t="str">
        <f>IF($Y435="","",INDEX(SUBCATEGORIAS!$A:$A,MATCH($Y435,SUBCATEGORIAS!$B:$B,0)))</f>
        <v/>
      </c>
      <c r="AB435" t="str">
        <f t="shared" si="118"/>
        <v/>
      </c>
      <c r="AC435" t="str">
        <f t="shared" si="124"/>
        <v/>
      </c>
      <c r="AD435" t="str">
        <f t="shared" si="125"/>
        <v/>
      </c>
      <c r="AE435" t="str">
        <f t="shared" si="126"/>
        <v/>
      </c>
      <c r="AG435">
        <v>433</v>
      </c>
      <c r="AH435" t="str">
        <f t="shared" si="129"/>
        <v/>
      </c>
      <c r="AI435" t="str">
        <f>IFERROR(IF(MATCH($AH423,$S:$S,0)&gt;0,CONCATENATE("disponible: ",INDEX($AE:$AE,MATCH($AH423,$S:$S,0)),","),0),"")</f>
        <v/>
      </c>
      <c r="AN435" t="str">
        <f>IF($E435="","",INDEX(CATEGORIAS!$A:$A,MATCH($E435,CATEGORIAS!$B:$B,0)))</f>
        <v/>
      </c>
      <c r="AO435" t="str">
        <f>IF($F435="","",INDEX(SUBCATEGORIAS!$A:$A,MATCH($F435,SUBCATEGORIAS!$B:$B,0)))</f>
        <v/>
      </c>
      <c r="AP435" t="str">
        <f t="shared" si="119"/>
        <v/>
      </c>
      <c r="AR435" s="2" t="str">
        <f t="shared" si="127"/>
        <v/>
      </c>
      <c r="AS435" t="str">
        <f t="shared" si="128"/>
        <v/>
      </c>
      <c r="AT435" t="str">
        <f t="shared" si="120"/>
        <v/>
      </c>
      <c r="AU435" t="str">
        <f t="shared" si="121"/>
        <v/>
      </c>
    </row>
    <row r="436" spans="2:47" x14ac:dyDescent="0.25">
      <c r="B436" t="str">
        <f>IF(D436="","",MAX($B$2:B435)+1)</f>
        <v/>
      </c>
      <c r="C436" s="3" t="str">
        <f>IF(A436="","",IF(COUNTIF($A$2:$A435,$A436)=0,MAX($C$2:$C435)+1,""))</f>
        <v/>
      </c>
      <c r="M436" t="s">
        <v>57</v>
      </c>
      <c r="O436" t="s">
        <v>57</v>
      </c>
      <c r="P436" s="3" t="str">
        <f t="shared" si="122"/>
        <v/>
      </c>
      <c r="Q436" s="3" t="str">
        <f>IF(D436="","",IF(AND(D436&lt;&gt;"",E436&lt;&gt;"",F436&lt;&gt;"",J436&lt;&gt;"",P436&lt;&gt;"",L436&lt;&gt;"",IFERROR(MATCH(INDEX($C:$C,MATCH($D436,$D:$D,0)),IMAGENES!$B:$B,0),-1)&gt;0),"'si'","'no'"))</f>
        <v/>
      </c>
      <c r="S436" t="str">
        <f t="shared" si="112"/>
        <v/>
      </c>
      <c r="T436" t="str">
        <f t="shared" si="113"/>
        <v/>
      </c>
      <c r="U436" t="str">
        <f t="shared" si="114"/>
        <v/>
      </c>
      <c r="V436" t="str">
        <f t="shared" si="123"/>
        <v/>
      </c>
      <c r="W436" t="str">
        <f t="shared" si="115"/>
        <v/>
      </c>
      <c r="X436" t="str">
        <f t="shared" si="116"/>
        <v/>
      </c>
      <c r="Y436" t="str">
        <f t="shared" si="117"/>
        <v/>
      </c>
      <c r="Z436" t="str">
        <f>IF($X436="","",INDEX(CATEGORIAS!$A:$A,MATCH($X436,CATEGORIAS!$B:$B,0)))</f>
        <v/>
      </c>
      <c r="AA436" t="str">
        <f>IF($Y436="","",INDEX(SUBCATEGORIAS!$A:$A,MATCH($Y436,SUBCATEGORIAS!$B:$B,0)))</f>
        <v/>
      </c>
      <c r="AB436" t="str">
        <f t="shared" si="118"/>
        <v/>
      </c>
      <c r="AC436" t="str">
        <f t="shared" si="124"/>
        <v/>
      </c>
      <c r="AD436" t="str">
        <f t="shared" si="125"/>
        <v/>
      </c>
      <c r="AE436" t="str">
        <f t="shared" si="126"/>
        <v/>
      </c>
      <c r="AG436">
        <v>434</v>
      </c>
      <c r="AH436" t="str">
        <f t="shared" si="129"/>
        <v/>
      </c>
      <c r="AI436" t="str">
        <f>IFERROR(IF(MATCH($AH423,$S:$S,0)&gt;0,"},",0),"")</f>
        <v/>
      </c>
      <c r="AN436" t="str">
        <f>IF($E436="","",INDEX(CATEGORIAS!$A:$A,MATCH($E436,CATEGORIAS!$B:$B,0)))</f>
        <v/>
      </c>
      <c r="AO436" t="str">
        <f>IF($F436="","",INDEX(SUBCATEGORIAS!$A:$A,MATCH($F436,SUBCATEGORIAS!$B:$B,0)))</f>
        <v/>
      </c>
      <c r="AP436" t="str">
        <f t="shared" si="119"/>
        <v/>
      </c>
      <c r="AR436" s="2" t="str">
        <f t="shared" si="127"/>
        <v/>
      </c>
      <c r="AS436" t="str">
        <f t="shared" si="128"/>
        <v/>
      </c>
      <c r="AT436" t="str">
        <f t="shared" si="120"/>
        <v/>
      </c>
      <c r="AU436" t="str">
        <f t="shared" si="121"/>
        <v/>
      </c>
    </row>
    <row r="437" spans="2:47" x14ac:dyDescent="0.25">
      <c r="B437" t="str">
        <f>IF(D437="","",MAX($B$2:B436)+1)</f>
        <v/>
      </c>
      <c r="C437" s="3" t="str">
        <f>IF(A437="","",IF(COUNTIF($A$2:$A436,$A437)=0,MAX($C$2:$C436)+1,""))</f>
        <v/>
      </c>
      <c r="M437" t="s">
        <v>57</v>
      </c>
      <c r="O437" t="s">
        <v>57</v>
      </c>
      <c r="P437" s="3" t="str">
        <f t="shared" si="122"/>
        <v/>
      </c>
      <c r="Q437" s="3" t="str">
        <f>IF(D437="","",IF(AND(D437&lt;&gt;"",E437&lt;&gt;"",F437&lt;&gt;"",J437&lt;&gt;"",P437&lt;&gt;"",L437&lt;&gt;"",IFERROR(MATCH(INDEX($C:$C,MATCH($D437,$D:$D,0)),IMAGENES!$B:$B,0),-1)&gt;0),"'si'","'no'"))</f>
        <v/>
      </c>
      <c r="S437" t="str">
        <f t="shared" si="112"/>
        <v/>
      </c>
      <c r="T437" t="str">
        <f t="shared" si="113"/>
        <v/>
      </c>
      <c r="U437" t="str">
        <f t="shared" si="114"/>
        <v/>
      </c>
      <c r="V437" t="str">
        <f t="shared" si="123"/>
        <v/>
      </c>
      <c r="W437" t="str">
        <f t="shared" si="115"/>
        <v/>
      </c>
      <c r="X437" t="str">
        <f t="shared" si="116"/>
        <v/>
      </c>
      <c r="Y437" t="str">
        <f t="shared" si="117"/>
        <v/>
      </c>
      <c r="Z437" t="str">
        <f>IF($X437="","",INDEX(CATEGORIAS!$A:$A,MATCH($X437,CATEGORIAS!$B:$B,0)))</f>
        <v/>
      </c>
      <c r="AA437" t="str">
        <f>IF($Y437="","",INDEX(SUBCATEGORIAS!$A:$A,MATCH($Y437,SUBCATEGORIAS!$B:$B,0)))</f>
        <v/>
      </c>
      <c r="AB437" t="str">
        <f t="shared" si="118"/>
        <v/>
      </c>
      <c r="AC437" t="str">
        <f t="shared" si="124"/>
        <v/>
      </c>
      <c r="AD437" t="str">
        <f t="shared" si="125"/>
        <v/>
      </c>
      <c r="AE437" t="str">
        <f t="shared" si="126"/>
        <v/>
      </c>
      <c r="AG437">
        <v>435</v>
      </c>
      <c r="AH437">
        <f t="shared" si="129"/>
        <v>32</v>
      </c>
      <c r="AI437" t="str">
        <f>IFERROR(IF(MATCH($AH437,$S:$S,0)&gt;0,"{",0),"")</f>
        <v/>
      </c>
      <c r="AN437" t="str">
        <f>IF($E437="","",INDEX(CATEGORIAS!$A:$A,MATCH($E437,CATEGORIAS!$B:$B,0)))</f>
        <v/>
      </c>
      <c r="AO437" t="str">
        <f>IF($F437="","",INDEX(SUBCATEGORIAS!$A:$A,MATCH($F437,SUBCATEGORIAS!$B:$B,0)))</f>
        <v/>
      </c>
      <c r="AP437" t="str">
        <f t="shared" si="119"/>
        <v/>
      </c>
      <c r="AR437" s="2" t="str">
        <f t="shared" si="127"/>
        <v/>
      </c>
      <c r="AS437" t="str">
        <f t="shared" si="128"/>
        <v/>
      </c>
      <c r="AT437" t="str">
        <f t="shared" si="120"/>
        <v/>
      </c>
      <c r="AU437" t="str">
        <f t="shared" si="121"/>
        <v/>
      </c>
    </row>
    <row r="438" spans="2:47" x14ac:dyDescent="0.25">
      <c r="B438" t="str">
        <f>IF(D438="","",MAX($B$2:B437)+1)</f>
        <v/>
      </c>
      <c r="C438" s="3" t="str">
        <f>IF(A438="","",IF(COUNTIF($A$2:$A437,$A438)=0,MAX($C$2:$C437)+1,""))</f>
        <v/>
      </c>
      <c r="M438" t="s">
        <v>57</v>
      </c>
      <c r="O438" t="s">
        <v>57</v>
      </c>
      <c r="P438" s="3" t="str">
        <f t="shared" si="122"/>
        <v/>
      </c>
      <c r="Q438" s="3" t="str">
        <f>IF(D438="","",IF(AND(D438&lt;&gt;"",E438&lt;&gt;"",F438&lt;&gt;"",J438&lt;&gt;"",P438&lt;&gt;"",L438&lt;&gt;"",IFERROR(MATCH(INDEX($C:$C,MATCH($D438,$D:$D,0)),IMAGENES!$B:$B,0),-1)&gt;0),"'si'","'no'"))</f>
        <v/>
      </c>
      <c r="S438" t="str">
        <f t="shared" si="112"/>
        <v/>
      </c>
      <c r="T438" t="str">
        <f t="shared" si="113"/>
        <v/>
      </c>
      <c r="U438" t="str">
        <f t="shared" si="114"/>
        <v/>
      </c>
      <c r="V438" t="str">
        <f t="shared" si="123"/>
        <v/>
      </c>
      <c r="W438" t="str">
        <f t="shared" si="115"/>
        <v/>
      </c>
      <c r="X438" t="str">
        <f t="shared" si="116"/>
        <v/>
      </c>
      <c r="Y438" t="str">
        <f t="shared" si="117"/>
        <v/>
      </c>
      <c r="Z438" t="str">
        <f>IF($X438="","",INDEX(CATEGORIAS!$A:$A,MATCH($X438,CATEGORIAS!$B:$B,0)))</f>
        <v/>
      </c>
      <c r="AA438" t="str">
        <f>IF($Y438="","",INDEX(SUBCATEGORIAS!$A:$A,MATCH($Y438,SUBCATEGORIAS!$B:$B,0)))</f>
        <v/>
      </c>
      <c r="AB438" t="str">
        <f t="shared" si="118"/>
        <v/>
      </c>
      <c r="AC438" t="str">
        <f t="shared" si="124"/>
        <v/>
      </c>
      <c r="AD438" t="str">
        <f t="shared" si="125"/>
        <v/>
      </c>
      <c r="AE438" t="str">
        <f t="shared" si="126"/>
        <v/>
      </c>
      <c r="AG438">
        <v>436</v>
      </c>
      <c r="AH438" t="str">
        <f t="shared" si="129"/>
        <v/>
      </c>
      <c r="AI438" t="str">
        <f>IFERROR(IF(MATCH($AH437,$S:$S,0)&gt;0,CONCATENATE("id_articulo: ",$AH437,","),0),"")</f>
        <v/>
      </c>
      <c r="AN438" t="str">
        <f>IF($E438="","",INDEX(CATEGORIAS!$A:$A,MATCH($E438,CATEGORIAS!$B:$B,0)))</f>
        <v/>
      </c>
      <c r="AO438" t="str">
        <f>IF($F438="","",INDEX(SUBCATEGORIAS!$A:$A,MATCH($F438,SUBCATEGORIAS!$B:$B,0)))</f>
        <v/>
      </c>
      <c r="AP438" t="str">
        <f t="shared" si="119"/>
        <v/>
      </c>
      <c r="AR438" s="2" t="str">
        <f t="shared" si="127"/>
        <v/>
      </c>
      <c r="AS438" t="str">
        <f t="shared" si="128"/>
        <v/>
      </c>
      <c r="AT438" t="str">
        <f t="shared" si="120"/>
        <v/>
      </c>
      <c r="AU438" t="str">
        <f t="shared" si="121"/>
        <v/>
      </c>
    </row>
    <row r="439" spans="2:47" x14ac:dyDescent="0.25">
      <c r="B439" t="str">
        <f>IF(D439="","",MAX($B$2:B438)+1)</f>
        <v/>
      </c>
      <c r="C439" s="3" t="str">
        <f>IF(A439="","",IF(COUNTIF($A$2:$A438,$A439)=0,MAX($C$2:$C438)+1,""))</f>
        <v/>
      </c>
      <c r="M439" t="s">
        <v>57</v>
      </c>
      <c r="O439" t="s">
        <v>57</v>
      </c>
      <c r="P439" s="3" t="str">
        <f t="shared" si="122"/>
        <v/>
      </c>
      <c r="Q439" s="3" t="str">
        <f>IF(D439="","",IF(AND(D439&lt;&gt;"",E439&lt;&gt;"",F439&lt;&gt;"",J439&lt;&gt;"",P439&lt;&gt;"",L439&lt;&gt;"",IFERROR(MATCH(INDEX($C:$C,MATCH($D439,$D:$D,0)),IMAGENES!$B:$B,0),-1)&gt;0),"'si'","'no'"))</f>
        <v/>
      </c>
      <c r="S439" t="str">
        <f t="shared" si="112"/>
        <v/>
      </c>
      <c r="T439" t="str">
        <f t="shared" si="113"/>
        <v/>
      </c>
      <c r="U439" t="str">
        <f t="shared" si="114"/>
        <v/>
      </c>
      <c r="V439" t="str">
        <f t="shared" si="123"/>
        <v/>
      </c>
      <c r="W439" t="str">
        <f t="shared" si="115"/>
        <v/>
      </c>
      <c r="X439" t="str">
        <f t="shared" si="116"/>
        <v/>
      </c>
      <c r="Y439" t="str">
        <f t="shared" si="117"/>
        <v/>
      </c>
      <c r="Z439" t="str">
        <f>IF($X439="","",INDEX(CATEGORIAS!$A:$A,MATCH($X439,CATEGORIAS!$B:$B,0)))</f>
        <v/>
      </c>
      <c r="AA439" t="str">
        <f>IF($Y439="","",INDEX(SUBCATEGORIAS!$A:$A,MATCH($Y439,SUBCATEGORIAS!$B:$B,0)))</f>
        <v/>
      </c>
      <c r="AB439" t="str">
        <f t="shared" si="118"/>
        <v/>
      </c>
      <c r="AC439" t="str">
        <f t="shared" si="124"/>
        <v/>
      </c>
      <c r="AD439" t="str">
        <f t="shared" si="125"/>
        <v/>
      </c>
      <c r="AE439" t="str">
        <f t="shared" si="126"/>
        <v/>
      </c>
      <c r="AG439">
        <v>437</v>
      </c>
      <c r="AH439" t="str">
        <f t="shared" si="129"/>
        <v/>
      </c>
      <c r="AI439" t="str">
        <f>IFERROR(IF(MATCH($AH437,$S:$S,0)&gt;0,CONCATENATE("nombre: '",INDEX($T:$T,MATCH($AH437,$S:$S,0)),"',"),0),"")</f>
        <v/>
      </c>
      <c r="AN439" t="str">
        <f>IF($E439="","",INDEX(CATEGORIAS!$A:$A,MATCH($E439,CATEGORIAS!$B:$B,0)))</f>
        <v/>
      </c>
      <c r="AO439" t="str">
        <f>IF($F439="","",INDEX(SUBCATEGORIAS!$A:$A,MATCH($F439,SUBCATEGORIAS!$B:$B,0)))</f>
        <v/>
      </c>
      <c r="AP439" t="str">
        <f t="shared" si="119"/>
        <v/>
      </c>
      <c r="AR439" s="2" t="str">
        <f t="shared" si="127"/>
        <v/>
      </c>
      <c r="AS439" t="str">
        <f t="shared" si="128"/>
        <v/>
      </c>
      <c r="AT439" t="str">
        <f t="shared" si="120"/>
        <v/>
      </c>
      <c r="AU439" t="str">
        <f t="shared" si="121"/>
        <v/>
      </c>
    </row>
    <row r="440" spans="2:47" x14ac:dyDescent="0.25">
      <c r="B440" t="str">
        <f>IF(D440="","",MAX($B$2:B439)+1)</f>
        <v/>
      </c>
      <c r="C440" s="3" t="str">
        <f>IF(A440="","",IF(COUNTIF($A$2:$A439,$A440)=0,MAX($C$2:$C439)+1,""))</f>
        <v/>
      </c>
      <c r="M440" t="s">
        <v>57</v>
      </c>
      <c r="O440" t="s">
        <v>57</v>
      </c>
      <c r="P440" s="3" t="str">
        <f t="shared" si="122"/>
        <v/>
      </c>
      <c r="Q440" s="3" t="str">
        <f>IF(D440="","",IF(AND(D440&lt;&gt;"",E440&lt;&gt;"",F440&lt;&gt;"",J440&lt;&gt;"",P440&lt;&gt;"",L440&lt;&gt;"",IFERROR(MATCH(INDEX($C:$C,MATCH($D440,$D:$D,0)),IMAGENES!$B:$B,0),-1)&gt;0),"'si'","'no'"))</f>
        <v/>
      </c>
      <c r="S440" t="str">
        <f t="shared" si="112"/>
        <v/>
      </c>
      <c r="T440" t="str">
        <f t="shared" si="113"/>
        <v/>
      </c>
      <c r="U440" t="str">
        <f t="shared" si="114"/>
        <v/>
      </c>
      <c r="V440" t="str">
        <f t="shared" si="123"/>
        <v/>
      </c>
      <c r="W440" t="str">
        <f t="shared" si="115"/>
        <v/>
      </c>
      <c r="X440" t="str">
        <f t="shared" si="116"/>
        <v/>
      </c>
      <c r="Y440" t="str">
        <f t="shared" si="117"/>
        <v/>
      </c>
      <c r="Z440" t="str">
        <f>IF($X440="","",INDEX(CATEGORIAS!$A:$A,MATCH($X440,CATEGORIAS!$B:$B,0)))</f>
        <v/>
      </c>
      <c r="AA440" t="str">
        <f>IF($Y440="","",INDEX(SUBCATEGORIAS!$A:$A,MATCH($Y440,SUBCATEGORIAS!$B:$B,0)))</f>
        <v/>
      </c>
      <c r="AB440" t="str">
        <f t="shared" si="118"/>
        <v/>
      </c>
      <c r="AC440" t="str">
        <f t="shared" si="124"/>
        <v/>
      </c>
      <c r="AD440" t="str">
        <f t="shared" si="125"/>
        <v/>
      </c>
      <c r="AE440" t="str">
        <f t="shared" si="126"/>
        <v/>
      </c>
      <c r="AG440">
        <v>438</v>
      </c>
      <c r="AH440" t="str">
        <f t="shared" si="129"/>
        <v/>
      </c>
      <c r="AI440" t="str">
        <f>IFERROR(IF(MATCH($AH437,$S:$S,0)&gt;0,CONCATENATE("descripcion: '",INDEX($U:$U,MATCH($AH437,$S:$S,0)),"',"),0),"")</f>
        <v/>
      </c>
      <c r="AN440" t="str">
        <f>IF($E440="","",INDEX(CATEGORIAS!$A:$A,MATCH($E440,CATEGORIAS!$B:$B,0)))</f>
        <v/>
      </c>
      <c r="AO440" t="str">
        <f>IF($F440="","",INDEX(SUBCATEGORIAS!$A:$A,MATCH($F440,SUBCATEGORIAS!$B:$B,0)))</f>
        <v/>
      </c>
      <c r="AP440" t="str">
        <f t="shared" si="119"/>
        <v/>
      </c>
      <c r="AR440" s="2" t="str">
        <f t="shared" si="127"/>
        <v/>
      </c>
      <c r="AS440" t="str">
        <f t="shared" si="128"/>
        <v/>
      </c>
      <c r="AT440" t="str">
        <f t="shared" si="120"/>
        <v/>
      </c>
      <c r="AU440" t="str">
        <f t="shared" si="121"/>
        <v/>
      </c>
    </row>
    <row r="441" spans="2:47" x14ac:dyDescent="0.25">
      <c r="B441" t="str">
        <f>IF(D441="","",MAX($B$2:B440)+1)</f>
        <v/>
      </c>
      <c r="C441" s="3" t="str">
        <f>IF(A441="","",IF(COUNTIF($A$2:$A440,$A441)=0,MAX($C$2:$C440)+1,""))</f>
        <v/>
      </c>
      <c r="M441" t="s">
        <v>57</v>
      </c>
      <c r="O441" t="s">
        <v>57</v>
      </c>
      <c r="P441" s="3" t="str">
        <f t="shared" si="122"/>
        <v/>
      </c>
      <c r="Q441" s="3" t="str">
        <f>IF(D441="","",IF(AND(D441&lt;&gt;"",E441&lt;&gt;"",F441&lt;&gt;"",J441&lt;&gt;"",P441&lt;&gt;"",L441&lt;&gt;"",IFERROR(MATCH(INDEX($C:$C,MATCH($D441,$D:$D,0)),IMAGENES!$B:$B,0),-1)&gt;0),"'si'","'no'"))</f>
        <v/>
      </c>
      <c r="S441" t="str">
        <f t="shared" si="112"/>
        <v/>
      </c>
      <c r="T441" t="str">
        <f t="shared" si="113"/>
        <v/>
      </c>
      <c r="U441" t="str">
        <f t="shared" si="114"/>
        <v/>
      </c>
      <c r="V441" t="str">
        <f t="shared" si="123"/>
        <v/>
      </c>
      <c r="W441" t="str">
        <f t="shared" si="115"/>
        <v/>
      </c>
      <c r="X441" t="str">
        <f t="shared" si="116"/>
        <v/>
      </c>
      <c r="Y441" t="str">
        <f t="shared" si="117"/>
        <v/>
      </c>
      <c r="Z441" t="str">
        <f>IF($X441="","",INDEX(CATEGORIAS!$A:$A,MATCH($X441,CATEGORIAS!$B:$B,0)))</f>
        <v/>
      </c>
      <c r="AA441" t="str">
        <f>IF($Y441="","",INDEX(SUBCATEGORIAS!$A:$A,MATCH($Y441,SUBCATEGORIAS!$B:$B,0)))</f>
        <v/>
      </c>
      <c r="AB441" t="str">
        <f t="shared" si="118"/>
        <v/>
      </c>
      <c r="AC441" t="str">
        <f t="shared" si="124"/>
        <v/>
      </c>
      <c r="AD441" t="str">
        <f t="shared" si="125"/>
        <v/>
      </c>
      <c r="AE441" t="str">
        <f t="shared" si="126"/>
        <v/>
      </c>
      <c r="AG441">
        <v>439</v>
      </c>
      <c r="AH441" t="str">
        <f t="shared" si="129"/>
        <v/>
      </c>
      <c r="AI441" t="str">
        <f>IFERROR(IF(MATCH($AH437,$S:$S,0)&gt;0,CONCATENATE("descripcion_larga: '",INDEX($W:$W,MATCH($AH437,$S:$S,0)),"',"),0),"")</f>
        <v/>
      </c>
      <c r="AN441" t="str">
        <f>IF($E441="","",INDEX(CATEGORIAS!$A:$A,MATCH($E441,CATEGORIAS!$B:$B,0)))</f>
        <v/>
      </c>
      <c r="AO441" t="str">
        <f>IF($F441="","",INDEX(SUBCATEGORIAS!$A:$A,MATCH($F441,SUBCATEGORIAS!$B:$B,0)))</f>
        <v/>
      </c>
      <c r="AP441" t="str">
        <f t="shared" si="119"/>
        <v/>
      </c>
      <c r="AR441" s="2" t="str">
        <f t="shared" si="127"/>
        <v/>
      </c>
      <c r="AS441" t="str">
        <f t="shared" si="128"/>
        <v/>
      </c>
      <c r="AT441" t="str">
        <f t="shared" si="120"/>
        <v/>
      </c>
      <c r="AU441" t="str">
        <f t="shared" si="121"/>
        <v/>
      </c>
    </row>
    <row r="442" spans="2:47" x14ac:dyDescent="0.25">
      <c r="B442" t="str">
        <f>IF(D442="","",MAX($B$2:B441)+1)</f>
        <v/>
      </c>
      <c r="C442" s="3" t="str">
        <f>IF(A442="","",IF(COUNTIF($A$2:$A441,$A442)=0,MAX($C$2:$C441)+1,""))</f>
        <v/>
      </c>
      <c r="M442" t="s">
        <v>57</v>
      </c>
      <c r="O442" t="s">
        <v>57</v>
      </c>
      <c r="P442" s="3" t="str">
        <f t="shared" si="122"/>
        <v/>
      </c>
      <c r="Q442" s="3" t="str">
        <f>IF(D442="","",IF(AND(D442&lt;&gt;"",E442&lt;&gt;"",F442&lt;&gt;"",J442&lt;&gt;"",P442&lt;&gt;"",L442&lt;&gt;"",IFERROR(MATCH(INDEX($C:$C,MATCH($D442,$D:$D,0)),IMAGENES!$B:$B,0),-1)&gt;0),"'si'","'no'"))</f>
        <v/>
      </c>
      <c r="S442" t="str">
        <f t="shared" si="112"/>
        <v/>
      </c>
      <c r="T442" t="str">
        <f t="shared" si="113"/>
        <v/>
      </c>
      <c r="U442" t="str">
        <f t="shared" si="114"/>
        <v/>
      </c>
      <c r="V442" t="str">
        <f t="shared" si="123"/>
        <v/>
      </c>
      <c r="W442" t="str">
        <f t="shared" si="115"/>
        <v/>
      </c>
      <c r="X442" t="str">
        <f t="shared" si="116"/>
        <v/>
      </c>
      <c r="Y442" t="str">
        <f t="shared" si="117"/>
        <v/>
      </c>
      <c r="Z442" t="str">
        <f>IF($X442="","",INDEX(CATEGORIAS!$A:$A,MATCH($X442,CATEGORIAS!$B:$B,0)))</f>
        <v/>
      </c>
      <c r="AA442" t="str">
        <f>IF($Y442="","",INDEX(SUBCATEGORIAS!$A:$A,MATCH($Y442,SUBCATEGORIAS!$B:$B,0)))</f>
        <v/>
      </c>
      <c r="AB442" t="str">
        <f t="shared" si="118"/>
        <v/>
      </c>
      <c r="AC442" t="str">
        <f t="shared" si="124"/>
        <v/>
      </c>
      <c r="AD442" t="str">
        <f t="shared" si="125"/>
        <v/>
      </c>
      <c r="AE442" t="str">
        <f t="shared" si="126"/>
        <v/>
      </c>
      <c r="AG442">
        <v>440</v>
      </c>
      <c r="AH442" t="str">
        <f t="shared" si="129"/>
        <v/>
      </c>
      <c r="AI442" t="str">
        <f>IFERROR(IF(MATCH($AH437,$S:$S,0)&gt;0,CONCATENATE("grado: '",INDEX($V:$V,MATCH($AH437,$S:$S,0)),"',"),0),"")</f>
        <v/>
      </c>
      <c r="AN442" t="str">
        <f>IF($E442="","",INDEX(CATEGORIAS!$A:$A,MATCH($E442,CATEGORIAS!$B:$B,0)))</f>
        <v/>
      </c>
      <c r="AO442" t="str">
        <f>IF($F442="","",INDEX(SUBCATEGORIAS!$A:$A,MATCH($F442,SUBCATEGORIAS!$B:$B,0)))</f>
        <v/>
      </c>
      <c r="AP442" t="str">
        <f t="shared" si="119"/>
        <v/>
      </c>
      <c r="AR442" s="2" t="str">
        <f t="shared" si="127"/>
        <v/>
      </c>
      <c r="AS442" t="str">
        <f t="shared" si="128"/>
        <v/>
      </c>
      <c r="AT442" t="str">
        <f t="shared" si="120"/>
        <v/>
      </c>
      <c r="AU442" t="str">
        <f t="shared" si="121"/>
        <v/>
      </c>
    </row>
    <row r="443" spans="2:47" x14ac:dyDescent="0.25">
      <c r="B443" t="str">
        <f>IF(D443="","",MAX($B$2:B442)+1)</f>
        <v/>
      </c>
      <c r="C443" s="3" t="str">
        <f>IF(A443="","",IF(COUNTIF($A$2:$A442,$A443)=0,MAX($C$2:$C442)+1,""))</f>
        <v/>
      </c>
      <c r="M443" t="s">
        <v>57</v>
      </c>
      <c r="O443" t="s">
        <v>57</v>
      </c>
      <c r="P443" s="3" t="str">
        <f t="shared" si="122"/>
        <v/>
      </c>
      <c r="Q443" s="3" t="str">
        <f>IF(D443="","",IF(AND(D443&lt;&gt;"",E443&lt;&gt;"",F443&lt;&gt;"",J443&lt;&gt;"",P443&lt;&gt;"",L443&lt;&gt;"",IFERROR(MATCH(INDEX($C:$C,MATCH($D443,$D:$D,0)),IMAGENES!$B:$B,0),-1)&gt;0),"'si'","'no'"))</f>
        <v/>
      </c>
      <c r="S443" t="str">
        <f t="shared" si="112"/>
        <v/>
      </c>
      <c r="T443" t="str">
        <f t="shared" si="113"/>
        <v/>
      </c>
      <c r="U443" t="str">
        <f t="shared" si="114"/>
        <v/>
      </c>
      <c r="V443" t="str">
        <f t="shared" si="123"/>
        <v/>
      </c>
      <c r="W443" t="str">
        <f t="shared" si="115"/>
        <v/>
      </c>
      <c r="X443" t="str">
        <f t="shared" si="116"/>
        <v/>
      </c>
      <c r="Y443" t="str">
        <f t="shared" si="117"/>
        <v/>
      </c>
      <c r="Z443" t="str">
        <f>IF($X443="","",INDEX(CATEGORIAS!$A:$A,MATCH($X443,CATEGORIAS!$B:$B,0)))</f>
        <v/>
      </c>
      <c r="AA443" t="str">
        <f>IF($Y443="","",INDEX(SUBCATEGORIAS!$A:$A,MATCH($Y443,SUBCATEGORIAS!$B:$B,0)))</f>
        <v/>
      </c>
      <c r="AB443" t="str">
        <f t="shared" si="118"/>
        <v/>
      </c>
      <c r="AC443" t="str">
        <f t="shared" si="124"/>
        <v/>
      </c>
      <c r="AD443" t="str">
        <f t="shared" si="125"/>
        <v/>
      </c>
      <c r="AE443" t="str">
        <f t="shared" si="126"/>
        <v/>
      </c>
      <c r="AG443">
        <v>441</v>
      </c>
      <c r="AH443" t="str">
        <f t="shared" si="129"/>
        <v/>
      </c>
      <c r="AI443" t="str">
        <f>IFERROR(IF(MATCH($AH437,$S:$S,0)&gt;0,CONCATENATE("id_categoria: '",INDEX($Z:$Z,MATCH($AH437,$S:$S,0)),"',"),0),"")</f>
        <v/>
      </c>
      <c r="AN443" t="str">
        <f>IF($E443="","",INDEX(CATEGORIAS!$A:$A,MATCH($E443,CATEGORIAS!$B:$B,0)))</f>
        <v/>
      </c>
      <c r="AO443" t="str">
        <f>IF($F443="","",INDEX(SUBCATEGORIAS!$A:$A,MATCH($F443,SUBCATEGORIAS!$B:$B,0)))</f>
        <v/>
      </c>
      <c r="AP443" t="str">
        <f t="shared" si="119"/>
        <v/>
      </c>
      <c r="AR443" s="2" t="str">
        <f t="shared" si="127"/>
        <v/>
      </c>
      <c r="AS443" t="str">
        <f t="shared" si="128"/>
        <v/>
      </c>
      <c r="AT443" t="str">
        <f t="shared" si="120"/>
        <v/>
      </c>
      <c r="AU443" t="str">
        <f t="shared" si="121"/>
        <v/>
      </c>
    </row>
    <row r="444" spans="2:47" x14ac:dyDescent="0.25">
      <c r="B444" t="str">
        <f>IF(D444="","",MAX($B$2:B443)+1)</f>
        <v/>
      </c>
      <c r="C444" s="3" t="str">
        <f>IF(A444="","",IF(COUNTIF($A$2:$A443,$A444)=0,MAX($C$2:$C443)+1,""))</f>
        <v/>
      </c>
      <c r="M444" t="s">
        <v>57</v>
      </c>
      <c r="O444" t="s">
        <v>57</v>
      </c>
      <c r="P444" s="3" t="str">
        <f t="shared" si="122"/>
        <v/>
      </c>
      <c r="Q444" s="3" t="str">
        <f>IF(D444="","",IF(AND(D444&lt;&gt;"",E444&lt;&gt;"",F444&lt;&gt;"",J444&lt;&gt;"",P444&lt;&gt;"",L444&lt;&gt;"",IFERROR(MATCH(INDEX($C:$C,MATCH($D444,$D:$D,0)),IMAGENES!$B:$B,0),-1)&gt;0),"'si'","'no'"))</f>
        <v/>
      </c>
      <c r="S444" t="str">
        <f t="shared" si="112"/>
        <v/>
      </c>
      <c r="T444" t="str">
        <f t="shared" si="113"/>
        <v/>
      </c>
      <c r="U444" t="str">
        <f t="shared" si="114"/>
        <v/>
      </c>
      <c r="V444" t="str">
        <f t="shared" si="123"/>
        <v/>
      </c>
      <c r="W444" t="str">
        <f t="shared" si="115"/>
        <v/>
      </c>
      <c r="X444" t="str">
        <f t="shared" si="116"/>
        <v/>
      </c>
      <c r="Y444" t="str">
        <f t="shared" si="117"/>
        <v/>
      </c>
      <c r="Z444" t="str">
        <f>IF($X444="","",INDEX(CATEGORIAS!$A:$A,MATCH($X444,CATEGORIAS!$B:$B,0)))</f>
        <v/>
      </c>
      <c r="AA444" t="str">
        <f>IF($Y444="","",INDEX(SUBCATEGORIAS!$A:$A,MATCH($Y444,SUBCATEGORIAS!$B:$B,0)))</f>
        <v/>
      </c>
      <c r="AB444" t="str">
        <f t="shared" si="118"/>
        <v/>
      </c>
      <c r="AC444" t="str">
        <f t="shared" si="124"/>
        <v/>
      </c>
      <c r="AD444" t="str">
        <f t="shared" si="125"/>
        <v/>
      </c>
      <c r="AE444" t="str">
        <f t="shared" si="126"/>
        <v/>
      </c>
      <c r="AG444">
        <v>442</v>
      </c>
      <c r="AH444" t="str">
        <f t="shared" si="129"/>
        <v/>
      </c>
      <c r="AI444" t="str">
        <f>IFERROR(IF(MATCH($AH437,$S:$S,0)&gt;0,CONCATENATE("id_subcategoria: '",INDEX($AA:$AA,MATCH($AH437,$S:$S,0)),"',"),0),"")</f>
        <v/>
      </c>
      <c r="AN444" t="str">
        <f>IF($E444="","",INDEX(CATEGORIAS!$A:$A,MATCH($E444,CATEGORIAS!$B:$B,0)))</f>
        <v/>
      </c>
      <c r="AO444" t="str">
        <f>IF($F444="","",INDEX(SUBCATEGORIAS!$A:$A,MATCH($F444,SUBCATEGORIAS!$B:$B,0)))</f>
        <v/>
      </c>
      <c r="AP444" t="str">
        <f t="shared" si="119"/>
        <v/>
      </c>
      <c r="AR444" s="2" t="str">
        <f t="shared" si="127"/>
        <v/>
      </c>
      <c r="AS444" t="str">
        <f t="shared" si="128"/>
        <v/>
      </c>
      <c r="AT444" t="str">
        <f t="shared" si="120"/>
        <v/>
      </c>
      <c r="AU444" t="str">
        <f t="shared" si="121"/>
        <v/>
      </c>
    </row>
    <row r="445" spans="2:47" x14ac:dyDescent="0.25">
      <c r="B445" t="str">
        <f>IF(D445="","",MAX($B$2:B444)+1)</f>
        <v/>
      </c>
      <c r="C445" s="3" t="str">
        <f>IF(A445="","",IF(COUNTIF($A$2:$A444,$A445)=0,MAX($C$2:$C444)+1,""))</f>
        <v/>
      </c>
      <c r="M445" t="s">
        <v>57</v>
      </c>
      <c r="O445" t="s">
        <v>57</v>
      </c>
      <c r="P445" s="3" t="str">
        <f t="shared" si="122"/>
        <v/>
      </c>
      <c r="Q445" s="3" t="str">
        <f>IF(D445="","",IF(AND(D445&lt;&gt;"",E445&lt;&gt;"",F445&lt;&gt;"",J445&lt;&gt;"",P445&lt;&gt;"",L445&lt;&gt;"",IFERROR(MATCH(INDEX($C:$C,MATCH($D445,$D:$D,0)),IMAGENES!$B:$B,0),-1)&gt;0),"'si'","'no'"))</f>
        <v/>
      </c>
      <c r="S445" t="str">
        <f t="shared" si="112"/>
        <v/>
      </c>
      <c r="T445" t="str">
        <f t="shared" si="113"/>
        <v/>
      </c>
      <c r="U445" t="str">
        <f t="shared" si="114"/>
        <v/>
      </c>
      <c r="V445" t="str">
        <f t="shared" si="123"/>
        <v/>
      </c>
      <c r="W445" t="str">
        <f t="shared" si="115"/>
        <v/>
      </c>
      <c r="X445" t="str">
        <f t="shared" si="116"/>
        <v/>
      </c>
      <c r="Y445" t="str">
        <f t="shared" si="117"/>
        <v/>
      </c>
      <c r="Z445" t="str">
        <f>IF($X445="","",INDEX(CATEGORIAS!$A:$A,MATCH($X445,CATEGORIAS!$B:$B,0)))</f>
        <v/>
      </c>
      <c r="AA445" t="str">
        <f>IF($Y445="","",INDEX(SUBCATEGORIAS!$A:$A,MATCH($Y445,SUBCATEGORIAS!$B:$B,0)))</f>
        <v/>
      </c>
      <c r="AB445" t="str">
        <f t="shared" si="118"/>
        <v/>
      </c>
      <c r="AC445" t="str">
        <f t="shared" si="124"/>
        <v/>
      </c>
      <c r="AD445" t="str">
        <f t="shared" si="125"/>
        <v/>
      </c>
      <c r="AE445" t="str">
        <f t="shared" si="126"/>
        <v/>
      </c>
      <c r="AG445">
        <v>443</v>
      </c>
      <c r="AH445" t="str">
        <f t="shared" si="129"/>
        <v/>
      </c>
      <c r="AI445" t="str">
        <f>IFERROR(IF(MATCH($AH437,$S:$S,0)&gt;0,CONCATENATE("precio: ",INDEX($AB:$AB,MATCH($AH437,$S:$S,0)),","),0),"")</f>
        <v/>
      </c>
      <c r="AN445" t="str">
        <f>IF($E445="","",INDEX(CATEGORIAS!$A:$A,MATCH($E445,CATEGORIAS!$B:$B,0)))</f>
        <v/>
      </c>
      <c r="AO445" t="str">
        <f>IF($F445="","",INDEX(SUBCATEGORIAS!$A:$A,MATCH($F445,SUBCATEGORIAS!$B:$B,0)))</f>
        <v/>
      </c>
      <c r="AP445" t="str">
        <f t="shared" si="119"/>
        <v/>
      </c>
      <c r="AR445" s="2" t="str">
        <f t="shared" si="127"/>
        <v/>
      </c>
      <c r="AS445" t="str">
        <f t="shared" si="128"/>
        <v/>
      </c>
      <c r="AT445" t="str">
        <f t="shared" si="120"/>
        <v/>
      </c>
      <c r="AU445" t="str">
        <f t="shared" si="121"/>
        <v/>
      </c>
    </row>
    <row r="446" spans="2:47" x14ac:dyDescent="0.25">
      <c r="B446" t="str">
        <f>IF(D446="","",MAX($B$2:B445)+1)</f>
        <v/>
      </c>
      <c r="C446" s="3" t="str">
        <f>IF(A446="","",IF(COUNTIF($A$2:$A445,$A446)=0,MAX($C$2:$C445)+1,""))</f>
        <v/>
      </c>
      <c r="M446" t="s">
        <v>57</v>
      </c>
      <c r="O446" t="s">
        <v>57</v>
      </c>
      <c r="P446" s="3" t="str">
        <f t="shared" si="122"/>
        <v/>
      </c>
      <c r="Q446" s="3" t="str">
        <f>IF(D446="","",IF(AND(D446&lt;&gt;"",E446&lt;&gt;"",F446&lt;&gt;"",J446&lt;&gt;"",P446&lt;&gt;"",L446&lt;&gt;"",IFERROR(MATCH(INDEX($C:$C,MATCH($D446,$D:$D,0)),IMAGENES!$B:$B,0),-1)&gt;0),"'si'","'no'"))</f>
        <v/>
      </c>
      <c r="S446" t="str">
        <f t="shared" si="112"/>
        <v/>
      </c>
      <c r="T446" t="str">
        <f t="shared" si="113"/>
        <v/>
      </c>
      <c r="U446" t="str">
        <f t="shared" si="114"/>
        <v/>
      </c>
      <c r="V446" t="str">
        <f t="shared" si="123"/>
        <v/>
      </c>
      <c r="W446" t="str">
        <f t="shared" si="115"/>
        <v/>
      </c>
      <c r="X446" t="str">
        <f t="shared" si="116"/>
        <v/>
      </c>
      <c r="Y446" t="str">
        <f t="shared" si="117"/>
        <v/>
      </c>
      <c r="Z446" t="str">
        <f>IF($X446="","",INDEX(CATEGORIAS!$A:$A,MATCH($X446,CATEGORIAS!$B:$B,0)))</f>
        <v/>
      </c>
      <c r="AA446" t="str">
        <f>IF($Y446="","",INDEX(SUBCATEGORIAS!$A:$A,MATCH($Y446,SUBCATEGORIAS!$B:$B,0)))</f>
        <v/>
      </c>
      <c r="AB446" t="str">
        <f t="shared" si="118"/>
        <v/>
      </c>
      <c r="AC446" t="str">
        <f t="shared" si="124"/>
        <v/>
      </c>
      <c r="AD446" t="str">
        <f t="shared" si="125"/>
        <v/>
      </c>
      <c r="AE446" t="str">
        <f t="shared" si="126"/>
        <v/>
      </c>
      <c r="AG446">
        <v>444</v>
      </c>
      <c r="AH446" t="str">
        <f t="shared" si="129"/>
        <v/>
      </c>
      <c r="AI446" t="str">
        <f>IFERROR(IF(MATCH($AH437,$S:$S,0)&gt;0,CONCATENATE("video_si: ",IF(LEN(IF(OR(INDEX($AD:$AD,MATCH($AH437,$S:$S,0))=0,INDEX($AD:$AD,MATCH($AH437,$S:$S,0))=" ",INDEX($AD:$AD,MATCH($AH437,$S:$S,0))=""),CONCATENATE(CHAR(39),CHAR(39)),CONCATENATE(CHAR(39),INDEX($AD:$AD,MATCH($AH437,$S:$S,0)),CHAR(39))))&gt;5,"'si'","'no'"),","),0),"")</f>
        <v/>
      </c>
      <c r="AN446" t="str">
        <f>IF($E446="","",INDEX(CATEGORIAS!$A:$A,MATCH($E446,CATEGORIAS!$B:$B,0)))</f>
        <v/>
      </c>
      <c r="AO446" t="str">
        <f>IF($F446="","",INDEX(SUBCATEGORIAS!$A:$A,MATCH($F446,SUBCATEGORIAS!$B:$B,0)))</f>
        <v/>
      </c>
      <c r="AP446" t="str">
        <f t="shared" si="119"/>
        <v/>
      </c>
      <c r="AR446" s="2" t="str">
        <f t="shared" si="127"/>
        <v/>
      </c>
      <c r="AS446" t="str">
        <f t="shared" si="128"/>
        <v/>
      </c>
      <c r="AT446" t="str">
        <f t="shared" si="120"/>
        <v/>
      </c>
      <c r="AU446" t="str">
        <f t="shared" si="121"/>
        <v/>
      </c>
    </row>
    <row r="447" spans="2:47" x14ac:dyDescent="0.25">
      <c r="B447" t="str">
        <f>IF(D447="","",MAX($B$2:B446)+1)</f>
        <v/>
      </c>
      <c r="C447" s="3" t="str">
        <f>IF(A447="","",IF(COUNTIF($A$2:$A446,$A447)=0,MAX($C$2:$C446)+1,""))</f>
        <v/>
      </c>
      <c r="M447" t="s">
        <v>57</v>
      </c>
      <c r="O447" t="s">
        <v>57</v>
      </c>
      <c r="P447" s="3" t="str">
        <f t="shared" si="122"/>
        <v/>
      </c>
      <c r="Q447" s="3" t="str">
        <f>IF(D447="","",IF(AND(D447&lt;&gt;"",E447&lt;&gt;"",F447&lt;&gt;"",J447&lt;&gt;"",P447&lt;&gt;"",L447&lt;&gt;"",IFERROR(MATCH(INDEX($C:$C,MATCH($D447,$D:$D,0)),IMAGENES!$B:$B,0),-1)&gt;0),"'si'","'no'"))</f>
        <v/>
      </c>
      <c r="S447" t="str">
        <f t="shared" si="112"/>
        <v/>
      </c>
      <c r="T447" t="str">
        <f t="shared" si="113"/>
        <v/>
      </c>
      <c r="U447" t="str">
        <f t="shared" si="114"/>
        <v/>
      </c>
      <c r="V447" t="str">
        <f t="shared" si="123"/>
        <v/>
      </c>
      <c r="W447" t="str">
        <f t="shared" si="115"/>
        <v/>
      </c>
      <c r="X447" t="str">
        <f t="shared" si="116"/>
        <v/>
      </c>
      <c r="Y447" t="str">
        <f t="shared" si="117"/>
        <v/>
      </c>
      <c r="Z447" t="str">
        <f>IF($X447="","",INDEX(CATEGORIAS!$A:$A,MATCH($X447,CATEGORIAS!$B:$B,0)))</f>
        <v/>
      </c>
      <c r="AA447" t="str">
        <f>IF($Y447="","",INDEX(SUBCATEGORIAS!$A:$A,MATCH($Y447,SUBCATEGORIAS!$B:$B,0)))</f>
        <v/>
      </c>
      <c r="AB447" t="str">
        <f t="shared" si="118"/>
        <v/>
      </c>
      <c r="AC447" t="str">
        <f t="shared" si="124"/>
        <v/>
      </c>
      <c r="AD447" t="str">
        <f t="shared" si="125"/>
        <v/>
      </c>
      <c r="AE447" t="str">
        <f t="shared" si="126"/>
        <v/>
      </c>
      <c r="AG447">
        <v>445</v>
      </c>
      <c r="AH447" t="str">
        <f t="shared" si="129"/>
        <v/>
      </c>
      <c r="AI447" t="str">
        <f>IFERROR(IF(MATCH($AH437,$S:$S,0)&gt;0,CONCATENATE("video_link: ",IF(OR(INDEX($AD:$AD,MATCH($AH437,$S:$S,0))=0,INDEX($AD:$AD,MATCH($AH437,$S:$S,0))=" ",INDEX($AD:$AD,MATCH($AH437,$S:$S,0))=""),CONCATENATE(CHAR(39),CHAR(39)),CONCATENATE(CHAR(39),INDEX($AD:$AD,MATCH($AH437,$S:$S,0)),CHAR(39))),","),0),"")</f>
        <v/>
      </c>
      <c r="AN447" t="str">
        <f>IF($E447="","",INDEX(CATEGORIAS!$A:$A,MATCH($E447,CATEGORIAS!$B:$B,0)))</f>
        <v/>
      </c>
      <c r="AO447" t="str">
        <f>IF($F447="","",INDEX(SUBCATEGORIAS!$A:$A,MATCH($F447,SUBCATEGORIAS!$B:$B,0)))</f>
        <v/>
      </c>
      <c r="AP447" t="str">
        <f t="shared" si="119"/>
        <v/>
      </c>
      <c r="AR447" s="2" t="str">
        <f t="shared" si="127"/>
        <v/>
      </c>
      <c r="AS447" t="str">
        <f t="shared" si="128"/>
        <v/>
      </c>
      <c r="AT447" t="str">
        <f t="shared" si="120"/>
        <v/>
      </c>
      <c r="AU447" t="str">
        <f t="shared" si="121"/>
        <v/>
      </c>
    </row>
    <row r="448" spans="2:47" x14ac:dyDescent="0.25">
      <c r="B448" t="str">
        <f>IF(D448="","",MAX($B$2:B447)+1)</f>
        <v/>
      </c>
      <c r="C448" s="3" t="str">
        <f>IF(A448="","",IF(COUNTIF($A$2:$A447,$A448)=0,MAX($C$2:$C447)+1,""))</f>
        <v/>
      </c>
      <c r="M448" t="s">
        <v>57</v>
      </c>
      <c r="O448" t="s">
        <v>57</v>
      </c>
      <c r="P448" s="3" t="str">
        <f t="shared" si="122"/>
        <v/>
      </c>
      <c r="Q448" s="3" t="str">
        <f>IF(D448="","",IF(AND(D448&lt;&gt;"",E448&lt;&gt;"",F448&lt;&gt;"",J448&lt;&gt;"",P448&lt;&gt;"",L448&lt;&gt;"",IFERROR(MATCH(INDEX($C:$C,MATCH($D448,$D:$D,0)),IMAGENES!$B:$B,0),-1)&gt;0),"'si'","'no'"))</f>
        <v/>
      </c>
      <c r="S448" t="str">
        <f t="shared" si="112"/>
        <v/>
      </c>
      <c r="T448" t="str">
        <f t="shared" si="113"/>
        <v/>
      </c>
      <c r="U448" t="str">
        <f t="shared" si="114"/>
        <v/>
      </c>
      <c r="V448" t="str">
        <f t="shared" si="123"/>
        <v/>
      </c>
      <c r="W448" t="str">
        <f t="shared" si="115"/>
        <v/>
      </c>
      <c r="X448" t="str">
        <f t="shared" si="116"/>
        <v/>
      </c>
      <c r="Y448" t="str">
        <f t="shared" si="117"/>
        <v/>
      </c>
      <c r="Z448" t="str">
        <f>IF($X448="","",INDEX(CATEGORIAS!$A:$A,MATCH($X448,CATEGORIAS!$B:$B,0)))</f>
        <v/>
      </c>
      <c r="AA448" t="str">
        <f>IF($Y448="","",INDEX(SUBCATEGORIAS!$A:$A,MATCH($Y448,SUBCATEGORIAS!$B:$B,0)))</f>
        <v/>
      </c>
      <c r="AB448" t="str">
        <f t="shared" si="118"/>
        <v/>
      </c>
      <c r="AC448" t="str">
        <f t="shared" si="124"/>
        <v/>
      </c>
      <c r="AD448" t="str">
        <f t="shared" si="125"/>
        <v/>
      </c>
      <c r="AE448" t="str">
        <f t="shared" si="126"/>
        <v/>
      </c>
      <c r="AG448">
        <v>446</v>
      </c>
      <c r="AH448" t="str">
        <f t="shared" si="129"/>
        <v/>
      </c>
      <c r="AI448" t="str">
        <f>IFERROR(IF(MATCH($AH437,$S:$S,0)&gt;0,CONCATENATE("imagen: ",IF(OR(INDEX($AC:$AC,MATCH($AH437,$S:$S,0))=0,INDEX($AC:$AC,MATCH($AH437,$S:$S,0))=" ",INDEX($AC:$AC,MATCH($AH437,$S:$S,0))=""),CONCATENATE(CHAR(39),CHAR(39)),CONCATENATE("require('../images/productos/",INDEX($AC:$AC,MATCH($AH437,$S:$S,0)),"')")),","),0),"")</f>
        <v/>
      </c>
      <c r="AN448" t="str">
        <f>IF($E448="","",INDEX(CATEGORIAS!$A:$A,MATCH($E448,CATEGORIAS!$B:$B,0)))</f>
        <v/>
      </c>
      <c r="AO448" t="str">
        <f>IF($F448="","",INDEX(SUBCATEGORIAS!$A:$A,MATCH($F448,SUBCATEGORIAS!$B:$B,0)))</f>
        <v/>
      </c>
      <c r="AP448" t="str">
        <f t="shared" si="119"/>
        <v/>
      </c>
      <c r="AR448" s="2" t="str">
        <f t="shared" si="127"/>
        <v/>
      </c>
      <c r="AS448" t="str">
        <f t="shared" si="128"/>
        <v/>
      </c>
      <c r="AT448" t="str">
        <f t="shared" si="120"/>
        <v/>
      </c>
      <c r="AU448" t="str">
        <f t="shared" si="121"/>
        <v/>
      </c>
    </row>
    <row r="449" spans="2:47" x14ac:dyDescent="0.25">
      <c r="B449" t="str">
        <f>IF(D449="","",MAX($B$2:B448)+1)</f>
        <v/>
      </c>
      <c r="C449" s="3" t="str">
        <f>IF(A449="","",IF(COUNTIF($A$2:$A448,$A449)=0,MAX($C$2:$C448)+1,""))</f>
        <v/>
      </c>
      <c r="M449" t="s">
        <v>57</v>
      </c>
      <c r="O449" t="s">
        <v>57</v>
      </c>
      <c r="P449" s="3" t="str">
        <f t="shared" si="122"/>
        <v/>
      </c>
      <c r="Q449" s="3" t="str">
        <f>IF(D449="","",IF(AND(D449&lt;&gt;"",E449&lt;&gt;"",F449&lt;&gt;"",J449&lt;&gt;"",P449&lt;&gt;"",L449&lt;&gt;"",IFERROR(MATCH(INDEX($C:$C,MATCH($D449,$D:$D,0)),IMAGENES!$B:$B,0),-1)&gt;0),"'si'","'no'"))</f>
        <v/>
      </c>
      <c r="S449" t="str">
        <f t="shared" si="112"/>
        <v/>
      </c>
      <c r="T449" t="str">
        <f t="shared" si="113"/>
        <v/>
      </c>
      <c r="U449" t="str">
        <f t="shared" si="114"/>
        <v/>
      </c>
      <c r="V449" t="str">
        <f t="shared" si="123"/>
        <v/>
      </c>
      <c r="W449" t="str">
        <f t="shared" si="115"/>
        <v/>
      </c>
      <c r="X449" t="str">
        <f t="shared" si="116"/>
        <v/>
      </c>
      <c r="Y449" t="str">
        <f t="shared" si="117"/>
        <v/>
      </c>
      <c r="Z449" t="str">
        <f>IF($X449="","",INDEX(CATEGORIAS!$A:$A,MATCH($X449,CATEGORIAS!$B:$B,0)))</f>
        <v/>
      </c>
      <c r="AA449" t="str">
        <f>IF($Y449="","",INDEX(SUBCATEGORIAS!$A:$A,MATCH($Y449,SUBCATEGORIAS!$B:$B,0)))</f>
        <v/>
      </c>
      <c r="AB449" t="str">
        <f t="shared" si="118"/>
        <v/>
      </c>
      <c r="AC449" t="str">
        <f t="shared" si="124"/>
        <v/>
      </c>
      <c r="AD449" t="str">
        <f t="shared" si="125"/>
        <v/>
      </c>
      <c r="AE449" t="str">
        <f t="shared" si="126"/>
        <v/>
      </c>
      <c r="AG449">
        <v>447</v>
      </c>
      <c r="AH449" t="str">
        <f t="shared" si="129"/>
        <v/>
      </c>
      <c r="AI449" t="str">
        <f>IFERROR(IF(MATCH($AH437,$S:$S,0)&gt;0,CONCATENATE("disponible: ",INDEX($AE:$AE,MATCH($AH437,$S:$S,0)),","),0),"")</f>
        <v/>
      </c>
      <c r="AN449" t="str">
        <f>IF($E449="","",INDEX(CATEGORIAS!$A:$A,MATCH($E449,CATEGORIAS!$B:$B,0)))</f>
        <v/>
      </c>
      <c r="AO449" t="str">
        <f>IF($F449="","",INDEX(SUBCATEGORIAS!$A:$A,MATCH($F449,SUBCATEGORIAS!$B:$B,0)))</f>
        <v/>
      </c>
      <c r="AP449" t="str">
        <f t="shared" si="119"/>
        <v/>
      </c>
      <c r="AR449" s="2" t="str">
        <f t="shared" si="127"/>
        <v/>
      </c>
      <c r="AS449" t="str">
        <f t="shared" si="128"/>
        <v/>
      </c>
      <c r="AT449" t="str">
        <f t="shared" si="120"/>
        <v/>
      </c>
      <c r="AU449" t="str">
        <f t="shared" si="121"/>
        <v/>
      </c>
    </row>
    <row r="450" spans="2:47" x14ac:dyDescent="0.25">
      <c r="B450" t="str">
        <f>IF(D450="","",MAX($B$2:B449)+1)</f>
        <v/>
      </c>
      <c r="C450" s="3" t="str">
        <f>IF(A450="","",IF(COUNTIF($A$2:$A449,$A450)=0,MAX($C$2:$C449)+1,""))</f>
        <v/>
      </c>
      <c r="M450" t="s">
        <v>57</v>
      </c>
      <c r="O450" t="s">
        <v>57</v>
      </c>
      <c r="P450" s="3" t="str">
        <f t="shared" si="122"/>
        <v/>
      </c>
      <c r="Q450" s="3" t="str">
        <f>IF(D450="","",IF(AND(D450&lt;&gt;"",E450&lt;&gt;"",F450&lt;&gt;"",J450&lt;&gt;"",P450&lt;&gt;"",L450&lt;&gt;"",IFERROR(MATCH(INDEX($C:$C,MATCH($D450,$D:$D,0)),IMAGENES!$B:$B,0),-1)&gt;0),"'si'","'no'"))</f>
        <v/>
      </c>
      <c r="S450" t="str">
        <f t="shared" si="112"/>
        <v/>
      </c>
      <c r="T450" t="str">
        <f t="shared" si="113"/>
        <v/>
      </c>
      <c r="U450" t="str">
        <f t="shared" si="114"/>
        <v/>
      </c>
      <c r="V450" t="str">
        <f t="shared" si="123"/>
        <v/>
      </c>
      <c r="W450" t="str">
        <f t="shared" si="115"/>
        <v/>
      </c>
      <c r="X450" t="str">
        <f t="shared" si="116"/>
        <v/>
      </c>
      <c r="Y450" t="str">
        <f t="shared" si="117"/>
        <v/>
      </c>
      <c r="Z450" t="str">
        <f>IF($X450="","",INDEX(CATEGORIAS!$A:$A,MATCH($X450,CATEGORIAS!$B:$B,0)))</f>
        <v/>
      </c>
      <c r="AA450" t="str">
        <f>IF($Y450="","",INDEX(SUBCATEGORIAS!$A:$A,MATCH($Y450,SUBCATEGORIAS!$B:$B,0)))</f>
        <v/>
      </c>
      <c r="AB450" t="str">
        <f t="shared" si="118"/>
        <v/>
      </c>
      <c r="AC450" t="str">
        <f t="shared" si="124"/>
        <v/>
      </c>
      <c r="AD450" t="str">
        <f t="shared" si="125"/>
        <v/>
      </c>
      <c r="AE450" t="str">
        <f t="shared" si="126"/>
        <v/>
      </c>
      <c r="AG450">
        <v>448</v>
      </c>
      <c r="AH450" t="str">
        <f t="shared" si="129"/>
        <v/>
      </c>
      <c r="AI450" t="str">
        <f>IFERROR(IF(MATCH($AH437,$S:$S,0)&gt;0,"},",0),"")</f>
        <v/>
      </c>
      <c r="AN450" t="str">
        <f>IF($E450="","",INDEX(CATEGORIAS!$A:$A,MATCH($E450,CATEGORIAS!$B:$B,0)))</f>
        <v/>
      </c>
      <c r="AO450" t="str">
        <f>IF($F450="","",INDEX(SUBCATEGORIAS!$A:$A,MATCH($F450,SUBCATEGORIAS!$B:$B,0)))</f>
        <v/>
      </c>
      <c r="AP450" t="str">
        <f t="shared" si="119"/>
        <v/>
      </c>
      <c r="AR450" s="2" t="str">
        <f t="shared" si="127"/>
        <v/>
      </c>
      <c r="AS450" t="str">
        <f t="shared" si="128"/>
        <v/>
      </c>
      <c r="AT450" t="str">
        <f t="shared" si="120"/>
        <v/>
      </c>
      <c r="AU450" t="str">
        <f t="shared" si="121"/>
        <v/>
      </c>
    </row>
    <row r="451" spans="2:47" x14ac:dyDescent="0.25">
      <c r="B451" t="str">
        <f>IF(D451="","",MAX($B$2:B450)+1)</f>
        <v/>
      </c>
      <c r="C451" s="3" t="str">
        <f>IF(A451="","",IF(COUNTIF($A$2:$A450,$A451)=0,MAX($C$2:$C450)+1,""))</f>
        <v/>
      </c>
      <c r="M451" t="s">
        <v>57</v>
      </c>
      <c r="O451" t="s">
        <v>57</v>
      </c>
      <c r="P451" s="3" t="str">
        <f t="shared" si="122"/>
        <v/>
      </c>
      <c r="Q451" s="3" t="str">
        <f>IF(D451="","",IF(AND(D451&lt;&gt;"",E451&lt;&gt;"",F451&lt;&gt;"",J451&lt;&gt;"",P451&lt;&gt;"",L451&lt;&gt;"",IFERROR(MATCH(INDEX($C:$C,MATCH($D451,$D:$D,0)),IMAGENES!$B:$B,0),-1)&gt;0),"'si'","'no'"))</f>
        <v/>
      </c>
      <c r="S451" t="str">
        <f t="shared" ref="S451:S514" si="130">IFERROR(INDEX($C:$C,MATCH($B451,$C:$C,0)),"")</f>
        <v/>
      </c>
      <c r="T451" t="str">
        <f t="shared" ref="T451:T514" si="131">IF($S451="","",INDEX($D:$D,MATCH($S451,$C:$C,0)))</f>
        <v/>
      </c>
      <c r="U451" t="str">
        <f t="shared" ref="U451:U514" si="132">IF($S451="","",INDEX($L:$L,MATCH($S451,$C:$C,0)))</f>
        <v/>
      </c>
      <c r="V451" t="str">
        <f t="shared" si="123"/>
        <v/>
      </c>
      <c r="W451" t="str">
        <f t="shared" ref="W451:W514" si="133">IF($S451="","",INDEX($M:$M,MATCH($S451,$C:$C,0)))</f>
        <v/>
      </c>
      <c r="X451" t="str">
        <f t="shared" ref="X451:X514" si="134">IF($S451="","",INDEX($E:$E,MATCH($S451,$C:$C,0)))</f>
        <v/>
      </c>
      <c r="Y451" t="str">
        <f t="shared" ref="Y451:Y514" si="135">IF($S451="","",INDEX($F:$F,MATCH($S451,$C:$C,0)))</f>
        <v/>
      </c>
      <c r="Z451" t="str">
        <f>IF($X451="","",INDEX(CATEGORIAS!$A:$A,MATCH($X451,CATEGORIAS!$B:$B,0)))</f>
        <v/>
      </c>
      <c r="AA451" t="str">
        <f>IF($Y451="","",INDEX(SUBCATEGORIAS!$A:$A,MATCH($Y451,SUBCATEGORIAS!$B:$B,0)))</f>
        <v/>
      </c>
      <c r="AB451" t="str">
        <f t="shared" ref="AB451:AB514" si="136">IF($S451="","",INDEX($J:$J,MATCH($S451,$C:$C,0)))</f>
        <v/>
      </c>
      <c r="AC451" t="str">
        <f t="shared" si="124"/>
        <v/>
      </c>
      <c r="AD451" t="str">
        <f t="shared" si="125"/>
        <v/>
      </c>
      <c r="AE451" t="str">
        <f t="shared" si="126"/>
        <v/>
      </c>
      <c r="AG451">
        <v>449</v>
      </c>
      <c r="AH451">
        <f t="shared" si="129"/>
        <v>33</v>
      </c>
      <c r="AI451" t="str">
        <f>IFERROR(IF(MATCH($AH451,$S:$S,0)&gt;0,"{",0),"")</f>
        <v/>
      </c>
      <c r="AN451" t="str">
        <f>IF($E451="","",INDEX(CATEGORIAS!$A:$A,MATCH($E451,CATEGORIAS!$B:$B,0)))</f>
        <v/>
      </c>
      <c r="AO451" t="str">
        <f>IF($F451="","",INDEX(SUBCATEGORIAS!$A:$A,MATCH($F451,SUBCATEGORIAS!$B:$B,0)))</f>
        <v/>
      </c>
      <c r="AP451" t="str">
        <f t="shared" ref="AP451:AP514" si="137">IF(B451="","",B451)</f>
        <v/>
      </c>
      <c r="AR451" s="2" t="str">
        <f t="shared" si="127"/>
        <v/>
      </c>
      <c r="AS451" t="str">
        <f t="shared" si="128"/>
        <v/>
      </c>
      <c r="AT451" t="str">
        <f t="shared" ref="AT451:AT514" si="138">IF(B451="","",IF(B451/100&gt;0,IF(B451/10&gt;0,CONCATENATE("00",B451),CONCATENATE("0",B451)),B451))</f>
        <v/>
      </c>
      <c r="AU451" t="str">
        <f t="shared" ref="AU451:AU514" si="139">IF(B451="","",CONCATENATE("{ id_sku: '",CONCATENATE(AR451,AS451,AT451),"', id_articulo: '",INDEX($C:$C,MATCH($D451,$D:$D,0)),"', variacion: '",P451,"' },"))</f>
        <v/>
      </c>
    </row>
    <row r="452" spans="2:47" x14ac:dyDescent="0.25">
      <c r="B452" t="str">
        <f>IF(D452="","",MAX($B$2:B451)+1)</f>
        <v/>
      </c>
      <c r="C452" s="3" t="str">
        <f>IF(A452="","",IF(COUNTIF($A$2:$A451,$A452)=0,MAX($C$2:$C451)+1,""))</f>
        <v/>
      </c>
      <c r="M452" t="s">
        <v>57</v>
      </c>
      <c r="O452" t="s">
        <v>57</v>
      </c>
      <c r="P452" s="3" t="str">
        <f t="shared" ref="P452:P515" si="140">_xlfn.TEXTJOIN(" - ",TRUE,G452:I452)</f>
        <v/>
      </c>
      <c r="Q452" s="3" t="str">
        <f>IF(D452="","",IF(AND(D452&lt;&gt;"",E452&lt;&gt;"",F452&lt;&gt;"",J452&lt;&gt;"",P452&lt;&gt;"",L452&lt;&gt;"",IFERROR(MATCH(INDEX($C:$C,MATCH($D452,$D:$D,0)),IMAGENES!$B:$B,0),-1)&gt;0),"'si'","'no'"))</f>
        <v/>
      </c>
      <c r="S452" t="str">
        <f t="shared" si="130"/>
        <v/>
      </c>
      <c r="T452" t="str">
        <f t="shared" si="131"/>
        <v/>
      </c>
      <c r="U452" t="str">
        <f t="shared" si="132"/>
        <v/>
      </c>
      <c r="V452" t="str">
        <f t="shared" ref="V452:V515" si="141">IF($S452="","",INDEX($K:$K,MATCH($S452,$C:$C,0)))</f>
        <v/>
      </c>
      <c r="W452" t="str">
        <f t="shared" si="133"/>
        <v/>
      </c>
      <c r="X452" t="str">
        <f t="shared" si="134"/>
        <v/>
      </c>
      <c r="Y452" t="str">
        <f t="shared" si="135"/>
        <v/>
      </c>
      <c r="Z452" t="str">
        <f>IF($X452="","",INDEX(CATEGORIAS!$A:$A,MATCH($X452,CATEGORIAS!$B:$B,0)))</f>
        <v/>
      </c>
      <c r="AA452" t="str">
        <f>IF($Y452="","",INDEX(SUBCATEGORIAS!$A:$A,MATCH($Y452,SUBCATEGORIAS!$B:$B,0)))</f>
        <v/>
      </c>
      <c r="AB452" t="str">
        <f t="shared" si="136"/>
        <v/>
      </c>
      <c r="AC452" t="str">
        <f t="shared" ref="AC452:AC515" si="142">IF($S452="","",IF(OR(INDEX($N:$N,MATCH($S452,$C:$C,0))=0,INDEX($N:$N,MATCH($S452,$C:$C,0))=" "),"",INDEX($N:$N,MATCH($S452,$C:$C,0))))</f>
        <v/>
      </c>
      <c r="AD452" t="str">
        <f t="shared" ref="AD452:AD515" si="143">IF($S452="","",IF(OR(INDEX($O:$O,MATCH($S452,$C:$C,0))=0,INDEX($O:$O,MATCH($S452,$C:$C,0))=" "),"",INDEX($O:$O,MATCH($S452,$C:$C,0))))</f>
        <v/>
      </c>
      <c r="AE452" t="str">
        <f t="shared" ref="AE452:AE515" si="144">IF($S452="","",INDEX($Q:$Q,MATCH($S452,$C:$C,0)))</f>
        <v/>
      </c>
      <c r="AG452">
        <v>450</v>
      </c>
      <c r="AH452" t="str">
        <f t="shared" si="129"/>
        <v/>
      </c>
      <c r="AI452" t="str">
        <f>IFERROR(IF(MATCH($AH451,$S:$S,0)&gt;0,CONCATENATE("id_articulo: ",$AH451,","),0),"")</f>
        <v/>
      </c>
      <c r="AN452" t="str">
        <f>IF($E452="","",INDEX(CATEGORIAS!$A:$A,MATCH($E452,CATEGORIAS!$B:$B,0)))</f>
        <v/>
      </c>
      <c r="AO452" t="str">
        <f>IF($F452="","",INDEX(SUBCATEGORIAS!$A:$A,MATCH($F452,SUBCATEGORIAS!$B:$B,0)))</f>
        <v/>
      </c>
      <c r="AP452" t="str">
        <f t="shared" si="137"/>
        <v/>
      </c>
      <c r="AR452" s="2" t="str">
        <f t="shared" ref="AR452:AR515" si="145">IF(AN452="","",IF(AN452/100&gt;0,IF(AN452/10&gt;0,CONCATENATE("00",AN452),CONCATENATE("0",AN452)),AN452))</f>
        <v/>
      </c>
      <c r="AS452" t="str">
        <f t="shared" ref="AS452:AS515" si="146">IF(AO452="","",IF(AO452/100&gt;0,IF(AO452/10&gt;0,CONCATENATE("00",AO452),CONCATENATE("0",AO452)),AO452))</f>
        <v/>
      </c>
      <c r="AT452" t="str">
        <f t="shared" si="138"/>
        <v/>
      </c>
      <c r="AU452" t="str">
        <f t="shared" si="139"/>
        <v/>
      </c>
    </row>
    <row r="453" spans="2:47" x14ac:dyDescent="0.25">
      <c r="B453" t="str">
        <f>IF(D453="","",MAX($B$2:B452)+1)</f>
        <v/>
      </c>
      <c r="C453" s="3" t="str">
        <f>IF(A453="","",IF(COUNTIF($A$2:$A452,$A453)=0,MAX($C$2:$C452)+1,""))</f>
        <v/>
      </c>
      <c r="M453" t="s">
        <v>57</v>
      </c>
      <c r="O453" t="s">
        <v>57</v>
      </c>
      <c r="P453" s="3" t="str">
        <f t="shared" si="140"/>
        <v/>
      </c>
      <c r="Q453" s="3" t="str">
        <f>IF(D453="","",IF(AND(D453&lt;&gt;"",E453&lt;&gt;"",F453&lt;&gt;"",J453&lt;&gt;"",P453&lt;&gt;"",L453&lt;&gt;"",IFERROR(MATCH(INDEX($C:$C,MATCH($D453,$D:$D,0)),IMAGENES!$B:$B,0),-1)&gt;0),"'si'","'no'"))</f>
        <v/>
      </c>
      <c r="S453" t="str">
        <f t="shared" si="130"/>
        <v/>
      </c>
      <c r="T453" t="str">
        <f t="shared" si="131"/>
        <v/>
      </c>
      <c r="U453" t="str">
        <f t="shared" si="132"/>
        <v/>
      </c>
      <c r="V453" t="str">
        <f t="shared" si="141"/>
        <v/>
      </c>
      <c r="W453" t="str">
        <f t="shared" si="133"/>
        <v/>
      </c>
      <c r="X453" t="str">
        <f t="shared" si="134"/>
        <v/>
      </c>
      <c r="Y453" t="str">
        <f t="shared" si="135"/>
        <v/>
      </c>
      <c r="Z453" t="str">
        <f>IF($X453="","",INDEX(CATEGORIAS!$A:$A,MATCH($X453,CATEGORIAS!$B:$B,0)))</f>
        <v/>
      </c>
      <c r="AA453" t="str">
        <f>IF($Y453="","",INDEX(SUBCATEGORIAS!$A:$A,MATCH($Y453,SUBCATEGORIAS!$B:$B,0)))</f>
        <v/>
      </c>
      <c r="AB453" t="str">
        <f t="shared" si="136"/>
        <v/>
      </c>
      <c r="AC453" t="str">
        <f t="shared" si="142"/>
        <v/>
      </c>
      <c r="AD453" t="str">
        <f t="shared" si="143"/>
        <v/>
      </c>
      <c r="AE453" t="str">
        <f t="shared" si="144"/>
        <v/>
      </c>
      <c r="AG453">
        <v>451</v>
      </c>
      <c r="AH453" t="str">
        <f t="shared" ref="AH453:AH516" si="147">IF(AG452/14=INT(AG452/14),AG452/14+1,"")</f>
        <v/>
      </c>
      <c r="AI453" t="str">
        <f>IFERROR(IF(MATCH($AH451,$S:$S,0)&gt;0,CONCATENATE("nombre: '",INDEX($T:$T,MATCH($AH451,$S:$S,0)),"',"),0),"")</f>
        <v/>
      </c>
      <c r="AN453" t="str">
        <f>IF($E453="","",INDEX(CATEGORIAS!$A:$A,MATCH($E453,CATEGORIAS!$B:$B,0)))</f>
        <v/>
      </c>
      <c r="AO453" t="str">
        <f>IF($F453="","",INDEX(SUBCATEGORIAS!$A:$A,MATCH($F453,SUBCATEGORIAS!$B:$B,0)))</f>
        <v/>
      </c>
      <c r="AP453" t="str">
        <f t="shared" si="137"/>
        <v/>
      </c>
      <c r="AR453" s="2" t="str">
        <f t="shared" si="145"/>
        <v/>
      </c>
      <c r="AS453" t="str">
        <f t="shared" si="146"/>
        <v/>
      </c>
      <c r="AT453" t="str">
        <f t="shared" si="138"/>
        <v/>
      </c>
      <c r="AU453" t="str">
        <f t="shared" si="139"/>
        <v/>
      </c>
    </row>
    <row r="454" spans="2:47" x14ac:dyDescent="0.25">
      <c r="B454" t="str">
        <f>IF(D454="","",MAX($B$2:B453)+1)</f>
        <v/>
      </c>
      <c r="C454" s="3" t="str">
        <f>IF(A454="","",IF(COUNTIF($A$2:$A453,$A454)=0,MAX($C$2:$C453)+1,""))</f>
        <v/>
      </c>
      <c r="M454" t="s">
        <v>57</v>
      </c>
      <c r="O454" t="s">
        <v>57</v>
      </c>
      <c r="P454" s="3" t="str">
        <f t="shared" si="140"/>
        <v/>
      </c>
      <c r="Q454" s="3" t="str">
        <f>IF(D454="","",IF(AND(D454&lt;&gt;"",E454&lt;&gt;"",F454&lt;&gt;"",J454&lt;&gt;"",P454&lt;&gt;"",L454&lt;&gt;"",IFERROR(MATCH(INDEX($C:$C,MATCH($D454,$D:$D,0)),IMAGENES!$B:$B,0),-1)&gt;0),"'si'","'no'"))</f>
        <v/>
      </c>
      <c r="S454" t="str">
        <f t="shared" si="130"/>
        <v/>
      </c>
      <c r="T454" t="str">
        <f t="shared" si="131"/>
        <v/>
      </c>
      <c r="U454" t="str">
        <f t="shared" si="132"/>
        <v/>
      </c>
      <c r="V454" t="str">
        <f t="shared" si="141"/>
        <v/>
      </c>
      <c r="W454" t="str">
        <f t="shared" si="133"/>
        <v/>
      </c>
      <c r="X454" t="str">
        <f t="shared" si="134"/>
        <v/>
      </c>
      <c r="Y454" t="str">
        <f t="shared" si="135"/>
        <v/>
      </c>
      <c r="Z454" t="str">
        <f>IF($X454="","",INDEX(CATEGORIAS!$A:$A,MATCH($X454,CATEGORIAS!$B:$B,0)))</f>
        <v/>
      </c>
      <c r="AA454" t="str">
        <f>IF($Y454="","",INDEX(SUBCATEGORIAS!$A:$A,MATCH($Y454,SUBCATEGORIAS!$B:$B,0)))</f>
        <v/>
      </c>
      <c r="AB454" t="str">
        <f t="shared" si="136"/>
        <v/>
      </c>
      <c r="AC454" t="str">
        <f t="shared" si="142"/>
        <v/>
      </c>
      <c r="AD454" t="str">
        <f t="shared" si="143"/>
        <v/>
      </c>
      <c r="AE454" t="str">
        <f t="shared" si="144"/>
        <v/>
      </c>
      <c r="AG454">
        <v>452</v>
      </c>
      <c r="AH454" t="str">
        <f t="shared" si="147"/>
        <v/>
      </c>
      <c r="AI454" t="str">
        <f>IFERROR(IF(MATCH($AH451,$S:$S,0)&gt;0,CONCATENATE("descripcion: '",INDEX($U:$U,MATCH($AH451,$S:$S,0)),"',"),0),"")</f>
        <v/>
      </c>
      <c r="AN454" t="str">
        <f>IF($E454="","",INDEX(CATEGORIAS!$A:$A,MATCH($E454,CATEGORIAS!$B:$B,0)))</f>
        <v/>
      </c>
      <c r="AO454" t="str">
        <f>IF($F454="","",INDEX(SUBCATEGORIAS!$A:$A,MATCH($F454,SUBCATEGORIAS!$B:$B,0)))</f>
        <v/>
      </c>
      <c r="AP454" t="str">
        <f t="shared" si="137"/>
        <v/>
      </c>
      <c r="AR454" s="2" t="str">
        <f t="shared" si="145"/>
        <v/>
      </c>
      <c r="AS454" t="str">
        <f t="shared" si="146"/>
        <v/>
      </c>
      <c r="AT454" t="str">
        <f t="shared" si="138"/>
        <v/>
      </c>
      <c r="AU454" t="str">
        <f t="shared" si="139"/>
        <v/>
      </c>
    </row>
    <row r="455" spans="2:47" x14ac:dyDescent="0.25">
      <c r="B455" t="str">
        <f>IF(D455="","",MAX($B$2:B454)+1)</f>
        <v/>
      </c>
      <c r="C455" s="3" t="str">
        <f>IF(A455="","",IF(COUNTIF($A$2:$A454,$A455)=0,MAX($C$2:$C454)+1,""))</f>
        <v/>
      </c>
      <c r="M455" t="s">
        <v>57</v>
      </c>
      <c r="O455" t="s">
        <v>57</v>
      </c>
      <c r="P455" s="3" t="str">
        <f t="shared" si="140"/>
        <v/>
      </c>
      <c r="Q455" s="3" t="str">
        <f>IF(D455="","",IF(AND(D455&lt;&gt;"",E455&lt;&gt;"",F455&lt;&gt;"",J455&lt;&gt;"",P455&lt;&gt;"",L455&lt;&gt;"",IFERROR(MATCH(INDEX($C:$C,MATCH($D455,$D:$D,0)),IMAGENES!$B:$B,0),-1)&gt;0),"'si'","'no'"))</f>
        <v/>
      </c>
      <c r="S455" t="str">
        <f t="shared" si="130"/>
        <v/>
      </c>
      <c r="T455" t="str">
        <f t="shared" si="131"/>
        <v/>
      </c>
      <c r="U455" t="str">
        <f t="shared" si="132"/>
        <v/>
      </c>
      <c r="V455" t="str">
        <f t="shared" si="141"/>
        <v/>
      </c>
      <c r="W455" t="str">
        <f t="shared" si="133"/>
        <v/>
      </c>
      <c r="X455" t="str">
        <f t="shared" si="134"/>
        <v/>
      </c>
      <c r="Y455" t="str">
        <f t="shared" si="135"/>
        <v/>
      </c>
      <c r="Z455" t="str">
        <f>IF($X455="","",INDEX(CATEGORIAS!$A:$A,MATCH($X455,CATEGORIAS!$B:$B,0)))</f>
        <v/>
      </c>
      <c r="AA455" t="str">
        <f>IF($Y455="","",INDEX(SUBCATEGORIAS!$A:$A,MATCH($Y455,SUBCATEGORIAS!$B:$B,0)))</f>
        <v/>
      </c>
      <c r="AB455" t="str">
        <f t="shared" si="136"/>
        <v/>
      </c>
      <c r="AC455" t="str">
        <f t="shared" si="142"/>
        <v/>
      </c>
      <c r="AD455" t="str">
        <f t="shared" si="143"/>
        <v/>
      </c>
      <c r="AE455" t="str">
        <f t="shared" si="144"/>
        <v/>
      </c>
      <c r="AG455">
        <v>453</v>
      </c>
      <c r="AH455" t="str">
        <f t="shared" si="147"/>
        <v/>
      </c>
      <c r="AI455" t="str">
        <f>IFERROR(IF(MATCH($AH451,$S:$S,0)&gt;0,CONCATENATE("descripcion_larga: '",INDEX($W:$W,MATCH($AH451,$S:$S,0)),"',"),0),"")</f>
        <v/>
      </c>
      <c r="AN455" t="str">
        <f>IF($E455="","",INDEX(CATEGORIAS!$A:$A,MATCH($E455,CATEGORIAS!$B:$B,0)))</f>
        <v/>
      </c>
      <c r="AO455" t="str">
        <f>IF($F455="","",INDEX(SUBCATEGORIAS!$A:$A,MATCH($F455,SUBCATEGORIAS!$B:$B,0)))</f>
        <v/>
      </c>
      <c r="AP455" t="str">
        <f t="shared" si="137"/>
        <v/>
      </c>
      <c r="AR455" s="2" t="str">
        <f t="shared" si="145"/>
        <v/>
      </c>
      <c r="AS455" t="str">
        <f t="shared" si="146"/>
        <v/>
      </c>
      <c r="AT455" t="str">
        <f t="shared" si="138"/>
        <v/>
      </c>
      <c r="AU455" t="str">
        <f t="shared" si="139"/>
        <v/>
      </c>
    </row>
    <row r="456" spans="2:47" x14ac:dyDescent="0.25">
      <c r="B456" t="str">
        <f>IF(D456="","",MAX($B$2:B455)+1)</f>
        <v/>
      </c>
      <c r="C456" s="3" t="str">
        <f>IF(A456="","",IF(COUNTIF($A$2:$A455,$A456)=0,MAX($C$2:$C455)+1,""))</f>
        <v/>
      </c>
      <c r="M456" t="s">
        <v>57</v>
      </c>
      <c r="O456" t="s">
        <v>57</v>
      </c>
      <c r="P456" s="3" t="str">
        <f t="shared" si="140"/>
        <v/>
      </c>
      <c r="Q456" s="3" t="str">
        <f>IF(D456="","",IF(AND(D456&lt;&gt;"",E456&lt;&gt;"",F456&lt;&gt;"",J456&lt;&gt;"",P456&lt;&gt;"",L456&lt;&gt;"",IFERROR(MATCH(INDEX($C:$C,MATCH($D456,$D:$D,0)),IMAGENES!$B:$B,0),-1)&gt;0),"'si'","'no'"))</f>
        <v/>
      </c>
      <c r="S456" t="str">
        <f t="shared" si="130"/>
        <v/>
      </c>
      <c r="T456" t="str">
        <f t="shared" si="131"/>
        <v/>
      </c>
      <c r="U456" t="str">
        <f t="shared" si="132"/>
        <v/>
      </c>
      <c r="V456" t="str">
        <f t="shared" si="141"/>
        <v/>
      </c>
      <c r="W456" t="str">
        <f t="shared" si="133"/>
        <v/>
      </c>
      <c r="X456" t="str">
        <f t="shared" si="134"/>
        <v/>
      </c>
      <c r="Y456" t="str">
        <f t="shared" si="135"/>
        <v/>
      </c>
      <c r="Z456" t="str">
        <f>IF($X456="","",INDEX(CATEGORIAS!$A:$A,MATCH($X456,CATEGORIAS!$B:$B,0)))</f>
        <v/>
      </c>
      <c r="AA456" t="str">
        <f>IF($Y456="","",INDEX(SUBCATEGORIAS!$A:$A,MATCH($Y456,SUBCATEGORIAS!$B:$B,0)))</f>
        <v/>
      </c>
      <c r="AB456" t="str">
        <f t="shared" si="136"/>
        <v/>
      </c>
      <c r="AC456" t="str">
        <f t="shared" si="142"/>
        <v/>
      </c>
      <c r="AD456" t="str">
        <f t="shared" si="143"/>
        <v/>
      </c>
      <c r="AE456" t="str">
        <f t="shared" si="144"/>
        <v/>
      </c>
      <c r="AG456">
        <v>454</v>
      </c>
      <c r="AH456" t="str">
        <f t="shared" si="147"/>
        <v/>
      </c>
      <c r="AI456" t="str">
        <f>IFERROR(IF(MATCH($AH451,$S:$S,0)&gt;0,CONCATENATE("grado: '",INDEX($V:$V,MATCH($AH451,$S:$S,0)),"',"),0),"")</f>
        <v/>
      </c>
      <c r="AN456" t="str">
        <f>IF($E456="","",INDEX(CATEGORIAS!$A:$A,MATCH($E456,CATEGORIAS!$B:$B,0)))</f>
        <v/>
      </c>
      <c r="AO456" t="str">
        <f>IF($F456="","",INDEX(SUBCATEGORIAS!$A:$A,MATCH($F456,SUBCATEGORIAS!$B:$B,0)))</f>
        <v/>
      </c>
      <c r="AP456" t="str">
        <f t="shared" si="137"/>
        <v/>
      </c>
      <c r="AR456" s="2" t="str">
        <f t="shared" si="145"/>
        <v/>
      </c>
      <c r="AS456" t="str">
        <f t="shared" si="146"/>
        <v/>
      </c>
      <c r="AT456" t="str">
        <f t="shared" si="138"/>
        <v/>
      </c>
      <c r="AU456" t="str">
        <f t="shared" si="139"/>
        <v/>
      </c>
    </row>
    <row r="457" spans="2:47" x14ac:dyDescent="0.25">
      <c r="B457" t="str">
        <f>IF(D457="","",MAX($B$2:B456)+1)</f>
        <v/>
      </c>
      <c r="C457" s="3" t="str">
        <f>IF(A457="","",IF(COUNTIF($A$2:$A456,$A457)=0,MAX($C$2:$C456)+1,""))</f>
        <v/>
      </c>
      <c r="M457" t="s">
        <v>57</v>
      </c>
      <c r="O457" t="s">
        <v>57</v>
      </c>
      <c r="P457" s="3" t="str">
        <f t="shared" si="140"/>
        <v/>
      </c>
      <c r="Q457" s="3" t="str">
        <f>IF(D457="","",IF(AND(D457&lt;&gt;"",E457&lt;&gt;"",F457&lt;&gt;"",J457&lt;&gt;"",P457&lt;&gt;"",L457&lt;&gt;"",IFERROR(MATCH(INDEX($C:$C,MATCH($D457,$D:$D,0)),IMAGENES!$B:$B,0),-1)&gt;0),"'si'","'no'"))</f>
        <v/>
      </c>
      <c r="S457" t="str">
        <f t="shared" si="130"/>
        <v/>
      </c>
      <c r="T457" t="str">
        <f t="shared" si="131"/>
        <v/>
      </c>
      <c r="U457" t="str">
        <f t="shared" si="132"/>
        <v/>
      </c>
      <c r="V457" t="str">
        <f t="shared" si="141"/>
        <v/>
      </c>
      <c r="W457" t="str">
        <f t="shared" si="133"/>
        <v/>
      </c>
      <c r="X457" t="str">
        <f t="shared" si="134"/>
        <v/>
      </c>
      <c r="Y457" t="str">
        <f t="shared" si="135"/>
        <v/>
      </c>
      <c r="Z457" t="str">
        <f>IF($X457="","",INDEX(CATEGORIAS!$A:$A,MATCH($X457,CATEGORIAS!$B:$B,0)))</f>
        <v/>
      </c>
      <c r="AA457" t="str">
        <f>IF($Y457="","",INDEX(SUBCATEGORIAS!$A:$A,MATCH($Y457,SUBCATEGORIAS!$B:$B,0)))</f>
        <v/>
      </c>
      <c r="AB457" t="str">
        <f t="shared" si="136"/>
        <v/>
      </c>
      <c r="AC457" t="str">
        <f t="shared" si="142"/>
        <v/>
      </c>
      <c r="AD457" t="str">
        <f t="shared" si="143"/>
        <v/>
      </c>
      <c r="AE457" t="str">
        <f t="shared" si="144"/>
        <v/>
      </c>
      <c r="AG457">
        <v>455</v>
      </c>
      <c r="AH457" t="str">
        <f t="shared" si="147"/>
        <v/>
      </c>
      <c r="AI457" t="str">
        <f>IFERROR(IF(MATCH($AH451,$S:$S,0)&gt;0,CONCATENATE("id_categoria: '",INDEX($Z:$Z,MATCH($AH451,$S:$S,0)),"',"),0),"")</f>
        <v/>
      </c>
      <c r="AN457" t="str">
        <f>IF($E457="","",INDEX(CATEGORIAS!$A:$A,MATCH($E457,CATEGORIAS!$B:$B,0)))</f>
        <v/>
      </c>
      <c r="AO457" t="str">
        <f>IF($F457="","",INDEX(SUBCATEGORIAS!$A:$A,MATCH($F457,SUBCATEGORIAS!$B:$B,0)))</f>
        <v/>
      </c>
      <c r="AP457" t="str">
        <f t="shared" si="137"/>
        <v/>
      </c>
      <c r="AR457" s="2" t="str">
        <f t="shared" si="145"/>
        <v/>
      </c>
      <c r="AS457" t="str">
        <f t="shared" si="146"/>
        <v/>
      </c>
      <c r="AT457" t="str">
        <f t="shared" si="138"/>
        <v/>
      </c>
      <c r="AU457" t="str">
        <f t="shared" si="139"/>
        <v/>
      </c>
    </row>
    <row r="458" spans="2:47" x14ac:dyDescent="0.25">
      <c r="B458" t="str">
        <f>IF(D458="","",MAX($B$2:B457)+1)</f>
        <v/>
      </c>
      <c r="C458" s="3" t="str">
        <f>IF(A458="","",IF(COUNTIF($A$2:$A457,$A458)=0,MAX($C$2:$C457)+1,""))</f>
        <v/>
      </c>
      <c r="M458" t="s">
        <v>57</v>
      </c>
      <c r="O458" t="s">
        <v>57</v>
      </c>
      <c r="P458" s="3" t="str">
        <f t="shared" si="140"/>
        <v/>
      </c>
      <c r="Q458" s="3" t="str">
        <f>IF(D458="","",IF(AND(D458&lt;&gt;"",E458&lt;&gt;"",F458&lt;&gt;"",J458&lt;&gt;"",P458&lt;&gt;"",L458&lt;&gt;"",IFERROR(MATCH(INDEX($C:$C,MATCH($D458,$D:$D,0)),IMAGENES!$B:$B,0),-1)&gt;0),"'si'","'no'"))</f>
        <v/>
      </c>
      <c r="S458" t="str">
        <f t="shared" si="130"/>
        <v/>
      </c>
      <c r="T458" t="str">
        <f t="shared" si="131"/>
        <v/>
      </c>
      <c r="U458" t="str">
        <f t="shared" si="132"/>
        <v/>
      </c>
      <c r="V458" t="str">
        <f t="shared" si="141"/>
        <v/>
      </c>
      <c r="W458" t="str">
        <f t="shared" si="133"/>
        <v/>
      </c>
      <c r="X458" t="str">
        <f t="shared" si="134"/>
        <v/>
      </c>
      <c r="Y458" t="str">
        <f t="shared" si="135"/>
        <v/>
      </c>
      <c r="Z458" t="str">
        <f>IF($X458="","",INDEX(CATEGORIAS!$A:$A,MATCH($X458,CATEGORIAS!$B:$B,0)))</f>
        <v/>
      </c>
      <c r="AA458" t="str">
        <f>IF($Y458="","",INDEX(SUBCATEGORIAS!$A:$A,MATCH($Y458,SUBCATEGORIAS!$B:$B,0)))</f>
        <v/>
      </c>
      <c r="AB458" t="str">
        <f t="shared" si="136"/>
        <v/>
      </c>
      <c r="AC458" t="str">
        <f t="shared" si="142"/>
        <v/>
      </c>
      <c r="AD458" t="str">
        <f t="shared" si="143"/>
        <v/>
      </c>
      <c r="AE458" t="str">
        <f t="shared" si="144"/>
        <v/>
      </c>
      <c r="AG458">
        <v>456</v>
      </c>
      <c r="AH458" t="str">
        <f t="shared" si="147"/>
        <v/>
      </c>
      <c r="AI458" t="str">
        <f>IFERROR(IF(MATCH($AH451,$S:$S,0)&gt;0,CONCATENATE("id_subcategoria: '",INDEX($AA:$AA,MATCH($AH451,$S:$S,0)),"',"),0),"")</f>
        <v/>
      </c>
      <c r="AN458" t="str">
        <f>IF($E458="","",INDEX(CATEGORIAS!$A:$A,MATCH($E458,CATEGORIAS!$B:$B,0)))</f>
        <v/>
      </c>
      <c r="AO458" t="str">
        <f>IF($F458="","",INDEX(SUBCATEGORIAS!$A:$A,MATCH($F458,SUBCATEGORIAS!$B:$B,0)))</f>
        <v/>
      </c>
      <c r="AP458" t="str">
        <f t="shared" si="137"/>
        <v/>
      </c>
      <c r="AR458" s="2" t="str">
        <f t="shared" si="145"/>
        <v/>
      </c>
      <c r="AS458" t="str">
        <f t="shared" si="146"/>
        <v/>
      </c>
      <c r="AT458" t="str">
        <f t="shared" si="138"/>
        <v/>
      </c>
      <c r="AU458" t="str">
        <f t="shared" si="139"/>
        <v/>
      </c>
    </row>
    <row r="459" spans="2:47" x14ac:dyDescent="0.25">
      <c r="B459" t="str">
        <f>IF(D459="","",MAX($B$2:B458)+1)</f>
        <v/>
      </c>
      <c r="C459" s="3" t="str">
        <f>IF(A459="","",IF(COUNTIF($A$2:$A458,$A459)=0,MAX($C$2:$C458)+1,""))</f>
        <v/>
      </c>
      <c r="M459" t="s">
        <v>57</v>
      </c>
      <c r="O459" t="s">
        <v>57</v>
      </c>
      <c r="P459" s="3" t="str">
        <f t="shared" si="140"/>
        <v/>
      </c>
      <c r="Q459" s="3" t="str">
        <f>IF(D459="","",IF(AND(D459&lt;&gt;"",E459&lt;&gt;"",F459&lt;&gt;"",J459&lt;&gt;"",P459&lt;&gt;"",L459&lt;&gt;"",IFERROR(MATCH(INDEX($C:$C,MATCH($D459,$D:$D,0)),IMAGENES!$B:$B,0),-1)&gt;0),"'si'","'no'"))</f>
        <v/>
      </c>
      <c r="S459" t="str">
        <f t="shared" si="130"/>
        <v/>
      </c>
      <c r="T459" t="str">
        <f t="shared" si="131"/>
        <v/>
      </c>
      <c r="U459" t="str">
        <f t="shared" si="132"/>
        <v/>
      </c>
      <c r="V459" t="str">
        <f t="shared" si="141"/>
        <v/>
      </c>
      <c r="W459" t="str">
        <f t="shared" si="133"/>
        <v/>
      </c>
      <c r="X459" t="str">
        <f t="shared" si="134"/>
        <v/>
      </c>
      <c r="Y459" t="str">
        <f t="shared" si="135"/>
        <v/>
      </c>
      <c r="Z459" t="str">
        <f>IF($X459="","",INDEX(CATEGORIAS!$A:$A,MATCH($X459,CATEGORIAS!$B:$B,0)))</f>
        <v/>
      </c>
      <c r="AA459" t="str">
        <f>IF($Y459="","",INDEX(SUBCATEGORIAS!$A:$A,MATCH($Y459,SUBCATEGORIAS!$B:$B,0)))</f>
        <v/>
      </c>
      <c r="AB459" t="str">
        <f t="shared" si="136"/>
        <v/>
      </c>
      <c r="AC459" t="str">
        <f t="shared" si="142"/>
        <v/>
      </c>
      <c r="AD459" t="str">
        <f t="shared" si="143"/>
        <v/>
      </c>
      <c r="AE459" t="str">
        <f t="shared" si="144"/>
        <v/>
      </c>
      <c r="AG459">
        <v>457</v>
      </c>
      <c r="AH459" t="str">
        <f t="shared" si="147"/>
        <v/>
      </c>
      <c r="AI459" t="str">
        <f>IFERROR(IF(MATCH($AH451,$S:$S,0)&gt;0,CONCATENATE("precio: ",INDEX($AB:$AB,MATCH($AH451,$S:$S,0)),","),0),"")</f>
        <v/>
      </c>
      <c r="AN459" t="str">
        <f>IF($E459="","",INDEX(CATEGORIAS!$A:$A,MATCH($E459,CATEGORIAS!$B:$B,0)))</f>
        <v/>
      </c>
      <c r="AO459" t="str">
        <f>IF($F459="","",INDEX(SUBCATEGORIAS!$A:$A,MATCH($F459,SUBCATEGORIAS!$B:$B,0)))</f>
        <v/>
      </c>
      <c r="AP459" t="str">
        <f t="shared" si="137"/>
        <v/>
      </c>
      <c r="AR459" s="2" t="str">
        <f t="shared" si="145"/>
        <v/>
      </c>
      <c r="AS459" t="str">
        <f t="shared" si="146"/>
        <v/>
      </c>
      <c r="AT459" t="str">
        <f t="shared" si="138"/>
        <v/>
      </c>
      <c r="AU459" t="str">
        <f t="shared" si="139"/>
        <v/>
      </c>
    </row>
    <row r="460" spans="2:47" x14ac:dyDescent="0.25">
      <c r="B460" t="str">
        <f>IF(D460="","",MAX($B$2:B459)+1)</f>
        <v/>
      </c>
      <c r="C460" s="3" t="str">
        <f>IF(A460="","",IF(COUNTIF($A$2:$A459,$A460)=0,MAX($C$2:$C459)+1,""))</f>
        <v/>
      </c>
      <c r="M460" t="s">
        <v>57</v>
      </c>
      <c r="O460" t="s">
        <v>57</v>
      </c>
      <c r="P460" s="3" t="str">
        <f t="shared" si="140"/>
        <v/>
      </c>
      <c r="Q460" s="3" t="str">
        <f>IF(D460="","",IF(AND(D460&lt;&gt;"",E460&lt;&gt;"",F460&lt;&gt;"",J460&lt;&gt;"",P460&lt;&gt;"",L460&lt;&gt;"",IFERROR(MATCH(INDEX($C:$C,MATCH($D460,$D:$D,0)),IMAGENES!$B:$B,0),-1)&gt;0),"'si'","'no'"))</f>
        <v/>
      </c>
      <c r="S460" t="str">
        <f t="shared" si="130"/>
        <v/>
      </c>
      <c r="T460" t="str">
        <f t="shared" si="131"/>
        <v/>
      </c>
      <c r="U460" t="str">
        <f t="shared" si="132"/>
        <v/>
      </c>
      <c r="V460" t="str">
        <f t="shared" si="141"/>
        <v/>
      </c>
      <c r="W460" t="str">
        <f t="shared" si="133"/>
        <v/>
      </c>
      <c r="X460" t="str">
        <f t="shared" si="134"/>
        <v/>
      </c>
      <c r="Y460" t="str">
        <f t="shared" si="135"/>
        <v/>
      </c>
      <c r="Z460" t="str">
        <f>IF($X460="","",INDEX(CATEGORIAS!$A:$A,MATCH($X460,CATEGORIAS!$B:$B,0)))</f>
        <v/>
      </c>
      <c r="AA460" t="str">
        <f>IF($Y460="","",INDEX(SUBCATEGORIAS!$A:$A,MATCH($Y460,SUBCATEGORIAS!$B:$B,0)))</f>
        <v/>
      </c>
      <c r="AB460" t="str">
        <f t="shared" si="136"/>
        <v/>
      </c>
      <c r="AC460" t="str">
        <f t="shared" si="142"/>
        <v/>
      </c>
      <c r="AD460" t="str">
        <f t="shared" si="143"/>
        <v/>
      </c>
      <c r="AE460" t="str">
        <f t="shared" si="144"/>
        <v/>
      </c>
      <c r="AG460">
        <v>458</v>
      </c>
      <c r="AH460" t="str">
        <f t="shared" si="147"/>
        <v/>
      </c>
      <c r="AI460" t="str">
        <f>IFERROR(IF(MATCH($AH451,$S:$S,0)&gt;0,CONCATENATE("video_si: ",IF(LEN(IF(OR(INDEX($AD:$AD,MATCH($AH451,$S:$S,0))=0,INDEX($AD:$AD,MATCH($AH451,$S:$S,0))=" ",INDEX($AD:$AD,MATCH($AH451,$S:$S,0))=""),CONCATENATE(CHAR(39),CHAR(39)),CONCATENATE(CHAR(39),INDEX($AD:$AD,MATCH($AH451,$S:$S,0)),CHAR(39))))&gt;5,"'si'","'no'"),","),0),"")</f>
        <v/>
      </c>
      <c r="AN460" t="str">
        <f>IF($E460="","",INDEX(CATEGORIAS!$A:$A,MATCH($E460,CATEGORIAS!$B:$B,0)))</f>
        <v/>
      </c>
      <c r="AO460" t="str">
        <f>IF($F460="","",INDEX(SUBCATEGORIAS!$A:$A,MATCH($F460,SUBCATEGORIAS!$B:$B,0)))</f>
        <v/>
      </c>
      <c r="AP460" t="str">
        <f t="shared" si="137"/>
        <v/>
      </c>
      <c r="AR460" s="2" t="str">
        <f t="shared" si="145"/>
        <v/>
      </c>
      <c r="AS460" t="str">
        <f t="shared" si="146"/>
        <v/>
      </c>
      <c r="AT460" t="str">
        <f t="shared" si="138"/>
        <v/>
      </c>
      <c r="AU460" t="str">
        <f t="shared" si="139"/>
        <v/>
      </c>
    </row>
    <row r="461" spans="2:47" x14ac:dyDescent="0.25">
      <c r="B461" t="str">
        <f>IF(D461="","",MAX($B$2:B460)+1)</f>
        <v/>
      </c>
      <c r="C461" s="3" t="str">
        <f>IF(A461="","",IF(COUNTIF($A$2:$A460,$A461)=0,MAX($C$2:$C460)+1,""))</f>
        <v/>
      </c>
      <c r="M461" t="s">
        <v>57</v>
      </c>
      <c r="O461" t="s">
        <v>57</v>
      </c>
      <c r="P461" s="3" t="str">
        <f t="shared" si="140"/>
        <v/>
      </c>
      <c r="Q461" s="3" t="str">
        <f>IF(D461="","",IF(AND(D461&lt;&gt;"",E461&lt;&gt;"",F461&lt;&gt;"",J461&lt;&gt;"",P461&lt;&gt;"",L461&lt;&gt;"",IFERROR(MATCH(INDEX($C:$C,MATCH($D461,$D:$D,0)),IMAGENES!$B:$B,0),-1)&gt;0),"'si'","'no'"))</f>
        <v/>
      </c>
      <c r="S461" t="str">
        <f t="shared" si="130"/>
        <v/>
      </c>
      <c r="T461" t="str">
        <f t="shared" si="131"/>
        <v/>
      </c>
      <c r="U461" t="str">
        <f t="shared" si="132"/>
        <v/>
      </c>
      <c r="V461" t="str">
        <f t="shared" si="141"/>
        <v/>
      </c>
      <c r="W461" t="str">
        <f t="shared" si="133"/>
        <v/>
      </c>
      <c r="X461" t="str">
        <f t="shared" si="134"/>
        <v/>
      </c>
      <c r="Y461" t="str">
        <f t="shared" si="135"/>
        <v/>
      </c>
      <c r="Z461" t="str">
        <f>IF($X461="","",INDEX(CATEGORIAS!$A:$A,MATCH($X461,CATEGORIAS!$B:$B,0)))</f>
        <v/>
      </c>
      <c r="AA461" t="str">
        <f>IF($Y461="","",INDEX(SUBCATEGORIAS!$A:$A,MATCH($Y461,SUBCATEGORIAS!$B:$B,0)))</f>
        <v/>
      </c>
      <c r="AB461" t="str">
        <f t="shared" si="136"/>
        <v/>
      </c>
      <c r="AC461" t="str">
        <f t="shared" si="142"/>
        <v/>
      </c>
      <c r="AD461" t="str">
        <f t="shared" si="143"/>
        <v/>
      </c>
      <c r="AE461" t="str">
        <f t="shared" si="144"/>
        <v/>
      </c>
      <c r="AG461">
        <v>459</v>
      </c>
      <c r="AH461" t="str">
        <f t="shared" si="147"/>
        <v/>
      </c>
      <c r="AI461" t="str">
        <f>IFERROR(IF(MATCH($AH451,$S:$S,0)&gt;0,CONCATENATE("video_link: ",IF(OR(INDEX($AD:$AD,MATCH($AH451,$S:$S,0))=0,INDEX($AD:$AD,MATCH($AH451,$S:$S,0))=" ",INDEX($AD:$AD,MATCH($AH451,$S:$S,0))=""),CONCATENATE(CHAR(39),CHAR(39)),CONCATENATE(CHAR(39),INDEX($AD:$AD,MATCH($AH451,$S:$S,0)),CHAR(39))),","),0),"")</f>
        <v/>
      </c>
      <c r="AN461" t="str">
        <f>IF($E461="","",INDEX(CATEGORIAS!$A:$A,MATCH($E461,CATEGORIAS!$B:$B,0)))</f>
        <v/>
      </c>
      <c r="AO461" t="str">
        <f>IF($F461="","",INDEX(SUBCATEGORIAS!$A:$A,MATCH($F461,SUBCATEGORIAS!$B:$B,0)))</f>
        <v/>
      </c>
      <c r="AP461" t="str">
        <f t="shared" si="137"/>
        <v/>
      </c>
      <c r="AR461" s="2" t="str">
        <f t="shared" si="145"/>
        <v/>
      </c>
      <c r="AS461" t="str">
        <f t="shared" si="146"/>
        <v/>
      </c>
      <c r="AT461" t="str">
        <f t="shared" si="138"/>
        <v/>
      </c>
      <c r="AU461" t="str">
        <f t="shared" si="139"/>
        <v/>
      </c>
    </row>
    <row r="462" spans="2:47" x14ac:dyDescent="0.25">
      <c r="B462" t="str">
        <f>IF(D462="","",MAX($B$2:B461)+1)</f>
        <v/>
      </c>
      <c r="C462" s="3" t="str">
        <f>IF(A462="","",IF(COUNTIF($A$2:$A461,$A462)=0,MAX($C$2:$C461)+1,""))</f>
        <v/>
      </c>
      <c r="M462" t="s">
        <v>57</v>
      </c>
      <c r="O462" t="s">
        <v>57</v>
      </c>
      <c r="P462" s="3" t="str">
        <f t="shared" si="140"/>
        <v/>
      </c>
      <c r="Q462" s="3" t="str">
        <f>IF(D462="","",IF(AND(D462&lt;&gt;"",E462&lt;&gt;"",F462&lt;&gt;"",J462&lt;&gt;"",P462&lt;&gt;"",L462&lt;&gt;"",IFERROR(MATCH(INDEX($C:$C,MATCH($D462,$D:$D,0)),IMAGENES!$B:$B,0),-1)&gt;0),"'si'","'no'"))</f>
        <v/>
      </c>
      <c r="S462" t="str">
        <f t="shared" si="130"/>
        <v/>
      </c>
      <c r="T462" t="str">
        <f t="shared" si="131"/>
        <v/>
      </c>
      <c r="U462" t="str">
        <f t="shared" si="132"/>
        <v/>
      </c>
      <c r="V462" t="str">
        <f t="shared" si="141"/>
        <v/>
      </c>
      <c r="W462" t="str">
        <f t="shared" si="133"/>
        <v/>
      </c>
      <c r="X462" t="str">
        <f t="shared" si="134"/>
        <v/>
      </c>
      <c r="Y462" t="str">
        <f t="shared" si="135"/>
        <v/>
      </c>
      <c r="Z462" t="str">
        <f>IF($X462="","",INDEX(CATEGORIAS!$A:$A,MATCH($X462,CATEGORIAS!$B:$B,0)))</f>
        <v/>
      </c>
      <c r="AA462" t="str">
        <f>IF($Y462="","",INDEX(SUBCATEGORIAS!$A:$A,MATCH($Y462,SUBCATEGORIAS!$B:$B,0)))</f>
        <v/>
      </c>
      <c r="AB462" t="str">
        <f t="shared" si="136"/>
        <v/>
      </c>
      <c r="AC462" t="str">
        <f t="shared" si="142"/>
        <v/>
      </c>
      <c r="AD462" t="str">
        <f t="shared" si="143"/>
        <v/>
      </c>
      <c r="AE462" t="str">
        <f t="shared" si="144"/>
        <v/>
      </c>
      <c r="AG462">
        <v>460</v>
      </c>
      <c r="AH462" t="str">
        <f t="shared" si="147"/>
        <v/>
      </c>
      <c r="AI462" t="str">
        <f>IFERROR(IF(MATCH($AH451,$S:$S,0)&gt;0,CONCATENATE("imagen: ",IF(OR(INDEX($AC:$AC,MATCH($AH451,$S:$S,0))=0,INDEX($AC:$AC,MATCH($AH451,$S:$S,0))=" ",INDEX($AC:$AC,MATCH($AH451,$S:$S,0))=""),CONCATENATE(CHAR(39),CHAR(39)),CONCATENATE("require('../images/productos/",INDEX($AC:$AC,MATCH($AH451,$S:$S,0)),"')")),","),0),"")</f>
        <v/>
      </c>
      <c r="AN462" t="str">
        <f>IF($E462="","",INDEX(CATEGORIAS!$A:$A,MATCH($E462,CATEGORIAS!$B:$B,0)))</f>
        <v/>
      </c>
      <c r="AO462" t="str">
        <f>IF($F462="","",INDEX(SUBCATEGORIAS!$A:$A,MATCH($F462,SUBCATEGORIAS!$B:$B,0)))</f>
        <v/>
      </c>
      <c r="AP462" t="str">
        <f t="shared" si="137"/>
        <v/>
      </c>
      <c r="AR462" s="2" t="str">
        <f t="shared" si="145"/>
        <v/>
      </c>
      <c r="AS462" t="str">
        <f t="shared" si="146"/>
        <v/>
      </c>
      <c r="AT462" t="str">
        <f t="shared" si="138"/>
        <v/>
      </c>
      <c r="AU462" t="str">
        <f t="shared" si="139"/>
        <v/>
      </c>
    </row>
    <row r="463" spans="2:47" x14ac:dyDescent="0.25">
      <c r="B463" t="str">
        <f>IF(D463="","",MAX($B$2:B462)+1)</f>
        <v/>
      </c>
      <c r="C463" s="3" t="str">
        <f>IF(A463="","",IF(COUNTIF($A$2:$A462,$A463)=0,MAX($C$2:$C462)+1,""))</f>
        <v/>
      </c>
      <c r="M463" t="s">
        <v>57</v>
      </c>
      <c r="O463" t="s">
        <v>57</v>
      </c>
      <c r="P463" s="3" t="str">
        <f t="shared" si="140"/>
        <v/>
      </c>
      <c r="Q463" s="3" t="str">
        <f>IF(D463="","",IF(AND(D463&lt;&gt;"",E463&lt;&gt;"",F463&lt;&gt;"",J463&lt;&gt;"",P463&lt;&gt;"",L463&lt;&gt;"",IFERROR(MATCH(INDEX($C:$C,MATCH($D463,$D:$D,0)),IMAGENES!$B:$B,0),-1)&gt;0),"'si'","'no'"))</f>
        <v/>
      </c>
      <c r="S463" t="str">
        <f t="shared" si="130"/>
        <v/>
      </c>
      <c r="T463" t="str">
        <f t="shared" si="131"/>
        <v/>
      </c>
      <c r="U463" t="str">
        <f t="shared" si="132"/>
        <v/>
      </c>
      <c r="V463" t="str">
        <f t="shared" si="141"/>
        <v/>
      </c>
      <c r="W463" t="str">
        <f t="shared" si="133"/>
        <v/>
      </c>
      <c r="X463" t="str">
        <f t="shared" si="134"/>
        <v/>
      </c>
      <c r="Y463" t="str">
        <f t="shared" si="135"/>
        <v/>
      </c>
      <c r="Z463" t="str">
        <f>IF($X463="","",INDEX(CATEGORIAS!$A:$A,MATCH($X463,CATEGORIAS!$B:$B,0)))</f>
        <v/>
      </c>
      <c r="AA463" t="str">
        <f>IF($Y463="","",INDEX(SUBCATEGORIAS!$A:$A,MATCH($Y463,SUBCATEGORIAS!$B:$B,0)))</f>
        <v/>
      </c>
      <c r="AB463" t="str">
        <f t="shared" si="136"/>
        <v/>
      </c>
      <c r="AC463" t="str">
        <f t="shared" si="142"/>
        <v/>
      </c>
      <c r="AD463" t="str">
        <f t="shared" si="143"/>
        <v/>
      </c>
      <c r="AE463" t="str">
        <f t="shared" si="144"/>
        <v/>
      </c>
      <c r="AG463">
        <v>461</v>
      </c>
      <c r="AH463" t="str">
        <f t="shared" si="147"/>
        <v/>
      </c>
      <c r="AI463" t="str">
        <f>IFERROR(IF(MATCH($AH451,$S:$S,0)&gt;0,CONCATENATE("disponible: ",INDEX($AE:$AE,MATCH($AH451,$S:$S,0)),","),0),"")</f>
        <v/>
      </c>
      <c r="AN463" t="str">
        <f>IF($E463="","",INDEX(CATEGORIAS!$A:$A,MATCH($E463,CATEGORIAS!$B:$B,0)))</f>
        <v/>
      </c>
      <c r="AO463" t="str">
        <f>IF($F463="","",INDEX(SUBCATEGORIAS!$A:$A,MATCH($F463,SUBCATEGORIAS!$B:$B,0)))</f>
        <v/>
      </c>
      <c r="AP463" t="str">
        <f t="shared" si="137"/>
        <v/>
      </c>
      <c r="AR463" s="2" t="str">
        <f t="shared" si="145"/>
        <v/>
      </c>
      <c r="AS463" t="str">
        <f t="shared" si="146"/>
        <v/>
      </c>
      <c r="AT463" t="str">
        <f t="shared" si="138"/>
        <v/>
      </c>
      <c r="AU463" t="str">
        <f t="shared" si="139"/>
        <v/>
      </c>
    </row>
    <row r="464" spans="2:47" x14ac:dyDescent="0.25">
      <c r="B464" t="str">
        <f>IF(D464="","",MAX($B$2:B463)+1)</f>
        <v/>
      </c>
      <c r="C464" s="3" t="str">
        <f>IF(A464="","",IF(COUNTIF($A$2:$A463,$A464)=0,MAX($C$2:$C463)+1,""))</f>
        <v/>
      </c>
      <c r="M464" t="s">
        <v>57</v>
      </c>
      <c r="O464" t="s">
        <v>57</v>
      </c>
      <c r="P464" s="3" t="str">
        <f t="shared" si="140"/>
        <v/>
      </c>
      <c r="Q464" s="3" t="str">
        <f>IF(D464="","",IF(AND(D464&lt;&gt;"",E464&lt;&gt;"",F464&lt;&gt;"",J464&lt;&gt;"",P464&lt;&gt;"",L464&lt;&gt;"",IFERROR(MATCH(INDEX($C:$C,MATCH($D464,$D:$D,0)),IMAGENES!$B:$B,0),-1)&gt;0),"'si'","'no'"))</f>
        <v/>
      </c>
      <c r="S464" t="str">
        <f t="shared" si="130"/>
        <v/>
      </c>
      <c r="T464" t="str">
        <f t="shared" si="131"/>
        <v/>
      </c>
      <c r="U464" t="str">
        <f t="shared" si="132"/>
        <v/>
      </c>
      <c r="V464" t="str">
        <f t="shared" si="141"/>
        <v/>
      </c>
      <c r="W464" t="str">
        <f t="shared" si="133"/>
        <v/>
      </c>
      <c r="X464" t="str">
        <f t="shared" si="134"/>
        <v/>
      </c>
      <c r="Y464" t="str">
        <f t="shared" si="135"/>
        <v/>
      </c>
      <c r="Z464" t="str">
        <f>IF($X464="","",INDEX(CATEGORIAS!$A:$A,MATCH($X464,CATEGORIAS!$B:$B,0)))</f>
        <v/>
      </c>
      <c r="AA464" t="str">
        <f>IF($Y464="","",INDEX(SUBCATEGORIAS!$A:$A,MATCH($Y464,SUBCATEGORIAS!$B:$B,0)))</f>
        <v/>
      </c>
      <c r="AB464" t="str">
        <f t="shared" si="136"/>
        <v/>
      </c>
      <c r="AC464" t="str">
        <f t="shared" si="142"/>
        <v/>
      </c>
      <c r="AD464" t="str">
        <f t="shared" si="143"/>
        <v/>
      </c>
      <c r="AE464" t="str">
        <f t="shared" si="144"/>
        <v/>
      </c>
      <c r="AG464">
        <v>462</v>
      </c>
      <c r="AH464" t="str">
        <f t="shared" si="147"/>
        <v/>
      </c>
      <c r="AI464" t="str">
        <f>IFERROR(IF(MATCH($AH451,$S:$S,0)&gt;0,"},",0),"")</f>
        <v/>
      </c>
      <c r="AN464" t="str">
        <f>IF($E464="","",INDEX(CATEGORIAS!$A:$A,MATCH($E464,CATEGORIAS!$B:$B,0)))</f>
        <v/>
      </c>
      <c r="AO464" t="str">
        <f>IF($F464="","",INDEX(SUBCATEGORIAS!$A:$A,MATCH($F464,SUBCATEGORIAS!$B:$B,0)))</f>
        <v/>
      </c>
      <c r="AP464" t="str">
        <f t="shared" si="137"/>
        <v/>
      </c>
      <c r="AR464" s="2" t="str">
        <f t="shared" si="145"/>
        <v/>
      </c>
      <c r="AS464" t="str">
        <f t="shared" si="146"/>
        <v/>
      </c>
      <c r="AT464" t="str">
        <f t="shared" si="138"/>
        <v/>
      </c>
      <c r="AU464" t="str">
        <f t="shared" si="139"/>
        <v/>
      </c>
    </row>
    <row r="465" spans="2:47" x14ac:dyDescent="0.25">
      <c r="B465" t="str">
        <f>IF(D465="","",MAX($B$2:B464)+1)</f>
        <v/>
      </c>
      <c r="C465" s="3" t="str">
        <f>IF(A465="","",IF(COUNTIF($A$2:$A464,$A465)=0,MAX($C$2:$C464)+1,""))</f>
        <v/>
      </c>
      <c r="M465" t="s">
        <v>57</v>
      </c>
      <c r="O465" t="s">
        <v>57</v>
      </c>
      <c r="P465" s="3" t="str">
        <f t="shared" si="140"/>
        <v/>
      </c>
      <c r="Q465" s="3" t="str">
        <f>IF(D465="","",IF(AND(D465&lt;&gt;"",E465&lt;&gt;"",F465&lt;&gt;"",J465&lt;&gt;"",P465&lt;&gt;"",L465&lt;&gt;"",IFERROR(MATCH(INDEX($C:$C,MATCH($D465,$D:$D,0)),IMAGENES!$B:$B,0),-1)&gt;0),"'si'","'no'"))</f>
        <v/>
      </c>
      <c r="S465" t="str">
        <f t="shared" si="130"/>
        <v/>
      </c>
      <c r="T465" t="str">
        <f t="shared" si="131"/>
        <v/>
      </c>
      <c r="U465" t="str">
        <f t="shared" si="132"/>
        <v/>
      </c>
      <c r="V465" t="str">
        <f t="shared" si="141"/>
        <v/>
      </c>
      <c r="W465" t="str">
        <f t="shared" si="133"/>
        <v/>
      </c>
      <c r="X465" t="str">
        <f t="shared" si="134"/>
        <v/>
      </c>
      <c r="Y465" t="str">
        <f t="shared" si="135"/>
        <v/>
      </c>
      <c r="Z465" t="str">
        <f>IF($X465="","",INDEX(CATEGORIAS!$A:$A,MATCH($X465,CATEGORIAS!$B:$B,0)))</f>
        <v/>
      </c>
      <c r="AA465" t="str">
        <f>IF($Y465="","",INDEX(SUBCATEGORIAS!$A:$A,MATCH($Y465,SUBCATEGORIAS!$B:$B,0)))</f>
        <v/>
      </c>
      <c r="AB465" t="str">
        <f t="shared" si="136"/>
        <v/>
      </c>
      <c r="AC465" t="str">
        <f t="shared" si="142"/>
        <v/>
      </c>
      <c r="AD465" t="str">
        <f t="shared" si="143"/>
        <v/>
      </c>
      <c r="AE465" t="str">
        <f t="shared" si="144"/>
        <v/>
      </c>
      <c r="AG465">
        <v>463</v>
      </c>
      <c r="AH465">
        <f t="shared" si="147"/>
        <v>34</v>
      </c>
      <c r="AI465" t="str">
        <f>IFERROR(IF(MATCH($AH465,$S:$S,0)&gt;0,"{",0),"")</f>
        <v/>
      </c>
      <c r="AN465" t="str">
        <f>IF($E465="","",INDEX(CATEGORIAS!$A:$A,MATCH($E465,CATEGORIAS!$B:$B,0)))</f>
        <v/>
      </c>
      <c r="AO465" t="str">
        <f>IF($F465="","",INDEX(SUBCATEGORIAS!$A:$A,MATCH($F465,SUBCATEGORIAS!$B:$B,0)))</f>
        <v/>
      </c>
      <c r="AP465" t="str">
        <f t="shared" si="137"/>
        <v/>
      </c>
      <c r="AR465" s="2" t="str">
        <f t="shared" si="145"/>
        <v/>
      </c>
      <c r="AS465" t="str">
        <f t="shared" si="146"/>
        <v/>
      </c>
      <c r="AT465" t="str">
        <f t="shared" si="138"/>
        <v/>
      </c>
      <c r="AU465" t="str">
        <f t="shared" si="139"/>
        <v/>
      </c>
    </row>
    <row r="466" spans="2:47" x14ac:dyDescent="0.25">
      <c r="B466" t="str">
        <f>IF(D466="","",MAX($B$2:B465)+1)</f>
        <v/>
      </c>
      <c r="C466" s="3" t="str">
        <f>IF(A466="","",IF(COUNTIF($A$2:$A465,$A466)=0,MAX($C$2:$C465)+1,""))</f>
        <v/>
      </c>
      <c r="M466" t="s">
        <v>57</v>
      </c>
      <c r="O466" t="s">
        <v>57</v>
      </c>
      <c r="P466" s="3" t="str">
        <f t="shared" si="140"/>
        <v/>
      </c>
      <c r="Q466" s="3" t="str">
        <f>IF(D466="","",IF(AND(D466&lt;&gt;"",E466&lt;&gt;"",F466&lt;&gt;"",J466&lt;&gt;"",P466&lt;&gt;"",L466&lt;&gt;"",IFERROR(MATCH(INDEX($C:$C,MATCH($D466,$D:$D,0)),IMAGENES!$B:$B,0),-1)&gt;0),"'si'","'no'"))</f>
        <v/>
      </c>
      <c r="S466" t="str">
        <f t="shared" si="130"/>
        <v/>
      </c>
      <c r="T466" t="str">
        <f t="shared" si="131"/>
        <v/>
      </c>
      <c r="U466" t="str">
        <f t="shared" si="132"/>
        <v/>
      </c>
      <c r="V466" t="str">
        <f t="shared" si="141"/>
        <v/>
      </c>
      <c r="W466" t="str">
        <f t="shared" si="133"/>
        <v/>
      </c>
      <c r="X466" t="str">
        <f t="shared" si="134"/>
        <v/>
      </c>
      <c r="Y466" t="str">
        <f t="shared" si="135"/>
        <v/>
      </c>
      <c r="Z466" t="str">
        <f>IF($X466="","",INDEX(CATEGORIAS!$A:$A,MATCH($X466,CATEGORIAS!$B:$B,0)))</f>
        <v/>
      </c>
      <c r="AA466" t="str">
        <f>IF($Y466="","",INDEX(SUBCATEGORIAS!$A:$A,MATCH($Y466,SUBCATEGORIAS!$B:$B,0)))</f>
        <v/>
      </c>
      <c r="AB466" t="str">
        <f t="shared" si="136"/>
        <v/>
      </c>
      <c r="AC466" t="str">
        <f t="shared" si="142"/>
        <v/>
      </c>
      <c r="AD466" t="str">
        <f t="shared" si="143"/>
        <v/>
      </c>
      <c r="AE466" t="str">
        <f t="shared" si="144"/>
        <v/>
      </c>
      <c r="AG466">
        <v>464</v>
      </c>
      <c r="AH466" t="str">
        <f t="shared" si="147"/>
        <v/>
      </c>
      <c r="AI466" t="str">
        <f>IFERROR(IF(MATCH($AH465,$S:$S,0)&gt;0,CONCATENATE("id_articulo: ",$AH465,","),0),"")</f>
        <v/>
      </c>
      <c r="AN466" t="str">
        <f>IF($E466="","",INDEX(CATEGORIAS!$A:$A,MATCH($E466,CATEGORIAS!$B:$B,0)))</f>
        <v/>
      </c>
      <c r="AO466" t="str">
        <f>IF($F466="","",INDEX(SUBCATEGORIAS!$A:$A,MATCH($F466,SUBCATEGORIAS!$B:$B,0)))</f>
        <v/>
      </c>
      <c r="AP466" t="str">
        <f t="shared" si="137"/>
        <v/>
      </c>
      <c r="AR466" s="2" t="str">
        <f t="shared" si="145"/>
        <v/>
      </c>
      <c r="AS466" t="str">
        <f t="shared" si="146"/>
        <v/>
      </c>
      <c r="AT466" t="str">
        <f t="shared" si="138"/>
        <v/>
      </c>
      <c r="AU466" t="str">
        <f t="shared" si="139"/>
        <v/>
      </c>
    </row>
    <row r="467" spans="2:47" x14ac:dyDescent="0.25">
      <c r="B467" t="str">
        <f>IF(D467="","",MAX($B$2:B466)+1)</f>
        <v/>
      </c>
      <c r="C467" s="3" t="str">
        <f>IF(A467="","",IF(COUNTIF($A$2:$A466,$A467)=0,MAX($C$2:$C466)+1,""))</f>
        <v/>
      </c>
      <c r="M467" t="s">
        <v>57</v>
      </c>
      <c r="O467" t="s">
        <v>57</v>
      </c>
      <c r="P467" s="3" t="str">
        <f t="shared" si="140"/>
        <v/>
      </c>
      <c r="Q467" s="3" t="str">
        <f>IF(D467="","",IF(AND(D467&lt;&gt;"",E467&lt;&gt;"",F467&lt;&gt;"",J467&lt;&gt;"",P467&lt;&gt;"",L467&lt;&gt;"",IFERROR(MATCH(INDEX($C:$C,MATCH($D467,$D:$D,0)),IMAGENES!$B:$B,0),-1)&gt;0),"'si'","'no'"))</f>
        <v/>
      </c>
      <c r="S467" t="str">
        <f t="shared" si="130"/>
        <v/>
      </c>
      <c r="T467" t="str">
        <f t="shared" si="131"/>
        <v/>
      </c>
      <c r="U467" t="str">
        <f t="shared" si="132"/>
        <v/>
      </c>
      <c r="V467" t="str">
        <f t="shared" si="141"/>
        <v/>
      </c>
      <c r="W467" t="str">
        <f t="shared" si="133"/>
        <v/>
      </c>
      <c r="X467" t="str">
        <f t="shared" si="134"/>
        <v/>
      </c>
      <c r="Y467" t="str">
        <f t="shared" si="135"/>
        <v/>
      </c>
      <c r="Z467" t="str">
        <f>IF($X467="","",INDEX(CATEGORIAS!$A:$A,MATCH($X467,CATEGORIAS!$B:$B,0)))</f>
        <v/>
      </c>
      <c r="AA467" t="str">
        <f>IF($Y467="","",INDEX(SUBCATEGORIAS!$A:$A,MATCH($Y467,SUBCATEGORIAS!$B:$B,0)))</f>
        <v/>
      </c>
      <c r="AB467" t="str">
        <f t="shared" si="136"/>
        <v/>
      </c>
      <c r="AC467" t="str">
        <f t="shared" si="142"/>
        <v/>
      </c>
      <c r="AD467" t="str">
        <f t="shared" si="143"/>
        <v/>
      </c>
      <c r="AE467" t="str">
        <f t="shared" si="144"/>
        <v/>
      </c>
      <c r="AG467">
        <v>465</v>
      </c>
      <c r="AH467" t="str">
        <f t="shared" si="147"/>
        <v/>
      </c>
      <c r="AI467" t="str">
        <f>IFERROR(IF(MATCH($AH465,$S:$S,0)&gt;0,CONCATENATE("nombre: '",INDEX($T:$T,MATCH($AH465,$S:$S,0)),"',"),0),"")</f>
        <v/>
      </c>
      <c r="AN467" t="str">
        <f>IF($E467="","",INDEX(CATEGORIAS!$A:$A,MATCH($E467,CATEGORIAS!$B:$B,0)))</f>
        <v/>
      </c>
      <c r="AO467" t="str">
        <f>IF($F467="","",INDEX(SUBCATEGORIAS!$A:$A,MATCH($F467,SUBCATEGORIAS!$B:$B,0)))</f>
        <v/>
      </c>
      <c r="AP467" t="str">
        <f t="shared" si="137"/>
        <v/>
      </c>
      <c r="AR467" s="2" t="str">
        <f t="shared" si="145"/>
        <v/>
      </c>
      <c r="AS467" t="str">
        <f t="shared" si="146"/>
        <v/>
      </c>
      <c r="AT467" t="str">
        <f t="shared" si="138"/>
        <v/>
      </c>
      <c r="AU467" t="str">
        <f t="shared" si="139"/>
        <v/>
      </c>
    </row>
    <row r="468" spans="2:47" x14ac:dyDescent="0.25">
      <c r="B468" t="str">
        <f>IF(D468="","",MAX($B$2:B467)+1)</f>
        <v/>
      </c>
      <c r="C468" s="3" t="str">
        <f>IF(A468="","",IF(COUNTIF($A$2:$A467,$A468)=0,MAX($C$2:$C467)+1,""))</f>
        <v/>
      </c>
      <c r="M468" t="s">
        <v>57</v>
      </c>
      <c r="O468" t="s">
        <v>57</v>
      </c>
      <c r="P468" s="3" t="str">
        <f t="shared" si="140"/>
        <v/>
      </c>
      <c r="Q468" s="3" t="str">
        <f>IF(D468="","",IF(AND(D468&lt;&gt;"",E468&lt;&gt;"",F468&lt;&gt;"",J468&lt;&gt;"",P468&lt;&gt;"",L468&lt;&gt;"",IFERROR(MATCH(INDEX($C:$C,MATCH($D468,$D:$D,0)),IMAGENES!$B:$B,0),-1)&gt;0),"'si'","'no'"))</f>
        <v/>
      </c>
      <c r="S468" t="str">
        <f t="shared" si="130"/>
        <v/>
      </c>
      <c r="T468" t="str">
        <f t="shared" si="131"/>
        <v/>
      </c>
      <c r="U468" t="str">
        <f t="shared" si="132"/>
        <v/>
      </c>
      <c r="V468" t="str">
        <f t="shared" si="141"/>
        <v/>
      </c>
      <c r="W468" t="str">
        <f t="shared" si="133"/>
        <v/>
      </c>
      <c r="X468" t="str">
        <f t="shared" si="134"/>
        <v/>
      </c>
      <c r="Y468" t="str">
        <f t="shared" si="135"/>
        <v/>
      </c>
      <c r="Z468" t="str">
        <f>IF($X468="","",INDEX(CATEGORIAS!$A:$A,MATCH($X468,CATEGORIAS!$B:$B,0)))</f>
        <v/>
      </c>
      <c r="AA468" t="str">
        <f>IF($Y468="","",INDEX(SUBCATEGORIAS!$A:$A,MATCH($Y468,SUBCATEGORIAS!$B:$B,0)))</f>
        <v/>
      </c>
      <c r="AB468" t="str">
        <f t="shared" si="136"/>
        <v/>
      </c>
      <c r="AC468" t="str">
        <f t="shared" si="142"/>
        <v/>
      </c>
      <c r="AD468" t="str">
        <f t="shared" si="143"/>
        <v/>
      </c>
      <c r="AE468" t="str">
        <f t="shared" si="144"/>
        <v/>
      </c>
      <c r="AG468">
        <v>466</v>
      </c>
      <c r="AH468" t="str">
        <f t="shared" si="147"/>
        <v/>
      </c>
      <c r="AI468" t="str">
        <f>IFERROR(IF(MATCH($AH465,$S:$S,0)&gt;0,CONCATENATE("descripcion: '",INDEX($U:$U,MATCH($AH465,$S:$S,0)),"',"),0),"")</f>
        <v/>
      </c>
      <c r="AN468" t="str">
        <f>IF($E468="","",INDEX(CATEGORIAS!$A:$A,MATCH($E468,CATEGORIAS!$B:$B,0)))</f>
        <v/>
      </c>
      <c r="AO468" t="str">
        <f>IF($F468="","",INDEX(SUBCATEGORIAS!$A:$A,MATCH($F468,SUBCATEGORIAS!$B:$B,0)))</f>
        <v/>
      </c>
      <c r="AP468" t="str">
        <f t="shared" si="137"/>
        <v/>
      </c>
      <c r="AR468" s="2" t="str">
        <f t="shared" si="145"/>
        <v/>
      </c>
      <c r="AS468" t="str">
        <f t="shared" si="146"/>
        <v/>
      </c>
      <c r="AT468" t="str">
        <f t="shared" si="138"/>
        <v/>
      </c>
      <c r="AU468" t="str">
        <f t="shared" si="139"/>
        <v/>
      </c>
    </row>
    <row r="469" spans="2:47" x14ac:dyDescent="0.25">
      <c r="B469" t="str">
        <f>IF(D469="","",MAX($B$2:B468)+1)</f>
        <v/>
      </c>
      <c r="C469" s="3" t="str">
        <f>IF(A469="","",IF(COUNTIF($A$2:$A468,$A469)=0,MAX($C$2:$C468)+1,""))</f>
        <v/>
      </c>
      <c r="M469" t="s">
        <v>57</v>
      </c>
      <c r="O469" t="s">
        <v>57</v>
      </c>
      <c r="P469" s="3" t="str">
        <f t="shared" si="140"/>
        <v/>
      </c>
      <c r="Q469" s="3" t="str">
        <f>IF(D469="","",IF(AND(D469&lt;&gt;"",E469&lt;&gt;"",F469&lt;&gt;"",J469&lt;&gt;"",P469&lt;&gt;"",L469&lt;&gt;"",IFERROR(MATCH(INDEX($C:$C,MATCH($D469,$D:$D,0)),IMAGENES!$B:$B,0),-1)&gt;0),"'si'","'no'"))</f>
        <v/>
      </c>
      <c r="S469" t="str">
        <f t="shared" si="130"/>
        <v/>
      </c>
      <c r="T469" t="str">
        <f t="shared" si="131"/>
        <v/>
      </c>
      <c r="U469" t="str">
        <f t="shared" si="132"/>
        <v/>
      </c>
      <c r="V469" t="str">
        <f t="shared" si="141"/>
        <v/>
      </c>
      <c r="W469" t="str">
        <f t="shared" si="133"/>
        <v/>
      </c>
      <c r="X469" t="str">
        <f t="shared" si="134"/>
        <v/>
      </c>
      <c r="Y469" t="str">
        <f t="shared" si="135"/>
        <v/>
      </c>
      <c r="Z469" t="str">
        <f>IF($X469="","",INDEX(CATEGORIAS!$A:$A,MATCH($X469,CATEGORIAS!$B:$B,0)))</f>
        <v/>
      </c>
      <c r="AA469" t="str">
        <f>IF($Y469="","",INDEX(SUBCATEGORIAS!$A:$A,MATCH($Y469,SUBCATEGORIAS!$B:$B,0)))</f>
        <v/>
      </c>
      <c r="AB469" t="str">
        <f t="shared" si="136"/>
        <v/>
      </c>
      <c r="AC469" t="str">
        <f t="shared" si="142"/>
        <v/>
      </c>
      <c r="AD469" t="str">
        <f t="shared" si="143"/>
        <v/>
      </c>
      <c r="AE469" t="str">
        <f t="shared" si="144"/>
        <v/>
      </c>
      <c r="AG469">
        <v>467</v>
      </c>
      <c r="AH469" t="str">
        <f t="shared" si="147"/>
        <v/>
      </c>
      <c r="AI469" t="str">
        <f>IFERROR(IF(MATCH($AH465,$S:$S,0)&gt;0,CONCATENATE("descripcion_larga: '",INDEX($W:$W,MATCH($AH465,$S:$S,0)),"',"),0),"")</f>
        <v/>
      </c>
      <c r="AN469" t="str">
        <f>IF($E469="","",INDEX(CATEGORIAS!$A:$A,MATCH($E469,CATEGORIAS!$B:$B,0)))</f>
        <v/>
      </c>
      <c r="AO469" t="str">
        <f>IF($F469="","",INDEX(SUBCATEGORIAS!$A:$A,MATCH($F469,SUBCATEGORIAS!$B:$B,0)))</f>
        <v/>
      </c>
      <c r="AP469" t="str">
        <f t="shared" si="137"/>
        <v/>
      </c>
      <c r="AR469" s="2" t="str">
        <f t="shared" si="145"/>
        <v/>
      </c>
      <c r="AS469" t="str">
        <f t="shared" si="146"/>
        <v/>
      </c>
      <c r="AT469" t="str">
        <f t="shared" si="138"/>
        <v/>
      </c>
      <c r="AU469" t="str">
        <f t="shared" si="139"/>
        <v/>
      </c>
    </row>
    <row r="470" spans="2:47" x14ac:dyDescent="0.25">
      <c r="B470" t="str">
        <f>IF(D470="","",MAX($B$2:B469)+1)</f>
        <v/>
      </c>
      <c r="C470" s="3" t="str">
        <f>IF(A470="","",IF(COUNTIF($A$2:$A469,$A470)=0,MAX($C$2:$C469)+1,""))</f>
        <v/>
      </c>
      <c r="M470" t="s">
        <v>57</v>
      </c>
      <c r="O470" t="s">
        <v>57</v>
      </c>
      <c r="P470" s="3" t="str">
        <f t="shared" si="140"/>
        <v/>
      </c>
      <c r="Q470" s="3" t="str">
        <f>IF(D470="","",IF(AND(D470&lt;&gt;"",E470&lt;&gt;"",F470&lt;&gt;"",J470&lt;&gt;"",P470&lt;&gt;"",L470&lt;&gt;"",IFERROR(MATCH(INDEX($C:$C,MATCH($D470,$D:$D,0)),IMAGENES!$B:$B,0),-1)&gt;0),"'si'","'no'"))</f>
        <v/>
      </c>
      <c r="S470" t="str">
        <f t="shared" si="130"/>
        <v/>
      </c>
      <c r="T470" t="str">
        <f t="shared" si="131"/>
        <v/>
      </c>
      <c r="U470" t="str">
        <f t="shared" si="132"/>
        <v/>
      </c>
      <c r="V470" t="str">
        <f t="shared" si="141"/>
        <v/>
      </c>
      <c r="W470" t="str">
        <f t="shared" si="133"/>
        <v/>
      </c>
      <c r="X470" t="str">
        <f t="shared" si="134"/>
        <v/>
      </c>
      <c r="Y470" t="str">
        <f t="shared" si="135"/>
        <v/>
      </c>
      <c r="Z470" t="str">
        <f>IF($X470="","",INDEX(CATEGORIAS!$A:$A,MATCH($X470,CATEGORIAS!$B:$B,0)))</f>
        <v/>
      </c>
      <c r="AA470" t="str">
        <f>IF($Y470="","",INDEX(SUBCATEGORIAS!$A:$A,MATCH($Y470,SUBCATEGORIAS!$B:$B,0)))</f>
        <v/>
      </c>
      <c r="AB470" t="str">
        <f t="shared" si="136"/>
        <v/>
      </c>
      <c r="AC470" t="str">
        <f t="shared" si="142"/>
        <v/>
      </c>
      <c r="AD470" t="str">
        <f t="shared" si="143"/>
        <v/>
      </c>
      <c r="AE470" t="str">
        <f t="shared" si="144"/>
        <v/>
      </c>
      <c r="AG470">
        <v>468</v>
      </c>
      <c r="AH470" t="str">
        <f t="shared" si="147"/>
        <v/>
      </c>
      <c r="AI470" t="str">
        <f>IFERROR(IF(MATCH($AH465,$S:$S,0)&gt;0,CONCATENATE("grado: '",INDEX($V:$V,MATCH($AH465,$S:$S,0)),"',"),0),"")</f>
        <v/>
      </c>
      <c r="AN470" t="str">
        <f>IF($E470="","",INDEX(CATEGORIAS!$A:$A,MATCH($E470,CATEGORIAS!$B:$B,0)))</f>
        <v/>
      </c>
      <c r="AO470" t="str">
        <f>IF($F470="","",INDEX(SUBCATEGORIAS!$A:$A,MATCH($F470,SUBCATEGORIAS!$B:$B,0)))</f>
        <v/>
      </c>
      <c r="AP470" t="str">
        <f t="shared" si="137"/>
        <v/>
      </c>
      <c r="AR470" s="2" t="str">
        <f t="shared" si="145"/>
        <v/>
      </c>
      <c r="AS470" t="str">
        <f t="shared" si="146"/>
        <v/>
      </c>
      <c r="AT470" t="str">
        <f t="shared" si="138"/>
        <v/>
      </c>
      <c r="AU470" t="str">
        <f t="shared" si="139"/>
        <v/>
      </c>
    </row>
    <row r="471" spans="2:47" x14ac:dyDescent="0.25">
      <c r="B471" t="str">
        <f>IF(D471="","",MAX($B$2:B470)+1)</f>
        <v/>
      </c>
      <c r="C471" s="3" t="str">
        <f>IF(A471="","",IF(COUNTIF($A$2:$A470,$A471)=0,MAX($C$2:$C470)+1,""))</f>
        <v/>
      </c>
      <c r="M471" t="s">
        <v>57</v>
      </c>
      <c r="O471" t="s">
        <v>57</v>
      </c>
      <c r="P471" s="3" t="str">
        <f t="shared" si="140"/>
        <v/>
      </c>
      <c r="Q471" s="3" t="str">
        <f>IF(D471="","",IF(AND(D471&lt;&gt;"",E471&lt;&gt;"",F471&lt;&gt;"",J471&lt;&gt;"",P471&lt;&gt;"",L471&lt;&gt;"",IFERROR(MATCH(INDEX($C:$C,MATCH($D471,$D:$D,0)),IMAGENES!$B:$B,0),-1)&gt;0),"'si'","'no'"))</f>
        <v/>
      </c>
      <c r="S471" t="str">
        <f t="shared" si="130"/>
        <v/>
      </c>
      <c r="T471" t="str">
        <f t="shared" si="131"/>
        <v/>
      </c>
      <c r="U471" t="str">
        <f t="shared" si="132"/>
        <v/>
      </c>
      <c r="V471" t="str">
        <f t="shared" si="141"/>
        <v/>
      </c>
      <c r="W471" t="str">
        <f t="shared" si="133"/>
        <v/>
      </c>
      <c r="X471" t="str">
        <f t="shared" si="134"/>
        <v/>
      </c>
      <c r="Y471" t="str">
        <f t="shared" si="135"/>
        <v/>
      </c>
      <c r="Z471" t="str">
        <f>IF($X471="","",INDEX(CATEGORIAS!$A:$A,MATCH($X471,CATEGORIAS!$B:$B,0)))</f>
        <v/>
      </c>
      <c r="AA471" t="str">
        <f>IF($Y471="","",INDEX(SUBCATEGORIAS!$A:$A,MATCH($Y471,SUBCATEGORIAS!$B:$B,0)))</f>
        <v/>
      </c>
      <c r="AB471" t="str">
        <f t="shared" si="136"/>
        <v/>
      </c>
      <c r="AC471" t="str">
        <f t="shared" si="142"/>
        <v/>
      </c>
      <c r="AD471" t="str">
        <f t="shared" si="143"/>
        <v/>
      </c>
      <c r="AE471" t="str">
        <f t="shared" si="144"/>
        <v/>
      </c>
      <c r="AG471">
        <v>469</v>
      </c>
      <c r="AH471" t="str">
        <f t="shared" si="147"/>
        <v/>
      </c>
      <c r="AI471" t="str">
        <f>IFERROR(IF(MATCH($AH465,$S:$S,0)&gt;0,CONCATENATE("id_categoria: '",INDEX($Z:$Z,MATCH($AH465,$S:$S,0)),"',"),0),"")</f>
        <v/>
      </c>
      <c r="AN471" t="str">
        <f>IF($E471="","",INDEX(CATEGORIAS!$A:$A,MATCH($E471,CATEGORIAS!$B:$B,0)))</f>
        <v/>
      </c>
      <c r="AO471" t="str">
        <f>IF($F471="","",INDEX(SUBCATEGORIAS!$A:$A,MATCH($F471,SUBCATEGORIAS!$B:$B,0)))</f>
        <v/>
      </c>
      <c r="AP471" t="str">
        <f t="shared" si="137"/>
        <v/>
      </c>
      <c r="AR471" s="2" t="str">
        <f t="shared" si="145"/>
        <v/>
      </c>
      <c r="AS471" t="str">
        <f t="shared" si="146"/>
        <v/>
      </c>
      <c r="AT471" t="str">
        <f t="shared" si="138"/>
        <v/>
      </c>
      <c r="AU471" t="str">
        <f t="shared" si="139"/>
        <v/>
      </c>
    </row>
    <row r="472" spans="2:47" x14ac:dyDescent="0.25">
      <c r="B472" t="str">
        <f>IF(D472="","",MAX($B$2:B471)+1)</f>
        <v/>
      </c>
      <c r="C472" s="3" t="str">
        <f>IF(A472="","",IF(COUNTIF($A$2:$A471,$A472)=0,MAX($C$2:$C471)+1,""))</f>
        <v/>
      </c>
      <c r="M472" t="s">
        <v>57</v>
      </c>
      <c r="O472" t="s">
        <v>57</v>
      </c>
      <c r="P472" s="3" t="str">
        <f t="shared" si="140"/>
        <v/>
      </c>
      <c r="Q472" s="3" t="str">
        <f>IF(D472="","",IF(AND(D472&lt;&gt;"",E472&lt;&gt;"",F472&lt;&gt;"",J472&lt;&gt;"",P472&lt;&gt;"",L472&lt;&gt;"",IFERROR(MATCH(INDEX($C:$C,MATCH($D472,$D:$D,0)),IMAGENES!$B:$B,0),-1)&gt;0),"'si'","'no'"))</f>
        <v/>
      </c>
      <c r="S472" t="str">
        <f t="shared" si="130"/>
        <v/>
      </c>
      <c r="T472" t="str">
        <f t="shared" si="131"/>
        <v/>
      </c>
      <c r="U472" t="str">
        <f t="shared" si="132"/>
        <v/>
      </c>
      <c r="V472" t="str">
        <f t="shared" si="141"/>
        <v/>
      </c>
      <c r="W472" t="str">
        <f t="shared" si="133"/>
        <v/>
      </c>
      <c r="X472" t="str">
        <f t="shared" si="134"/>
        <v/>
      </c>
      <c r="Y472" t="str">
        <f t="shared" si="135"/>
        <v/>
      </c>
      <c r="Z472" t="str">
        <f>IF($X472="","",INDEX(CATEGORIAS!$A:$A,MATCH($X472,CATEGORIAS!$B:$B,0)))</f>
        <v/>
      </c>
      <c r="AA472" t="str">
        <f>IF($Y472="","",INDEX(SUBCATEGORIAS!$A:$A,MATCH($Y472,SUBCATEGORIAS!$B:$B,0)))</f>
        <v/>
      </c>
      <c r="AB472" t="str">
        <f t="shared" si="136"/>
        <v/>
      </c>
      <c r="AC472" t="str">
        <f t="shared" si="142"/>
        <v/>
      </c>
      <c r="AD472" t="str">
        <f t="shared" si="143"/>
        <v/>
      </c>
      <c r="AE472" t="str">
        <f t="shared" si="144"/>
        <v/>
      </c>
      <c r="AG472">
        <v>470</v>
      </c>
      <c r="AH472" t="str">
        <f t="shared" si="147"/>
        <v/>
      </c>
      <c r="AI472" t="str">
        <f>IFERROR(IF(MATCH($AH465,$S:$S,0)&gt;0,CONCATENATE("id_subcategoria: '",INDEX($AA:$AA,MATCH($AH465,$S:$S,0)),"',"),0),"")</f>
        <v/>
      </c>
      <c r="AN472" t="str">
        <f>IF($E472="","",INDEX(CATEGORIAS!$A:$A,MATCH($E472,CATEGORIAS!$B:$B,0)))</f>
        <v/>
      </c>
      <c r="AO472" t="str">
        <f>IF($F472="","",INDEX(SUBCATEGORIAS!$A:$A,MATCH($F472,SUBCATEGORIAS!$B:$B,0)))</f>
        <v/>
      </c>
      <c r="AP472" t="str">
        <f t="shared" si="137"/>
        <v/>
      </c>
      <c r="AR472" s="2" t="str">
        <f t="shared" si="145"/>
        <v/>
      </c>
      <c r="AS472" t="str">
        <f t="shared" si="146"/>
        <v/>
      </c>
      <c r="AT472" t="str">
        <f t="shared" si="138"/>
        <v/>
      </c>
      <c r="AU472" t="str">
        <f t="shared" si="139"/>
        <v/>
      </c>
    </row>
    <row r="473" spans="2:47" x14ac:dyDescent="0.25">
      <c r="B473" t="str">
        <f>IF(D473="","",MAX($B$2:B472)+1)</f>
        <v/>
      </c>
      <c r="C473" s="3" t="str">
        <f>IF(A473="","",IF(COUNTIF($A$2:$A472,$A473)=0,MAX($C$2:$C472)+1,""))</f>
        <v/>
      </c>
      <c r="M473" t="s">
        <v>57</v>
      </c>
      <c r="O473" t="s">
        <v>57</v>
      </c>
      <c r="P473" s="3" t="str">
        <f t="shared" si="140"/>
        <v/>
      </c>
      <c r="Q473" s="3" t="str">
        <f>IF(D473="","",IF(AND(D473&lt;&gt;"",E473&lt;&gt;"",F473&lt;&gt;"",J473&lt;&gt;"",P473&lt;&gt;"",L473&lt;&gt;"",IFERROR(MATCH(INDEX($C:$C,MATCH($D473,$D:$D,0)),IMAGENES!$B:$B,0),-1)&gt;0),"'si'","'no'"))</f>
        <v/>
      </c>
      <c r="S473" t="str">
        <f t="shared" si="130"/>
        <v/>
      </c>
      <c r="T473" t="str">
        <f t="shared" si="131"/>
        <v/>
      </c>
      <c r="U473" t="str">
        <f t="shared" si="132"/>
        <v/>
      </c>
      <c r="V473" t="str">
        <f t="shared" si="141"/>
        <v/>
      </c>
      <c r="W473" t="str">
        <f t="shared" si="133"/>
        <v/>
      </c>
      <c r="X473" t="str">
        <f t="shared" si="134"/>
        <v/>
      </c>
      <c r="Y473" t="str">
        <f t="shared" si="135"/>
        <v/>
      </c>
      <c r="Z473" t="str">
        <f>IF($X473="","",INDEX(CATEGORIAS!$A:$A,MATCH($X473,CATEGORIAS!$B:$B,0)))</f>
        <v/>
      </c>
      <c r="AA473" t="str">
        <f>IF($Y473="","",INDEX(SUBCATEGORIAS!$A:$A,MATCH($Y473,SUBCATEGORIAS!$B:$B,0)))</f>
        <v/>
      </c>
      <c r="AB473" t="str">
        <f t="shared" si="136"/>
        <v/>
      </c>
      <c r="AC473" t="str">
        <f t="shared" si="142"/>
        <v/>
      </c>
      <c r="AD473" t="str">
        <f t="shared" si="143"/>
        <v/>
      </c>
      <c r="AE473" t="str">
        <f t="shared" si="144"/>
        <v/>
      </c>
      <c r="AG473">
        <v>471</v>
      </c>
      <c r="AH473" t="str">
        <f t="shared" si="147"/>
        <v/>
      </c>
      <c r="AI473" t="str">
        <f>IFERROR(IF(MATCH($AH465,$S:$S,0)&gt;0,CONCATENATE("precio: ",INDEX($AB:$AB,MATCH($AH465,$S:$S,0)),","),0),"")</f>
        <v/>
      </c>
      <c r="AN473" t="str">
        <f>IF($E473="","",INDEX(CATEGORIAS!$A:$A,MATCH($E473,CATEGORIAS!$B:$B,0)))</f>
        <v/>
      </c>
      <c r="AO473" t="str">
        <f>IF($F473="","",INDEX(SUBCATEGORIAS!$A:$A,MATCH($F473,SUBCATEGORIAS!$B:$B,0)))</f>
        <v/>
      </c>
      <c r="AP473" t="str">
        <f t="shared" si="137"/>
        <v/>
      </c>
      <c r="AR473" s="2" t="str">
        <f t="shared" si="145"/>
        <v/>
      </c>
      <c r="AS473" t="str">
        <f t="shared" si="146"/>
        <v/>
      </c>
      <c r="AT473" t="str">
        <f t="shared" si="138"/>
        <v/>
      </c>
      <c r="AU473" t="str">
        <f t="shared" si="139"/>
        <v/>
      </c>
    </row>
    <row r="474" spans="2:47" x14ac:dyDescent="0.25">
      <c r="B474" t="str">
        <f>IF(D474="","",MAX($B$2:B473)+1)</f>
        <v/>
      </c>
      <c r="C474" s="3" t="str">
        <f>IF(A474="","",IF(COUNTIF($A$2:$A473,$A474)=0,MAX($C$2:$C473)+1,""))</f>
        <v/>
      </c>
      <c r="M474" t="s">
        <v>57</v>
      </c>
      <c r="O474" t="s">
        <v>57</v>
      </c>
      <c r="P474" s="3" t="str">
        <f t="shared" si="140"/>
        <v/>
      </c>
      <c r="Q474" s="3" t="str">
        <f>IF(D474="","",IF(AND(D474&lt;&gt;"",E474&lt;&gt;"",F474&lt;&gt;"",J474&lt;&gt;"",P474&lt;&gt;"",L474&lt;&gt;"",IFERROR(MATCH(INDEX($C:$C,MATCH($D474,$D:$D,0)),IMAGENES!$B:$B,0),-1)&gt;0),"'si'","'no'"))</f>
        <v/>
      </c>
      <c r="S474" t="str">
        <f t="shared" si="130"/>
        <v/>
      </c>
      <c r="T474" t="str">
        <f t="shared" si="131"/>
        <v/>
      </c>
      <c r="U474" t="str">
        <f t="shared" si="132"/>
        <v/>
      </c>
      <c r="V474" t="str">
        <f t="shared" si="141"/>
        <v/>
      </c>
      <c r="W474" t="str">
        <f t="shared" si="133"/>
        <v/>
      </c>
      <c r="X474" t="str">
        <f t="shared" si="134"/>
        <v/>
      </c>
      <c r="Y474" t="str">
        <f t="shared" si="135"/>
        <v/>
      </c>
      <c r="Z474" t="str">
        <f>IF($X474="","",INDEX(CATEGORIAS!$A:$A,MATCH($X474,CATEGORIAS!$B:$B,0)))</f>
        <v/>
      </c>
      <c r="AA474" t="str">
        <f>IF($Y474="","",INDEX(SUBCATEGORIAS!$A:$A,MATCH($Y474,SUBCATEGORIAS!$B:$B,0)))</f>
        <v/>
      </c>
      <c r="AB474" t="str">
        <f t="shared" si="136"/>
        <v/>
      </c>
      <c r="AC474" t="str">
        <f t="shared" si="142"/>
        <v/>
      </c>
      <c r="AD474" t="str">
        <f t="shared" si="143"/>
        <v/>
      </c>
      <c r="AE474" t="str">
        <f t="shared" si="144"/>
        <v/>
      </c>
      <c r="AG474">
        <v>472</v>
      </c>
      <c r="AH474" t="str">
        <f t="shared" si="147"/>
        <v/>
      </c>
      <c r="AI474" t="str">
        <f>IFERROR(IF(MATCH($AH465,$S:$S,0)&gt;0,CONCATENATE("video_si: ",IF(LEN(IF(OR(INDEX($AD:$AD,MATCH($AH465,$S:$S,0))=0,INDEX($AD:$AD,MATCH($AH465,$S:$S,0))=" ",INDEX($AD:$AD,MATCH($AH465,$S:$S,0))=""),CONCATENATE(CHAR(39),CHAR(39)),CONCATENATE(CHAR(39),INDEX($AD:$AD,MATCH($AH465,$S:$S,0)),CHAR(39))))&gt;5,"'si'","'no'"),","),0),"")</f>
        <v/>
      </c>
      <c r="AN474" t="str">
        <f>IF($E474="","",INDEX(CATEGORIAS!$A:$A,MATCH($E474,CATEGORIAS!$B:$B,0)))</f>
        <v/>
      </c>
      <c r="AO474" t="str">
        <f>IF($F474="","",INDEX(SUBCATEGORIAS!$A:$A,MATCH($F474,SUBCATEGORIAS!$B:$B,0)))</f>
        <v/>
      </c>
      <c r="AP474" t="str">
        <f t="shared" si="137"/>
        <v/>
      </c>
      <c r="AR474" s="2" t="str">
        <f t="shared" si="145"/>
        <v/>
      </c>
      <c r="AS474" t="str">
        <f t="shared" si="146"/>
        <v/>
      </c>
      <c r="AT474" t="str">
        <f t="shared" si="138"/>
        <v/>
      </c>
      <c r="AU474" t="str">
        <f t="shared" si="139"/>
        <v/>
      </c>
    </row>
    <row r="475" spans="2:47" x14ac:dyDescent="0.25">
      <c r="B475" t="str">
        <f>IF(D475="","",MAX($B$2:B474)+1)</f>
        <v/>
      </c>
      <c r="C475" s="3" t="str">
        <f>IF(A475="","",IF(COUNTIF($A$2:$A474,$A475)=0,MAX($C$2:$C474)+1,""))</f>
        <v/>
      </c>
      <c r="M475" t="s">
        <v>57</v>
      </c>
      <c r="O475" t="s">
        <v>57</v>
      </c>
      <c r="P475" s="3" t="str">
        <f t="shared" si="140"/>
        <v/>
      </c>
      <c r="Q475" s="3" t="str">
        <f>IF(D475="","",IF(AND(D475&lt;&gt;"",E475&lt;&gt;"",F475&lt;&gt;"",J475&lt;&gt;"",P475&lt;&gt;"",L475&lt;&gt;"",IFERROR(MATCH(INDEX($C:$C,MATCH($D475,$D:$D,0)),IMAGENES!$B:$B,0),-1)&gt;0),"'si'","'no'"))</f>
        <v/>
      </c>
      <c r="S475" t="str">
        <f t="shared" si="130"/>
        <v/>
      </c>
      <c r="T475" t="str">
        <f t="shared" si="131"/>
        <v/>
      </c>
      <c r="U475" t="str">
        <f t="shared" si="132"/>
        <v/>
      </c>
      <c r="V475" t="str">
        <f t="shared" si="141"/>
        <v/>
      </c>
      <c r="W475" t="str">
        <f t="shared" si="133"/>
        <v/>
      </c>
      <c r="X475" t="str">
        <f t="shared" si="134"/>
        <v/>
      </c>
      <c r="Y475" t="str">
        <f t="shared" si="135"/>
        <v/>
      </c>
      <c r="Z475" t="str">
        <f>IF($X475="","",INDEX(CATEGORIAS!$A:$A,MATCH($X475,CATEGORIAS!$B:$B,0)))</f>
        <v/>
      </c>
      <c r="AA475" t="str">
        <f>IF($Y475="","",INDEX(SUBCATEGORIAS!$A:$A,MATCH($Y475,SUBCATEGORIAS!$B:$B,0)))</f>
        <v/>
      </c>
      <c r="AB475" t="str">
        <f t="shared" si="136"/>
        <v/>
      </c>
      <c r="AC475" t="str">
        <f t="shared" si="142"/>
        <v/>
      </c>
      <c r="AD475" t="str">
        <f t="shared" si="143"/>
        <v/>
      </c>
      <c r="AE475" t="str">
        <f t="shared" si="144"/>
        <v/>
      </c>
      <c r="AG475">
        <v>473</v>
      </c>
      <c r="AH475" t="str">
        <f t="shared" si="147"/>
        <v/>
      </c>
      <c r="AI475" t="str">
        <f>IFERROR(IF(MATCH($AH465,$S:$S,0)&gt;0,CONCATENATE("video_link: ",IF(OR(INDEX($AD:$AD,MATCH($AH465,$S:$S,0))=0,INDEX($AD:$AD,MATCH($AH465,$S:$S,0))=" ",INDEX($AD:$AD,MATCH($AH465,$S:$S,0))=""),CONCATENATE(CHAR(39),CHAR(39)),CONCATENATE(CHAR(39),INDEX($AD:$AD,MATCH($AH465,$S:$S,0)),CHAR(39))),","),0),"")</f>
        <v/>
      </c>
      <c r="AN475" t="str">
        <f>IF($E475="","",INDEX(CATEGORIAS!$A:$A,MATCH($E475,CATEGORIAS!$B:$B,0)))</f>
        <v/>
      </c>
      <c r="AO475" t="str">
        <f>IF($F475="","",INDEX(SUBCATEGORIAS!$A:$A,MATCH($F475,SUBCATEGORIAS!$B:$B,0)))</f>
        <v/>
      </c>
      <c r="AP475" t="str">
        <f t="shared" si="137"/>
        <v/>
      </c>
      <c r="AR475" s="2" t="str">
        <f t="shared" si="145"/>
        <v/>
      </c>
      <c r="AS475" t="str">
        <f t="shared" si="146"/>
        <v/>
      </c>
      <c r="AT475" t="str">
        <f t="shared" si="138"/>
        <v/>
      </c>
      <c r="AU475" t="str">
        <f t="shared" si="139"/>
        <v/>
      </c>
    </row>
    <row r="476" spans="2:47" x14ac:dyDescent="0.25">
      <c r="B476" t="str">
        <f>IF(D476="","",MAX($B$2:B475)+1)</f>
        <v/>
      </c>
      <c r="C476" s="3" t="str">
        <f>IF(A476="","",IF(COUNTIF($A$2:$A475,$A476)=0,MAX($C$2:$C475)+1,""))</f>
        <v/>
      </c>
      <c r="M476" t="s">
        <v>57</v>
      </c>
      <c r="O476" t="s">
        <v>57</v>
      </c>
      <c r="P476" s="3" t="str">
        <f t="shared" si="140"/>
        <v/>
      </c>
      <c r="Q476" s="3" t="str">
        <f>IF(D476="","",IF(AND(D476&lt;&gt;"",E476&lt;&gt;"",F476&lt;&gt;"",J476&lt;&gt;"",P476&lt;&gt;"",L476&lt;&gt;"",IFERROR(MATCH(INDEX($C:$C,MATCH($D476,$D:$D,0)),IMAGENES!$B:$B,0),-1)&gt;0),"'si'","'no'"))</f>
        <v/>
      </c>
      <c r="S476" t="str">
        <f t="shared" si="130"/>
        <v/>
      </c>
      <c r="T476" t="str">
        <f t="shared" si="131"/>
        <v/>
      </c>
      <c r="U476" t="str">
        <f t="shared" si="132"/>
        <v/>
      </c>
      <c r="V476" t="str">
        <f t="shared" si="141"/>
        <v/>
      </c>
      <c r="W476" t="str">
        <f t="shared" si="133"/>
        <v/>
      </c>
      <c r="X476" t="str">
        <f t="shared" si="134"/>
        <v/>
      </c>
      <c r="Y476" t="str">
        <f t="shared" si="135"/>
        <v/>
      </c>
      <c r="Z476" t="str">
        <f>IF($X476="","",INDEX(CATEGORIAS!$A:$A,MATCH($X476,CATEGORIAS!$B:$B,0)))</f>
        <v/>
      </c>
      <c r="AA476" t="str">
        <f>IF($Y476="","",INDEX(SUBCATEGORIAS!$A:$A,MATCH($Y476,SUBCATEGORIAS!$B:$B,0)))</f>
        <v/>
      </c>
      <c r="AB476" t="str">
        <f t="shared" si="136"/>
        <v/>
      </c>
      <c r="AC476" t="str">
        <f t="shared" si="142"/>
        <v/>
      </c>
      <c r="AD476" t="str">
        <f t="shared" si="143"/>
        <v/>
      </c>
      <c r="AE476" t="str">
        <f t="shared" si="144"/>
        <v/>
      </c>
      <c r="AG476">
        <v>474</v>
      </c>
      <c r="AH476" t="str">
        <f t="shared" si="147"/>
        <v/>
      </c>
      <c r="AI476" t="str">
        <f>IFERROR(IF(MATCH($AH465,$S:$S,0)&gt;0,CONCATENATE("imagen: ",IF(OR(INDEX($AC:$AC,MATCH($AH465,$S:$S,0))=0,INDEX($AC:$AC,MATCH($AH465,$S:$S,0))=" ",INDEX($AC:$AC,MATCH($AH465,$S:$S,0))=""),CONCATENATE(CHAR(39),CHAR(39)),CONCATENATE("require('../images/productos/",INDEX($AC:$AC,MATCH($AH465,$S:$S,0)),"')")),","),0),"")</f>
        <v/>
      </c>
      <c r="AN476" t="str">
        <f>IF($E476="","",INDEX(CATEGORIAS!$A:$A,MATCH($E476,CATEGORIAS!$B:$B,0)))</f>
        <v/>
      </c>
      <c r="AO476" t="str">
        <f>IF($F476="","",INDEX(SUBCATEGORIAS!$A:$A,MATCH($F476,SUBCATEGORIAS!$B:$B,0)))</f>
        <v/>
      </c>
      <c r="AP476" t="str">
        <f t="shared" si="137"/>
        <v/>
      </c>
      <c r="AR476" s="2" t="str">
        <f t="shared" si="145"/>
        <v/>
      </c>
      <c r="AS476" t="str">
        <f t="shared" si="146"/>
        <v/>
      </c>
      <c r="AT476" t="str">
        <f t="shared" si="138"/>
        <v/>
      </c>
      <c r="AU476" t="str">
        <f t="shared" si="139"/>
        <v/>
      </c>
    </row>
    <row r="477" spans="2:47" x14ac:dyDescent="0.25">
      <c r="B477" t="str">
        <f>IF(D477="","",MAX($B$2:B476)+1)</f>
        <v/>
      </c>
      <c r="C477" s="3" t="str">
        <f>IF(A477="","",IF(COUNTIF($A$2:$A476,$A477)=0,MAX($C$2:$C476)+1,""))</f>
        <v/>
      </c>
      <c r="M477" t="s">
        <v>57</v>
      </c>
      <c r="O477" t="s">
        <v>57</v>
      </c>
      <c r="P477" s="3" t="str">
        <f t="shared" si="140"/>
        <v/>
      </c>
      <c r="Q477" s="3" t="str">
        <f>IF(D477="","",IF(AND(D477&lt;&gt;"",E477&lt;&gt;"",F477&lt;&gt;"",J477&lt;&gt;"",P477&lt;&gt;"",L477&lt;&gt;"",IFERROR(MATCH(INDEX($C:$C,MATCH($D477,$D:$D,0)),IMAGENES!$B:$B,0),-1)&gt;0),"'si'","'no'"))</f>
        <v/>
      </c>
      <c r="S477" t="str">
        <f t="shared" si="130"/>
        <v/>
      </c>
      <c r="T477" t="str">
        <f t="shared" si="131"/>
        <v/>
      </c>
      <c r="U477" t="str">
        <f t="shared" si="132"/>
        <v/>
      </c>
      <c r="V477" t="str">
        <f t="shared" si="141"/>
        <v/>
      </c>
      <c r="W477" t="str">
        <f t="shared" si="133"/>
        <v/>
      </c>
      <c r="X477" t="str">
        <f t="shared" si="134"/>
        <v/>
      </c>
      <c r="Y477" t="str">
        <f t="shared" si="135"/>
        <v/>
      </c>
      <c r="Z477" t="str">
        <f>IF($X477="","",INDEX(CATEGORIAS!$A:$A,MATCH($X477,CATEGORIAS!$B:$B,0)))</f>
        <v/>
      </c>
      <c r="AA477" t="str">
        <f>IF($Y477="","",INDEX(SUBCATEGORIAS!$A:$A,MATCH($Y477,SUBCATEGORIAS!$B:$B,0)))</f>
        <v/>
      </c>
      <c r="AB477" t="str">
        <f t="shared" si="136"/>
        <v/>
      </c>
      <c r="AC477" t="str">
        <f t="shared" si="142"/>
        <v/>
      </c>
      <c r="AD477" t="str">
        <f t="shared" si="143"/>
        <v/>
      </c>
      <c r="AE477" t="str">
        <f t="shared" si="144"/>
        <v/>
      </c>
      <c r="AG477">
        <v>475</v>
      </c>
      <c r="AH477" t="str">
        <f t="shared" si="147"/>
        <v/>
      </c>
      <c r="AI477" t="str">
        <f>IFERROR(IF(MATCH($AH465,$S:$S,0)&gt;0,CONCATENATE("disponible: ",INDEX($AE:$AE,MATCH($AH465,$S:$S,0)),","),0),"")</f>
        <v/>
      </c>
      <c r="AN477" t="str">
        <f>IF($E477="","",INDEX(CATEGORIAS!$A:$A,MATCH($E477,CATEGORIAS!$B:$B,0)))</f>
        <v/>
      </c>
      <c r="AO477" t="str">
        <f>IF($F477="","",INDEX(SUBCATEGORIAS!$A:$A,MATCH($F477,SUBCATEGORIAS!$B:$B,0)))</f>
        <v/>
      </c>
      <c r="AP477" t="str">
        <f t="shared" si="137"/>
        <v/>
      </c>
      <c r="AR477" s="2" t="str">
        <f t="shared" si="145"/>
        <v/>
      </c>
      <c r="AS477" t="str">
        <f t="shared" si="146"/>
        <v/>
      </c>
      <c r="AT477" t="str">
        <f t="shared" si="138"/>
        <v/>
      </c>
      <c r="AU477" t="str">
        <f t="shared" si="139"/>
        <v/>
      </c>
    </row>
    <row r="478" spans="2:47" x14ac:dyDescent="0.25">
      <c r="B478" t="str">
        <f>IF(D478="","",MAX($B$2:B477)+1)</f>
        <v/>
      </c>
      <c r="C478" s="3" t="str">
        <f>IF(A478="","",IF(COUNTIF($A$2:$A477,$A478)=0,MAX($C$2:$C477)+1,""))</f>
        <v/>
      </c>
      <c r="M478" t="s">
        <v>57</v>
      </c>
      <c r="O478" t="s">
        <v>57</v>
      </c>
      <c r="P478" s="3" t="str">
        <f t="shared" si="140"/>
        <v/>
      </c>
      <c r="Q478" s="3" t="str">
        <f>IF(D478="","",IF(AND(D478&lt;&gt;"",E478&lt;&gt;"",F478&lt;&gt;"",J478&lt;&gt;"",P478&lt;&gt;"",L478&lt;&gt;"",IFERROR(MATCH(INDEX($C:$C,MATCH($D478,$D:$D,0)),IMAGENES!$B:$B,0),-1)&gt;0),"'si'","'no'"))</f>
        <v/>
      </c>
      <c r="S478" t="str">
        <f t="shared" si="130"/>
        <v/>
      </c>
      <c r="T478" t="str">
        <f t="shared" si="131"/>
        <v/>
      </c>
      <c r="U478" t="str">
        <f t="shared" si="132"/>
        <v/>
      </c>
      <c r="V478" t="str">
        <f t="shared" si="141"/>
        <v/>
      </c>
      <c r="W478" t="str">
        <f t="shared" si="133"/>
        <v/>
      </c>
      <c r="X478" t="str">
        <f t="shared" si="134"/>
        <v/>
      </c>
      <c r="Y478" t="str">
        <f t="shared" si="135"/>
        <v/>
      </c>
      <c r="Z478" t="str">
        <f>IF($X478="","",INDEX(CATEGORIAS!$A:$A,MATCH($X478,CATEGORIAS!$B:$B,0)))</f>
        <v/>
      </c>
      <c r="AA478" t="str">
        <f>IF($Y478="","",INDEX(SUBCATEGORIAS!$A:$A,MATCH($Y478,SUBCATEGORIAS!$B:$B,0)))</f>
        <v/>
      </c>
      <c r="AB478" t="str">
        <f t="shared" si="136"/>
        <v/>
      </c>
      <c r="AC478" t="str">
        <f t="shared" si="142"/>
        <v/>
      </c>
      <c r="AD478" t="str">
        <f t="shared" si="143"/>
        <v/>
      </c>
      <c r="AE478" t="str">
        <f t="shared" si="144"/>
        <v/>
      </c>
      <c r="AG478">
        <v>476</v>
      </c>
      <c r="AH478" t="str">
        <f t="shared" si="147"/>
        <v/>
      </c>
      <c r="AI478" t="str">
        <f>IFERROR(IF(MATCH($AH465,$S:$S,0)&gt;0,"},",0),"")</f>
        <v/>
      </c>
      <c r="AN478" t="str">
        <f>IF($E478="","",INDEX(CATEGORIAS!$A:$A,MATCH($E478,CATEGORIAS!$B:$B,0)))</f>
        <v/>
      </c>
      <c r="AO478" t="str">
        <f>IF($F478="","",INDEX(SUBCATEGORIAS!$A:$A,MATCH($F478,SUBCATEGORIAS!$B:$B,0)))</f>
        <v/>
      </c>
      <c r="AP478" t="str">
        <f t="shared" si="137"/>
        <v/>
      </c>
      <c r="AR478" s="2" t="str">
        <f t="shared" si="145"/>
        <v/>
      </c>
      <c r="AS478" t="str">
        <f t="shared" si="146"/>
        <v/>
      </c>
      <c r="AT478" t="str">
        <f t="shared" si="138"/>
        <v/>
      </c>
      <c r="AU478" t="str">
        <f t="shared" si="139"/>
        <v/>
      </c>
    </row>
    <row r="479" spans="2:47" x14ac:dyDescent="0.25">
      <c r="B479" t="str">
        <f>IF(D479="","",MAX($B$2:B478)+1)</f>
        <v/>
      </c>
      <c r="C479" s="3" t="str">
        <f>IF(A479="","",IF(COUNTIF($A$2:$A478,$A479)=0,MAX($C$2:$C478)+1,""))</f>
        <v/>
      </c>
      <c r="M479" t="s">
        <v>57</v>
      </c>
      <c r="O479" t="s">
        <v>57</v>
      </c>
      <c r="P479" s="3" t="str">
        <f t="shared" si="140"/>
        <v/>
      </c>
      <c r="Q479" s="3" t="str">
        <f>IF(D479="","",IF(AND(D479&lt;&gt;"",E479&lt;&gt;"",F479&lt;&gt;"",J479&lt;&gt;"",P479&lt;&gt;"",L479&lt;&gt;"",IFERROR(MATCH(INDEX($C:$C,MATCH($D479,$D:$D,0)),IMAGENES!$B:$B,0),-1)&gt;0),"'si'","'no'"))</f>
        <v/>
      </c>
      <c r="S479" t="str">
        <f t="shared" si="130"/>
        <v/>
      </c>
      <c r="T479" t="str">
        <f t="shared" si="131"/>
        <v/>
      </c>
      <c r="U479" t="str">
        <f t="shared" si="132"/>
        <v/>
      </c>
      <c r="V479" t="str">
        <f t="shared" si="141"/>
        <v/>
      </c>
      <c r="W479" t="str">
        <f t="shared" si="133"/>
        <v/>
      </c>
      <c r="X479" t="str">
        <f t="shared" si="134"/>
        <v/>
      </c>
      <c r="Y479" t="str">
        <f t="shared" si="135"/>
        <v/>
      </c>
      <c r="Z479" t="str">
        <f>IF($X479="","",INDEX(CATEGORIAS!$A:$A,MATCH($X479,CATEGORIAS!$B:$B,0)))</f>
        <v/>
      </c>
      <c r="AA479" t="str">
        <f>IF($Y479="","",INDEX(SUBCATEGORIAS!$A:$A,MATCH($Y479,SUBCATEGORIAS!$B:$B,0)))</f>
        <v/>
      </c>
      <c r="AB479" t="str">
        <f t="shared" si="136"/>
        <v/>
      </c>
      <c r="AC479" t="str">
        <f t="shared" si="142"/>
        <v/>
      </c>
      <c r="AD479" t="str">
        <f t="shared" si="143"/>
        <v/>
      </c>
      <c r="AE479" t="str">
        <f t="shared" si="144"/>
        <v/>
      </c>
      <c r="AG479">
        <v>477</v>
      </c>
      <c r="AH479">
        <f t="shared" si="147"/>
        <v>35</v>
      </c>
      <c r="AI479" t="str">
        <f>IFERROR(IF(MATCH($AH479,$S:$S,0)&gt;0,"{",0),"")</f>
        <v/>
      </c>
      <c r="AN479" t="str">
        <f>IF($E479="","",INDEX(CATEGORIAS!$A:$A,MATCH($E479,CATEGORIAS!$B:$B,0)))</f>
        <v/>
      </c>
      <c r="AO479" t="str">
        <f>IF($F479="","",INDEX(SUBCATEGORIAS!$A:$A,MATCH($F479,SUBCATEGORIAS!$B:$B,0)))</f>
        <v/>
      </c>
      <c r="AP479" t="str">
        <f t="shared" si="137"/>
        <v/>
      </c>
      <c r="AR479" s="2" t="str">
        <f t="shared" si="145"/>
        <v/>
      </c>
      <c r="AS479" t="str">
        <f t="shared" si="146"/>
        <v/>
      </c>
      <c r="AT479" t="str">
        <f t="shared" si="138"/>
        <v/>
      </c>
      <c r="AU479" t="str">
        <f t="shared" si="139"/>
        <v/>
      </c>
    </row>
    <row r="480" spans="2:47" x14ac:dyDescent="0.25">
      <c r="B480" t="str">
        <f>IF(D480="","",MAX($B$2:B479)+1)</f>
        <v/>
      </c>
      <c r="C480" s="3" t="str">
        <f>IF(A480="","",IF(COUNTIF($A$2:$A479,$A480)=0,MAX($C$2:$C479)+1,""))</f>
        <v/>
      </c>
      <c r="M480" t="s">
        <v>57</v>
      </c>
      <c r="O480" t="s">
        <v>57</v>
      </c>
      <c r="P480" s="3" t="str">
        <f t="shared" si="140"/>
        <v/>
      </c>
      <c r="Q480" s="3" t="str">
        <f>IF(D480="","",IF(AND(D480&lt;&gt;"",E480&lt;&gt;"",F480&lt;&gt;"",J480&lt;&gt;"",P480&lt;&gt;"",L480&lt;&gt;"",IFERROR(MATCH(INDEX($C:$C,MATCH($D480,$D:$D,0)),IMAGENES!$B:$B,0),-1)&gt;0),"'si'","'no'"))</f>
        <v/>
      </c>
      <c r="S480" t="str">
        <f t="shared" si="130"/>
        <v/>
      </c>
      <c r="T480" t="str">
        <f t="shared" si="131"/>
        <v/>
      </c>
      <c r="U480" t="str">
        <f t="shared" si="132"/>
        <v/>
      </c>
      <c r="V480" t="str">
        <f t="shared" si="141"/>
        <v/>
      </c>
      <c r="W480" t="str">
        <f t="shared" si="133"/>
        <v/>
      </c>
      <c r="X480" t="str">
        <f t="shared" si="134"/>
        <v/>
      </c>
      <c r="Y480" t="str">
        <f t="shared" si="135"/>
        <v/>
      </c>
      <c r="Z480" t="str">
        <f>IF($X480="","",INDEX(CATEGORIAS!$A:$A,MATCH($X480,CATEGORIAS!$B:$B,0)))</f>
        <v/>
      </c>
      <c r="AA480" t="str">
        <f>IF($Y480="","",INDEX(SUBCATEGORIAS!$A:$A,MATCH($Y480,SUBCATEGORIAS!$B:$B,0)))</f>
        <v/>
      </c>
      <c r="AB480" t="str">
        <f t="shared" si="136"/>
        <v/>
      </c>
      <c r="AC480" t="str">
        <f t="shared" si="142"/>
        <v/>
      </c>
      <c r="AD480" t="str">
        <f t="shared" si="143"/>
        <v/>
      </c>
      <c r="AE480" t="str">
        <f t="shared" si="144"/>
        <v/>
      </c>
      <c r="AG480">
        <v>478</v>
      </c>
      <c r="AH480" t="str">
        <f t="shared" si="147"/>
        <v/>
      </c>
      <c r="AI480" t="str">
        <f>IFERROR(IF(MATCH($AH479,$S:$S,0)&gt;0,CONCATENATE("id_articulo: ",$AH479,","),0),"")</f>
        <v/>
      </c>
      <c r="AN480" t="str">
        <f>IF($E480="","",INDEX(CATEGORIAS!$A:$A,MATCH($E480,CATEGORIAS!$B:$B,0)))</f>
        <v/>
      </c>
      <c r="AO480" t="str">
        <f>IF($F480="","",INDEX(SUBCATEGORIAS!$A:$A,MATCH($F480,SUBCATEGORIAS!$B:$B,0)))</f>
        <v/>
      </c>
      <c r="AP480" t="str">
        <f t="shared" si="137"/>
        <v/>
      </c>
      <c r="AR480" s="2" t="str">
        <f t="shared" si="145"/>
        <v/>
      </c>
      <c r="AS480" t="str">
        <f t="shared" si="146"/>
        <v/>
      </c>
      <c r="AT480" t="str">
        <f t="shared" si="138"/>
        <v/>
      </c>
      <c r="AU480" t="str">
        <f t="shared" si="139"/>
        <v/>
      </c>
    </row>
    <row r="481" spans="2:47" x14ac:dyDescent="0.25">
      <c r="B481" t="str">
        <f>IF(D481="","",MAX($B$2:B480)+1)</f>
        <v/>
      </c>
      <c r="C481" s="3" t="str">
        <f>IF(A481="","",IF(COUNTIF($A$2:$A480,$A481)=0,MAX($C$2:$C480)+1,""))</f>
        <v/>
      </c>
      <c r="M481" t="s">
        <v>57</v>
      </c>
      <c r="O481" t="s">
        <v>57</v>
      </c>
      <c r="P481" s="3" t="str">
        <f t="shared" si="140"/>
        <v/>
      </c>
      <c r="Q481" s="3" t="str">
        <f>IF(D481="","",IF(AND(D481&lt;&gt;"",E481&lt;&gt;"",F481&lt;&gt;"",J481&lt;&gt;"",P481&lt;&gt;"",L481&lt;&gt;"",IFERROR(MATCH(INDEX($C:$C,MATCH($D481,$D:$D,0)),IMAGENES!$B:$B,0),-1)&gt;0),"'si'","'no'"))</f>
        <v/>
      </c>
      <c r="S481" t="str">
        <f t="shared" si="130"/>
        <v/>
      </c>
      <c r="T481" t="str">
        <f t="shared" si="131"/>
        <v/>
      </c>
      <c r="U481" t="str">
        <f t="shared" si="132"/>
        <v/>
      </c>
      <c r="V481" t="str">
        <f t="shared" si="141"/>
        <v/>
      </c>
      <c r="W481" t="str">
        <f t="shared" si="133"/>
        <v/>
      </c>
      <c r="X481" t="str">
        <f t="shared" si="134"/>
        <v/>
      </c>
      <c r="Y481" t="str">
        <f t="shared" si="135"/>
        <v/>
      </c>
      <c r="Z481" t="str">
        <f>IF($X481="","",INDEX(CATEGORIAS!$A:$A,MATCH($X481,CATEGORIAS!$B:$B,0)))</f>
        <v/>
      </c>
      <c r="AA481" t="str">
        <f>IF($Y481="","",INDEX(SUBCATEGORIAS!$A:$A,MATCH($Y481,SUBCATEGORIAS!$B:$B,0)))</f>
        <v/>
      </c>
      <c r="AB481" t="str">
        <f t="shared" si="136"/>
        <v/>
      </c>
      <c r="AC481" t="str">
        <f t="shared" si="142"/>
        <v/>
      </c>
      <c r="AD481" t="str">
        <f t="shared" si="143"/>
        <v/>
      </c>
      <c r="AE481" t="str">
        <f t="shared" si="144"/>
        <v/>
      </c>
      <c r="AG481">
        <v>479</v>
      </c>
      <c r="AH481" t="str">
        <f t="shared" si="147"/>
        <v/>
      </c>
      <c r="AI481" t="str">
        <f>IFERROR(IF(MATCH($AH479,$S:$S,0)&gt;0,CONCATENATE("nombre: '",INDEX($T:$T,MATCH($AH479,$S:$S,0)),"',"),0),"")</f>
        <v/>
      </c>
      <c r="AN481" t="str">
        <f>IF($E481="","",INDEX(CATEGORIAS!$A:$A,MATCH($E481,CATEGORIAS!$B:$B,0)))</f>
        <v/>
      </c>
      <c r="AO481" t="str">
        <f>IF($F481="","",INDEX(SUBCATEGORIAS!$A:$A,MATCH($F481,SUBCATEGORIAS!$B:$B,0)))</f>
        <v/>
      </c>
      <c r="AP481" t="str">
        <f t="shared" si="137"/>
        <v/>
      </c>
      <c r="AR481" s="2" t="str">
        <f t="shared" si="145"/>
        <v/>
      </c>
      <c r="AS481" t="str">
        <f t="shared" si="146"/>
        <v/>
      </c>
      <c r="AT481" t="str">
        <f t="shared" si="138"/>
        <v/>
      </c>
      <c r="AU481" t="str">
        <f t="shared" si="139"/>
        <v/>
      </c>
    </row>
    <row r="482" spans="2:47" x14ac:dyDescent="0.25">
      <c r="B482" t="str">
        <f>IF(D482="","",MAX($B$2:B481)+1)</f>
        <v/>
      </c>
      <c r="C482" s="3" t="str">
        <f>IF(A482="","",IF(COUNTIF($A$2:$A481,$A482)=0,MAX($C$2:$C481)+1,""))</f>
        <v/>
      </c>
      <c r="M482" t="s">
        <v>57</v>
      </c>
      <c r="O482" t="s">
        <v>57</v>
      </c>
      <c r="P482" s="3" t="str">
        <f t="shared" si="140"/>
        <v/>
      </c>
      <c r="Q482" s="3" t="str">
        <f>IF(D482="","",IF(AND(D482&lt;&gt;"",E482&lt;&gt;"",F482&lt;&gt;"",J482&lt;&gt;"",P482&lt;&gt;"",L482&lt;&gt;"",IFERROR(MATCH(INDEX($C:$C,MATCH($D482,$D:$D,0)),IMAGENES!$B:$B,0),-1)&gt;0),"'si'","'no'"))</f>
        <v/>
      </c>
      <c r="S482" t="str">
        <f t="shared" si="130"/>
        <v/>
      </c>
      <c r="T482" t="str">
        <f t="shared" si="131"/>
        <v/>
      </c>
      <c r="U482" t="str">
        <f t="shared" si="132"/>
        <v/>
      </c>
      <c r="V482" t="str">
        <f t="shared" si="141"/>
        <v/>
      </c>
      <c r="W482" t="str">
        <f t="shared" si="133"/>
        <v/>
      </c>
      <c r="X482" t="str">
        <f t="shared" si="134"/>
        <v/>
      </c>
      <c r="Y482" t="str">
        <f t="shared" si="135"/>
        <v/>
      </c>
      <c r="Z482" t="str">
        <f>IF($X482="","",INDEX(CATEGORIAS!$A:$A,MATCH($X482,CATEGORIAS!$B:$B,0)))</f>
        <v/>
      </c>
      <c r="AA482" t="str">
        <f>IF($Y482="","",INDEX(SUBCATEGORIAS!$A:$A,MATCH($Y482,SUBCATEGORIAS!$B:$B,0)))</f>
        <v/>
      </c>
      <c r="AB482" t="str">
        <f t="shared" si="136"/>
        <v/>
      </c>
      <c r="AC482" t="str">
        <f t="shared" si="142"/>
        <v/>
      </c>
      <c r="AD482" t="str">
        <f t="shared" si="143"/>
        <v/>
      </c>
      <c r="AE482" t="str">
        <f t="shared" si="144"/>
        <v/>
      </c>
      <c r="AG482">
        <v>480</v>
      </c>
      <c r="AH482" t="str">
        <f t="shared" si="147"/>
        <v/>
      </c>
      <c r="AI482" t="str">
        <f>IFERROR(IF(MATCH($AH479,$S:$S,0)&gt;0,CONCATENATE("descripcion: '",INDEX($U:$U,MATCH($AH479,$S:$S,0)),"',"),0),"")</f>
        <v/>
      </c>
      <c r="AN482" t="str">
        <f>IF($E482="","",INDEX(CATEGORIAS!$A:$A,MATCH($E482,CATEGORIAS!$B:$B,0)))</f>
        <v/>
      </c>
      <c r="AO482" t="str">
        <f>IF($F482="","",INDEX(SUBCATEGORIAS!$A:$A,MATCH($F482,SUBCATEGORIAS!$B:$B,0)))</f>
        <v/>
      </c>
      <c r="AP482" t="str">
        <f t="shared" si="137"/>
        <v/>
      </c>
      <c r="AR482" s="2" t="str">
        <f t="shared" si="145"/>
        <v/>
      </c>
      <c r="AS482" t="str">
        <f t="shared" si="146"/>
        <v/>
      </c>
      <c r="AT482" t="str">
        <f t="shared" si="138"/>
        <v/>
      </c>
      <c r="AU482" t="str">
        <f t="shared" si="139"/>
        <v/>
      </c>
    </row>
    <row r="483" spans="2:47" x14ac:dyDescent="0.25">
      <c r="B483" t="str">
        <f>IF(D483="","",MAX($B$2:B482)+1)</f>
        <v/>
      </c>
      <c r="C483" s="3" t="str">
        <f>IF(A483="","",IF(COUNTIF($A$2:$A482,$A483)=0,MAX($C$2:$C482)+1,""))</f>
        <v/>
      </c>
      <c r="M483" t="s">
        <v>57</v>
      </c>
      <c r="O483" t="s">
        <v>57</v>
      </c>
      <c r="P483" s="3" t="str">
        <f t="shared" si="140"/>
        <v/>
      </c>
      <c r="Q483" s="3" t="str">
        <f>IF(D483="","",IF(AND(D483&lt;&gt;"",E483&lt;&gt;"",F483&lt;&gt;"",J483&lt;&gt;"",P483&lt;&gt;"",L483&lt;&gt;"",IFERROR(MATCH(INDEX($C:$C,MATCH($D483,$D:$D,0)),IMAGENES!$B:$B,0),-1)&gt;0),"'si'","'no'"))</f>
        <v/>
      </c>
      <c r="S483" t="str">
        <f t="shared" si="130"/>
        <v/>
      </c>
      <c r="T483" t="str">
        <f t="shared" si="131"/>
        <v/>
      </c>
      <c r="U483" t="str">
        <f t="shared" si="132"/>
        <v/>
      </c>
      <c r="V483" t="str">
        <f t="shared" si="141"/>
        <v/>
      </c>
      <c r="W483" t="str">
        <f t="shared" si="133"/>
        <v/>
      </c>
      <c r="X483" t="str">
        <f t="shared" si="134"/>
        <v/>
      </c>
      <c r="Y483" t="str">
        <f t="shared" si="135"/>
        <v/>
      </c>
      <c r="Z483" t="str">
        <f>IF($X483="","",INDEX(CATEGORIAS!$A:$A,MATCH($X483,CATEGORIAS!$B:$B,0)))</f>
        <v/>
      </c>
      <c r="AA483" t="str">
        <f>IF($Y483="","",INDEX(SUBCATEGORIAS!$A:$A,MATCH($Y483,SUBCATEGORIAS!$B:$B,0)))</f>
        <v/>
      </c>
      <c r="AB483" t="str">
        <f t="shared" si="136"/>
        <v/>
      </c>
      <c r="AC483" t="str">
        <f t="shared" si="142"/>
        <v/>
      </c>
      <c r="AD483" t="str">
        <f t="shared" si="143"/>
        <v/>
      </c>
      <c r="AE483" t="str">
        <f t="shared" si="144"/>
        <v/>
      </c>
      <c r="AG483">
        <v>481</v>
      </c>
      <c r="AH483" t="str">
        <f t="shared" si="147"/>
        <v/>
      </c>
      <c r="AI483" t="str">
        <f>IFERROR(IF(MATCH($AH479,$S:$S,0)&gt;0,CONCATENATE("descripcion_larga: '",INDEX($W:$W,MATCH($AH479,$S:$S,0)),"',"),0),"")</f>
        <v/>
      </c>
      <c r="AN483" t="str">
        <f>IF($E483="","",INDEX(CATEGORIAS!$A:$A,MATCH($E483,CATEGORIAS!$B:$B,0)))</f>
        <v/>
      </c>
      <c r="AO483" t="str">
        <f>IF($F483="","",INDEX(SUBCATEGORIAS!$A:$A,MATCH($F483,SUBCATEGORIAS!$B:$B,0)))</f>
        <v/>
      </c>
      <c r="AP483" t="str">
        <f t="shared" si="137"/>
        <v/>
      </c>
      <c r="AR483" s="2" t="str">
        <f t="shared" si="145"/>
        <v/>
      </c>
      <c r="AS483" t="str">
        <f t="shared" si="146"/>
        <v/>
      </c>
      <c r="AT483" t="str">
        <f t="shared" si="138"/>
        <v/>
      </c>
      <c r="AU483" t="str">
        <f t="shared" si="139"/>
        <v/>
      </c>
    </row>
    <row r="484" spans="2:47" x14ac:dyDescent="0.25">
      <c r="B484" t="str">
        <f>IF(D484="","",MAX($B$2:B483)+1)</f>
        <v/>
      </c>
      <c r="C484" s="3" t="str">
        <f>IF(A484="","",IF(COUNTIF($A$2:$A483,$A484)=0,MAX($C$2:$C483)+1,""))</f>
        <v/>
      </c>
      <c r="M484" t="s">
        <v>57</v>
      </c>
      <c r="O484" t="s">
        <v>57</v>
      </c>
      <c r="P484" s="3" t="str">
        <f t="shared" si="140"/>
        <v/>
      </c>
      <c r="Q484" s="3" t="str">
        <f>IF(D484="","",IF(AND(D484&lt;&gt;"",E484&lt;&gt;"",F484&lt;&gt;"",J484&lt;&gt;"",P484&lt;&gt;"",L484&lt;&gt;"",IFERROR(MATCH(INDEX($C:$C,MATCH($D484,$D:$D,0)),IMAGENES!$B:$B,0),-1)&gt;0),"'si'","'no'"))</f>
        <v/>
      </c>
      <c r="S484" t="str">
        <f t="shared" si="130"/>
        <v/>
      </c>
      <c r="T484" t="str">
        <f t="shared" si="131"/>
        <v/>
      </c>
      <c r="U484" t="str">
        <f t="shared" si="132"/>
        <v/>
      </c>
      <c r="V484" t="str">
        <f t="shared" si="141"/>
        <v/>
      </c>
      <c r="W484" t="str">
        <f t="shared" si="133"/>
        <v/>
      </c>
      <c r="X484" t="str">
        <f t="shared" si="134"/>
        <v/>
      </c>
      <c r="Y484" t="str">
        <f t="shared" si="135"/>
        <v/>
      </c>
      <c r="Z484" t="str">
        <f>IF($X484="","",INDEX(CATEGORIAS!$A:$A,MATCH($X484,CATEGORIAS!$B:$B,0)))</f>
        <v/>
      </c>
      <c r="AA484" t="str">
        <f>IF($Y484="","",INDEX(SUBCATEGORIAS!$A:$A,MATCH($Y484,SUBCATEGORIAS!$B:$B,0)))</f>
        <v/>
      </c>
      <c r="AB484" t="str">
        <f t="shared" si="136"/>
        <v/>
      </c>
      <c r="AC484" t="str">
        <f t="shared" si="142"/>
        <v/>
      </c>
      <c r="AD484" t="str">
        <f t="shared" si="143"/>
        <v/>
      </c>
      <c r="AE484" t="str">
        <f t="shared" si="144"/>
        <v/>
      </c>
      <c r="AG484">
        <v>482</v>
      </c>
      <c r="AH484" t="str">
        <f t="shared" si="147"/>
        <v/>
      </c>
      <c r="AI484" t="str">
        <f>IFERROR(IF(MATCH($AH479,$S:$S,0)&gt;0,CONCATENATE("grado: '",INDEX($V:$V,MATCH($AH479,$S:$S,0)),"',"),0),"")</f>
        <v/>
      </c>
      <c r="AN484" t="str">
        <f>IF($E484="","",INDEX(CATEGORIAS!$A:$A,MATCH($E484,CATEGORIAS!$B:$B,0)))</f>
        <v/>
      </c>
      <c r="AO484" t="str">
        <f>IF($F484="","",INDEX(SUBCATEGORIAS!$A:$A,MATCH($F484,SUBCATEGORIAS!$B:$B,0)))</f>
        <v/>
      </c>
      <c r="AP484" t="str">
        <f t="shared" si="137"/>
        <v/>
      </c>
      <c r="AR484" s="2" t="str">
        <f t="shared" si="145"/>
        <v/>
      </c>
      <c r="AS484" t="str">
        <f t="shared" si="146"/>
        <v/>
      </c>
      <c r="AT484" t="str">
        <f t="shared" si="138"/>
        <v/>
      </c>
      <c r="AU484" t="str">
        <f t="shared" si="139"/>
        <v/>
      </c>
    </row>
    <row r="485" spans="2:47" x14ac:dyDescent="0.25">
      <c r="B485" t="str">
        <f>IF(D485="","",MAX($B$2:B484)+1)</f>
        <v/>
      </c>
      <c r="C485" s="3" t="str">
        <f>IF(A485="","",IF(COUNTIF($A$2:$A484,$A485)=0,MAX($C$2:$C484)+1,""))</f>
        <v/>
      </c>
      <c r="M485" t="s">
        <v>57</v>
      </c>
      <c r="O485" t="s">
        <v>57</v>
      </c>
      <c r="P485" s="3" t="str">
        <f t="shared" si="140"/>
        <v/>
      </c>
      <c r="Q485" s="3" t="str">
        <f>IF(D485="","",IF(AND(D485&lt;&gt;"",E485&lt;&gt;"",F485&lt;&gt;"",J485&lt;&gt;"",P485&lt;&gt;"",L485&lt;&gt;"",IFERROR(MATCH(INDEX($C:$C,MATCH($D485,$D:$D,0)),IMAGENES!$B:$B,0),-1)&gt;0),"'si'","'no'"))</f>
        <v/>
      </c>
      <c r="S485" t="str">
        <f t="shared" si="130"/>
        <v/>
      </c>
      <c r="T485" t="str">
        <f t="shared" si="131"/>
        <v/>
      </c>
      <c r="U485" t="str">
        <f t="shared" si="132"/>
        <v/>
      </c>
      <c r="V485" t="str">
        <f t="shared" si="141"/>
        <v/>
      </c>
      <c r="W485" t="str">
        <f t="shared" si="133"/>
        <v/>
      </c>
      <c r="X485" t="str">
        <f t="shared" si="134"/>
        <v/>
      </c>
      <c r="Y485" t="str">
        <f t="shared" si="135"/>
        <v/>
      </c>
      <c r="Z485" t="str">
        <f>IF($X485="","",INDEX(CATEGORIAS!$A:$A,MATCH($X485,CATEGORIAS!$B:$B,0)))</f>
        <v/>
      </c>
      <c r="AA485" t="str">
        <f>IF($Y485="","",INDEX(SUBCATEGORIAS!$A:$A,MATCH($Y485,SUBCATEGORIAS!$B:$B,0)))</f>
        <v/>
      </c>
      <c r="AB485" t="str">
        <f t="shared" si="136"/>
        <v/>
      </c>
      <c r="AC485" t="str">
        <f t="shared" si="142"/>
        <v/>
      </c>
      <c r="AD485" t="str">
        <f t="shared" si="143"/>
        <v/>
      </c>
      <c r="AE485" t="str">
        <f t="shared" si="144"/>
        <v/>
      </c>
      <c r="AG485">
        <v>483</v>
      </c>
      <c r="AH485" t="str">
        <f t="shared" si="147"/>
        <v/>
      </c>
      <c r="AI485" t="str">
        <f>IFERROR(IF(MATCH($AH479,$S:$S,0)&gt;0,CONCATENATE("id_categoria: '",INDEX($Z:$Z,MATCH($AH479,$S:$S,0)),"',"),0),"")</f>
        <v/>
      </c>
      <c r="AN485" t="str">
        <f>IF($E485="","",INDEX(CATEGORIAS!$A:$A,MATCH($E485,CATEGORIAS!$B:$B,0)))</f>
        <v/>
      </c>
      <c r="AO485" t="str">
        <f>IF($F485="","",INDEX(SUBCATEGORIAS!$A:$A,MATCH($F485,SUBCATEGORIAS!$B:$B,0)))</f>
        <v/>
      </c>
      <c r="AP485" t="str">
        <f t="shared" si="137"/>
        <v/>
      </c>
      <c r="AR485" s="2" t="str">
        <f t="shared" si="145"/>
        <v/>
      </c>
      <c r="AS485" t="str">
        <f t="shared" si="146"/>
        <v/>
      </c>
      <c r="AT485" t="str">
        <f t="shared" si="138"/>
        <v/>
      </c>
      <c r="AU485" t="str">
        <f t="shared" si="139"/>
        <v/>
      </c>
    </row>
    <row r="486" spans="2:47" x14ac:dyDescent="0.25">
      <c r="B486" t="str">
        <f>IF(D486="","",MAX($B$2:B485)+1)</f>
        <v/>
      </c>
      <c r="C486" s="3" t="str">
        <f>IF(A486="","",IF(COUNTIF($A$2:$A485,$A486)=0,MAX($C$2:$C485)+1,""))</f>
        <v/>
      </c>
      <c r="M486" t="s">
        <v>57</v>
      </c>
      <c r="O486" t="s">
        <v>57</v>
      </c>
      <c r="P486" s="3" t="str">
        <f t="shared" si="140"/>
        <v/>
      </c>
      <c r="Q486" s="3" t="str">
        <f>IF(D486="","",IF(AND(D486&lt;&gt;"",E486&lt;&gt;"",F486&lt;&gt;"",J486&lt;&gt;"",P486&lt;&gt;"",L486&lt;&gt;"",IFERROR(MATCH(INDEX($C:$C,MATCH($D486,$D:$D,0)),IMAGENES!$B:$B,0),-1)&gt;0),"'si'","'no'"))</f>
        <v/>
      </c>
      <c r="S486" t="str">
        <f t="shared" si="130"/>
        <v/>
      </c>
      <c r="T486" t="str">
        <f t="shared" si="131"/>
        <v/>
      </c>
      <c r="U486" t="str">
        <f t="shared" si="132"/>
        <v/>
      </c>
      <c r="V486" t="str">
        <f t="shared" si="141"/>
        <v/>
      </c>
      <c r="W486" t="str">
        <f t="shared" si="133"/>
        <v/>
      </c>
      <c r="X486" t="str">
        <f t="shared" si="134"/>
        <v/>
      </c>
      <c r="Y486" t="str">
        <f t="shared" si="135"/>
        <v/>
      </c>
      <c r="Z486" t="str">
        <f>IF($X486="","",INDEX(CATEGORIAS!$A:$A,MATCH($X486,CATEGORIAS!$B:$B,0)))</f>
        <v/>
      </c>
      <c r="AA486" t="str">
        <f>IF($Y486="","",INDEX(SUBCATEGORIAS!$A:$A,MATCH($Y486,SUBCATEGORIAS!$B:$B,0)))</f>
        <v/>
      </c>
      <c r="AB486" t="str">
        <f t="shared" si="136"/>
        <v/>
      </c>
      <c r="AC486" t="str">
        <f t="shared" si="142"/>
        <v/>
      </c>
      <c r="AD486" t="str">
        <f t="shared" si="143"/>
        <v/>
      </c>
      <c r="AE486" t="str">
        <f t="shared" si="144"/>
        <v/>
      </c>
      <c r="AG486">
        <v>484</v>
      </c>
      <c r="AH486" t="str">
        <f t="shared" si="147"/>
        <v/>
      </c>
      <c r="AI486" t="str">
        <f>IFERROR(IF(MATCH($AH479,$S:$S,0)&gt;0,CONCATENATE("id_subcategoria: '",INDEX($AA:$AA,MATCH($AH479,$S:$S,0)),"',"),0),"")</f>
        <v/>
      </c>
      <c r="AN486" t="str">
        <f>IF($E486="","",INDEX(CATEGORIAS!$A:$A,MATCH($E486,CATEGORIAS!$B:$B,0)))</f>
        <v/>
      </c>
      <c r="AO486" t="str">
        <f>IF($F486="","",INDEX(SUBCATEGORIAS!$A:$A,MATCH($F486,SUBCATEGORIAS!$B:$B,0)))</f>
        <v/>
      </c>
      <c r="AP486" t="str">
        <f t="shared" si="137"/>
        <v/>
      </c>
      <c r="AR486" s="2" t="str">
        <f t="shared" si="145"/>
        <v/>
      </c>
      <c r="AS486" t="str">
        <f t="shared" si="146"/>
        <v/>
      </c>
      <c r="AT486" t="str">
        <f t="shared" si="138"/>
        <v/>
      </c>
      <c r="AU486" t="str">
        <f t="shared" si="139"/>
        <v/>
      </c>
    </row>
    <row r="487" spans="2:47" x14ac:dyDescent="0.25">
      <c r="B487" t="str">
        <f>IF(D487="","",MAX($B$2:B486)+1)</f>
        <v/>
      </c>
      <c r="C487" s="3" t="str">
        <f>IF(A487="","",IF(COUNTIF($A$2:$A486,$A487)=0,MAX($C$2:$C486)+1,""))</f>
        <v/>
      </c>
      <c r="M487" t="s">
        <v>57</v>
      </c>
      <c r="O487" t="s">
        <v>57</v>
      </c>
      <c r="P487" s="3" t="str">
        <f t="shared" si="140"/>
        <v/>
      </c>
      <c r="Q487" s="3" t="str">
        <f>IF(D487="","",IF(AND(D487&lt;&gt;"",E487&lt;&gt;"",F487&lt;&gt;"",J487&lt;&gt;"",P487&lt;&gt;"",L487&lt;&gt;"",IFERROR(MATCH(INDEX($C:$C,MATCH($D487,$D:$D,0)),IMAGENES!$B:$B,0),-1)&gt;0),"'si'","'no'"))</f>
        <v/>
      </c>
      <c r="S487" t="str">
        <f t="shared" si="130"/>
        <v/>
      </c>
      <c r="T487" t="str">
        <f t="shared" si="131"/>
        <v/>
      </c>
      <c r="U487" t="str">
        <f t="shared" si="132"/>
        <v/>
      </c>
      <c r="V487" t="str">
        <f t="shared" si="141"/>
        <v/>
      </c>
      <c r="W487" t="str">
        <f t="shared" si="133"/>
        <v/>
      </c>
      <c r="X487" t="str">
        <f t="shared" si="134"/>
        <v/>
      </c>
      <c r="Y487" t="str">
        <f t="shared" si="135"/>
        <v/>
      </c>
      <c r="Z487" t="str">
        <f>IF($X487="","",INDEX(CATEGORIAS!$A:$A,MATCH($X487,CATEGORIAS!$B:$B,0)))</f>
        <v/>
      </c>
      <c r="AA487" t="str">
        <f>IF($Y487="","",INDEX(SUBCATEGORIAS!$A:$A,MATCH($Y487,SUBCATEGORIAS!$B:$B,0)))</f>
        <v/>
      </c>
      <c r="AB487" t="str">
        <f t="shared" si="136"/>
        <v/>
      </c>
      <c r="AC487" t="str">
        <f t="shared" si="142"/>
        <v/>
      </c>
      <c r="AD487" t="str">
        <f t="shared" si="143"/>
        <v/>
      </c>
      <c r="AE487" t="str">
        <f t="shared" si="144"/>
        <v/>
      </c>
      <c r="AG487">
        <v>485</v>
      </c>
      <c r="AH487" t="str">
        <f t="shared" si="147"/>
        <v/>
      </c>
      <c r="AI487" t="str">
        <f>IFERROR(IF(MATCH($AH479,$S:$S,0)&gt;0,CONCATENATE("precio: ",INDEX($AB:$AB,MATCH($AH479,$S:$S,0)),","),0),"")</f>
        <v/>
      </c>
      <c r="AN487" t="str">
        <f>IF($E487="","",INDEX(CATEGORIAS!$A:$A,MATCH($E487,CATEGORIAS!$B:$B,0)))</f>
        <v/>
      </c>
      <c r="AO487" t="str">
        <f>IF($F487="","",INDEX(SUBCATEGORIAS!$A:$A,MATCH($F487,SUBCATEGORIAS!$B:$B,0)))</f>
        <v/>
      </c>
      <c r="AP487" t="str">
        <f t="shared" si="137"/>
        <v/>
      </c>
      <c r="AR487" s="2" t="str">
        <f t="shared" si="145"/>
        <v/>
      </c>
      <c r="AS487" t="str">
        <f t="shared" si="146"/>
        <v/>
      </c>
      <c r="AT487" t="str">
        <f t="shared" si="138"/>
        <v/>
      </c>
      <c r="AU487" t="str">
        <f t="shared" si="139"/>
        <v/>
      </c>
    </row>
    <row r="488" spans="2:47" x14ac:dyDescent="0.25">
      <c r="B488" t="str">
        <f>IF(D488="","",MAX($B$2:B487)+1)</f>
        <v/>
      </c>
      <c r="C488" s="3" t="str">
        <f>IF(A488="","",IF(COUNTIF($A$2:$A487,$A488)=0,MAX($C$2:$C487)+1,""))</f>
        <v/>
      </c>
      <c r="M488" t="s">
        <v>57</v>
      </c>
      <c r="O488" t="s">
        <v>57</v>
      </c>
      <c r="P488" s="3" t="str">
        <f t="shared" si="140"/>
        <v/>
      </c>
      <c r="Q488" s="3" t="str">
        <f>IF(D488="","",IF(AND(D488&lt;&gt;"",E488&lt;&gt;"",F488&lt;&gt;"",J488&lt;&gt;"",P488&lt;&gt;"",L488&lt;&gt;"",IFERROR(MATCH(INDEX($C:$C,MATCH($D488,$D:$D,0)),IMAGENES!$B:$B,0),-1)&gt;0),"'si'","'no'"))</f>
        <v/>
      </c>
      <c r="S488" t="str">
        <f t="shared" si="130"/>
        <v/>
      </c>
      <c r="T488" t="str">
        <f t="shared" si="131"/>
        <v/>
      </c>
      <c r="U488" t="str">
        <f t="shared" si="132"/>
        <v/>
      </c>
      <c r="V488" t="str">
        <f t="shared" si="141"/>
        <v/>
      </c>
      <c r="W488" t="str">
        <f t="shared" si="133"/>
        <v/>
      </c>
      <c r="X488" t="str">
        <f t="shared" si="134"/>
        <v/>
      </c>
      <c r="Y488" t="str">
        <f t="shared" si="135"/>
        <v/>
      </c>
      <c r="Z488" t="str">
        <f>IF($X488="","",INDEX(CATEGORIAS!$A:$A,MATCH($X488,CATEGORIAS!$B:$B,0)))</f>
        <v/>
      </c>
      <c r="AA488" t="str">
        <f>IF($Y488="","",INDEX(SUBCATEGORIAS!$A:$A,MATCH($Y488,SUBCATEGORIAS!$B:$B,0)))</f>
        <v/>
      </c>
      <c r="AB488" t="str">
        <f t="shared" si="136"/>
        <v/>
      </c>
      <c r="AC488" t="str">
        <f t="shared" si="142"/>
        <v/>
      </c>
      <c r="AD488" t="str">
        <f t="shared" si="143"/>
        <v/>
      </c>
      <c r="AE488" t="str">
        <f t="shared" si="144"/>
        <v/>
      </c>
      <c r="AG488">
        <v>486</v>
      </c>
      <c r="AH488" t="str">
        <f t="shared" si="147"/>
        <v/>
      </c>
      <c r="AI488" t="str">
        <f>IFERROR(IF(MATCH($AH479,$S:$S,0)&gt;0,CONCATENATE("video_si: ",IF(LEN(IF(OR(INDEX($AD:$AD,MATCH($AH479,$S:$S,0))=0,INDEX($AD:$AD,MATCH($AH479,$S:$S,0))=" ",INDEX($AD:$AD,MATCH($AH479,$S:$S,0))=""),CONCATENATE(CHAR(39),CHAR(39)),CONCATENATE(CHAR(39),INDEX($AD:$AD,MATCH($AH479,$S:$S,0)),CHAR(39))))&gt;5,"'si'","'no'"),","),0),"")</f>
        <v/>
      </c>
      <c r="AN488" t="str">
        <f>IF($E488="","",INDEX(CATEGORIAS!$A:$A,MATCH($E488,CATEGORIAS!$B:$B,0)))</f>
        <v/>
      </c>
      <c r="AO488" t="str">
        <f>IF($F488="","",INDEX(SUBCATEGORIAS!$A:$A,MATCH($F488,SUBCATEGORIAS!$B:$B,0)))</f>
        <v/>
      </c>
      <c r="AP488" t="str">
        <f t="shared" si="137"/>
        <v/>
      </c>
      <c r="AR488" s="2" t="str">
        <f t="shared" si="145"/>
        <v/>
      </c>
      <c r="AS488" t="str">
        <f t="shared" si="146"/>
        <v/>
      </c>
      <c r="AT488" t="str">
        <f t="shared" si="138"/>
        <v/>
      </c>
      <c r="AU488" t="str">
        <f t="shared" si="139"/>
        <v/>
      </c>
    </row>
    <row r="489" spans="2:47" x14ac:dyDescent="0.25">
      <c r="B489" t="str">
        <f>IF(D489="","",MAX($B$2:B488)+1)</f>
        <v/>
      </c>
      <c r="C489" s="3" t="str">
        <f>IF(A489="","",IF(COUNTIF($A$2:$A488,$A489)=0,MAX($C$2:$C488)+1,""))</f>
        <v/>
      </c>
      <c r="M489" t="s">
        <v>57</v>
      </c>
      <c r="O489" t="s">
        <v>57</v>
      </c>
      <c r="P489" s="3" t="str">
        <f t="shared" si="140"/>
        <v/>
      </c>
      <c r="Q489" s="3" t="str">
        <f>IF(D489="","",IF(AND(D489&lt;&gt;"",E489&lt;&gt;"",F489&lt;&gt;"",J489&lt;&gt;"",P489&lt;&gt;"",L489&lt;&gt;"",IFERROR(MATCH(INDEX($C:$C,MATCH($D489,$D:$D,0)),IMAGENES!$B:$B,0),-1)&gt;0),"'si'","'no'"))</f>
        <v/>
      </c>
      <c r="S489" t="str">
        <f t="shared" si="130"/>
        <v/>
      </c>
      <c r="T489" t="str">
        <f t="shared" si="131"/>
        <v/>
      </c>
      <c r="U489" t="str">
        <f t="shared" si="132"/>
        <v/>
      </c>
      <c r="V489" t="str">
        <f t="shared" si="141"/>
        <v/>
      </c>
      <c r="W489" t="str">
        <f t="shared" si="133"/>
        <v/>
      </c>
      <c r="X489" t="str">
        <f t="shared" si="134"/>
        <v/>
      </c>
      <c r="Y489" t="str">
        <f t="shared" si="135"/>
        <v/>
      </c>
      <c r="Z489" t="str">
        <f>IF($X489="","",INDEX(CATEGORIAS!$A:$A,MATCH($X489,CATEGORIAS!$B:$B,0)))</f>
        <v/>
      </c>
      <c r="AA489" t="str">
        <f>IF($Y489="","",INDEX(SUBCATEGORIAS!$A:$A,MATCH($Y489,SUBCATEGORIAS!$B:$B,0)))</f>
        <v/>
      </c>
      <c r="AB489" t="str">
        <f t="shared" si="136"/>
        <v/>
      </c>
      <c r="AC489" t="str">
        <f t="shared" si="142"/>
        <v/>
      </c>
      <c r="AD489" t="str">
        <f t="shared" si="143"/>
        <v/>
      </c>
      <c r="AE489" t="str">
        <f t="shared" si="144"/>
        <v/>
      </c>
      <c r="AG489">
        <v>487</v>
      </c>
      <c r="AH489" t="str">
        <f t="shared" si="147"/>
        <v/>
      </c>
      <c r="AI489" t="str">
        <f>IFERROR(IF(MATCH($AH479,$S:$S,0)&gt;0,CONCATENATE("video_link: ",IF(OR(INDEX($AD:$AD,MATCH($AH479,$S:$S,0))=0,INDEX($AD:$AD,MATCH($AH479,$S:$S,0))=" ",INDEX($AD:$AD,MATCH($AH479,$S:$S,0))=""),CONCATENATE(CHAR(39),CHAR(39)),CONCATENATE(CHAR(39),INDEX($AD:$AD,MATCH($AH479,$S:$S,0)),CHAR(39))),","),0),"")</f>
        <v/>
      </c>
      <c r="AN489" t="str">
        <f>IF($E489="","",INDEX(CATEGORIAS!$A:$A,MATCH($E489,CATEGORIAS!$B:$B,0)))</f>
        <v/>
      </c>
      <c r="AO489" t="str">
        <f>IF($F489="","",INDEX(SUBCATEGORIAS!$A:$A,MATCH($F489,SUBCATEGORIAS!$B:$B,0)))</f>
        <v/>
      </c>
      <c r="AP489" t="str">
        <f t="shared" si="137"/>
        <v/>
      </c>
      <c r="AR489" s="2" t="str">
        <f t="shared" si="145"/>
        <v/>
      </c>
      <c r="AS489" t="str">
        <f t="shared" si="146"/>
        <v/>
      </c>
      <c r="AT489" t="str">
        <f t="shared" si="138"/>
        <v/>
      </c>
      <c r="AU489" t="str">
        <f t="shared" si="139"/>
        <v/>
      </c>
    </row>
    <row r="490" spans="2:47" x14ac:dyDescent="0.25">
      <c r="B490" t="str">
        <f>IF(D490="","",MAX($B$2:B489)+1)</f>
        <v/>
      </c>
      <c r="C490" s="3" t="str">
        <f>IF(A490="","",IF(COUNTIF($A$2:$A489,$A490)=0,MAX($C$2:$C489)+1,""))</f>
        <v/>
      </c>
      <c r="M490" t="s">
        <v>57</v>
      </c>
      <c r="O490" t="s">
        <v>57</v>
      </c>
      <c r="P490" s="3" t="str">
        <f t="shared" si="140"/>
        <v/>
      </c>
      <c r="Q490" s="3" t="str">
        <f>IF(D490="","",IF(AND(D490&lt;&gt;"",E490&lt;&gt;"",F490&lt;&gt;"",J490&lt;&gt;"",P490&lt;&gt;"",L490&lt;&gt;"",IFERROR(MATCH(INDEX($C:$C,MATCH($D490,$D:$D,0)),IMAGENES!$B:$B,0),-1)&gt;0),"'si'","'no'"))</f>
        <v/>
      </c>
      <c r="S490" t="str">
        <f t="shared" si="130"/>
        <v/>
      </c>
      <c r="T490" t="str">
        <f t="shared" si="131"/>
        <v/>
      </c>
      <c r="U490" t="str">
        <f t="shared" si="132"/>
        <v/>
      </c>
      <c r="V490" t="str">
        <f t="shared" si="141"/>
        <v/>
      </c>
      <c r="W490" t="str">
        <f t="shared" si="133"/>
        <v/>
      </c>
      <c r="X490" t="str">
        <f t="shared" si="134"/>
        <v/>
      </c>
      <c r="Y490" t="str">
        <f t="shared" si="135"/>
        <v/>
      </c>
      <c r="Z490" t="str">
        <f>IF($X490="","",INDEX(CATEGORIAS!$A:$A,MATCH($X490,CATEGORIAS!$B:$B,0)))</f>
        <v/>
      </c>
      <c r="AA490" t="str">
        <f>IF($Y490="","",INDEX(SUBCATEGORIAS!$A:$A,MATCH($Y490,SUBCATEGORIAS!$B:$B,0)))</f>
        <v/>
      </c>
      <c r="AB490" t="str">
        <f t="shared" si="136"/>
        <v/>
      </c>
      <c r="AC490" t="str">
        <f t="shared" si="142"/>
        <v/>
      </c>
      <c r="AD490" t="str">
        <f t="shared" si="143"/>
        <v/>
      </c>
      <c r="AE490" t="str">
        <f t="shared" si="144"/>
        <v/>
      </c>
      <c r="AG490">
        <v>488</v>
      </c>
      <c r="AH490" t="str">
        <f t="shared" si="147"/>
        <v/>
      </c>
      <c r="AI490" t="str">
        <f>IFERROR(IF(MATCH($AH479,$S:$S,0)&gt;0,CONCATENATE("imagen: ",IF(OR(INDEX($AC:$AC,MATCH($AH479,$S:$S,0))=0,INDEX($AC:$AC,MATCH($AH479,$S:$S,0))=" ",INDEX($AC:$AC,MATCH($AH479,$S:$S,0))=""),CONCATENATE(CHAR(39),CHAR(39)),CONCATENATE("require('../images/productos/",INDEX($AC:$AC,MATCH($AH479,$S:$S,0)),"')")),","),0),"")</f>
        <v/>
      </c>
      <c r="AN490" t="str">
        <f>IF($E490="","",INDEX(CATEGORIAS!$A:$A,MATCH($E490,CATEGORIAS!$B:$B,0)))</f>
        <v/>
      </c>
      <c r="AO490" t="str">
        <f>IF($F490="","",INDEX(SUBCATEGORIAS!$A:$A,MATCH($F490,SUBCATEGORIAS!$B:$B,0)))</f>
        <v/>
      </c>
      <c r="AP490" t="str">
        <f t="shared" si="137"/>
        <v/>
      </c>
      <c r="AR490" s="2" t="str">
        <f t="shared" si="145"/>
        <v/>
      </c>
      <c r="AS490" t="str">
        <f t="shared" si="146"/>
        <v/>
      </c>
      <c r="AT490" t="str">
        <f t="shared" si="138"/>
        <v/>
      </c>
      <c r="AU490" t="str">
        <f t="shared" si="139"/>
        <v/>
      </c>
    </row>
    <row r="491" spans="2:47" x14ac:dyDescent="0.25">
      <c r="B491" t="str">
        <f>IF(D491="","",MAX($B$2:B490)+1)</f>
        <v/>
      </c>
      <c r="C491" s="3" t="str">
        <f>IF(A491="","",IF(COUNTIF($A$2:$A490,$A491)=0,MAX($C$2:$C490)+1,""))</f>
        <v/>
      </c>
      <c r="M491" t="s">
        <v>57</v>
      </c>
      <c r="O491" t="s">
        <v>57</v>
      </c>
      <c r="P491" s="3" t="str">
        <f t="shared" si="140"/>
        <v/>
      </c>
      <c r="Q491" s="3" t="str">
        <f>IF(D491="","",IF(AND(D491&lt;&gt;"",E491&lt;&gt;"",F491&lt;&gt;"",J491&lt;&gt;"",P491&lt;&gt;"",L491&lt;&gt;"",IFERROR(MATCH(INDEX($C:$C,MATCH($D491,$D:$D,0)),IMAGENES!$B:$B,0),-1)&gt;0),"'si'","'no'"))</f>
        <v/>
      </c>
      <c r="S491" t="str">
        <f t="shared" si="130"/>
        <v/>
      </c>
      <c r="T491" t="str">
        <f t="shared" si="131"/>
        <v/>
      </c>
      <c r="U491" t="str">
        <f t="shared" si="132"/>
        <v/>
      </c>
      <c r="V491" t="str">
        <f t="shared" si="141"/>
        <v/>
      </c>
      <c r="W491" t="str">
        <f t="shared" si="133"/>
        <v/>
      </c>
      <c r="X491" t="str">
        <f t="shared" si="134"/>
        <v/>
      </c>
      <c r="Y491" t="str">
        <f t="shared" si="135"/>
        <v/>
      </c>
      <c r="Z491" t="str">
        <f>IF($X491="","",INDEX(CATEGORIAS!$A:$A,MATCH($X491,CATEGORIAS!$B:$B,0)))</f>
        <v/>
      </c>
      <c r="AA491" t="str">
        <f>IF($Y491="","",INDEX(SUBCATEGORIAS!$A:$A,MATCH($Y491,SUBCATEGORIAS!$B:$B,0)))</f>
        <v/>
      </c>
      <c r="AB491" t="str">
        <f t="shared" si="136"/>
        <v/>
      </c>
      <c r="AC491" t="str">
        <f t="shared" si="142"/>
        <v/>
      </c>
      <c r="AD491" t="str">
        <f t="shared" si="143"/>
        <v/>
      </c>
      <c r="AE491" t="str">
        <f t="shared" si="144"/>
        <v/>
      </c>
      <c r="AG491">
        <v>489</v>
      </c>
      <c r="AH491" t="str">
        <f t="shared" si="147"/>
        <v/>
      </c>
      <c r="AI491" t="str">
        <f>IFERROR(IF(MATCH($AH479,$S:$S,0)&gt;0,CONCATENATE("disponible: ",INDEX($AE:$AE,MATCH($AH479,$S:$S,0)),","),0),"")</f>
        <v/>
      </c>
      <c r="AN491" t="str">
        <f>IF($E491="","",INDEX(CATEGORIAS!$A:$A,MATCH($E491,CATEGORIAS!$B:$B,0)))</f>
        <v/>
      </c>
      <c r="AO491" t="str">
        <f>IF($F491="","",INDEX(SUBCATEGORIAS!$A:$A,MATCH($F491,SUBCATEGORIAS!$B:$B,0)))</f>
        <v/>
      </c>
      <c r="AP491" t="str">
        <f t="shared" si="137"/>
        <v/>
      </c>
      <c r="AR491" s="2" t="str">
        <f t="shared" si="145"/>
        <v/>
      </c>
      <c r="AS491" t="str">
        <f t="shared" si="146"/>
        <v/>
      </c>
      <c r="AT491" t="str">
        <f t="shared" si="138"/>
        <v/>
      </c>
      <c r="AU491" t="str">
        <f t="shared" si="139"/>
        <v/>
      </c>
    </row>
    <row r="492" spans="2:47" x14ac:dyDescent="0.25">
      <c r="B492" t="str">
        <f>IF(D492="","",MAX($B$2:B491)+1)</f>
        <v/>
      </c>
      <c r="C492" s="3" t="str">
        <f>IF(A492="","",IF(COUNTIF($A$2:$A491,$A492)=0,MAX($C$2:$C491)+1,""))</f>
        <v/>
      </c>
      <c r="M492" t="s">
        <v>57</v>
      </c>
      <c r="O492" t="s">
        <v>57</v>
      </c>
      <c r="P492" s="3" t="str">
        <f t="shared" si="140"/>
        <v/>
      </c>
      <c r="Q492" s="3" t="str">
        <f>IF(D492="","",IF(AND(D492&lt;&gt;"",E492&lt;&gt;"",F492&lt;&gt;"",J492&lt;&gt;"",P492&lt;&gt;"",L492&lt;&gt;"",IFERROR(MATCH(INDEX($C:$C,MATCH($D492,$D:$D,0)),IMAGENES!$B:$B,0),-1)&gt;0),"'si'","'no'"))</f>
        <v/>
      </c>
      <c r="S492" t="str">
        <f t="shared" si="130"/>
        <v/>
      </c>
      <c r="T492" t="str">
        <f t="shared" si="131"/>
        <v/>
      </c>
      <c r="U492" t="str">
        <f t="shared" si="132"/>
        <v/>
      </c>
      <c r="V492" t="str">
        <f t="shared" si="141"/>
        <v/>
      </c>
      <c r="W492" t="str">
        <f t="shared" si="133"/>
        <v/>
      </c>
      <c r="X492" t="str">
        <f t="shared" si="134"/>
        <v/>
      </c>
      <c r="Y492" t="str">
        <f t="shared" si="135"/>
        <v/>
      </c>
      <c r="Z492" t="str">
        <f>IF($X492="","",INDEX(CATEGORIAS!$A:$A,MATCH($X492,CATEGORIAS!$B:$B,0)))</f>
        <v/>
      </c>
      <c r="AA492" t="str">
        <f>IF($Y492="","",INDEX(SUBCATEGORIAS!$A:$A,MATCH($Y492,SUBCATEGORIAS!$B:$B,0)))</f>
        <v/>
      </c>
      <c r="AB492" t="str">
        <f t="shared" si="136"/>
        <v/>
      </c>
      <c r="AC492" t="str">
        <f t="shared" si="142"/>
        <v/>
      </c>
      <c r="AD492" t="str">
        <f t="shared" si="143"/>
        <v/>
      </c>
      <c r="AE492" t="str">
        <f t="shared" si="144"/>
        <v/>
      </c>
      <c r="AG492">
        <v>490</v>
      </c>
      <c r="AH492" t="str">
        <f t="shared" si="147"/>
        <v/>
      </c>
      <c r="AI492" t="str">
        <f>IFERROR(IF(MATCH($AH479,$S:$S,0)&gt;0,"},",0),"")</f>
        <v/>
      </c>
      <c r="AN492" t="str">
        <f>IF($E492="","",INDEX(CATEGORIAS!$A:$A,MATCH($E492,CATEGORIAS!$B:$B,0)))</f>
        <v/>
      </c>
      <c r="AO492" t="str">
        <f>IF($F492="","",INDEX(SUBCATEGORIAS!$A:$A,MATCH($F492,SUBCATEGORIAS!$B:$B,0)))</f>
        <v/>
      </c>
      <c r="AP492" t="str">
        <f t="shared" si="137"/>
        <v/>
      </c>
      <c r="AR492" s="2" t="str">
        <f t="shared" si="145"/>
        <v/>
      </c>
      <c r="AS492" t="str">
        <f t="shared" si="146"/>
        <v/>
      </c>
      <c r="AT492" t="str">
        <f t="shared" si="138"/>
        <v/>
      </c>
      <c r="AU492" t="str">
        <f t="shared" si="139"/>
        <v/>
      </c>
    </row>
    <row r="493" spans="2:47" x14ac:dyDescent="0.25">
      <c r="B493" t="str">
        <f>IF(D493="","",MAX($B$2:B492)+1)</f>
        <v/>
      </c>
      <c r="C493" s="3" t="str">
        <f>IF(A493="","",IF(COUNTIF($A$2:$A492,$A493)=0,MAX($C$2:$C492)+1,""))</f>
        <v/>
      </c>
      <c r="M493" t="s">
        <v>57</v>
      </c>
      <c r="O493" t="s">
        <v>57</v>
      </c>
      <c r="P493" s="3" t="str">
        <f t="shared" si="140"/>
        <v/>
      </c>
      <c r="Q493" s="3" t="str">
        <f>IF(D493="","",IF(AND(D493&lt;&gt;"",E493&lt;&gt;"",F493&lt;&gt;"",J493&lt;&gt;"",P493&lt;&gt;"",L493&lt;&gt;"",IFERROR(MATCH(INDEX($C:$C,MATCH($D493,$D:$D,0)),IMAGENES!$B:$B,0),-1)&gt;0),"'si'","'no'"))</f>
        <v/>
      </c>
      <c r="S493" t="str">
        <f t="shared" si="130"/>
        <v/>
      </c>
      <c r="T493" t="str">
        <f t="shared" si="131"/>
        <v/>
      </c>
      <c r="U493" t="str">
        <f t="shared" si="132"/>
        <v/>
      </c>
      <c r="V493" t="str">
        <f t="shared" si="141"/>
        <v/>
      </c>
      <c r="W493" t="str">
        <f t="shared" si="133"/>
        <v/>
      </c>
      <c r="X493" t="str">
        <f t="shared" si="134"/>
        <v/>
      </c>
      <c r="Y493" t="str">
        <f t="shared" si="135"/>
        <v/>
      </c>
      <c r="Z493" t="str">
        <f>IF($X493="","",INDEX(CATEGORIAS!$A:$A,MATCH($X493,CATEGORIAS!$B:$B,0)))</f>
        <v/>
      </c>
      <c r="AA493" t="str">
        <f>IF($Y493="","",INDEX(SUBCATEGORIAS!$A:$A,MATCH($Y493,SUBCATEGORIAS!$B:$B,0)))</f>
        <v/>
      </c>
      <c r="AB493" t="str">
        <f t="shared" si="136"/>
        <v/>
      </c>
      <c r="AC493" t="str">
        <f t="shared" si="142"/>
        <v/>
      </c>
      <c r="AD493" t="str">
        <f t="shared" si="143"/>
        <v/>
      </c>
      <c r="AE493" t="str">
        <f t="shared" si="144"/>
        <v/>
      </c>
      <c r="AG493">
        <v>491</v>
      </c>
      <c r="AH493">
        <f t="shared" si="147"/>
        <v>36</v>
      </c>
      <c r="AI493" t="str">
        <f>IFERROR(IF(MATCH($AH493,$S:$S,0)&gt;0,"{",0),"")</f>
        <v/>
      </c>
      <c r="AN493" t="str">
        <f>IF($E493="","",INDEX(CATEGORIAS!$A:$A,MATCH($E493,CATEGORIAS!$B:$B,0)))</f>
        <v/>
      </c>
      <c r="AO493" t="str">
        <f>IF($F493="","",INDEX(SUBCATEGORIAS!$A:$A,MATCH($F493,SUBCATEGORIAS!$B:$B,0)))</f>
        <v/>
      </c>
      <c r="AP493" t="str">
        <f t="shared" si="137"/>
        <v/>
      </c>
      <c r="AR493" s="2" t="str">
        <f t="shared" si="145"/>
        <v/>
      </c>
      <c r="AS493" t="str">
        <f t="shared" si="146"/>
        <v/>
      </c>
      <c r="AT493" t="str">
        <f t="shared" si="138"/>
        <v/>
      </c>
      <c r="AU493" t="str">
        <f t="shared" si="139"/>
        <v/>
      </c>
    </row>
    <row r="494" spans="2:47" x14ac:dyDescent="0.25">
      <c r="B494" t="str">
        <f>IF(D494="","",MAX($B$2:B493)+1)</f>
        <v/>
      </c>
      <c r="C494" s="3" t="str">
        <f>IF(A494="","",IF(COUNTIF($A$2:$A493,$A494)=0,MAX($C$2:$C493)+1,""))</f>
        <v/>
      </c>
      <c r="M494" t="s">
        <v>57</v>
      </c>
      <c r="O494" t="s">
        <v>57</v>
      </c>
      <c r="P494" s="3" t="str">
        <f t="shared" si="140"/>
        <v/>
      </c>
      <c r="Q494" s="3" t="str">
        <f>IF(D494="","",IF(AND(D494&lt;&gt;"",E494&lt;&gt;"",F494&lt;&gt;"",J494&lt;&gt;"",P494&lt;&gt;"",L494&lt;&gt;"",IFERROR(MATCH(INDEX($C:$C,MATCH($D494,$D:$D,0)),IMAGENES!$B:$B,0),-1)&gt;0),"'si'","'no'"))</f>
        <v/>
      </c>
      <c r="S494" t="str">
        <f t="shared" si="130"/>
        <v/>
      </c>
      <c r="T494" t="str">
        <f t="shared" si="131"/>
        <v/>
      </c>
      <c r="U494" t="str">
        <f t="shared" si="132"/>
        <v/>
      </c>
      <c r="V494" t="str">
        <f t="shared" si="141"/>
        <v/>
      </c>
      <c r="W494" t="str">
        <f t="shared" si="133"/>
        <v/>
      </c>
      <c r="X494" t="str">
        <f t="shared" si="134"/>
        <v/>
      </c>
      <c r="Y494" t="str">
        <f t="shared" si="135"/>
        <v/>
      </c>
      <c r="Z494" t="str">
        <f>IF($X494="","",INDEX(CATEGORIAS!$A:$A,MATCH($X494,CATEGORIAS!$B:$B,0)))</f>
        <v/>
      </c>
      <c r="AA494" t="str">
        <f>IF($Y494="","",INDEX(SUBCATEGORIAS!$A:$A,MATCH($Y494,SUBCATEGORIAS!$B:$B,0)))</f>
        <v/>
      </c>
      <c r="AB494" t="str">
        <f t="shared" si="136"/>
        <v/>
      </c>
      <c r="AC494" t="str">
        <f t="shared" si="142"/>
        <v/>
      </c>
      <c r="AD494" t="str">
        <f t="shared" si="143"/>
        <v/>
      </c>
      <c r="AE494" t="str">
        <f t="shared" si="144"/>
        <v/>
      </c>
      <c r="AG494">
        <v>492</v>
      </c>
      <c r="AH494" t="str">
        <f t="shared" si="147"/>
        <v/>
      </c>
      <c r="AI494" t="str">
        <f>IFERROR(IF(MATCH($AH493,$S:$S,0)&gt;0,CONCATENATE("id_articulo: ",$AH493,","),0),"")</f>
        <v/>
      </c>
      <c r="AN494" t="str">
        <f>IF($E494="","",INDEX(CATEGORIAS!$A:$A,MATCH($E494,CATEGORIAS!$B:$B,0)))</f>
        <v/>
      </c>
      <c r="AO494" t="str">
        <f>IF($F494="","",INDEX(SUBCATEGORIAS!$A:$A,MATCH($F494,SUBCATEGORIAS!$B:$B,0)))</f>
        <v/>
      </c>
      <c r="AP494" t="str">
        <f t="shared" si="137"/>
        <v/>
      </c>
      <c r="AR494" s="2" t="str">
        <f t="shared" si="145"/>
        <v/>
      </c>
      <c r="AS494" t="str">
        <f t="shared" si="146"/>
        <v/>
      </c>
      <c r="AT494" t="str">
        <f t="shared" si="138"/>
        <v/>
      </c>
      <c r="AU494" t="str">
        <f t="shared" si="139"/>
        <v/>
      </c>
    </row>
    <row r="495" spans="2:47" x14ac:dyDescent="0.25">
      <c r="B495" t="str">
        <f>IF(D495="","",MAX($B$2:B494)+1)</f>
        <v/>
      </c>
      <c r="C495" s="3" t="str">
        <f>IF(A495="","",IF(COUNTIF($A$2:$A494,$A495)=0,MAX($C$2:$C494)+1,""))</f>
        <v/>
      </c>
      <c r="M495" t="s">
        <v>57</v>
      </c>
      <c r="O495" t="s">
        <v>57</v>
      </c>
      <c r="P495" s="3" t="str">
        <f t="shared" si="140"/>
        <v/>
      </c>
      <c r="Q495" s="3" t="str">
        <f>IF(D495="","",IF(AND(D495&lt;&gt;"",E495&lt;&gt;"",F495&lt;&gt;"",J495&lt;&gt;"",P495&lt;&gt;"",L495&lt;&gt;"",IFERROR(MATCH(INDEX($C:$C,MATCH($D495,$D:$D,0)),IMAGENES!$B:$B,0),-1)&gt;0),"'si'","'no'"))</f>
        <v/>
      </c>
      <c r="S495" t="str">
        <f t="shared" si="130"/>
        <v/>
      </c>
      <c r="T495" t="str">
        <f t="shared" si="131"/>
        <v/>
      </c>
      <c r="U495" t="str">
        <f t="shared" si="132"/>
        <v/>
      </c>
      <c r="V495" t="str">
        <f t="shared" si="141"/>
        <v/>
      </c>
      <c r="W495" t="str">
        <f t="shared" si="133"/>
        <v/>
      </c>
      <c r="X495" t="str">
        <f t="shared" si="134"/>
        <v/>
      </c>
      <c r="Y495" t="str">
        <f t="shared" si="135"/>
        <v/>
      </c>
      <c r="Z495" t="str">
        <f>IF($X495="","",INDEX(CATEGORIAS!$A:$A,MATCH($X495,CATEGORIAS!$B:$B,0)))</f>
        <v/>
      </c>
      <c r="AA495" t="str">
        <f>IF($Y495="","",INDEX(SUBCATEGORIAS!$A:$A,MATCH($Y495,SUBCATEGORIAS!$B:$B,0)))</f>
        <v/>
      </c>
      <c r="AB495" t="str">
        <f t="shared" si="136"/>
        <v/>
      </c>
      <c r="AC495" t="str">
        <f t="shared" si="142"/>
        <v/>
      </c>
      <c r="AD495" t="str">
        <f t="shared" si="143"/>
        <v/>
      </c>
      <c r="AE495" t="str">
        <f t="shared" si="144"/>
        <v/>
      </c>
      <c r="AG495">
        <v>493</v>
      </c>
      <c r="AH495" t="str">
        <f t="shared" si="147"/>
        <v/>
      </c>
      <c r="AI495" t="str">
        <f>IFERROR(IF(MATCH($AH493,$S:$S,0)&gt;0,CONCATENATE("nombre: '",INDEX($T:$T,MATCH($AH493,$S:$S,0)),"',"),0),"")</f>
        <v/>
      </c>
      <c r="AN495" t="str">
        <f>IF($E495="","",INDEX(CATEGORIAS!$A:$A,MATCH($E495,CATEGORIAS!$B:$B,0)))</f>
        <v/>
      </c>
      <c r="AO495" t="str">
        <f>IF($F495="","",INDEX(SUBCATEGORIAS!$A:$A,MATCH($F495,SUBCATEGORIAS!$B:$B,0)))</f>
        <v/>
      </c>
      <c r="AP495" t="str">
        <f t="shared" si="137"/>
        <v/>
      </c>
      <c r="AR495" s="2" t="str">
        <f t="shared" si="145"/>
        <v/>
      </c>
      <c r="AS495" t="str">
        <f t="shared" si="146"/>
        <v/>
      </c>
      <c r="AT495" t="str">
        <f t="shared" si="138"/>
        <v/>
      </c>
      <c r="AU495" t="str">
        <f t="shared" si="139"/>
        <v/>
      </c>
    </row>
    <row r="496" spans="2:47" x14ac:dyDescent="0.25">
      <c r="B496" t="str">
        <f>IF(D496="","",MAX($B$2:B495)+1)</f>
        <v/>
      </c>
      <c r="C496" s="3" t="str">
        <f>IF(A496="","",IF(COUNTIF($A$2:$A495,$A496)=0,MAX($C$2:$C495)+1,""))</f>
        <v/>
      </c>
      <c r="M496" t="s">
        <v>57</v>
      </c>
      <c r="O496" t="s">
        <v>57</v>
      </c>
      <c r="P496" s="3" t="str">
        <f t="shared" si="140"/>
        <v/>
      </c>
      <c r="Q496" s="3" t="str">
        <f>IF(D496="","",IF(AND(D496&lt;&gt;"",E496&lt;&gt;"",F496&lt;&gt;"",J496&lt;&gt;"",P496&lt;&gt;"",L496&lt;&gt;"",IFERROR(MATCH(INDEX($C:$C,MATCH($D496,$D:$D,0)),IMAGENES!$B:$B,0),-1)&gt;0),"'si'","'no'"))</f>
        <v/>
      </c>
      <c r="S496" t="str">
        <f t="shared" si="130"/>
        <v/>
      </c>
      <c r="T496" t="str">
        <f t="shared" si="131"/>
        <v/>
      </c>
      <c r="U496" t="str">
        <f t="shared" si="132"/>
        <v/>
      </c>
      <c r="V496" t="str">
        <f t="shared" si="141"/>
        <v/>
      </c>
      <c r="W496" t="str">
        <f t="shared" si="133"/>
        <v/>
      </c>
      <c r="X496" t="str">
        <f t="shared" si="134"/>
        <v/>
      </c>
      <c r="Y496" t="str">
        <f t="shared" si="135"/>
        <v/>
      </c>
      <c r="Z496" t="str">
        <f>IF($X496="","",INDEX(CATEGORIAS!$A:$A,MATCH($X496,CATEGORIAS!$B:$B,0)))</f>
        <v/>
      </c>
      <c r="AA496" t="str">
        <f>IF($Y496="","",INDEX(SUBCATEGORIAS!$A:$A,MATCH($Y496,SUBCATEGORIAS!$B:$B,0)))</f>
        <v/>
      </c>
      <c r="AB496" t="str">
        <f t="shared" si="136"/>
        <v/>
      </c>
      <c r="AC496" t="str">
        <f t="shared" si="142"/>
        <v/>
      </c>
      <c r="AD496" t="str">
        <f t="shared" si="143"/>
        <v/>
      </c>
      <c r="AE496" t="str">
        <f t="shared" si="144"/>
        <v/>
      </c>
      <c r="AG496">
        <v>494</v>
      </c>
      <c r="AH496" t="str">
        <f t="shared" si="147"/>
        <v/>
      </c>
      <c r="AI496" t="str">
        <f>IFERROR(IF(MATCH($AH493,$S:$S,0)&gt;0,CONCATENATE("descripcion: '",INDEX($U:$U,MATCH($AH493,$S:$S,0)),"',"),0),"")</f>
        <v/>
      </c>
      <c r="AN496" t="str">
        <f>IF($E496="","",INDEX(CATEGORIAS!$A:$A,MATCH($E496,CATEGORIAS!$B:$B,0)))</f>
        <v/>
      </c>
      <c r="AO496" t="str">
        <f>IF($F496="","",INDEX(SUBCATEGORIAS!$A:$A,MATCH($F496,SUBCATEGORIAS!$B:$B,0)))</f>
        <v/>
      </c>
      <c r="AP496" t="str">
        <f t="shared" si="137"/>
        <v/>
      </c>
      <c r="AR496" s="2" t="str">
        <f t="shared" si="145"/>
        <v/>
      </c>
      <c r="AS496" t="str">
        <f t="shared" si="146"/>
        <v/>
      </c>
      <c r="AT496" t="str">
        <f t="shared" si="138"/>
        <v/>
      </c>
      <c r="AU496" t="str">
        <f t="shared" si="139"/>
        <v/>
      </c>
    </row>
    <row r="497" spans="2:47" x14ac:dyDescent="0.25">
      <c r="B497" t="str">
        <f>IF(D497="","",MAX($B$2:B496)+1)</f>
        <v/>
      </c>
      <c r="C497" s="3" t="str">
        <f>IF(A497="","",IF(COUNTIF($A$2:$A496,$A497)=0,MAX($C$2:$C496)+1,""))</f>
        <v/>
      </c>
      <c r="M497" t="s">
        <v>57</v>
      </c>
      <c r="O497" t="s">
        <v>57</v>
      </c>
      <c r="P497" s="3" t="str">
        <f t="shared" si="140"/>
        <v/>
      </c>
      <c r="Q497" s="3" t="str">
        <f>IF(D497="","",IF(AND(D497&lt;&gt;"",E497&lt;&gt;"",F497&lt;&gt;"",J497&lt;&gt;"",P497&lt;&gt;"",L497&lt;&gt;"",IFERROR(MATCH(INDEX($C:$C,MATCH($D497,$D:$D,0)),IMAGENES!$B:$B,0),-1)&gt;0),"'si'","'no'"))</f>
        <v/>
      </c>
      <c r="S497" t="str">
        <f t="shared" si="130"/>
        <v/>
      </c>
      <c r="T497" t="str">
        <f t="shared" si="131"/>
        <v/>
      </c>
      <c r="U497" t="str">
        <f t="shared" si="132"/>
        <v/>
      </c>
      <c r="V497" t="str">
        <f t="shared" si="141"/>
        <v/>
      </c>
      <c r="W497" t="str">
        <f t="shared" si="133"/>
        <v/>
      </c>
      <c r="X497" t="str">
        <f t="shared" si="134"/>
        <v/>
      </c>
      <c r="Y497" t="str">
        <f t="shared" si="135"/>
        <v/>
      </c>
      <c r="Z497" t="str">
        <f>IF($X497="","",INDEX(CATEGORIAS!$A:$A,MATCH($X497,CATEGORIAS!$B:$B,0)))</f>
        <v/>
      </c>
      <c r="AA497" t="str">
        <f>IF($Y497="","",INDEX(SUBCATEGORIAS!$A:$A,MATCH($Y497,SUBCATEGORIAS!$B:$B,0)))</f>
        <v/>
      </c>
      <c r="AB497" t="str">
        <f t="shared" si="136"/>
        <v/>
      </c>
      <c r="AC497" t="str">
        <f t="shared" si="142"/>
        <v/>
      </c>
      <c r="AD497" t="str">
        <f t="shared" si="143"/>
        <v/>
      </c>
      <c r="AE497" t="str">
        <f t="shared" si="144"/>
        <v/>
      </c>
      <c r="AG497">
        <v>495</v>
      </c>
      <c r="AH497" t="str">
        <f t="shared" si="147"/>
        <v/>
      </c>
      <c r="AI497" t="str">
        <f>IFERROR(IF(MATCH($AH493,$S:$S,0)&gt;0,CONCATENATE("descripcion_larga: '",INDEX($W:$W,MATCH($AH493,$S:$S,0)),"',"),0),"")</f>
        <v/>
      </c>
      <c r="AN497" t="str">
        <f>IF($E497="","",INDEX(CATEGORIAS!$A:$A,MATCH($E497,CATEGORIAS!$B:$B,0)))</f>
        <v/>
      </c>
      <c r="AO497" t="str">
        <f>IF($F497="","",INDEX(SUBCATEGORIAS!$A:$A,MATCH($F497,SUBCATEGORIAS!$B:$B,0)))</f>
        <v/>
      </c>
      <c r="AP497" t="str">
        <f t="shared" si="137"/>
        <v/>
      </c>
      <c r="AR497" s="2" t="str">
        <f t="shared" si="145"/>
        <v/>
      </c>
      <c r="AS497" t="str">
        <f t="shared" si="146"/>
        <v/>
      </c>
      <c r="AT497" t="str">
        <f t="shared" si="138"/>
        <v/>
      </c>
      <c r="AU497" t="str">
        <f t="shared" si="139"/>
        <v/>
      </c>
    </row>
    <row r="498" spans="2:47" x14ac:dyDescent="0.25">
      <c r="B498" t="str">
        <f>IF(D498="","",MAX($B$2:B497)+1)</f>
        <v/>
      </c>
      <c r="C498" s="3" t="str">
        <f>IF(A498="","",IF(COUNTIF($A$2:$A497,$A498)=0,MAX($C$2:$C497)+1,""))</f>
        <v/>
      </c>
      <c r="M498" t="s">
        <v>57</v>
      </c>
      <c r="O498" t="s">
        <v>57</v>
      </c>
      <c r="P498" s="3" t="str">
        <f t="shared" si="140"/>
        <v/>
      </c>
      <c r="Q498" s="3" t="str">
        <f>IF(D498="","",IF(AND(D498&lt;&gt;"",E498&lt;&gt;"",F498&lt;&gt;"",J498&lt;&gt;"",P498&lt;&gt;"",L498&lt;&gt;"",IFERROR(MATCH(INDEX($C:$C,MATCH($D498,$D:$D,0)),IMAGENES!$B:$B,0),-1)&gt;0),"'si'","'no'"))</f>
        <v/>
      </c>
      <c r="S498" t="str">
        <f t="shared" si="130"/>
        <v/>
      </c>
      <c r="T498" t="str">
        <f t="shared" si="131"/>
        <v/>
      </c>
      <c r="U498" t="str">
        <f t="shared" si="132"/>
        <v/>
      </c>
      <c r="V498" t="str">
        <f t="shared" si="141"/>
        <v/>
      </c>
      <c r="W498" t="str">
        <f t="shared" si="133"/>
        <v/>
      </c>
      <c r="X498" t="str">
        <f t="shared" si="134"/>
        <v/>
      </c>
      <c r="Y498" t="str">
        <f t="shared" si="135"/>
        <v/>
      </c>
      <c r="Z498" t="str">
        <f>IF($X498="","",INDEX(CATEGORIAS!$A:$A,MATCH($X498,CATEGORIAS!$B:$B,0)))</f>
        <v/>
      </c>
      <c r="AA498" t="str">
        <f>IF($Y498="","",INDEX(SUBCATEGORIAS!$A:$A,MATCH($Y498,SUBCATEGORIAS!$B:$B,0)))</f>
        <v/>
      </c>
      <c r="AB498" t="str">
        <f t="shared" si="136"/>
        <v/>
      </c>
      <c r="AC498" t="str">
        <f t="shared" si="142"/>
        <v/>
      </c>
      <c r="AD498" t="str">
        <f t="shared" si="143"/>
        <v/>
      </c>
      <c r="AE498" t="str">
        <f t="shared" si="144"/>
        <v/>
      </c>
      <c r="AG498">
        <v>496</v>
      </c>
      <c r="AH498" t="str">
        <f t="shared" si="147"/>
        <v/>
      </c>
      <c r="AI498" t="str">
        <f>IFERROR(IF(MATCH($AH493,$S:$S,0)&gt;0,CONCATENATE("grado: '",INDEX($V:$V,MATCH($AH493,$S:$S,0)),"',"),0),"")</f>
        <v/>
      </c>
      <c r="AN498" t="str">
        <f>IF($E498="","",INDEX(CATEGORIAS!$A:$A,MATCH($E498,CATEGORIAS!$B:$B,0)))</f>
        <v/>
      </c>
      <c r="AO498" t="str">
        <f>IF($F498="","",INDEX(SUBCATEGORIAS!$A:$A,MATCH($F498,SUBCATEGORIAS!$B:$B,0)))</f>
        <v/>
      </c>
      <c r="AP498" t="str">
        <f t="shared" si="137"/>
        <v/>
      </c>
      <c r="AR498" s="2" t="str">
        <f t="shared" si="145"/>
        <v/>
      </c>
      <c r="AS498" t="str">
        <f t="shared" si="146"/>
        <v/>
      </c>
      <c r="AT498" t="str">
        <f t="shared" si="138"/>
        <v/>
      </c>
      <c r="AU498" t="str">
        <f t="shared" si="139"/>
        <v/>
      </c>
    </row>
    <row r="499" spans="2:47" x14ac:dyDescent="0.25">
      <c r="B499" t="str">
        <f>IF(D499="","",MAX($B$2:B498)+1)</f>
        <v/>
      </c>
      <c r="C499" s="3" t="str">
        <f>IF(A499="","",IF(COUNTIF($A$2:$A498,$A499)=0,MAX($C$2:$C498)+1,""))</f>
        <v/>
      </c>
      <c r="M499" t="s">
        <v>57</v>
      </c>
      <c r="O499" t="s">
        <v>57</v>
      </c>
      <c r="P499" s="3" t="str">
        <f t="shared" si="140"/>
        <v/>
      </c>
      <c r="Q499" s="3" t="str">
        <f>IF(D499="","",IF(AND(D499&lt;&gt;"",E499&lt;&gt;"",F499&lt;&gt;"",J499&lt;&gt;"",P499&lt;&gt;"",L499&lt;&gt;"",IFERROR(MATCH(INDEX($C:$C,MATCH($D499,$D:$D,0)),IMAGENES!$B:$B,0),-1)&gt;0),"'si'","'no'"))</f>
        <v/>
      </c>
      <c r="S499" t="str">
        <f t="shared" si="130"/>
        <v/>
      </c>
      <c r="T499" t="str">
        <f t="shared" si="131"/>
        <v/>
      </c>
      <c r="U499" t="str">
        <f t="shared" si="132"/>
        <v/>
      </c>
      <c r="V499" t="str">
        <f t="shared" si="141"/>
        <v/>
      </c>
      <c r="W499" t="str">
        <f t="shared" si="133"/>
        <v/>
      </c>
      <c r="X499" t="str">
        <f t="shared" si="134"/>
        <v/>
      </c>
      <c r="Y499" t="str">
        <f t="shared" si="135"/>
        <v/>
      </c>
      <c r="Z499" t="str">
        <f>IF($X499="","",INDEX(CATEGORIAS!$A:$A,MATCH($X499,CATEGORIAS!$B:$B,0)))</f>
        <v/>
      </c>
      <c r="AA499" t="str">
        <f>IF($Y499="","",INDEX(SUBCATEGORIAS!$A:$A,MATCH($Y499,SUBCATEGORIAS!$B:$B,0)))</f>
        <v/>
      </c>
      <c r="AB499" t="str">
        <f t="shared" si="136"/>
        <v/>
      </c>
      <c r="AC499" t="str">
        <f t="shared" si="142"/>
        <v/>
      </c>
      <c r="AD499" t="str">
        <f t="shared" si="143"/>
        <v/>
      </c>
      <c r="AE499" t="str">
        <f t="shared" si="144"/>
        <v/>
      </c>
      <c r="AG499">
        <v>497</v>
      </c>
      <c r="AH499" t="str">
        <f t="shared" si="147"/>
        <v/>
      </c>
      <c r="AI499" t="str">
        <f>IFERROR(IF(MATCH($AH493,$S:$S,0)&gt;0,CONCATENATE("id_categoria: '",INDEX($Z:$Z,MATCH($AH493,$S:$S,0)),"',"),0),"")</f>
        <v/>
      </c>
      <c r="AN499" t="str">
        <f>IF($E499="","",INDEX(CATEGORIAS!$A:$A,MATCH($E499,CATEGORIAS!$B:$B,0)))</f>
        <v/>
      </c>
      <c r="AO499" t="str">
        <f>IF($F499="","",INDEX(SUBCATEGORIAS!$A:$A,MATCH($F499,SUBCATEGORIAS!$B:$B,0)))</f>
        <v/>
      </c>
      <c r="AP499" t="str">
        <f t="shared" si="137"/>
        <v/>
      </c>
      <c r="AR499" s="2" t="str">
        <f t="shared" si="145"/>
        <v/>
      </c>
      <c r="AS499" t="str">
        <f t="shared" si="146"/>
        <v/>
      </c>
      <c r="AT499" t="str">
        <f t="shared" si="138"/>
        <v/>
      </c>
      <c r="AU499" t="str">
        <f t="shared" si="139"/>
        <v/>
      </c>
    </row>
    <row r="500" spans="2:47" x14ac:dyDescent="0.25">
      <c r="B500" t="str">
        <f>IF(D500="","",MAX($B$2:B499)+1)</f>
        <v/>
      </c>
      <c r="C500" s="3" t="str">
        <f>IF(A500="","",IF(COUNTIF($A$2:$A499,$A500)=0,MAX($C$2:$C499)+1,""))</f>
        <v/>
      </c>
      <c r="M500" t="s">
        <v>57</v>
      </c>
      <c r="O500" t="s">
        <v>57</v>
      </c>
      <c r="P500" s="3" t="str">
        <f t="shared" si="140"/>
        <v/>
      </c>
      <c r="Q500" s="3" t="str">
        <f>IF(D500="","",IF(AND(D500&lt;&gt;"",E500&lt;&gt;"",F500&lt;&gt;"",J500&lt;&gt;"",P500&lt;&gt;"",L500&lt;&gt;"",IFERROR(MATCH(INDEX($C:$C,MATCH($D500,$D:$D,0)),IMAGENES!$B:$B,0),-1)&gt;0),"'si'","'no'"))</f>
        <v/>
      </c>
      <c r="S500" t="str">
        <f t="shared" si="130"/>
        <v/>
      </c>
      <c r="T500" t="str">
        <f t="shared" si="131"/>
        <v/>
      </c>
      <c r="U500" t="str">
        <f t="shared" si="132"/>
        <v/>
      </c>
      <c r="V500" t="str">
        <f t="shared" si="141"/>
        <v/>
      </c>
      <c r="W500" t="str">
        <f t="shared" si="133"/>
        <v/>
      </c>
      <c r="X500" t="str">
        <f t="shared" si="134"/>
        <v/>
      </c>
      <c r="Y500" t="str">
        <f t="shared" si="135"/>
        <v/>
      </c>
      <c r="Z500" t="str">
        <f>IF($X500="","",INDEX(CATEGORIAS!$A:$A,MATCH($X500,CATEGORIAS!$B:$B,0)))</f>
        <v/>
      </c>
      <c r="AA500" t="str">
        <f>IF($Y500="","",INDEX(SUBCATEGORIAS!$A:$A,MATCH($Y500,SUBCATEGORIAS!$B:$B,0)))</f>
        <v/>
      </c>
      <c r="AB500" t="str">
        <f t="shared" si="136"/>
        <v/>
      </c>
      <c r="AC500" t="str">
        <f t="shared" si="142"/>
        <v/>
      </c>
      <c r="AD500" t="str">
        <f t="shared" si="143"/>
        <v/>
      </c>
      <c r="AE500" t="str">
        <f t="shared" si="144"/>
        <v/>
      </c>
      <c r="AG500">
        <v>498</v>
      </c>
      <c r="AH500" t="str">
        <f t="shared" si="147"/>
        <v/>
      </c>
      <c r="AI500" t="str">
        <f>IFERROR(IF(MATCH($AH493,$S:$S,0)&gt;0,CONCATENATE("id_subcategoria: '",INDEX($AA:$AA,MATCH($AH493,$S:$S,0)),"',"),0),"")</f>
        <v/>
      </c>
      <c r="AN500" t="str">
        <f>IF($E500="","",INDEX(CATEGORIAS!$A:$A,MATCH($E500,CATEGORIAS!$B:$B,0)))</f>
        <v/>
      </c>
      <c r="AO500" t="str">
        <f>IF($F500="","",INDEX(SUBCATEGORIAS!$A:$A,MATCH($F500,SUBCATEGORIAS!$B:$B,0)))</f>
        <v/>
      </c>
      <c r="AP500" t="str">
        <f t="shared" si="137"/>
        <v/>
      </c>
      <c r="AR500" s="2" t="str">
        <f t="shared" si="145"/>
        <v/>
      </c>
      <c r="AS500" t="str">
        <f t="shared" si="146"/>
        <v/>
      </c>
      <c r="AT500" t="str">
        <f t="shared" si="138"/>
        <v/>
      </c>
      <c r="AU500" t="str">
        <f t="shared" si="139"/>
        <v/>
      </c>
    </row>
    <row r="501" spans="2:47" x14ac:dyDescent="0.25">
      <c r="B501" t="str">
        <f>IF(D501="","",MAX($B$2:B500)+1)</f>
        <v/>
      </c>
      <c r="C501" s="3" t="str">
        <f>IF(A501="","",IF(COUNTIF($A$2:$A500,$A501)=0,MAX($C$2:$C500)+1,""))</f>
        <v/>
      </c>
      <c r="M501" t="s">
        <v>57</v>
      </c>
      <c r="O501" t="s">
        <v>57</v>
      </c>
      <c r="P501" s="3" t="str">
        <f t="shared" si="140"/>
        <v/>
      </c>
      <c r="Q501" s="3" t="str">
        <f>IF(D501="","",IF(AND(D501&lt;&gt;"",E501&lt;&gt;"",F501&lt;&gt;"",J501&lt;&gt;"",P501&lt;&gt;"",L501&lt;&gt;"",IFERROR(MATCH(INDEX($C:$C,MATCH($D501,$D:$D,0)),IMAGENES!$B:$B,0),-1)&gt;0),"'si'","'no'"))</f>
        <v/>
      </c>
      <c r="S501" t="str">
        <f t="shared" si="130"/>
        <v/>
      </c>
      <c r="T501" t="str">
        <f t="shared" si="131"/>
        <v/>
      </c>
      <c r="U501" t="str">
        <f t="shared" si="132"/>
        <v/>
      </c>
      <c r="V501" t="str">
        <f t="shared" si="141"/>
        <v/>
      </c>
      <c r="W501" t="str">
        <f t="shared" si="133"/>
        <v/>
      </c>
      <c r="X501" t="str">
        <f t="shared" si="134"/>
        <v/>
      </c>
      <c r="Y501" t="str">
        <f t="shared" si="135"/>
        <v/>
      </c>
      <c r="Z501" t="str">
        <f>IF($X501="","",INDEX(CATEGORIAS!$A:$A,MATCH($X501,CATEGORIAS!$B:$B,0)))</f>
        <v/>
      </c>
      <c r="AA501" t="str">
        <f>IF($Y501="","",INDEX(SUBCATEGORIAS!$A:$A,MATCH($Y501,SUBCATEGORIAS!$B:$B,0)))</f>
        <v/>
      </c>
      <c r="AB501" t="str">
        <f t="shared" si="136"/>
        <v/>
      </c>
      <c r="AC501" t="str">
        <f t="shared" si="142"/>
        <v/>
      </c>
      <c r="AD501" t="str">
        <f t="shared" si="143"/>
        <v/>
      </c>
      <c r="AE501" t="str">
        <f t="shared" si="144"/>
        <v/>
      </c>
      <c r="AG501">
        <v>499</v>
      </c>
      <c r="AH501" t="str">
        <f t="shared" si="147"/>
        <v/>
      </c>
      <c r="AI501" t="str">
        <f>IFERROR(IF(MATCH($AH493,$S:$S,0)&gt;0,CONCATENATE("precio: ",INDEX($AB:$AB,MATCH($AH493,$S:$S,0)),","),0),"")</f>
        <v/>
      </c>
      <c r="AN501" t="str">
        <f>IF($E501="","",INDEX(CATEGORIAS!$A:$A,MATCH($E501,CATEGORIAS!$B:$B,0)))</f>
        <v/>
      </c>
      <c r="AO501" t="str">
        <f>IF($F501="","",INDEX(SUBCATEGORIAS!$A:$A,MATCH($F501,SUBCATEGORIAS!$B:$B,0)))</f>
        <v/>
      </c>
      <c r="AP501" t="str">
        <f t="shared" si="137"/>
        <v/>
      </c>
      <c r="AR501" s="2" t="str">
        <f t="shared" si="145"/>
        <v/>
      </c>
      <c r="AS501" t="str">
        <f t="shared" si="146"/>
        <v/>
      </c>
      <c r="AT501" t="str">
        <f t="shared" si="138"/>
        <v/>
      </c>
      <c r="AU501" t="str">
        <f t="shared" si="139"/>
        <v/>
      </c>
    </row>
    <row r="502" spans="2:47" x14ac:dyDescent="0.25">
      <c r="B502" t="str">
        <f>IF(D502="","",MAX($B$2:B501)+1)</f>
        <v/>
      </c>
      <c r="C502" s="3" t="str">
        <f>IF(A502="","",IF(COUNTIF($A$2:$A501,$A502)=0,MAX($C$2:$C501)+1,""))</f>
        <v/>
      </c>
      <c r="M502" t="s">
        <v>57</v>
      </c>
      <c r="O502" t="s">
        <v>57</v>
      </c>
      <c r="P502" s="3" t="str">
        <f t="shared" si="140"/>
        <v/>
      </c>
      <c r="Q502" s="3" t="str">
        <f>IF(D502="","",IF(AND(D502&lt;&gt;"",E502&lt;&gt;"",F502&lt;&gt;"",J502&lt;&gt;"",P502&lt;&gt;"",L502&lt;&gt;"",IFERROR(MATCH(INDEX($C:$C,MATCH($D502,$D:$D,0)),IMAGENES!$B:$B,0),-1)&gt;0),"'si'","'no'"))</f>
        <v/>
      </c>
      <c r="S502" t="str">
        <f t="shared" si="130"/>
        <v/>
      </c>
      <c r="T502" t="str">
        <f t="shared" si="131"/>
        <v/>
      </c>
      <c r="U502" t="str">
        <f t="shared" si="132"/>
        <v/>
      </c>
      <c r="V502" t="str">
        <f t="shared" si="141"/>
        <v/>
      </c>
      <c r="W502" t="str">
        <f t="shared" si="133"/>
        <v/>
      </c>
      <c r="X502" t="str">
        <f t="shared" si="134"/>
        <v/>
      </c>
      <c r="Y502" t="str">
        <f t="shared" si="135"/>
        <v/>
      </c>
      <c r="Z502" t="str">
        <f>IF($X502="","",INDEX(CATEGORIAS!$A:$A,MATCH($X502,CATEGORIAS!$B:$B,0)))</f>
        <v/>
      </c>
      <c r="AA502" t="str">
        <f>IF($Y502="","",INDEX(SUBCATEGORIAS!$A:$A,MATCH($Y502,SUBCATEGORIAS!$B:$B,0)))</f>
        <v/>
      </c>
      <c r="AB502" t="str">
        <f t="shared" si="136"/>
        <v/>
      </c>
      <c r="AC502" t="str">
        <f t="shared" si="142"/>
        <v/>
      </c>
      <c r="AD502" t="str">
        <f t="shared" si="143"/>
        <v/>
      </c>
      <c r="AE502" t="str">
        <f t="shared" si="144"/>
        <v/>
      </c>
      <c r="AG502">
        <v>500</v>
      </c>
      <c r="AH502" t="str">
        <f t="shared" si="147"/>
        <v/>
      </c>
      <c r="AI502" t="str">
        <f>IFERROR(IF(MATCH($AH493,$S:$S,0)&gt;0,CONCATENATE("video_si: ",IF(LEN(IF(OR(INDEX($AD:$AD,MATCH($AH493,$S:$S,0))=0,INDEX($AD:$AD,MATCH($AH493,$S:$S,0))=" ",INDEX($AD:$AD,MATCH($AH493,$S:$S,0))=""),CONCATENATE(CHAR(39),CHAR(39)),CONCATENATE(CHAR(39),INDEX($AD:$AD,MATCH($AH493,$S:$S,0)),CHAR(39))))&gt;5,"'si'","'no'"),","),0),"")</f>
        <v/>
      </c>
      <c r="AN502" t="str">
        <f>IF($E502="","",INDEX(CATEGORIAS!$A:$A,MATCH($E502,CATEGORIAS!$B:$B,0)))</f>
        <v/>
      </c>
      <c r="AO502" t="str">
        <f>IF($F502="","",INDEX(SUBCATEGORIAS!$A:$A,MATCH($F502,SUBCATEGORIAS!$B:$B,0)))</f>
        <v/>
      </c>
      <c r="AP502" t="str">
        <f t="shared" si="137"/>
        <v/>
      </c>
      <c r="AR502" s="2" t="str">
        <f t="shared" si="145"/>
        <v/>
      </c>
      <c r="AS502" t="str">
        <f t="shared" si="146"/>
        <v/>
      </c>
      <c r="AT502" t="str">
        <f t="shared" si="138"/>
        <v/>
      </c>
      <c r="AU502" t="str">
        <f t="shared" si="139"/>
        <v/>
      </c>
    </row>
    <row r="503" spans="2:47" x14ac:dyDescent="0.25">
      <c r="B503" t="str">
        <f>IF(D503="","",MAX($B$2:B502)+1)</f>
        <v/>
      </c>
      <c r="C503" s="3" t="str">
        <f>IF(A503="","",IF(COUNTIF($A$2:$A502,$A503)=0,MAX($C$2:$C502)+1,""))</f>
        <v/>
      </c>
      <c r="M503" t="s">
        <v>57</v>
      </c>
      <c r="O503" t="s">
        <v>57</v>
      </c>
      <c r="P503" s="3" t="str">
        <f t="shared" si="140"/>
        <v/>
      </c>
      <c r="Q503" s="3" t="str">
        <f>IF(D503="","",IF(AND(D503&lt;&gt;"",E503&lt;&gt;"",F503&lt;&gt;"",J503&lt;&gt;"",P503&lt;&gt;"",L503&lt;&gt;"",IFERROR(MATCH(INDEX($C:$C,MATCH($D503,$D:$D,0)),IMAGENES!$B:$B,0),-1)&gt;0),"'si'","'no'"))</f>
        <v/>
      </c>
      <c r="S503" t="str">
        <f t="shared" si="130"/>
        <v/>
      </c>
      <c r="T503" t="str">
        <f t="shared" si="131"/>
        <v/>
      </c>
      <c r="U503" t="str">
        <f t="shared" si="132"/>
        <v/>
      </c>
      <c r="V503" t="str">
        <f t="shared" si="141"/>
        <v/>
      </c>
      <c r="W503" t="str">
        <f t="shared" si="133"/>
        <v/>
      </c>
      <c r="X503" t="str">
        <f t="shared" si="134"/>
        <v/>
      </c>
      <c r="Y503" t="str">
        <f t="shared" si="135"/>
        <v/>
      </c>
      <c r="Z503" t="str">
        <f>IF($X503="","",INDEX(CATEGORIAS!$A:$A,MATCH($X503,CATEGORIAS!$B:$B,0)))</f>
        <v/>
      </c>
      <c r="AA503" t="str">
        <f>IF($Y503="","",INDEX(SUBCATEGORIAS!$A:$A,MATCH($Y503,SUBCATEGORIAS!$B:$B,0)))</f>
        <v/>
      </c>
      <c r="AB503" t="str">
        <f t="shared" si="136"/>
        <v/>
      </c>
      <c r="AC503" t="str">
        <f t="shared" si="142"/>
        <v/>
      </c>
      <c r="AD503" t="str">
        <f t="shared" si="143"/>
        <v/>
      </c>
      <c r="AE503" t="str">
        <f t="shared" si="144"/>
        <v/>
      </c>
      <c r="AG503">
        <v>501</v>
      </c>
      <c r="AH503" t="str">
        <f t="shared" si="147"/>
        <v/>
      </c>
      <c r="AI503" t="str">
        <f>IFERROR(IF(MATCH($AH493,$S:$S,0)&gt;0,CONCATENATE("video_link: ",IF(OR(INDEX($AD:$AD,MATCH($AH493,$S:$S,0))=0,INDEX($AD:$AD,MATCH($AH493,$S:$S,0))=" ",INDEX($AD:$AD,MATCH($AH493,$S:$S,0))=""),CONCATENATE(CHAR(39),CHAR(39)),CONCATENATE(CHAR(39),INDEX($AD:$AD,MATCH($AH493,$S:$S,0)),CHAR(39))),","),0),"")</f>
        <v/>
      </c>
      <c r="AN503" t="str">
        <f>IF($E503="","",INDEX(CATEGORIAS!$A:$A,MATCH($E503,CATEGORIAS!$B:$B,0)))</f>
        <v/>
      </c>
      <c r="AO503" t="str">
        <f>IF($F503="","",INDEX(SUBCATEGORIAS!$A:$A,MATCH($F503,SUBCATEGORIAS!$B:$B,0)))</f>
        <v/>
      </c>
      <c r="AP503" t="str">
        <f t="shared" si="137"/>
        <v/>
      </c>
      <c r="AR503" s="2" t="str">
        <f t="shared" si="145"/>
        <v/>
      </c>
      <c r="AS503" t="str">
        <f t="shared" si="146"/>
        <v/>
      </c>
      <c r="AT503" t="str">
        <f t="shared" si="138"/>
        <v/>
      </c>
      <c r="AU503" t="str">
        <f t="shared" si="139"/>
        <v/>
      </c>
    </row>
    <row r="504" spans="2:47" x14ac:dyDescent="0.25">
      <c r="B504" t="str">
        <f>IF(D504="","",MAX($B$2:B503)+1)</f>
        <v/>
      </c>
      <c r="C504" s="3" t="str">
        <f>IF(A504="","",IF(COUNTIF($A$2:$A503,$A504)=0,MAX($C$2:$C503)+1,""))</f>
        <v/>
      </c>
      <c r="M504" t="s">
        <v>57</v>
      </c>
      <c r="O504" t="s">
        <v>57</v>
      </c>
      <c r="P504" s="3" t="str">
        <f t="shared" si="140"/>
        <v/>
      </c>
      <c r="Q504" s="3" t="str">
        <f>IF(D504="","",IF(AND(D504&lt;&gt;"",E504&lt;&gt;"",F504&lt;&gt;"",J504&lt;&gt;"",P504&lt;&gt;"",L504&lt;&gt;"",IFERROR(MATCH(INDEX($C:$C,MATCH($D504,$D:$D,0)),IMAGENES!$B:$B,0),-1)&gt;0),"'si'","'no'"))</f>
        <v/>
      </c>
      <c r="S504" t="str">
        <f t="shared" si="130"/>
        <v/>
      </c>
      <c r="T504" t="str">
        <f t="shared" si="131"/>
        <v/>
      </c>
      <c r="U504" t="str">
        <f t="shared" si="132"/>
        <v/>
      </c>
      <c r="V504" t="str">
        <f t="shared" si="141"/>
        <v/>
      </c>
      <c r="W504" t="str">
        <f t="shared" si="133"/>
        <v/>
      </c>
      <c r="X504" t="str">
        <f t="shared" si="134"/>
        <v/>
      </c>
      <c r="Y504" t="str">
        <f t="shared" si="135"/>
        <v/>
      </c>
      <c r="Z504" t="str">
        <f>IF($X504="","",INDEX(CATEGORIAS!$A:$A,MATCH($X504,CATEGORIAS!$B:$B,0)))</f>
        <v/>
      </c>
      <c r="AA504" t="str">
        <f>IF($Y504="","",INDEX(SUBCATEGORIAS!$A:$A,MATCH($Y504,SUBCATEGORIAS!$B:$B,0)))</f>
        <v/>
      </c>
      <c r="AB504" t="str">
        <f t="shared" si="136"/>
        <v/>
      </c>
      <c r="AC504" t="str">
        <f t="shared" si="142"/>
        <v/>
      </c>
      <c r="AD504" t="str">
        <f t="shared" si="143"/>
        <v/>
      </c>
      <c r="AE504" t="str">
        <f t="shared" si="144"/>
        <v/>
      </c>
      <c r="AG504">
        <v>502</v>
      </c>
      <c r="AH504" t="str">
        <f t="shared" si="147"/>
        <v/>
      </c>
      <c r="AI504" t="str">
        <f>IFERROR(IF(MATCH($AH493,$S:$S,0)&gt;0,CONCATENATE("imagen: ",IF(OR(INDEX($AC:$AC,MATCH($AH493,$S:$S,0))=0,INDEX($AC:$AC,MATCH($AH493,$S:$S,0))=" ",INDEX($AC:$AC,MATCH($AH493,$S:$S,0))=""),CONCATENATE(CHAR(39),CHAR(39)),CONCATENATE("require('../images/productos/",INDEX($AC:$AC,MATCH($AH493,$S:$S,0)),"')")),","),0),"")</f>
        <v/>
      </c>
      <c r="AN504" t="str">
        <f>IF($E504="","",INDEX(CATEGORIAS!$A:$A,MATCH($E504,CATEGORIAS!$B:$B,0)))</f>
        <v/>
      </c>
      <c r="AO504" t="str">
        <f>IF($F504="","",INDEX(SUBCATEGORIAS!$A:$A,MATCH($F504,SUBCATEGORIAS!$B:$B,0)))</f>
        <v/>
      </c>
      <c r="AP504" t="str">
        <f t="shared" si="137"/>
        <v/>
      </c>
      <c r="AR504" s="2" t="str">
        <f t="shared" si="145"/>
        <v/>
      </c>
      <c r="AS504" t="str">
        <f t="shared" si="146"/>
        <v/>
      </c>
      <c r="AT504" t="str">
        <f t="shared" si="138"/>
        <v/>
      </c>
      <c r="AU504" t="str">
        <f t="shared" si="139"/>
        <v/>
      </c>
    </row>
    <row r="505" spans="2:47" x14ac:dyDescent="0.25">
      <c r="B505" t="str">
        <f>IF(D505="","",MAX($B$2:B504)+1)</f>
        <v/>
      </c>
      <c r="C505" s="3" t="str">
        <f>IF(A505="","",IF(COUNTIF($A$2:$A504,$A505)=0,MAX($C$2:$C504)+1,""))</f>
        <v/>
      </c>
      <c r="M505" t="s">
        <v>57</v>
      </c>
      <c r="O505" t="s">
        <v>57</v>
      </c>
      <c r="P505" s="3" t="str">
        <f t="shared" si="140"/>
        <v/>
      </c>
      <c r="Q505" s="3" t="str">
        <f>IF(D505="","",IF(AND(D505&lt;&gt;"",E505&lt;&gt;"",F505&lt;&gt;"",J505&lt;&gt;"",P505&lt;&gt;"",L505&lt;&gt;"",IFERROR(MATCH(INDEX($C:$C,MATCH($D505,$D:$D,0)),IMAGENES!$B:$B,0),-1)&gt;0),"'si'","'no'"))</f>
        <v/>
      </c>
      <c r="S505" t="str">
        <f t="shared" si="130"/>
        <v/>
      </c>
      <c r="T505" t="str">
        <f t="shared" si="131"/>
        <v/>
      </c>
      <c r="U505" t="str">
        <f t="shared" si="132"/>
        <v/>
      </c>
      <c r="V505" t="str">
        <f t="shared" si="141"/>
        <v/>
      </c>
      <c r="W505" t="str">
        <f t="shared" si="133"/>
        <v/>
      </c>
      <c r="X505" t="str">
        <f t="shared" si="134"/>
        <v/>
      </c>
      <c r="Y505" t="str">
        <f t="shared" si="135"/>
        <v/>
      </c>
      <c r="Z505" t="str">
        <f>IF($X505="","",INDEX(CATEGORIAS!$A:$A,MATCH($X505,CATEGORIAS!$B:$B,0)))</f>
        <v/>
      </c>
      <c r="AA505" t="str">
        <f>IF($Y505="","",INDEX(SUBCATEGORIAS!$A:$A,MATCH($Y505,SUBCATEGORIAS!$B:$B,0)))</f>
        <v/>
      </c>
      <c r="AB505" t="str">
        <f t="shared" si="136"/>
        <v/>
      </c>
      <c r="AC505" t="str">
        <f t="shared" si="142"/>
        <v/>
      </c>
      <c r="AD505" t="str">
        <f t="shared" si="143"/>
        <v/>
      </c>
      <c r="AE505" t="str">
        <f t="shared" si="144"/>
        <v/>
      </c>
      <c r="AG505">
        <v>503</v>
      </c>
      <c r="AH505" t="str">
        <f t="shared" si="147"/>
        <v/>
      </c>
      <c r="AI505" t="str">
        <f>IFERROR(IF(MATCH($AH493,$S:$S,0)&gt;0,CONCATENATE("disponible: ",INDEX($AE:$AE,MATCH($AH493,$S:$S,0)),","),0),"")</f>
        <v/>
      </c>
      <c r="AN505" t="str">
        <f>IF($E505="","",INDEX(CATEGORIAS!$A:$A,MATCH($E505,CATEGORIAS!$B:$B,0)))</f>
        <v/>
      </c>
      <c r="AO505" t="str">
        <f>IF($F505="","",INDEX(SUBCATEGORIAS!$A:$A,MATCH($F505,SUBCATEGORIAS!$B:$B,0)))</f>
        <v/>
      </c>
      <c r="AP505" t="str">
        <f t="shared" si="137"/>
        <v/>
      </c>
      <c r="AR505" s="2" t="str">
        <f t="shared" si="145"/>
        <v/>
      </c>
      <c r="AS505" t="str">
        <f t="shared" si="146"/>
        <v/>
      </c>
      <c r="AT505" t="str">
        <f t="shared" si="138"/>
        <v/>
      </c>
      <c r="AU505" t="str">
        <f t="shared" si="139"/>
        <v/>
      </c>
    </row>
    <row r="506" spans="2:47" x14ac:dyDescent="0.25">
      <c r="B506" t="str">
        <f>IF(D506="","",MAX($B$2:B505)+1)</f>
        <v/>
      </c>
      <c r="C506" s="3" t="str">
        <f>IF(A506="","",IF(COUNTIF($A$2:$A505,$A506)=0,MAX($C$2:$C505)+1,""))</f>
        <v/>
      </c>
      <c r="M506" t="s">
        <v>57</v>
      </c>
      <c r="O506" t="s">
        <v>57</v>
      </c>
      <c r="P506" s="3" t="str">
        <f t="shared" si="140"/>
        <v/>
      </c>
      <c r="Q506" s="3" t="str">
        <f>IF(D506="","",IF(AND(D506&lt;&gt;"",E506&lt;&gt;"",F506&lt;&gt;"",J506&lt;&gt;"",P506&lt;&gt;"",L506&lt;&gt;"",IFERROR(MATCH(INDEX($C:$C,MATCH($D506,$D:$D,0)),IMAGENES!$B:$B,0),-1)&gt;0),"'si'","'no'"))</f>
        <v/>
      </c>
      <c r="S506" t="str">
        <f t="shared" si="130"/>
        <v/>
      </c>
      <c r="T506" t="str">
        <f t="shared" si="131"/>
        <v/>
      </c>
      <c r="U506" t="str">
        <f t="shared" si="132"/>
        <v/>
      </c>
      <c r="V506" t="str">
        <f t="shared" si="141"/>
        <v/>
      </c>
      <c r="W506" t="str">
        <f t="shared" si="133"/>
        <v/>
      </c>
      <c r="X506" t="str">
        <f t="shared" si="134"/>
        <v/>
      </c>
      <c r="Y506" t="str">
        <f t="shared" si="135"/>
        <v/>
      </c>
      <c r="Z506" t="str">
        <f>IF($X506="","",INDEX(CATEGORIAS!$A:$A,MATCH($X506,CATEGORIAS!$B:$B,0)))</f>
        <v/>
      </c>
      <c r="AA506" t="str">
        <f>IF($Y506="","",INDEX(SUBCATEGORIAS!$A:$A,MATCH($Y506,SUBCATEGORIAS!$B:$B,0)))</f>
        <v/>
      </c>
      <c r="AB506" t="str">
        <f t="shared" si="136"/>
        <v/>
      </c>
      <c r="AC506" t="str">
        <f t="shared" si="142"/>
        <v/>
      </c>
      <c r="AD506" t="str">
        <f t="shared" si="143"/>
        <v/>
      </c>
      <c r="AE506" t="str">
        <f t="shared" si="144"/>
        <v/>
      </c>
      <c r="AG506">
        <v>504</v>
      </c>
      <c r="AH506" t="str">
        <f t="shared" si="147"/>
        <v/>
      </c>
      <c r="AI506" t="str">
        <f>IFERROR(IF(MATCH($AH493,$S:$S,0)&gt;0,"},",0),"")</f>
        <v/>
      </c>
      <c r="AN506" t="str">
        <f>IF($E506="","",INDEX(CATEGORIAS!$A:$A,MATCH($E506,CATEGORIAS!$B:$B,0)))</f>
        <v/>
      </c>
      <c r="AO506" t="str">
        <f>IF($F506="","",INDEX(SUBCATEGORIAS!$A:$A,MATCH($F506,SUBCATEGORIAS!$B:$B,0)))</f>
        <v/>
      </c>
      <c r="AP506" t="str">
        <f t="shared" si="137"/>
        <v/>
      </c>
      <c r="AR506" s="2" t="str">
        <f t="shared" si="145"/>
        <v/>
      </c>
      <c r="AS506" t="str">
        <f t="shared" si="146"/>
        <v/>
      </c>
      <c r="AT506" t="str">
        <f t="shared" si="138"/>
        <v/>
      </c>
      <c r="AU506" t="str">
        <f t="shared" si="139"/>
        <v/>
      </c>
    </row>
    <row r="507" spans="2:47" x14ac:dyDescent="0.25">
      <c r="B507" t="str">
        <f>IF(D507="","",MAX($B$2:B506)+1)</f>
        <v/>
      </c>
      <c r="C507" s="3" t="str">
        <f>IF(A507="","",IF(COUNTIF($A$2:$A506,$A507)=0,MAX($C$2:$C506)+1,""))</f>
        <v/>
      </c>
      <c r="M507" t="s">
        <v>57</v>
      </c>
      <c r="O507" t="s">
        <v>57</v>
      </c>
      <c r="P507" s="3" t="str">
        <f t="shared" si="140"/>
        <v/>
      </c>
      <c r="Q507" s="3" t="str">
        <f>IF(D507="","",IF(AND(D507&lt;&gt;"",E507&lt;&gt;"",F507&lt;&gt;"",J507&lt;&gt;"",P507&lt;&gt;"",L507&lt;&gt;"",IFERROR(MATCH(INDEX($C:$C,MATCH($D507,$D:$D,0)),IMAGENES!$B:$B,0),-1)&gt;0),"'si'","'no'"))</f>
        <v/>
      </c>
      <c r="S507" t="str">
        <f t="shared" si="130"/>
        <v/>
      </c>
      <c r="T507" t="str">
        <f t="shared" si="131"/>
        <v/>
      </c>
      <c r="U507" t="str">
        <f t="shared" si="132"/>
        <v/>
      </c>
      <c r="V507" t="str">
        <f t="shared" si="141"/>
        <v/>
      </c>
      <c r="W507" t="str">
        <f t="shared" si="133"/>
        <v/>
      </c>
      <c r="X507" t="str">
        <f t="shared" si="134"/>
        <v/>
      </c>
      <c r="Y507" t="str">
        <f t="shared" si="135"/>
        <v/>
      </c>
      <c r="Z507" t="str">
        <f>IF($X507="","",INDEX(CATEGORIAS!$A:$A,MATCH($X507,CATEGORIAS!$B:$B,0)))</f>
        <v/>
      </c>
      <c r="AA507" t="str">
        <f>IF($Y507="","",INDEX(SUBCATEGORIAS!$A:$A,MATCH($Y507,SUBCATEGORIAS!$B:$B,0)))</f>
        <v/>
      </c>
      <c r="AB507" t="str">
        <f t="shared" si="136"/>
        <v/>
      </c>
      <c r="AC507" t="str">
        <f t="shared" si="142"/>
        <v/>
      </c>
      <c r="AD507" t="str">
        <f t="shared" si="143"/>
        <v/>
      </c>
      <c r="AE507" t="str">
        <f t="shared" si="144"/>
        <v/>
      </c>
      <c r="AG507">
        <v>505</v>
      </c>
      <c r="AH507">
        <f t="shared" si="147"/>
        <v>37</v>
      </c>
      <c r="AI507" t="str">
        <f>IFERROR(IF(MATCH($AH507,$S:$S,0)&gt;0,"{",0),"")</f>
        <v/>
      </c>
      <c r="AN507" t="str">
        <f>IF($E507="","",INDEX(CATEGORIAS!$A:$A,MATCH($E507,CATEGORIAS!$B:$B,0)))</f>
        <v/>
      </c>
      <c r="AO507" t="str">
        <f>IF($F507="","",INDEX(SUBCATEGORIAS!$A:$A,MATCH($F507,SUBCATEGORIAS!$B:$B,0)))</f>
        <v/>
      </c>
      <c r="AP507" t="str">
        <f t="shared" si="137"/>
        <v/>
      </c>
      <c r="AR507" s="2" t="str">
        <f t="shared" si="145"/>
        <v/>
      </c>
      <c r="AS507" t="str">
        <f t="shared" si="146"/>
        <v/>
      </c>
      <c r="AT507" t="str">
        <f t="shared" si="138"/>
        <v/>
      </c>
      <c r="AU507" t="str">
        <f t="shared" si="139"/>
        <v/>
      </c>
    </row>
    <row r="508" spans="2:47" x14ac:dyDescent="0.25">
      <c r="B508" t="str">
        <f>IF(D508="","",MAX($B$2:B507)+1)</f>
        <v/>
      </c>
      <c r="C508" s="3" t="str">
        <f>IF(A508="","",IF(COUNTIF($A$2:$A507,$A508)=0,MAX($C$2:$C507)+1,""))</f>
        <v/>
      </c>
      <c r="M508" t="s">
        <v>57</v>
      </c>
      <c r="O508" t="s">
        <v>57</v>
      </c>
      <c r="P508" s="3" t="str">
        <f t="shared" si="140"/>
        <v/>
      </c>
      <c r="Q508" s="3" t="str">
        <f>IF(D508="","",IF(AND(D508&lt;&gt;"",E508&lt;&gt;"",F508&lt;&gt;"",J508&lt;&gt;"",P508&lt;&gt;"",L508&lt;&gt;"",IFERROR(MATCH(INDEX($C:$C,MATCH($D508,$D:$D,0)),IMAGENES!$B:$B,0),-1)&gt;0),"'si'","'no'"))</f>
        <v/>
      </c>
      <c r="S508" t="str">
        <f t="shared" si="130"/>
        <v/>
      </c>
      <c r="T508" t="str">
        <f t="shared" si="131"/>
        <v/>
      </c>
      <c r="U508" t="str">
        <f t="shared" si="132"/>
        <v/>
      </c>
      <c r="V508" t="str">
        <f t="shared" si="141"/>
        <v/>
      </c>
      <c r="W508" t="str">
        <f t="shared" si="133"/>
        <v/>
      </c>
      <c r="X508" t="str">
        <f t="shared" si="134"/>
        <v/>
      </c>
      <c r="Y508" t="str">
        <f t="shared" si="135"/>
        <v/>
      </c>
      <c r="Z508" t="str">
        <f>IF($X508="","",INDEX(CATEGORIAS!$A:$A,MATCH($X508,CATEGORIAS!$B:$B,0)))</f>
        <v/>
      </c>
      <c r="AA508" t="str">
        <f>IF($Y508="","",INDEX(SUBCATEGORIAS!$A:$A,MATCH($Y508,SUBCATEGORIAS!$B:$B,0)))</f>
        <v/>
      </c>
      <c r="AB508" t="str">
        <f t="shared" si="136"/>
        <v/>
      </c>
      <c r="AC508" t="str">
        <f t="shared" si="142"/>
        <v/>
      </c>
      <c r="AD508" t="str">
        <f t="shared" si="143"/>
        <v/>
      </c>
      <c r="AE508" t="str">
        <f t="shared" si="144"/>
        <v/>
      </c>
      <c r="AG508">
        <v>506</v>
      </c>
      <c r="AH508" t="str">
        <f t="shared" si="147"/>
        <v/>
      </c>
      <c r="AI508" t="str">
        <f>IFERROR(IF(MATCH($AH507,$S:$S,0)&gt;0,CONCATENATE("id_articulo: ",$AH507,","),0),"")</f>
        <v/>
      </c>
      <c r="AN508" t="str">
        <f>IF($E508="","",INDEX(CATEGORIAS!$A:$A,MATCH($E508,CATEGORIAS!$B:$B,0)))</f>
        <v/>
      </c>
      <c r="AO508" t="str">
        <f>IF($F508="","",INDEX(SUBCATEGORIAS!$A:$A,MATCH($F508,SUBCATEGORIAS!$B:$B,0)))</f>
        <v/>
      </c>
      <c r="AP508" t="str">
        <f t="shared" si="137"/>
        <v/>
      </c>
      <c r="AR508" s="2" t="str">
        <f t="shared" si="145"/>
        <v/>
      </c>
      <c r="AS508" t="str">
        <f t="shared" si="146"/>
        <v/>
      </c>
      <c r="AT508" t="str">
        <f t="shared" si="138"/>
        <v/>
      </c>
      <c r="AU508" t="str">
        <f t="shared" si="139"/>
        <v/>
      </c>
    </row>
    <row r="509" spans="2:47" x14ac:dyDescent="0.25">
      <c r="B509" t="str">
        <f>IF(D509="","",MAX($B$2:B508)+1)</f>
        <v/>
      </c>
      <c r="C509" s="3" t="str">
        <f>IF(A509="","",IF(COUNTIF($A$2:$A508,$A509)=0,MAX($C$2:$C508)+1,""))</f>
        <v/>
      </c>
      <c r="M509" t="s">
        <v>57</v>
      </c>
      <c r="O509" t="s">
        <v>57</v>
      </c>
      <c r="P509" s="3" t="str">
        <f t="shared" si="140"/>
        <v/>
      </c>
      <c r="Q509" s="3" t="str">
        <f>IF(D509="","",IF(AND(D509&lt;&gt;"",E509&lt;&gt;"",F509&lt;&gt;"",J509&lt;&gt;"",P509&lt;&gt;"",L509&lt;&gt;"",IFERROR(MATCH(INDEX($C:$C,MATCH($D509,$D:$D,0)),IMAGENES!$B:$B,0),-1)&gt;0),"'si'","'no'"))</f>
        <v/>
      </c>
      <c r="S509" t="str">
        <f t="shared" si="130"/>
        <v/>
      </c>
      <c r="T509" t="str">
        <f t="shared" si="131"/>
        <v/>
      </c>
      <c r="U509" t="str">
        <f t="shared" si="132"/>
        <v/>
      </c>
      <c r="V509" t="str">
        <f t="shared" si="141"/>
        <v/>
      </c>
      <c r="W509" t="str">
        <f t="shared" si="133"/>
        <v/>
      </c>
      <c r="X509" t="str">
        <f t="shared" si="134"/>
        <v/>
      </c>
      <c r="Y509" t="str">
        <f t="shared" si="135"/>
        <v/>
      </c>
      <c r="Z509" t="str">
        <f>IF($X509="","",INDEX(CATEGORIAS!$A:$A,MATCH($X509,CATEGORIAS!$B:$B,0)))</f>
        <v/>
      </c>
      <c r="AA509" t="str">
        <f>IF($Y509="","",INDEX(SUBCATEGORIAS!$A:$A,MATCH($Y509,SUBCATEGORIAS!$B:$B,0)))</f>
        <v/>
      </c>
      <c r="AB509" t="str">
        <f t="shared" si="136"/>
        <v/>
      </c>
      <c r="AC509" t="str">
        <f t="shared" si="142"/>
        <v/>
      </c>
      <c r="AD509" t="str">
        <f t="shared" si="143"/>
        <v/>
      </c>
      <c r="AE509" t="str">
        <f t="shared" si="144"/>
        <v/>
      </c>
      <c r="AG509">
        <v>507</v>
      </c>
      <c r="AH509" t="str">
        <f t="shared" si="147"/>
        <v/>
      </c>
      <c r="AI509" t="str">
        <f>IFERROR(IF(MATCH($AH507,$S:$S,0)&gt;0,CONCATENATE("nombre: '",INDEX($T:$T,MATCH($AH507,$S:$S,0)),"',"),0),"")</f>
        <v/>
      </c>
      <c r="AN509" t="str">
        <f>IF($E509="","",INDEX(CATEGORIAS!$A:$A,MATCH($E509,CATEGORIAS!$B:$B,0)))</f>
        <v/>
      </c>
      <c r="AO509" t="str">
        <f>IF($F509="","",INDEX(SUBCATEGORIAS!$A:$A,MATCH($F509,SUBCATEGORIAS!$B:$B,0)))</f>
        <v/>
      </c>
      <c r="AP509" t="str">
        <f t="shared" si="137"/>
        <v/>
      </c>
      <c r="AR509" s="2" t="str">
        <f t="shared" si="145"/>
        <v/>
      </c>
      <c r="AS509" t="str">
        <f t="shared" si="146"/>
        <v/>
      </c>
      <c r="AT509" t="str">
        <f t="shared" si="138"/>
        <v/>
      </c>
      <c r="AU509" t="str">
        <f t="shared" si="139"/>
        <v/>
      </c>
    </row>
    <row r="510" spans="2:47" x14ac:dyDescent="0.25">
      <c r="B510" t="str">
        <f>IF(D510="","",MAX($B$2:B509)+1)</f>
        <v/>
      </c>
      <c r="C510" s="3" t="str">
        <f>IF(A510="","",IF(COUNTIF($A$2:$A509,$A510)=0,MAX($C$2:$C509)+1,""))</f>
        <v/>
      </c>
      <c r="M510" t="s">
        <v>57</v>
      </c>
      <c r="O510" t="s">
        <v>57</v>
      </c>
      <c r="P510" s="3" t="str">
        <f t="shared" si="140"/>
        <v/>
      </c>
      <c r="Q510" s="3" t="str">
        <f>IF(D510="","",IF(AND(D510&lt;&gt;"",E510&lt;&gt;"",F510&lt;&gt;"",J510&lt;&gt;"",P510&lt;&gt;"",L510&lt;&gt;"",IFERROR(MATCH(INDEX($C:$C,MATCH($D510,$D:$D,0)),IMAGENES!$B:$B,0),-1)&gt;0),"'si'","'no'"))</f>
        <v/>
      </c>
      <c r="S510" t="str">
        <f t="shared" si="130"/>
        <v/>
      </c>
      <c r="T510" t="str">
        <f t="shared" si="131"/>
        <v/>
      </c>
      <c r="U510" t="str">
        <f t="shared" si="132"/>
        <v/>
      </c>
      <c r="V510" t="str">
        <f t="shared" si="141"/>
        <v/>
      </c>
      <c r="W510" t="str">
        <f t="shared" si="133"/>
        <v/>
      </c>
      <c r="X510" t="str">
        <f t="shared" si="134"/>
        <v/>
      </c>
      <c r="Y510" t="str">
        <f t="shared" si="135"/>
        <v/>
      </c>
      <c r="Z510" t="str">
        <f>IF($X510="","",INDEX(CATEGORIAS!$A:$A,MATCH($X510,CATEGORIAS!$B:$B,0)))</f>
        <v/>
      </c>
      <c r="AA510" t="str">
        <f>IF($Y510="","",INDEX(SUBCATEGORIAS!$A:$A,MATCH($Y510,SUBCATEGORIAS!$B:$B,0)))</f>
        <v/>
      </c>
      <c r="AB510" t="str">
        <f t="shared" si="136"/>
        <v/>
      </c>
      <c r="AC510" t="str">
        <f t="shared" si="142"/>
        <v/>
      </c>
      <c r="AD510" t="str">
        <f t="shared" si="143"/>
        <v/>
      </c>
      <c r="AE510" t="str">
        <f t="shared" si="144"/>
        <v/>
      </c>
      <c r="AG510">
        <v>508</v>
      </c>
      <c r="AH510" t="str">
        <f t="shared" si="147"/>
        <v/>
      </c>
      <c r="AI510" t="str">
        <f>IFERROR(IF(MATCH($AH507,$S:$S,0)&gt;0,CONCATENATE("descripcion: '",INDEX($U:$U,MATCH($AH507,$S:$S,0)),"',"),0),"")</f>
        <v/>
      </c>
      <c r="AN510" t="str">
        <f>IF($E510="","",INDEX(CATEGORIAS!$A:$A,MATCH($E510,CATEGORIAS!$B:$B,0)))</f>
        <v/>
      </c>
      <c r="AO510" t="str">
        <f>IF($F510="","",INDEX(SUBCATEGORIAS!$A:$A,MATCH($F510,SUBCATEGORIAS!$B:$B,0)))</f>
        <v/>
      </c>
      <c r="AP510" t="str">
        <f t="shared" si="137"/>
        <v/>
      </c>
      <c r="AR510" s="2" t="str">
        <f t="shared" si="145"/>
        <v/>
      </c>
      <c r="AS510" t="str">
        <f t="shared" si="146"/>
        <v/>
      </c>
      <c r="AT510" t="str">
        <f t="shared" si="138"/>
        <v/>
      </c>
      <c r="AU510" t="str">
        <f t="shared" si="139"/>
        <v/>
      </c>
    </row>
    <row r="511" spans="2:47" x14ac:dyDescent="0.25">
      <c r="B511" t="str">
        <f>IF(D511="","",MAX($B$2:B510)+1)</f>
        <v/>
      </c>
      <c r="C511" s="3" t="str">
        <f>IF(A511="","",IF(COUNTIF($A$2:$A510,$A511)=0,MAX($C$2:$C510)+1,""))</f>
        <v/>
      </c>
      <c r="M511" t="s">
        <v>57</v>
      </c>
      <c r="O511" t="s">
        <v>57</v>
      </c>
      <c r="P511" s="3" t="str">
        <f t="shared" si="140"/>
        <v/>
      </c>
      <c r="Q511" s="3" t="str">
        <f>IF(D511="","",IF(AND(D511&lt;&gt;"",E511&lt;&gt;"",F511&lt;&gt;"",J511&lt;&gt;"",P511&lt;&gt;"",L511&lt;&gt;"",IFERROR(MATCH(INDEX($C:$C,MATCH($D511,$D:$D,0)),IMAGENES!$B:$B,0),-1)&gt;0),"'si'","'no'"))</f>
        <v/>
      </c>
      <c r="S511" t="str">
        <f t="shared" si="130"/>
        <v/>
      </c>
      <c r="T511" t="str">
        <f t="shared" si="131"/>
        <v/>
      </c>
      <c r="U511" t="str">
        <f t="shared" si="132"/>
        <v/>
      </c>
      <c r="V511" t="str">
        <f t="shared" si="141"/>
        <v/>
      </c>
      <c r="W511" t="str">
        <f t="shared" si="133"/>
        <v/>
      </c>
      <c r="X511" t="str">
        <f t="shared" si="134"/>
        <v/>
      </c>
      <c r="Y511" t="str">
        <f t="shared" si="135"/>
        <v/>
      </c>
      <c r="Z511" t="str">
        <f>IF($X511="","",INDEX(CATEGORIAS!$A:$A,MATCH($X511,CATEGORIAS!$B:$B,0)))</f>
        <v/>
      </c>
      <c r="AA511" t="str">
        <f>IF($Y511="","",INDEX(SUBCATEGORIAS!$A:$A,MATCH($Y511,SUBCATEGORIAS!$B:$B,0)))</f>
        <v/>
      </c>
      <c r="AB511" t="str">
        <f t="shared" si="136"/>
        <v/>
      </c>
      <c r="AC511" t="str">
        <f t="shared" si="142"/>
        <v/>
      </c>
      <c r="AD511" t="str">
        <f t="shared" si="143"/>
        <v/>
      </c>
      <c r="AE511" t="str">
        <f t="shared" si="144"/>
        <v/>
      </c>
      <c r="AG511">
        <v>509</v>
      </c>
      <c r="AH511" t="str">
        <f t="shared" si="147"/>
        <v/>
      </c>
      <c r="AI511" t="str">
        <f>IFERROR(IF(MATCH($AH507,$S:$S,0)&gt;0,CONCATENATE("descripcion_larga: '",INDEX($W:$W,MATCH($AH507,$S:$S,0)),"',"),0),"")</f>
        <v/>
      </c>
      <c r="AN511" t="str">
        <f>IF($E511="","",INDEX(CATEGORIAS!$A:$A,MATCH($E511,CATEGORIAS!$B:$B,0)))</f>
        <v/>
      </c>
      <c r="AO511" t="str">
        <f>IF($F511="","",INDEX(SUBCATEGORIAS!$A:$A,MATCH($F511,SUBCATEGORIAS!$B:$B,0)))</f>
        <v/>
      </c>
      <c r="AP511" t="str">
        <f t="shared" si="137"/>
        <v/>
      </c>
      <c r="AR511" s="2" t="str">
        <f t="shared" si="145"/>
        <v/>
      </c>
      <c r="AS511" t="str">
        <f t="shared" si="146"/>
        <v/>
      </c>
      <c r="AT511" t="str">
        <f t="shared" si="138"/>
        <v/>
      </c>
      <c r="AU511" t="str">
        <f t="shared" si="139"/>
        <v/>
      </c>
    </row>
    <row r="512" spans="2:47" x14ac:dyDescent="0.25">
      <c r="B512" t="str">
        <f>IF(D512="","",MAX($B$2:B511)+1)</f>
        <v/>
      </c>
      <c r="C512" s="3" t="str">
        <f>IF(A512="","",IF(COUNTIF($A$2:$A511,$A512)=0,MAX($C$2:$C511)+1,""))</f>
        <v/>
      </c>
      <c r="M512" t="s">
        <v>57</v>
      </c>
      <c r="O512" t="s">
        <v>57</v>
      </c>
      <c r="P512" s="3" t="str">
        <f t="shared" si="140"/>
        <v/>
      </c>
      <c r="Q512" s="3" t="str">
        <f>IF(D512="","",IF(AND(D512&lt;&gt;"",E512&lt;&gt;"",F512&lt;&gt;"",J512&lt;&gt;"",P512&lt;&gt;"",L512&lt;&gt;"",IFERROR(MATCH(INDEX($C:$C,MATCH($D512,$D:$D,0)),IMAGENES!$B:$B,0),-1)&gt;0),"'si'","'no'"))</f>
        <v/>
      </c>
      <c r="S512" t="str">
        <f t="shared" si="130"/>
        <v/>
      </c>
      <c r="T512" t="str">
        <f t="shared" si="131"/>
        <v/>
      </c>
      <c r="U512" t="str">
        <f t="shared" si="132"/>
        <v/>
      </c>
      <c r="V512" t="str">
        <f t="shared" si="141"/>
        <v/>
      </c>
      <c r="W512" t="str">
        <f t="shared" si="133"/>
        <v/>
      </c>
      <c r="X512" t="str">
        <f t="shared" si="134"/>
        <v/>
      </c>
      <c r="Y512" t="str">
        <f t="shared" si="135"/>
        <v/>
      </c>
      <c r="Z512" t="str">
        <f>IF($X512="","",INDEX(CATEGORIAS!$A:$A,MATCH($X512,CATEGORIAS!$B:$B,0)))</f>
        <v/>
      </c>
      <c r="AA512" t="str">
        <f>IF($Y512="","",INDEX(SUBCATEGORIAS!$A:$A,MATCH($Y512,SUBCATEGORIAS!$B:$B,0)))</f>
        <v/>
      </c>
      <c r="AB512" t="str">
        <f t="shared" si="136"/>
        <v/>
      </c>
      <c r="AC512" t="str">
        <f t="shared" si="142"/>
        <v/>
      </c>
      <c r="AD512" t="str">
        <f t="shared" si="143"/>
        <v/>
      </c>
      <c r="AE512" t="str">
        <f t="shared" si="144"/>
        <v/>
      </c>
      <c r="AG512">
        <v>510</v>
      </c>
      <c r="AH512" t="str">
        <f t="shared" si="147"/>
        <v/>
      </c>
      <c r="AI512" t="str">
        <f>IFERROR(IF(MATCH($AH507,$S:$S,0)&gt;0,CONCATENATE("grado: '",INDEX($V:$V,MATCH($AH507,$S:$S,0)),"',"),0),"")</f>
        <v/>
      </c>
      <c r="AN512" t="str">
        <f>IF($E512="","",INDEX(CATEGORIAS!$A:$A,MATCH($E512,CATEGORIAS!$B:$B,0)))</f>
        <v/>
      </c>
      <c r="AO512" t="str">
        <f>IF($F512="","",INDEX(SUBCATEGORIAS!$A:$A,MATCH($F512,SUBCATEGORIAS!$B:$B,0)))</f>
        <v/>
      </c>
      <c r="AP512" t="str">
        <f t="shared" si="137"/>
        <v/>
      </c>
      <c r="AR512" s="2" t="str">
        <f t="shared" si="145"/>
        <v/>
      </c>
      <c r="AS512" t="str">
        <f t="shared" si="146"/>
        <v/>
      </c>
      <c r="AT512" t="str">
        <f t="shared" si="138"/>
        <v/>
      </c>
      <c r="AU512" t="str">
        <f t="shared" si="139"/>
        <v/>
      </c>
    </row>
    <row r="513" spans="2:47" x14ac:dyDescent="0.25">
      <c r="B513" t="str">
        <f>IF(D513="","",MAX($B$2:B512)+1)</f>
        <v/>
      </c>
      <c r="C513" s="3" t="str">
        <f>IF(A513="","",IF(COUNTIF($A$2:$A512,$A513)=0,MAX($C$2:$C512)+1,""))</f>
        <v/>
      </c>
      <c r="M513" t="s">
        <v>57</v>
      </c>
      <c r="O513" t="s">
        <v>57</v>
      </c>
      <c r="P513" s="3" t="str">
        <f t="shared" si="140"/>
        <v/>
      </c>
      <c r="Q513" s="3" t="str">
        <f>IF(D513="","",IF(AND(D513&lt;&gt;"",E513&lt;&gt;"",F513&lt;&gt;"",J513&lt;&gt;"",P513&lt;&gt;"",L513&lt;&gt;"",IFERROR(MATCH(INDEX($C:$C,MATCH($D513,$D:$D,0)),IMAGENES!$B:$B,0),-1)&gt;0),"'si'","'no'"))</f>
        <v/>
      </c>
      <c r="S513" t="str">
        <f t="shared" si="130"/>
        <v/>
      </c>
      <c r="T513" t="str">
        <f t="shared" si="131"/>
        <v/>
      </c>
      <c r="U513" t="str">
        <f t="shared" si="132"/>
        <v/>
      </c>
      <c r="V513" t="str">
        <f t="shared" si="141"/>
        <v/>
      </c>
      <c r="W513" t="str">
        <f t="shared" si="133"/>
        <v/>
      </c>
      <c r="X513" t="str">
        <f t="shared" si="134"/>
        <v/>
      </c>
      <c r="Y513" t="str">
        <f t="shared" si="135"/>
        <v/>
      </c>
      <c r="Z513" t="str">
        <f>IF($X513="","",INDEX(CATEGORIAS!$A:$A,MATCH($X513,CATEGORIAS!$B:$B,0)))</f>
        <v/>
      </c>
      <c r="AA513" t="str">
        <f>IF($Y513="","",INDEX(SUBCATEGORIAS!$A:$A,MATCH($Y513,SUBCATEGORIAS!$B:$B,0)))</f>
        <v/>
      </c>
      <c r="AB513" t="str">
        <f t="shared" si="136"/>
        <v/>
      </c>
      <c r="AC513" t="str">
        <f t="shared" si="142"/>
        <v/>
      </c>
      <c r="AD513" t="str">
        <f t="shared" si="143"/>
        <v/>
      </c>
      <c r="AE513" t="str">
        <f t="shared" si="144"/>
        <v/>
      </c>
      <c r="AG513">
        <v>511</v>
      </c>
      <c r="AH513" t="str">
        <f t="shared" si="147"/>
        <v/>
      </c>
      <c r="AI513" t="str">
        <f>IFERROR(IF(MATCH($AH507,$S:$S,0)&gt;0,CONCATENATE("id_categoria: '",INDEX($Z:$Z,MATCH($AH507,$S:$S,0)),"',"),0),"")</f>
        <v/>
      </c>
      <c r="AN513" t="str">
        <f>IF($E513="","",INDEX(CATEGORIAS!$A:$A,MATCH($E513,CATEGORIAS!$B:$B,0)))</f>
        <v/>
      </c>
      <c r="AO513" t="str">
        <f>IF($F513="","",INDEX(SUBCATEGORIAS!$A:$A,MATCH($F513,SUBCATEGORIAS!$B:$B,0)))</f>
        <v/>
      </c>
      <c r="AP513" t="str">
        <f t="shared" si="137"/>
        <v/>
      </c>
      <c r="AR513" s="2" t="str">
        <f t="shared" si="145"/>
        <v/>
      </c>
      <c r="AS513" t="str">
        <f t="shared" si="146"/>
        <v/>
      </c>
      <c r="AT513" t="str">
        <f t="shared" si="138"/>
        <v/>
      </c>
      <c r="AU513" t="str">
        <f t="shared" si="139"/>
        <v/>
      </c>
    </row>
    <row r="514" spans="2:47" x14ac:dyDescent="0.25">
      <c r="B514" t="str">
        <f>IF(D514="","",MAX($B$2:B513)+1)</f>
        <v/>
      </c>
      <c r="C514" s="3" t="str">
        <f>IF(A514="","",IF(COUNTIF($A$2:$A513,$A514)=0,MAX($C$2:$C513)+1,""))</f>
        <v/>
      </c>
      <c r="M514" t="s">
        <v>57</v>
      </c>
      <c r="O514" t="s">
        <v>57</v>
      </c>
      <c r="P514" s="3" t="str">
        <f t="shared" si="140"/>
        <v/>
      </c>
      <c r="Q514" s="3" t="str">
        <f>IF(D514="","",IF(AND(D514&lt;&gt;"",E514&lt;&gt;"",F514&lt;&gt;"",J514&lt;&gt;"",P514&lt;&gt;"",L514&lt;&gt;"",IFERROR(MATCH(INDEX($C:$C,MATCH($D514,$D:$D,0)),IMAGENES!$B:$B,0),-1)&gt;0),"'si'","'no'"))</f>
        <v/>
      </c>
      <c r="S514" t="str">
        <f t="shared" si="130"/>
        <v/>
      </c>
      <c r="T514" t="str">
        <f t="shared" si="131"/>
        <v/>
      </c>
      <c r="U514" t="str">
        <f t="shared" si="132"/>
        <v/>
      </c>
      <c r="V514" t="str">
        <f t="shared" si="141"/>
        <v/>
      </c>
      <c r="W514" t="str">
        <f t="shared" si="133"/>
        <v/>
      </c>
      <c r="X514" t="str">
        <f t="shared" si="134"/>
        <v/>
      </c>
      <c r="Y514" t="str">
        <f t="shared" si="135"/>
        <v/>
      </c>
      <c r="Z514" t="str">
        <f>IF($X514="","",INDEX(CATEGORIAS!$A:$A,MATCH($X514,CATEGORIAS!$B:$B,0)))</f>
        <v/>
      </c>
      <c r="AA514" t="str">
        <f>IF($Y514="","",INDEX(SUBCATEGORIAS!$A:$A,MATCH($Y514,SUBCATEGORIAS!$B:$B,0)))</f>
        <v/>
      </c>
      <c r="AB514" t="str">
        <f t="shared" si="136"/>
        <v/>
      </c>
      <c r="AC514" t="str">
        <f t="shared" si="142"/>
        <v/>
      </c>
      <c r="AD514" t="str">
        <f t="shared" si="143"/>
        <v/>
      </c>
      <c r="AE514" t="str">
        <f t="shared" si="144"/>
        <v/>
      </c>
      <c r="AG514">
        <v>512</v>
      </c>
      <c r="AH514" t="str">
        <f t="shared" si="147"/>
        <v/>
      </c>
      <c r="AI514" t="str">
        <f>IFERROR(IF(MATCH($AH507,$S:$S,0)&gt;0,CONCATENATE("id_subcategoria: '",INDEX($AA:$AA,MATCH($AH507,$S:$S,0)),"',"),0),"")</f>
        <v/>
      </c>
      <c r="AN514" t="str">
        <f>IF($E514="","",INDEX(CATEGORIAS!$A:$A,MATCH($E514,CATEGORIAS!$B:$B,0)))</f>
        <v/>
      </c>
      <c r="AO514" t="str">
        <f>IF($F514="","",INDEX(SUBCATEGORIAS!$A:$A,MATCH($F514,SUBCATEGORIAS!$B:$B,0)))</f>
        <v/>
      </c>
      <c r="AP514" t="str">
        <f t="shared" si="137"/>
        <v/>
      </c>
      <c r="AR514" s="2" t="str">
        <f t="shared" si="145"/>
        <v/>
      </c>
      <c r="AS514" t="str">
        <f t="shared" si="146"/>
        <v/>
      </c>
      <c r="AT514" t="str">
        <f t="shared" si="138"/>
        <v/>
      </c>
      <c r="AU514" t="str">
        <f t="shared" si="139"/>
        <v/>
      </c>
    </row>
    <row r="515" spans="2:47" x14ac:dyDescent="0.25">
      <c r="B515" t="str">
        <f>IF(D515="","",MAX($B$2:B514)+1)</f>
        <v/>
      </c>
      <c r="C515" s="3" t="str">
        <f>IF(A515="","",IF(COUNTIF($A$2:$A514,$A515)=0,MAX($C$2:$C514)+1,""))</f>
        <v/>
      </c>
      <c r="M515" t="s">
        <v>57</v>
      </c>
      <c r="O515" t="s">
        <v>57</v>
      </c>
      <c r="P515" s="3" t="str">
        <f t="shared" si="140"/>
        <v/>
      </c>
      <c r="Q515" s="3" t="str">
        <f>IF(D515="","",IF(AND(D515&lt;&gt;"",E515&lt;&gt;"",F515&lt;&gt;"",J515&lt;&gt;"",P515&lt;&gt;"",L515&lt;&gt;"",IFERROR(MATCH(INDEX($C:$C,MATCH($D515,$D:$D,0)),IMAGENES!$B:$B,0),-1)&gt;0),"'si'","'no'"))</f>
        <v/>
      </c>
      <c r="S515" t="str">
        <f t="shared" ref="S515:S578" si="148">IFERROR(INDEX($C:$C,MATCH($B515,$C:$C,0)),"")</f>
        <v/>
      </c>
      <c r="T515" t="str">
        <f t="shared" ref="T515:T578" si="149">IF($S515="","",INDEX($D:$D,MATCH($S515,$C:$C,0)))</f>
        <v/>
      </c>
      <c r="U515" t="str">
        <f t="shared" ref="U515:U578" si="150">IF($S515="","",INDEX($L:$L,MATCH($S515,$C:$C,0)))</f>
        <v/>
      </c>
      <c r="V515" t="str">
        <f t="shared" si="141"/>
        <v/>
      </c>
      <c r="W515" t="str">
        <f t="shared" ref="W515:W578" si="151">IF($S515="","",INDEX($M:$M,MATCH($S515,$C:$C,0)))</f>
        <v/>
      </c>
      <c r="X515" t="str">
        <f t="shared" ref="X515:X578" si="152">IF($S515="","",INDEX($E:$E,MATCH($S515,$C:$C,0)))</f>
        <v/>
      </c>
      <c r="Y515" t="str">
        <f t="shared" ref="Y515:Y578" si="153">IF($S515="","",INDEX($F:$F,MATCH($S515,$C:$C,0)))</f>
        <v/>
      </c>
      <c r="Z515" t="str">
        <f>IF($X515="","",INDEX(CATEGORIAS!$A:$A,MATCH($X515,CATEGORIAS!$B:$B,0)))</f>
        <v/>
      </c>
      <c r="AA515" t="str">
        <f>IF($Y515="","",INDEX(SUBCATEGORIAS!$A:$A,MATCH($Y515,SUBCATEGORIAS!$B:$B,0)))</f>
        <v/>
      </c>
      <c r="AB515" t="str">
        <f t="shared" ref="AB515:AB578" si="154">IF($S515="","",INDEX($J:$J,MATCH($S515,$C:$C,0)))</f>
        <v/>
      </c>
      <c r="AC515" t="str">
        <f t="shared" si="142"/>
        <v/>
      </c>
      <c r="AD515" t="str">
        <f t="shared" si="143"/>
        <v/>
      </c>
      <c r="AE515" t="str">
        <f t="shared" si="144"/>
        <v/>
      </c>
      <c r="AG515">
        <v>513</v>
      </c>
      <c r="AH515" t="str">
        <f t="shared" si="147"/>
        <v/>
      </c>
      <c r="AI515" t="str">
        <f>IFERROR(IF(MATCH($AH507,$S:$S,0)&gt;0,CONCATENATE("precio: ",INDEX($AB:$AB,MATCH($AH507,$S:$S,0)),","),0),"")</f>
        <v/>
      </c>
      <c r="AN515" t="str">
        <f>IF($E515="","",INDEX(CATEGORIAS!$A:$A,MATCH($E515,CATEGORIAS!$B:$B,0)))</f>
        <v/>
      </c>
      <c r="AO515" t="str">
        <f>IF($F515="","",INDEX(SUBCATEGORIAS!$A:$A,MATCH($F515,SUBCATEGORIAS!$B:$B,0)))</f>
        <v/>
      </c>
      <c r="AP515" t="str">
        <f t="shared" ref="AP515:AP578" si="155">IF(B515="","",B515)</f>
        <v/>
      </c>
      <c r="AR515" s="2" t="str">
        <f t="shared" si="145"/>
        <v/>
      </c>
      <c r="AS515" t="str">
        <f t="shared" si="146"/>
        <v/>
      </c>
      <c r="AT515" t="str">
        <f t="shared" ref="AT515:AT578" si="156">IF(B515="","",IF(B515/100&gt;0,IF(B515/10&gt;0,CONCATENATE("00",B515),CONCATENATE("0",B515)),B515))</f>
        <v/>
      </c>
      <c r="AU515" t="str">
        <f t="shared" ref="AU515:AU578" si="157">IF(B515="","",CONCATENATE("{ id_sku: '",CONCATENATE(AR515,AS515,AT515),"', id_articulo: '",INDEX($C:$C,MATCH($D515,$D:$D,0)),"', variacion: '",P515,"' },"))</f>
        <v/>
      </c>
    </row>
    <row r="516" spans="2:47" x14ac:dyDescent="0.25">
      <c r="B516" t="str">
        <f>IF(D516="","",MAX($B$2:B515)+1)</f>
        <v/>
      </c>
      <c r="C516" s="3" t="str">
        <f>IF(A516="","",IF(COUNTIF($A$2:$A515,$A516)=0,MAX($C$2:$C515)+1,""))</f>
        <v/>
      </c>
      <c r="M516" t="s">
        <v>57</v>
      </c>
      <c r="O516" t="s">
        <v>57</v>
      </c>
      <c r="P516" s="3" t="str">
        <f t="shared" ref="P516:P579" si="158">_xlfn.TEXTJOIN(" - ",TRUE,G516:I516)</f>
        <v/>
      </c>
      <c r="Q516" s="3" t="str">
        <f>IF(D516="","",IF(AND(D516&lt;&gt;"",E516&lt;&gt;"",F516&lt;&gt;"",J516&lt;&gt;"",P516&lt;&gt;"",L516&lt;&gt;"",IFERROR(MATCH(INDEX($C:$C,MATCH($D516,$D:$D,0)),IMAGENES!$B:$B,0),-1)&gt;0),"'si'","'no'"))</f>
        <v/>
      </c>
      <c r="S516" t="str">
        <f t="shared" si="148"/>
        <v/>
      </c>
      <c r="T516" t="str">
        <f t="shared" si="149"/>
        <v/>
      </c>
      <c r="U516" t="str">
        <f t="shared" si="150"/>
        <v/>
      </c>
      <c r="V516" t="str">
        <f t="shared" ref="V516:V579" si="159">IF($S516="","",INDEX($K:$K,MATCH($S516,$C:$C,0)))</f>
        <v/>
      </c>
      <c r="W516" t="str">
        <f t="shared" si="151"/>
        <v/>
      </c>
      <c r="X516" t="str">
        <f t="shared" si="152"/>
        <v/>
      </c>
      <c r="Y516" t="str">
        <f t="shared" si="153"/>
        <v/>
      </c>
      <c r="Z516" t="str">
        <f>IF($X516="","",INDEX(CATEGORIAS!$A:$A,MATCH($X516,CATEGORIAS!$B:$B,0)))</f>
        <v/>
      </c>
      <c r="AA516" t="str">
        <f>IF($Y516="","",INDEX(SUBCATEGORIAS!$A:$A,MATCH($Y516,SUBCATEGORIAS!$B:$B,0)))</f>
        <v/>
      </c>
      <c r="AB516" t="str">
        <f t="shared" si="154"/>
        <v/>
      </c>
      <c r="AC516" t="str">
        <f t="shared" ref="AC516:AC579" si="160">IF($S516="","",IF(OR(INDEX($N:$N,MATCH($S516,$C:$C,0))=0,INDEX($N:$N,MATCH($S516,$C:$C,0))=" "),"",INDEX($N:$N,MATCH($S516,$C:$C,0))))</f>
        <v/>
      </c>
      <c r="AD516" t="str">
        <f t="shared" ref="AD516:AD579" si="161">IF($S516="","",IF(OR(INDEX($O:$O,MATCH($S516,$C:$C,0))=0,INDEX($O:$O,MATCH($S516,$C:$C,0))=" "),"",INDEX($O:$O,MATCH($S516,$C:$C,0))))</f>
        <v/>
      </c>
      <c r="AE516" t="str">
        <f t="shared" ref="AE516:AE579" si="162">IF($S516="","",INDEX($Q:$Q,MATCH($S516,$C:$C,0)))</f>
        <v/>
      </c>
      <c r="AG516">
        <v>514</v>
      </c>
      <c r="AH516" t="str">
        <f t="shared" si="147"/>
        <v/>
      </c>
      <c r="AI516" t="str">
        <f>IFERROR(IF(MATCH($AH507,$S:$S,0)&gt;0,CONCATENATE("video_si: ",IF(LEN(IF(OR(INDEX($AD:$AD,MATCH($AH507,$S:$S,0))=0,INDEX($AD:$AD,MATCH($AH507,$S:$S,0))=" ",INDEX($AD:$AD,MATCH($AH507,$S:$S,0))=""),CONCATENATE(CHAR(39),CHAR(39)),CONCATENATE(CHAR(39),INDEX($AD:$AD,MATCH($AH507,$S:$S,0)),CHAR(39))))&gt;5,"'si'","'no'"),","),0),"")</f>
        <v/>
      </c>
      <c r="AN516" t="str">
        <f>IF($E516="","",INDEX(CATEGORIAS!$A:$A,MATCH($E516,CATEGORIAS!$B:$B,0)))</f>
        <v/>
      </c>
      <c r="AO516" t="str">
        <f>IF($F516="","",INDEX(SUBCATEGORIAS!$A:$A,MATCH($F516,SUBCATEGORIAS!$B:$B,0)))</f>
        <v/>
      </c>
      <c r="AP516" t="str">
        <f t="shared" si="155"/>
        <v/>
      </c>
      <c r="AR516" s="2" t="str">
        <f t="shared" ref="AR516:AR579" si="163">IF(AN516="","",IF(AN516/100&gt;0,IF(AN516/10&gt;0,CONCATENATE("00",AN516),CONCATENATE("0",AN516)),AN516))</f>
        <v/>
      </c>
      <c r="AS516" t="str">
        <f t="shared" ref="AS516:AS579" si="164">IF(AO516="","",IF(AO516/100&gt;0,IF(AO516/10&gt;0,CONCATENATE("00",AO516),CONCATENATE("0",AO516)),AO516))</f>
        <v/>
      </c>
      <c r="AT516" t="str">
        <f t="shared" si="156"/>
        <v/>
      </c>
      <c r="AU516" t="str">
        <f t="shared" si="157"/>
        <v/>
      </c>
    </row>
    <row r="517" spans="2:47" x14ac:dyDescent="0.25">
      <c r="B517" t="str">
        <f>IF(D517="","",MAX($B$2:B516)+1)</f>
        <v/>
      </c>
      <c r="C517" s="3" t="str">
        <f>IF(A517="","",IF(COUNTIF($A$2:$A516,$A517)=0,MAX($C$2:$C516)+1,""))</f>
        <v/>
      </c>
      <c r="M517" t="s">
        <v>57</v>
      </c>
      <c r="O517" t="s">
        <v>57</v>
      </c>
      <c r="P517" s="3" t="str">
        <f t="shared" si="158"/>
        <v/>
      </c>
      <c r="Q517" s="3" t="str">
        <f>IF(D517="","",IF(AND(D517&lt;&gt;"",E517&lt;&gt;"",F517&lt;&gt;"",J517&lt;&gt;"",P517&lt;&gt;"",L517&lt;&gt;"",IFERROR(MATCH(INDEX($C:$C,MATCH($D517,$D:$D,0)),IMAGENES!$B:$B,0),-1)&gt;0),"'si'","'no'"))</f>
        <v/>
      </c>
      <c r="S517" t="str">
        <f t="shared" si="148"/>
        <v/>
      </c>
      <c r="T517" t="str">
        <f t="shared" si="149"/>
        <v/>
      </c>
      <c r="U517" t="str">
        <f t="shared" si="150"/>
        <v/>
      </c>
      <c r="V517" t="str">
        <f t="shared" si="159"/>
        <v/>
      </c>
      <c r="W517" t="str">
        <f t="shared" si="151"/>
        <v/>
      </c>
      <c r="X517" t="str">
        <f t="shared" si="152"/>
        <v/>
      </c>
      <c r="Y517" t="str">
        <f t="shared" si="153"/>
        <v/>
      </c>
      <c r="Z517" t="str">
        <f>IF($X517="","",INDEX(CATEGORIAS!$A:$A,MATCH($X517,CATEGORIAS!$B:$B,0)))</f>
        <v/>
      </c>
      <c r="AA517" t="str">
        <f>IF($Y517="","",INDEX(SUBCATEGORIAS!$A:$A,MATCH($Y517,SUBCATEGORIAS!$B:$B,0)))</f>
        <v/>
      </c>
      <c r="AB517" t="str">
        <f t="shared" si="154"/>
        <v/>
      </c>
      <c r="AC517" t="str">
        <f t="shared" si="160"/>
        <v/>
      </c>
      <c r="AD517" t="str">
        <f t="shared" si="161"/>
        <v/>
      </c>
      <c r="AE517" t="str">
        <f t="shared" si="162"/>
        <v/>
      </c>
      <c r="AG517">
        <v>515</v>
      </c>
      <c r="AH517" t="str">
        <f t="shared" ref="AH517:AH580" si="165">IF(AG516/14=INT(AG516/14),AG516/14+1,"")</f>
        <v/>
      </c>
      <c r="AI517" t="str">
        <f>IFERROR(IF(MATCH($AH507,$S:$S,0)&gt;0,CONCATENATE("video_link: ",IF(OR(INDEX($AD:$AD,MATCH($AH507,$S:$S,0))=0,INDEX($AD:$AD,MATCH($AH507,$S:$S,0))=" ",INDEX($AD:$AD,MATCH($AH507,$S:$S,0))=""),CONCATENATE(CHAR(39),CHAR(39)),CONCATENATE(CHAR(39),INDEX($AD:$AD,MATCH($AH507,$S:$S,0)),CHAR(39))),","),0),"")</f>
        <v/>
      </c>
      <c r="AN517" t="str">
        <f>IF($E517="","",INDEX(CATEGORIAS!$A:$A,MATCH($E517,CATEGORIAS!$B:$B,0)))</f>
        <v/>
      </c>
      <c r="AO517" t="str">
        <f>IF($F517="","",INDEX(SUBCATEGORIAS!$A:$A,MATCH($F517,SUBCATEGORIAS!$B:$B,0)))</f>
        <v/>
      </c>
      <c r="AP517" t="str">
        <f t="shared" si="155"/>
        <v/>
      </c>
      <c r="AR517" s="2" t="str">
        <f t="shared" si="163"/>
        <v/>
      </c>
      <c r="AS517" t="str">
        <f t="shared" si="164"/>
        <v/>
      </c>
      <c r="AT517" t="str">
        <f t="shared" si="156"/>
        <v/>
      </c>
      <c r="AU517" t="str">
        <f t="shared" si="157"/>
        <v/>
      </c>
    </row>
    <row r="518" spans="2:47" x14ac:dyDescent="0.25">
      <c r="B518" t="str">
        <f>IF(D518="","",MAX($B$2:B517)+1)</f>
        <v/>
      </c>
      <c r="C518" s="3" t="str">
        <f>IF(A518="","",IF(COUNTIF($A$2:$A517,$A518)=0,MAX($C$2:$C517)+1,""))</f>
        <v/>
      </c>
      <c r="M518" t="s">
        <v>57</v>
      </c>
      <c r="O518" t="s">
        <v>57</v>
      </c>
      <c r="P518" s="3" t="str">
        <f t="shared" si="158"/>
        <v/>
      </c>
      <c r="Q518" s="3" t="str">
        <f>IF(D518="","",IF(AND(D518&lt;&gt;"",E518&lt;&gt;"",F518&lt;&gt;"",J518&lt;&gt;"",P518&lt;&gt;"",L518&lt;&gt;"",IFERROR(MATCH(INDEX($C:$C,MATCH($D518,$D:$D,0)),IMAGENES!$B:$B,0),-1)&gt;0),"'si'","'no'"))</f>
        <v/>
      </c>
      <c r="S518" t="str">
        <f t="shared" si="148"/>
        <v/>
      </c>
      <c r="T518" t="str">
        <f t="shared" si="149"/>
        <v/>
      </c>
      <c r="U518" t="str">
        <f t="shared" si="150"/>
        <v/>
      </c>
      <c r="V518" t="str">
        <f t="shared" si="159"/>
        <v/>
      </c>
      <c r="W518" t="str">
        <f t="shared" si="151"/>
        <v/>
      </c>
      <c r="X518" t="str">
        <f t="shared" si="152"/>
        <v/>
      </c>
      <c r="Y518" t="str">
        <f t="shared" si="153"/>
        <v/>
      </c>
      <c r="Z518" t="str">
        <f>IF($X518="","",INDEX(CATEGORIAS!$A:$A,MATCH($X518,CATEGORIAS!$B:$B,0)))</f>
        <v/>
      </c>
      <c r="AA518" t="str">
        <f>IF($Y518="","",INDEX(SUBCATEGORIAS!$A:$A,MATCH($Y518,SUBCATEGORIAS!$B:$B,0)))</f>
        <v/>
      </c>
      <c r="AB518" t="str">
        <f t="shared" si="154"/>
        <v/>
      </c>
      <c r="AC518" t="str">
        <f t="shared" si="160"/>
        <v/>
      </c>
      <c r="AD518" t="str">
        <f t="shared" si="161"/>
        <v/>
      </c>
      <c r="AE518" t="str">
        <f t="shared" si="162"/>
        <v/>
      </c>
      <c r="AG518">
        <v>516</v>
      </c>
      <c r="AH518" t="str">
        <f t="shared" si="165"/>
        <v/>
      </c>
      <c r="AI518" t="str">
        <f>IFERROR(IF(MATCH($AH507,$S:$S,0)&gt;0,CONCATENATE("imagen: ",IF(OR(INDEX($AC:$AC,MATCH($AH507,$S:$S,0))=0,INDEX($AC:$AC,MATCH($AH507,$S:$S,0))=" ",INDEX($AC:$AC,MATCH($AH507,$S:$S,0))=""),CONCATENATE(CHAR(39),CHAR(39)),CONCATENATE("require('../images/productos/",INDEX($AC:$AC,MATCH($AH507,$S:$S,0)),"')")),","),0),"")</f>
        <v/>
      </c>
      <c r="AN518" t="str">
        <f>IF($E518="","",INDEX(CATEGORIAS!$A:$A,MATCH($E518,CATEGORIAS!$B:$B,0)))</f>
        <v/>
      </c>
      <c r="AO518" t="str">
        <f>IF($F518="","",INDEX(SUBCATEGORIAS!$A:$A,MATCH($F518,SUBCATEGORIAS!$B:$B,0)))</f>
        <v/>
      </c>
      <c r="AP518" t="str">
        <f t="shared" si="155"/>
        <v/>
      </c>
      <c r="AR518" s="2" t="str">
        <f t="shared" si="163"/>
        <v/>
      </c>
      <c r="AS518" t="str">
        <f t="shared" si="164"/>
        <v/>
      </c>
      <c r="AT518" t="str">
        <f t="shared" si="156"/>
        <v/>
      </c>
      <c r="AU518" t="str">
        <f t="shared" si="157"/>
        <v/>
      </c>
    </row>
    <row r="519" spans="2:47" x14ac:dyDescent="0.25">
      <c r="B519" t="str">
        <f>IF(D519="","",MAX($B$2:B518)+1)</f>
        <v/>
      </c>
      <c r="C519" s="3" t="str">
        <f>IF(A519="","",IF(COUNTIF($A$2:$A518,$A519)=0,MAX($C$2:$C518)+1,""))</f>
        <v/>
      </c>
      <c r="M519" t="s">
        <v>57</v>
      </c>
      <c r="O519" t="s">
        <v>57</v>
      </c>
      <c r="P519" s="3" t="str">
        <f t="shared" si="158"/>
        <v/>
      </c>
      <c r="Q519" s="3" t="str">
        <f>IF(D519="","",IF(AND(D519&lt;&gt;"",E519&lt;&gt;"",F519&lt;&gt;"",J519&lt;&gt;"",P519&lt;&gt;"",L519&lt;&gt;"",IFERROR(MATCH(INDEX($C:$C,MATCH($D519,$D:$D,0)),IMAGENES!$B:$B,0),-1)&gt;0),"'si'","'no'"))</f>
        <v/>
      </c>
      <c r="S519" t="str">
        <f t="shared" si="148"/>
        <v/>
      </c>
      <c r="T519" t="str">
        <f t="shared" si="149"/>
        <v/>
      </c>
      <c r="U519" t="str">
        <f t="shared" si="150"/>
        <v/>
      </c>
      <c r="V519" t="str">
        <f t="shared" si="159"/>
        <v/>
      </c>
      <c r="W519" t="str">
        <f t="shared" si="151"/>
        <v/>
      </c>
      <c r="X519" t="str">
        <f t="shared" si="152"/>
        <v/>
      </c>
      <c r="Y519" t="str">
        <f t="shared" si="153"/>
        <v/>
      </c>
      <c r="Z519" t="str">
        <f>IF($X519="","",INDEX(CATEGORIAS!$A:$A,MATCH($X519,CATEGORIAS!$B:$B,0)))</f>
        <v/>
      </c>
      <c r="AA519" t="str">
        <f>IF($Y519="","",INDEX(SUBCATEGORIAS!$A:$A,MATCH($Y519,SUBCATEGORIAS!$B:$B,0)))</f>
        <v/>
      </c>
      <c r="AB519" t="str">
        <f t="shared" si="154"/>
        <v/>
      </c>
      <c r="AC519" t="str">
        <f t="shared" si="160"/>
        <v/>
      </c>
      <c r="AD519" t="str">
        <f t="shared" si="161"/>
        <v/>
      </c>
      <c r="AE519" t="str">
        <f t="shared" si="162"/>
        <v/>
      </c>
      <c r="AG519">
        <v>517</v>
      </c>
      <c r="AH519" t="str">
        <f t="shared" si="165"/>
        <v/>
      </c>
      <c r="AI519" t="str">
        <f>IFERROR(IF(MATCH($AH507,$S:$S,0)&gt;0,CONCATENATE("disponible: ",INDEX($AE:$AE,MATCH($AH507,$S:$S,0)),","),0),"")</f>
        <v/>
      </c>
      <c r="AN519" t="str">
        <f>IF($E519="","",INDEX(CATEGORIAS!$A:$A,MATCH($E519,CATEGORIAS!$B:$B,0)))</f>
        <v/>
      </c>
      <c r="AO519" t="str">
        <f>IF($F519="","",INDEX(SUBCATEGORIAS!$A:$A,MATCH($F519,SUBCATEGORIAS!$B:$B,0)))</f>
        <v/>
      </c>
      <c r="AP519" t="str">
        <f t="shared" si="155"/>
        <v/>
      </c>
      <c r="AR519" s="2" t="str">
        <f t="shared" si="163"/>
        <v/>
      </c>
      <c r="AS519" t="str">
        <f t="shared" si="164"/>
        <v/>
      </c>
      <c r="AT519" t="str">
        <f t="shared" si="156"/>
        <v/>
      </c>
      <c r="AU519" t="str">
        <f t="shared" si="157"/>
        <v/>
      </c>
    </row>
    <row r="520" spans="2:47" x14ac:dyDescent="0.25">
      <c r="B520" t="str">
        <f>IF(D520="","",MAX($B$2:B519)+1)</f>
        <v/>
      </c>
      <c r="C520" s="3" t="str">
        <f>IF(A520="","",IF(COUNTIF($A$2:$A519,$A520)=0,MAX($C$2:$C519)+1,""))</f>
        <v/>
      </c>
      <c r="M520" t="s">
        <v>57</v>
      </c>
      <c r="O520" t="s">
        <v>57</v>
      </c>
      <c r="P520" s="3" t="str">
        <f t="shared" si="158"/>
        <v/>
      </c>
      <c r="Q520" s="3" t="str">
        <f>IF(D520="","",IF(AND(D520&lt;&gt;"",E520&lt;&gt;"",F520&lt;&gt;"",J520&lt;&gt;"",P520&lt;&gt;"",L520&lt;&gt;"",IFERROR(MATCH(INDEX($C:$C,MATCH($D520,$D:$D,0)),IMAGENES!$B:$B,0),-1)&gt;0),"'si'","'no'"))</f>
        <v/>
      </c>
      <c r="S520" t="str">
        <f t="shared" si="148"/>
        <v/>
      </c>
      <c r="T520" t="str">
        <f t="shared" si="149"/>
        <v/>
      </c>
      <c r="U520" t="str">
        <f t="shared" si="150"/>
        <v/>
      </c>
      <c r="V520" t="str">
        <f t="shared" si="159"/>
        <v/>
      </c>
      <c r="W520" t="str">
        <f t="shared" si="151"/>
        <v/>
      </c>
      <c r="X520" t="str">
        <f t="shared" si="152"/>
        <v/>
      </c>
      <c r="Y520" t="str">
        <f t="shared" si="153"/>
        <v/>
      </c>
      <c r="Z520" t="str">
        <f>IF($X520="","",INDEX(CATEGORIAS!$A:$A,MATCH($X520,CATEGORIAS!$B:$B,0)))</f>
        <v/>
      </c>
      <c r="AA520" t="str">
        <f>IF($Y520="","",INDEX(SUBCATEGORIAS!$A:$A,MATCH($Y520,SUBCATEGORIAS!$B:$B,0)))</f>
        <v/>
      </c>
      <c r="AB520" t="str">
        <f t="shared" si="154"/>
        <v/>
      </c>
      <c r="AC520" t="str">
        <f t="shared" si="160"/>
        <v/>
      </c>
      <c r="AD520" t="str">
        <f t="shared" si="161"/>
        <v/>
      </c>
      <c r="AE520" t="str">
        <f t="shared" si="162"/>
        <v/>
      </c>
      <c r="AG520">
        <v>518</v>
      </c>
      <c r="AH520" t="str">
        <f t="shared" si="165"/>
        <v/>
      </c>
      <c r="AI520" t="str">
        <f>IFERROR(IF(MATCH($AH507,$S:$S,0)&gt;0,"},",0),"")</f>
        <v/>
      </c>
      <c r="AN520" t="str">
        <f>IF($E520="","",INDEX(CATEGORIAS!$A:$A,MATCH($E520,CATEGORIAS!$B:$B,0)))</f>
        <v/>
      </c>
      <c r="AO520" t="str">
        <f>IF($F520="","",INDEX(SUBCATEGORIAS!$A:$A,MATCH($F520,SUBCATEGORIAS!$B:$B,0)))</f>
        <v/>
      </c>
      <c r="AP520" t="str">
        <f t="shared" si="155"/>
        <v/>
      </c>
      <c r="AR520" s="2" t="str">
        <f t="shared" si="163"/>
        <v/>
      </c>
      <c r="AS520" t="str">
        <f t="shared" si="164"/>
        <v/>
      </c>
      <c r="AT520" t="str">
        <f t="shared" si="156"/>
        <v/>
      </c>
      <c r="AU520" t="str">
        <f t="shared" si="157"/>
        <v/>
      </c>
    </row>
    <row r="521" spans="2:47" x14ac:dyDescent="0.25">
      <c r="B521" t="str">
        <f>IF(D521="","",MAX($B$2:B520)+1)</f>
        <v/>
      </c>
      <c r="C521" s="3" t="str">
        <f>IF(A521="","",IF(COUNTIF($A$2:$A520,$A521)=0,MAX($C$2:$C520)+1,""))</f>
        <v/>
      </c>
      <c r="M521" t="s">
        <v>57</v>
      </c>
      <c r="O521" t="s">
        <v>57</v>
      </c>
      <c r="P521" s="3" t="str">
        <f t="shared" si="158"/>
        <v/>
      </c>
      <c r="Q521" s="3" t="str">
        <f>IF(D521="","",IF(AND(D521&lt;&gt;"",E521&lt;&gt;"",F521&lt;&gt;"",J521&lt;&gt;"",P521&lt;&gt;"",L521&lt;&gt;"",IFERROR(MATCH(INDEX($C:$C,MATCH($D521,$D:$D,0)),IMAGENES!$B:$B,0),-1)&gt;0),"'si'","'no'"))</f>
        <v/>
      </c>
      <c r="S521" t="str">
        <f t="shared" si="148"/>
        <v/>
      </c>
      <c r="T521" t="str">
        <f t="shared" si="149"/>
        <v/>
      </c>
      <c r="U521" t="str">
        <f t="shared" si="150"/>
        <v/>
      </c>
      <c r="V521" t="str">
        <f t="shared" si="159"/>
        <v/>
      </c>
      <c r="W521" t="str">
        <f t="shared" si="151"/>
        <v/>
      </c>
      <c r="X521" t="str">
        <f t="shared" si="152"/>
        <v/>
      </c>
      <c r="Y521" t="str">
        <f t="shared" si="153"/>
        <v/>
      </c>
      <c r="Z521" t="str">
        <f>IF($X521="","",INDEX(CATEGORIAS!$A:$A,MATCH($X521,CATEGORIAS!$B:$B,0)))</f>
        <v/>
      </c>
      <c r="AA521" t="str">
        <f>IF($Y521="","",INDEX(SUBCATEGORIAS!$A:$A,MATCH($Y521,SUBCATEGORIAS!$B:$B,0)))</f>
        <v/>
      </c>
      <c r="AB521" t="str">
        <f t="shared" si="154"/>
        <v/>
      </c>
      <c r="AC521" t="str">
        <f t="shared" si="160"/>
        <v/>
      </c>
      <c r="AD521" t="str">
        <f t="shared" si="161"/>
        <v/>
      </c>
      <c r="AE521" t="str">
        <f t="shared" si="162"/>
        <v/>
      </c>
      <c r="AG521">
        <v>519</v>
      </c>
      <c r="AH521">
        <f t="shared" si="165"/>
        <v>38</v>
      </c>
      <c r="AI521" t="str">
        <f>IFERROR(IF(MATCH($AH521,$S:$S,0)&gt;0,"{",0),"")</f>
        <v/>
      </c>
      <c r="AN521" t="str">
        <f>IF($E521="","",INDEX(CATEGORIAS!$A:$A,MATCH($E521,CATEGORIAS!$B:$B,0)))</f>
        <v/>
      </c>
      <c r="AO521" t="str">
        <f>IF($F521="","",INDEX(SUBCATEGORIAS!$A:$A,MATCH($F521,SUBCATEGORIAS!$B:$B,0)))</f>
        <v/>
      </c>
      <c r="AP521" t="str">
        <f t="shared" si="155"/>
        <v/>
      </c>
      <c r="AR521" s="2" t="str">
        <f t="shared" si="163"/>
        <v/>
      </c>
      <c r="AS521" t="str">
        <f t="shared" si="164"/>
        <v/>
      </c>
      <c r="AT521" t="str">
        <f t="shared" si="156"/>
        <v/>
      </c>
      <c r="AU521" t="str">
        <f t="shared" si="157"/>
        <v/>
      </c>
    </row>
    <row r="522" spans="2:47" x14ac:dyDescent="0.25">
      <c r="B522" t="str">
        <f>IF(D522="","",MAX($B$2:B521)+1)</f>
        <v/>
      </c>
      <c r="C522" s="3" t="str">
        <f>IF(A522="","",IF(COUNTIF($A$2:$A521,$A522)=0,MAX($C$2:$C521)+1,""))</f>
        <v/>
      </c>
      <c r="M522" t="s">
        <v>57</v>
      </c>
      <c r="O522" t="s">
        <v>57</v>
      </c>
      <c r="P522" s="3" t="str">
        <f t="shared" si="158"/>
        <v/>
      </c>
      <c r="Q522" s="3" t="str">
        <f>IF(D522="","",IF(AND(D522&lt;&gt;"",E522&lt;&gt;"",F522&lt;&gt;"",J522&lt;&gt;"",P522&lt;&gt;"",L522&lt;&gt;"",IFERROR(MATCH(INDEX($C:$C,MATCH($D522,$D:$D,0)),IMAGENES!$B:$B,0),-1)&gt;0),"'si'","'no'"))</f>
        <v/>
      </c>
      <c r="S522" t="str">
        <f t="shared" si="148"/>
        <v/>
      </c>
      <c r="T522" t="str">
        <f t="shared" si="149"/>
        <v/>
      </c>
      <c r="U522" t="str">
        <f t="shared" si="150"/>
        <v/>
      </c>
      <c r="V522" t="str">
        <f t="shared" si="159"/>
        <v/>
      </c>
      <c r="W522" t="str">
        <f t="shared" si="151"/>
        <v/>
      </c>
      <c r="X522" t="str">
        <f t="shared" si="152"/>
        <v/>
      </c>
      <c r="Y522" t="str">
        <f t="shared" si="153"/>
        <v/>
      </c>
      <c r="Z522" t="str">
        <f>IF($X522="","",INDEX(CATEGORIAS!$A:$A,MATCH($X522,CATEGORIAS!$B:$B,0)))</f>
        <v/>
      </c>
      <c r="AA522" t="str">
        <f>IF($Y522="","",INDEX(SUBCATEGORIAS!$A:$A,MATCH($Y522,SUBCATEGORIAS!$B:$B,0)))</f>
        <v/>
      </c>
      <c r="AB522" t="str">
        <f t="shared" si="154"/>
        <v/>
      </c>
      <c r="AC522" t="str">
        <f t="shared" si="160"/>
        <v/>
      </c>
      <c r="AD522" t="str">
        <f t="shared" si="161"/>
        <v/>
      </c>
      <c r="AE522" t="str">
        <f t="shared" si="162"/>
        <v/>
      </c>
      <c r="AG522">
        <v>520</v>
      </c>
      <c r="AH522" t="str">
        <f t="shared" si="165"/>
        <v/>
      </c>
      <c r="AI522" t="str">
        <f>IFERROR(IF(MATCH($AH521,$S:$S,0)&gt;0,CONCATENATE("id_articulo: ",$AH521,","),0),"")</f>
        <v/>
      </c>
      <c r="AN522" t="str">
        <f>IF($E522="","",INDEX(CATEGORIAS!$A:$A,MATCH($E522,CATEGORIAS!$B:$B,0)))</f>
        <v/>
      </c>
      <c r="AO522" t="str">
        <f>IF($F522="","",INDEX(SUBCATEGORIAS!$A:$A,MATCH($F522,SUBCATEGORIAS!$B:$B,0)))</f>
        <v/>
      </c>
      <c r="AP522" t="str">
        <f t="shared" si="155"/>
        <v/>
      </c>
      <c r="AR522" s="2" t="str">
        <f t="shared" si="163"/>
        <v/>
      </c>
      <c r="AS522" t="str">
        <f t="shared" si="164"/>
        <v/>
      </c>
      <c r="AT522" t="str">
        <f t="shared" si="156"/>
        <v/>
      </c>
      <c r="AU522" t="str">
        <f t="shared" si="157"/>
        <v/>
      </c>
    </row>
    <row r="523" spans="2:47" x14ac:dyDescent="0.25">
      <c r="B523" t="str">
        <f>IF(D523="","",MAX($B$2:B522)+1)</f>
        <v/>
      </c>
      <c r="C523" s="3" t="str">
        <f>IF(A523="","",IF(COUNTIF($A$2:$A522,$A523)=0,MAX($C$2:$C522)+1,""))</f>
        <v/>
      </c>
      <c r="M523" t="s">
        <v>57</v>
      </c>
      <c r="O523" t="s">
        <v>57</v>
      </c>
      <c r="P523" s="3" t="str">
        <f t="shared" si="158"/>
        <v/>
      </c>
      <c r="Q523" s="3" t="str">
        <f>IF(D523="","",IF(AND(D523&lt;&gt;"",E523&lt;&gt;"",F523&lt;&gt;"",J523&lt;&gt;"",P523&lt;&gt;"",L523&lt;&gt;"",IFERROR(MATCH(INDEX($C:$C,MATCH($D523,$D:$D,0)),IMAGENES!$B:$B,0),-1)&gt;0),"'si'","'no'"))</f>
        <v/>
      </c>
      <c r="S523" t="str">
        <f t="shared" si="148"/>
        <v/>
      </c>
      <c r="T523" t="str">
        <f t="shared" si="149"/>
        <v/>
      </c>
      <c r="U523" t="str">
        <f t="shared" si="150"/>
        <v/>
      </c>
      <c r="V523" t="str">
        <f t="shared" si="159"/>
        <v/>
      </c>
      <c r="W523" t="str">
        <f t="shared" si="151"/>
        <v/>
      </c>
      <c r="X523" t="str">
        <f t="shared" si="152"/>
        <v/>
      </c>
      <c r="Y523" t="str">
        <f t="shared" si="153"/>
        <v/>
      </c>
      <c r="Z523" t="str">
        <f>IF($X523="","",INDEX(CATEGORIAS!$A:$A,MATCH($X523,CATEGORIAS!$B:$B,0)))</f>
        <v/>
      </c>
      <c r="AA523" t="str">
        <f>IF($Y523="","",INDEX(SUBCATEGORIAS!$A:$A,MATCH($Y523,SUBCATEGORIAS!$B:$B,0)))</f>
        <v/>
      </c>
      <c r="AB523" t="str">
        <f t="shared" si="154"/>
        <v/>
      </c>
      <c r="AC523" t="str">
        <f t="shared" si="160"/>
        <v/>
      </c>
      <c r="AD523" t="str">
        <f t="shared" si="161"/>
        <v/>
      </c>
      <c r="AE523" t="str">
        <f t="shared" si="162"/>
        <v/>
      </c>
      <c r="AG523">
        <v>521</v>
      </c>
      <c r="AH523" t="str">
        <f t="shared" si="165"/>
        <v/>
      </c>
      <c r="AI523" t="str">
        <f>IFERROR(IF(MATCH($AH521,$S:$S,0)&gt;0,CONCATENATE("nombre: '",INDEX($T:$T,MATCH($AH521,$S:$S,0)),"',"),0),"")</f>
        <v/>
      </c>
      <c r="AN523" t="str">
        <f>IF($E523="","",INDEX(CATEGORIAS!$A:$A,MATCH($E523,CATEGORIAS!$B:$B,0)))</f>
        <v/>
      </c>
      <c r="AO523" t="str">
        <f>IF($F523="","",INDEX(SUBCATEGORIAS!$A:$A,MATCH($F523,SUBCATEGORIAS!$B:$B,0)))</f>
        <v/>
      </c>
      <c r="AP523" t="str">
        <f t="shared" si="155"/>
        <v/>
      </c>
      <c r="AR523" s="2" t="str">
        <f t="shared" si="163"/>
        <v/>
      </c>
      <c r="AS523" t="str">
        <f t="shared" si="164"/>
        <v/>
      </c>
      <c r="AT523" t="str">
        <f t="shared" si="156"/>
        <v/>
      </c>
      <c r="AU523" t="str">
        <f t="shared" si="157"/>
        <v/>
      </c>
    </row>
    <row r="524" spans="2:47" x14ac:dyDescent="0.25">
      <c r="B524" t="str">
        <f>IF(D524="","",MAX($B$2:B523)+1)</f>
        <v/>
      </c>
      <c r="C524" s="3" t="str">
        <f>IF(A524="","",IF(COUNTIF($A$2:$A523,$A524)=0,MAX($C$2:$C523)+1,""))</f>
        <v/>
      </c>
      <c r="M524" t="s">
        <v>57</v>
      </c>
      <c r="O524" t="s">
        <v>57</v>
      </c>
      <c r="P524" s="3" t="str">
        <f t="shared" si="158"/>
        <v/>
      </c>
      <c r="Q524" s="3" t="str">
        <f>IF(D524="","",IF(AND(D524&lt;&gt;"",E524&lt;&gt;"",F524&lt;&gt;"",J524&lt;&gt;"",P524&lt;&gt;"",L524&lt;&gt;"",IFERROR(MATCH(INDEX($C:$C,MATCH($D524,$D:$D,0)),IMAGENES!$B:$B,0),-1)&gt;0),"'si'","'no'"))</f>
        <v/>
      </c>
      <c r="S524" t="str">
        <f t="shared" si="148"/>
        <v/>
      </c>
      <c r="T524" t="str">
        <f t="shared" si="149"/>
        <v/>
      </c>
      <c r="U524" t="str">
        <f t="shared" si="150"/>
        <v/>
      </c>
      <c r="V524" t="str">
        <f t="shared" si="159"/>
        <v/>
      </c>
      <c r="W524" t="str">
        <f t="shared" si="151"/>
        <v/>
      </c>
      <c r="X524" t="str">
        <f t="shared" si="152"/>
        <v/>
      </c>
      <c r="Y524" t="str">
        <f t="shared" si="153"/>
        <v/>
      </c>
      <c r="Z524" t="str">
        <f>IF($X524="","",INDEX(CATEGORIAS!$A:$A,MATCH($X524,CATEGORIAS!$B:$B,0)))</f>
        <v/>
      </c>
      <c r="AA524" t="str">
        <f>IF($Y524="","",INDEX(SUBCATEGORIAS!$A:$A,MATCH($Y524,SUBCATEGORIAS!$B:$B,0)))</f>
        <v/>
      </c>
      <c r="AB524" t="str">
        <f t="shared" si="154"/>
        <v/>
      </c>
      <c r="AC524" t="str">
        <f t="shared" si="160"/>
        <v/>
      </c>
      <c r="AD524" t="str">
        <f t="shared" si="161"/>
        <v/>
      </c>
      <c r="AE524" t="str">
        <f t="shared" si="162"/>
        <v/>
      </c>
      <c r="AG524">
        <v>522</v>
      </c>
      <c r="AH524" t="str">
        <f t="shared" si="165"/>
        <v/>
      </c>
      <c r="AI524" t="str">
        <f>IFERROR(IF(MATCH($AH521,$S:$S,0)&gt;0,CONCATENATE("descripcion: '",INDEX($U:$U,MATCH($AH521,$S:$S,0)),"',"),0),"")</f>
        <v/>
      </c>
      <c r="AN524" t="str">
        <f>IF($E524="","",INDEX(CATEGORIAS!$A:$A,MATCH($E524,CATEGORIAS!$B:$B,0)))</f>
        <v/>
      </c>
      <c r="AO524" t="str">
        <f>IF($F524="","",INDEX(SUBCATEGORIAS!$A:$A,MATCH($F524,SUBCATEGORIAS!$B:$B,0)))</f>
        <v/>
      </c>
      <c r="AP524" t="str">
        <f t="shared" si="155"/>
        <v/>
      </c>
      <c r="AR524" s="2" t="str">
        <f t="shared" si="163"/>
        <v/>
      </c>
      <c r="AS524" t="str">
        <f t="shared" si="164"/>
        <v/>
      </c>
      <c r="AT524" t="str">
        <f t="shared" si="156"/>
        <v/>
      </c>
      <c r="AU524" t="str">
        <f t="shared" si="157"/>
        <v/>
      </c>
    </row>
    <row r="525" spans="2:47" x14ac:dyDescent="0.25">
      <c r="B525" t="str">
        <f>IF(D525="","",MAX($B$2:B524)+1)</f>
        <v/>
      </c>
      <c r="C525" s="3" t="str">
        <f>IF(A525="","",IF(COUNTIF($A$2:$A524,$A525)=0,MAX($C$2:$C524)+1,""))</f>
        <v/>
      </c>
      <c r="M525" t="s">
        <v>57</v>
      </c>
      <c r="O525" t="s">
        <v>57</v>
      </c>
      <c r="P525" s="3" t="str">
        <f t="shared" si="158"/>
        <v/>
      </c>
      <c r="Q525" s="3" t="str">
        <f>IF(D525="","",IF(AND(D525&lt;&gt;"",E525&lt;&gt;"",F525&lt;&gt;"",J525&lt;&gt;"",P525&lt;&gt;"",L525&lt;&gt;"",IFERROR(MATCH(INDEX($C:$C,MATCH($D525,$D:$D,0)),IMAGENES!$B:$B,0),-1)&gt;0),"'si'","'no'"))</f>
        <v/>
      </c>
      <c r="S525" t="str">
        <f t="shared" si="148"/>
        <v/>
      </c>
      <c r="T525" t="str">
        <f t="shared" si="149"/>
        <v/>
      </c>
      <c r="U525" t="str">
        <f t="shared" si="150"/>
        <v/>
      </c>
      <c r="V525" t="str">
        <f t="shared" si="159"/>
        <v/>
      </c>
      <c r="W525" t="str">
        <f t="shared" si="151"/>
        <v/>
      </c>
      <c r="X525" t="str">
        <f t="shared" si="152"/>
        <v/>
      </c>
      <c r="Y525" t="str">
        <f t="shared" si="153"/>
        <v/>
      </c>
      <c r="Z525" t="str">
        <f>IF($X525="","",INDEX(CATEGORIAS!$A:$A,MATCH($X525,CATEGORIAS!$B:$B,0)))</f>
        <v/>
      </c>
      <c r="AA525" t="str">
        <f>IF($Y525="","",INDEX(SUBCATEGORIAS!$A:$A,MATCH($Y525,SUBCATEGORIAS!$B:$B,0)))</f>
        <v/>
      </c>
      <c r="AB525" t="str">
        <f t="shared" si="154"/>
        <v/>
      </c>
      <c r="AC525" t="str">
        <f t="shared" si="160"/>
        <v/>
      </c>
      <c r="AD525" t="str">
        <f t="shared" si="161"/>
        <v/>
      </c>
      <c r="AE525" t="str">
        <f t="shared" si="162"/>
        <v/>
      </c>
      <c r="AG525">
        <v>523</v>
      </c>
      <c r="AH525" t="str">
        <f t="shared" si="165"/>
        <v/>
      </c>
      <c r="AI525" t="str">
        <f>IFERROR(IF(MATCH($AH521,$S:$S,0)&gt;0,CONCATENATE("descripcion_larga: '",INDEX($W:$W,MATCH($AH521,$S:$S,0)),"',"),0),"")</f>
        <v/>
      </c>
      <c r="AN525" t="str">
        <f>IF($E525="","",INDEX(CATEGORIAS!$A:$A,MATCH($E525,CATEGORIAS!$B:$B,0)))</f>
        <v/>
      </c>
      <c r="AO525" t="str">
        <f>IF($F525="","",INDEX(SUBCATEGORIAS!$A:$A,MATCH($F525,SUBCATEGORIAS!$B:$B,0)))</f>
        <v/>
      </c>
      <c r="AP525" t="str">
        <f t="shared" si="155"/>
        <v/>
      </c>
      <c r="AR525" s="2" t="str">
        <f t="shared" si="163"/>
        <v/>
      </c>
      <c r="AS525" t="str">
        <f t="shared" si="164"/>
        <v/>
      </c>
      <c r="AT525" t="str">
        <f t="shared" si="156"/>
        <v/>
      </c>
      <c r="AU525" t="str">
        <f t="shared" si="157"/>
        <v/>
      </c>
    </row>
    <row r="526" spans="2:47" x14ac:dyDescent="0.25">
      <c r="B526" t="str">
        <f>IF(D526="","",MAX($B$2:B525)+1)</f>
        <v/>
      </c>
      <c r="C526" s="3" t="str">
        <f>IF(A526="","",IF(COUNTIF($A$2:$A525,$A526)=0,MAX($C$2:$C525)+1,""))</f>
        <v/>
      </c>
      <c r="M526" t="s">
        <v>57</v>
      </c>
      <c r="O526" t="s">
        <v>57</v>
      </c>
      <c r="P526" s="3" t="str">
        <f t="shared" si="158"/>
        <v/>
      </c>
      <c r="Q526" s="3" t="str">
        <f>IF(D526="","",IF(AND(D526&lt;&gt;"",E526&lt;&gt;"",F526&lt;&gt;"",J526&lt;&gt;"",P526&lt;&gt;"",L526&lt;&gt;"",IFERROR(MATCH(INDEX($C:$C,MATCH($D526,$D:$D,0)),IMAGENES!$B:$B,0),-1)&gt;0),"'si'","'no'"))</f>
        <v/>
      </c>
      <c r="S526" t="str">
        <f t="shared" si="148"/>
        <v/>
      </c>
      <c r="T526" t="str">
        <f t="shared" si="149"/>
        <v/>
      </c>
      <c r="U526" t="str">
        <f t="shared" si="150"/>
        <v/>
      </c>
      <c r="V526" t="str">
        <f t="shared" si="159"/>
        <v/>
      </c>
      <c r="W526" t="str">
        <f t="shared" si="151"/>
        <v/>
      </c>
      <c r="X526" t="str">
        <f t="shared" si="152"/>
        <v/>
      </c>
      <c r="Y526" t="str">
        <f t="shared" si="153"/>
        <v/>
      </c>
      <c r="Z526" t="str">
        <f>IF($X526="","",INDEX(CATEGORIAS!$A:$A,MATCH($X526,CATEGORIAS!$B:$B,0)))</f>
        <v/>
      </c>
      <c r="AA526" t="str">
        <f>IF($Y526="","",INDEX(SUBCATEGORIAS!$A:$A,MATCH($Y526,SUBCATEGORIAS!$B:$B,0)))</f>
        <v/>
      </c>
      <c r="AB526" t="str">
        <f t="shared" si="154"/>
        <v/>
      </c>
      <c r="AC526" t="str">
        <f t="shared" si="160"/>
        <v/>
      </c>
      <c r="AD526" t="str">
        <f t="shared" si="161"/>
        <v/>
      </c>
      <c r="AE526" t="str">
        <f t="shared" si="162"/>
        <v/>
      </c>
      <c r="AG526">
        <v>524</v>
      </c>
      <c r="AH526" t="str">
        <f t="shared" si="165"/>
        <v/>
      </c>
      <c r="AI526" t="str">
        <f>IFERROR(IF(MATCH($AH521,$S:$S,0)&gt;0,CONCATENATE("grado: '",INDEX($V:$V,MATCH($AH521,$S:$S,0)),"',"),0),"")</f>
        <v/>
      </c>
      <c r="AN526" t="str">
        <f>IF($E526="","",INDEX(CATEGORIAS!$A:$A,MATCH($E526,CATEGORIAS!$B:$B,0)))</f>
        <v/>
      </c>
      <c r="AO526" t="str">
        <f>IF($F526="","",INDEX(SUBCATEGORIAS!$A:$A,MATCH($F526,SUBCATEGORIAS!$B:$B,0)))</f>
        <v/>
      </c>
      <c r="AP526" t="str">
        <f t="shared" si="155"/>
        <v/>
      </c>
      <c r="AR526" s="2" t="str">
        <f t="shared" si="163"/>
        <v/>
      </c>
      <c r="AS526" t="str">
        <f t="shared" si="164"/>
        <v/>
      </c>
      <c r="AT526" t="str">
        <f t="shared" si="156"/>
        <v/>
      </c>
      <c r="AU526" t="str">
        <f t="shared" si="157"/>
        <v/>
      </c>
    </row>
    <row r="527" spans="2:47" x14ac:dyDescent="0.25">
      <c r="B527" t="str">
        <f>IF(D527="","",MAX($B$2:B526)+1)</f>
        <v/>
      </c>
      <c r="C527" s="3" t="str">
        <f>IF(A527="","",IF(COUNTIF($A$2:$A526,$A527)=0,MAX($C$2:$C526)+1,""))</f>
        <v/>
      </c>
      <c r="M527" t="s">
        <v>57</v>
      </c>
      <c r="O527" t="s">
        <v>57</v>
      </c>
      <c r="P527" s="3" t="str">
        <f t="shared" si="158"/>
        <v/>
      </c>
      <c r="Q527" s="3" t="str">
        <f>IF(D527="","",IF(AND(D527&lt;&gt;"",E527&lt;&gt;"",F527&lt;&gt;"",J527&lt;&gt;"",P527&lt;&gt;"",L527&lt;&gt;"",IFERROR(MATCH(INDEX($C:$C,MATCH($D527,$D:$D,0)),IMAGENES!$B:$B,0),-1)&gt;0),"'si'","'no'"))</f>
        <v/>
      </c>
      <c r="S527" t="str">
        <f t="shared" si="148"/>
        <v/>
      </c>
      <c r="T527" t="str">
        <f t="shared" si="149"/>
        <v/>
      </c>
      <c r="U527" t="str">
        <f t="shared" si="150"/>
        <v/>
      </c>
      <c r="V527" t="str">
        <f t="shared" si="159"/>
        <v/>
      </c>
      <c r="W527" t="str">
        <f t="shared" si="151"/>
        <v/>
      </c>
      <c r="X527" t="str">
        <f t="shared" si="152"/>
        <v/>
      </c>
      <c r="Y527" t="str">
        <f t="shared" si="153"/>
        <v/>
      </c>
      <c r="Z527" t="str">
        <f>IF($X527="","",INDEX(CATEGORIAS!$A:$A,MATCH($X527,CATEGORIAS!$B:$B,0)))</f>
        <v/>
      </c>
      <c r="AA527" t="str">
        <f>IF($Y527="","",INDEX(SUBCATEGORIAS!$A:$A,MATCH($Y527,SUBCATEGORIAS!$B:$B,0)))</f>
        <v/>
      </c>
      <c r="AB527" t="str">
        <f t="shared" si="154"/>
        <v/>
      </c>
      <c r="AC527" t="str">
        <f t="shared" si="160"/>
        <v/>
      </c>
      <c r="AD527" t="str">
        <f t="shared" si="161"/>
        <v/>
      </c>
      <c r="AE527" t="str">
        <f t="shared" si="162"/>
        <v/>
      </c>
      <c r="AG527">
        <v>525</v>
      </c>
      <c r="AH527" t="str">
        <f t="shared" si="165"/>
        <v/>
      </c>
      <c r="AI527" t="str">
        <f>IFERROR(IF(MATCH($AH521,$S:$S,0)&gt;0,CONCATENATE("id_categoria: '",INDEX($Z:$Z,MATCH($AH521,$S:$S,0)),"',"),0),"")</f>
        <v/>
      </c>
      <c r="AN527" t="str">
        <f>IF($E527="","",INDEX(CATEGORIAS!$A:$A,MATCH($E527,CATEGORIAS!$B:$B,0)))</f>
        <v/>
      </c>
      <c r="AO527" t="str">
        <f>IF($F527="","",INDEX(SUBCATEGORIAS!$A:$A,MATCH($F527,SUBCATEGORIAS!$B:$B,0)))</f>
        <v/>
      </c>
      <c r="AP527" t="str">
        <f t="shared" si="155"/>
        <v/>
      </c>
      <c r="AR527" s="2" t="str">
        <f t="shared" si="163"/>
        <v/>
      </c>
      <c r="AS527" t="str">
        <f t="shared" si="164"/>
        <v/>
      </c>
      <c r="AT527" t="str">
        <f t="shared" si="156"/>
        <v/>
      </c>
      <c r="AU527" t="str">
        <f t="shared" si="157"/>
        <v/>
      </c>
    </row>
    <row r="528" spans="2:47" x14ac:dyDescent="0.25">
      <c r="B528" t="str">
        <f>IF(D528="","",MAX($B$2:B527)+1)</f>
        <v/>
      </c>
      <c r="C528" s="3" t="str">
        <f>IF(A528="","",IF(COUNTIF($A$2:$A527,$A528)=0,MAX($C$2:$C527)+1,""))</f>
        <v/>
      </c>
      <c r="M528" t="s">
        <v>57</v>
      </c>
      <c r="O528" t="s">
        <v>57</v>
      </c>
      <c r="P528" s="3" t="str">
        <f t="shared" si="158"/>
        <v/>
      </c>
      <c r="Q528" s="3" t="str">
        <f>IF(D528="","",IF(AND(D528&lt;&gt;"",E528&lt;&gt;"",F528&lt;&gt;"",J528&lt;&gt;"",P528&lt;&gt;"",L528&lt;&gt;"",IFERROR(MATCH(INDEX($C:$C,MATCH($D528,$D:$D,0)),IMAGENES!$B:$B,0),-1)&gt;0),"'si'","'no'"))</f>
        <v/>
      </c>
      <c r="S528" t="str">
        <f t="shared" si="148"/>
        <v/>
      </c>
      <c r="T528" t="str">
        <f t="shared" si="149"/>
        <v/>
      </c>
      <c r="U528" t="str">
        <f t="shared" si="150"/>
        <v/>
      </c>
      <c r="V528" t="str">
        <f t="shared" si="159"/>
        <v/>
      </c>
      <c r="W528" t="str">
        <f t="shared" si="151"/>
        <v/>
      </c>
      <c r="X528" t="str">
        <f t="shared" si="152"/>
        <v/>
      </c>
      <c r="Y528" t="str">
        <f t="shared" si="153"/>
        <v/>
      </c>
      <c r="Z528" t="str">
        <f>IF($X528="","",INDEX(CATEGORIAS!$A:$A,MATCH($X528,CATEGORIAS!$B:$B,0)))</f>
        <v/>
      </c>
      <c r="AA528" t="str">
        <f>IF($Y528="","",INDEX(SUBCATEGORIAS!$A:$A,MATCH($Y528,SUBCATEGORIAS!$B:$B,0)))</f>
        <v/>
      </c>
      <c r="AB528" t="str">
        <f t="shared" si="154"/>
        <v/>
      </c>
      <c r="AC528" t="str">
        <f t="shared" si="160"/>
        <v/>
      </c>
      <c r="AD528" t="str">
        <f t="shared" si="161"/>
        <v/>
      </c>
      <c r="AE528" t="str">
        <f t="shared" si="162"/>
        <v/>
      </c>
      <c r="AG528">
        <v>526</v>
      </c>
      <c r="AH528" t="str">
        <f t="shared" si="165"/>
        <v/>
      </c>
      <c r="AI528" t="str">
        <f>IFERROR(IF(MATCH($AH521,$S:$S,0)&gt;0,CONCATENATE("id_subcategoria: '",INDEX($AA:$AA,MATCH($AH521,$S:$S,0)),"',"),0),"")</f>
        <v/>
      </c>
      <c r="AN528" t="str">
        <f>IF($E528="","",INDEX(CATEGORIAS!$A:$A,MATCH($E528,CATEGORIAS!$B:$B,0)))</f>
        <v/>
      </c>
      <c r="AO528" t="str">
        <f>IF($F528="","",INDEX(SUBCATEGORIAS!$A:$A,MATCH($F528,SUBCATEGORIAS!$B:$B,0)))</f>
        <v/>
      </c>
      <c r="AP528" t="str">
        <f t="shared" si="155"/>
        <v/>
      </c>
      <c r="AR528" s="2" t="str">
        <f t="shared" si="163"/>
        <v/>
      </c>
      <c r="AS528" t="str">
        <f t="shared" si="164"/>
        <v/>
      </c>
      <c r="AT528" t="str">
        <f t="shared" si="156"/>
        <v/>
      </c>
      <c r="AU528" t="str">
        <f t="shared" si="157"/>
        <v/>
      </c>
    </row>
    <row r="529" spans="2:47" x14ac:dyDescent="0.25">
      <c r="B529" t="str">
        <f>IF(D529="","",MAX($B$2:B528)+1)</f>
        <v/>
      </c>
      <c r="C529" s="3" t="str">
        <f>IF(A529="","",IF(COUNTIF($A$2:$A528,$A529)=0,MAX($C$2:$C528)+1,""))</f>
        <v/>
      </c>
      <c r="M529" t="s">
        <v>57</v>
      </c>
      <c r="O529" t="s">
        <v>57</v>
      </c>
      <c r="P529" s="3" t="str">
        <f t="shared" si="158"/>
        <v/>
      </c>
      <c r="Q529" s="3" t="str">
        <f>IF(D529="","",IF(AND(D529&lt;&gt;"",E529&lt;&gt;"",F529&lt;&gt;"",J529&lt;&gt;"",P529&lt;&gt;"",L529&lt;&gt;"",IFERROR(MATCH(INDEX($C:$C,MATCH($D529,$D:$D,0)),IMAGENES!$B:$B,0),-1)&gt;0),"'si'","'no'"))</f>
        <v/>
      </c>
      <c r="S529" t="str">
        <f t="shared" si="148"/>
        <v/>
      </c>
      <c r="T529" t="str">
        <f t="shared" si="149"/>
        <v/>
      </c>
      <c r="U529" t="str">
        <f t="shared" si="150"/>
        <v/>
      </c>
      <c r="V529" t="str">
        <f t="shared" si="159"/>
        <v/>
      </c>
      <c r="W529" t="str">
        <f t="shared" si="151"/>
        <v/>
      </c>
      <c r="X529" t="str">
        <f t="shared" si="152"/>
        <v/>
      </c>
      <c r="Y529" t="str">
        <f t="shared" si="153"/>
        <v/>
      </c>
      <c r="Z529" t="str">
        <f>IF($X529="","",INDEX(CATEGORIAS!$A:$A,MATCH($X529,CATEGORIAS!$B:$B,0)))</f>
        <v/>
      </c>
      <c r="AA529" t="str">
        <f>IF($Y529="","",INDEX(SUBCATEGORIAS!$A:$A,MATCH($Y529,SUBCATEGORIAS!$B:$B,0)))</f>
        <v/>
      </c>
      <c r="AB529" t="str">
        <f t="shared" si="154"/>
        <v/>
      </c>
      <c r="AC529" t="str">
        <f t="shared" si="160"/>
        <v/>
      </c>
      <c r="AD529" t="str">
        <f t="shared" si="161"/>
        <v/>
      </c>
      <c r="AE529" t="str">
        <f t="shared" si="162"/>
        <v/>
      </c>
      <c r="AG529">
        <v>527</v>
      </c>
      <c r="AH529" t="str">
        <f t="shared" si="165"/>
        <v/>
      </c>
      <c r="AI529" t="str">
        <f>IFERROR(IF(MATCH($AH521,$S:$S,0)&gt;0,CONCATENATE("precio: ",INDEX($AB:$AB,MATCH($AH521,$S:$S,0)),","),0),"")</f>
        <v/>
      </c>
      <c r="AN529" t="str">
        <f>IF($E529="","",INDEX(CATEGORIAS!$A:$A,MATCH($E529,CATEGORIAS!$B:$B,0)))</f>
        <v/>
      </c>
      <c r="AO529" t="str">
        <f>IF($F529="","",INDEX(SUBCATEGORIAS!$A:$A,MATCH($F529,SUBCATEGORIAS!$B:$B,0)))</f>
        <v/>
      </c>
      <c r="AP529" t="str">
        <f t="shared" si="155"/>
        <v/>
      </c>
      <c r="AR529" s="2" t="str">
        <f t="shared" si="163"/>
        <v/>
      </c>
      <c r="AS529" t="str">
        <f t="shared" si="164"/>
        <v/>
      </c>
      <c r="AT529" t="str">
        <f t="shared" si="156"/>
        <v/>
      </c>
      <c r="AU529" t="str">
        <f t="shared" si="157"/>
        <v/>
      </c>
    </row>
    <row r="530" spans="2:47" x14ac:dyDescent="0.25">
      <c r="B530" t="str">
        <f>IF(D530="","",MAX($B$2:B529)+1)</f>
        <v/>
      </c>
      <c r="C530" s="3" t="str">
        <f>IF(A530="","",IF(COUNTIF($A$2:$A529,$A530)=0,MAX($C$2:$C529)+1,""))</f>
        <v/>
      </c>
      <c r="M530" t="s">
        <v>57</v>
      </c>
      <c r="O530" t="s">
        <v>57</v>
      </c>
      <c r="P530" s="3" t="str">
        <f t="shared" si="158"/>
        <v/>
      </c>
      <c r="Q530" s="3" t="str">
        <f>IF(D530="","",IF(AND(D530&lt;&gt;"",E530&lt;&gt;"",F530&lt;&gt;"",J530&lt;&gt;"",P530&lt;&gt;"",L530&lt;&gt;"",IFERROR(MATCH(INDEX($C:$C,MATCH($D530,$D:$D,0)),IMAGENES!$B:$B,0),-1)&gt;0),"'si'","'no'"))</f>
        <v/>
      </c>
      <c r="S530" t="str">
        <f t="shared" si="148"/>
        <v/>
      </c>
      <c r="T530" t="str">
        <f t="shared" si="149"/>
        <v/>
      </c>
      <c r="U530" t="str">
        <f t="shared" si="150"/>
        <v/>
      </c>
      <c r="V530" t="str">
        <f t="shared" si="159"/>
        <v/>
      </c>
      <c r="W530" t="str">
        <f t="shared" si="151"/>
        <v/>
      </c>
      <c r="X530" t="str">
        <f t="shared" si="152"/>
        <v/>
      </c>
      <c r="Y530" t="str">
        <f t="shared" si="153"/>
        <v/>
      </c>
      <c r="Z530" t="str">
        <f>IF($X530="","",INDEX(CATEGORIAS!$A:$A,MATCH($X530,CATEGORIAS!$B:$B,0)))</f>
        <v/>
      </c>
      <c r="AA530" t="str">
        <f>IF($Y530="","",INDEX(SUBCATEGORIAS!$A:$A,MATCH($Y530,SUBCATEGORIAS!$B:$B,0)))</f>
        <v/>
      </c>
      <c r="AB530" t="str">
        <f t="shared" si="154"/>
        <v/>
      </c>
      <c r="AC530" t="str">
        <f t="shared" si="160"/>
        <v/>
      </c>
      <c r="AD530" t="str">
        <f t="shared" si="161"/>
        <v/>
      </c>
      <c r="AE530" t="str">
        <f t="shared" si="162"/>
        <v/>
      </c>
      <c r="AG530">
        <v>528</v>
      </c>
      <c r="AH530" t="str">
        <f t="shared" si="165"/>
        <v/>
      </c>
      <c r="AI530" t="str">
        <f>IFERROR(IF(MATCH($AH521,$S:$S,0)&gt;0,CONCATENATE("video_si: ",IF(LEN(IF(OR(INDEX($AD:$AD,MATCH($AH521,$S:$S,0))=0,INDEX($AD:$AD,MATCH($AH521,$S:$S,0))=" ",INDEX($AD:$AD,MATCH($AH521,$S:$S,0))=""),CONCATENATE(CHAR(39),CHAR(39)),CONCATENATE(CHAR(39),INDEX($AD:$AD,MATCH($AH521,$S:$S,0)),CHAR(39))))&gt;5,"'si'","'no'"),","),0),"")</f>
        <v/>
      </c>
      <c r="AN530" t="str">
        <f>IF($E530="","",INDEX(CATEGORIAS!$A:$A,MATCH($E530,CATEGORIAS!$B:$B,0)))</f>
        <v/>
      </c>
      <c r="AO530" t="str">
        <f>IF($F530="","",INDEX(SUBCATEGORIAS!$A:$A,MATCH($F530,SUBCATEGORIAS!$B:$B,0)))</f>
        <v/>
      </c>
      <c r="AP530" t="str">
        <f t="shared" si="155"/>
        <v/>
      </c>
      <c r="AR530" s="2" t="str">
        <f t="shared" si="163"/>
        <v/>
      </c>
      <c r="AS530" t="str">
        <f t="shared" si="164"/>
        <v/>
      </c>
      <c r="AT530" t="str">
        <f t="shared" si="156"/>
        <v/>
      </c>
      <c r="AU530" t="str">
        <f t="shared" si="157"/>
        <v/>
      </c>
    </row>
    <row r="531" spans="2:47" x14ac:dyDescent="0.25">
      <c r="B531" t="str">
        <f>IF(D531="","",MAX($B$2:B530)+1)</f>
        <v/>
      </c>
      <c r="C531" s="3" t="str">
        <f>IF(A531="","",IF(COUNTIF($A$2:$A530,$A531)=0,MAX($C$2:$C530)+1,""))</f>
        <v/>
      </c>
      <c r="M531" t="s">
        <v>57</v>
      </c>
      <c r="O531" t="s">
        <v>57</v>
      </c>
      <c r="P531" s="3" t="str">
        <f t="shared" si="158"/>
        <v/>
      </c>
      <c r="Q531" s="3" t="str">
        <f>IF(D531="","",IF(AND(D531&lt;&gt;"",E531&lt;&gt;"",F531&lt;&gt;"",J531&lt;&gt;"",P531&lt;&gt;"",L531&lt;&gt;"",IFERROR(MATCH(INDEX($C:$C,MATCH($D531,$D:$D,0)),IMAGENES!$B:$B,0),-1)&gt;0),"'si'","'no'"))</f>
        <v/>
      </c>
      <c r="S531" t="str">
        <f t="shared" si="148"/>
        <v/>
      </c>
      <c r="T531" t="str">
        <f t="shared" si="149"/>
        <v/>
      </c>
      <c r="U531" t="str">
        <f t="shared" si="150"/>
        <v/>
      </c>
      <c r="V531" t="str">
        <f t="shared" si="159"/>
        <v/>
      </c>
      <c r="W531" t="str">
        <f t="shared" si="151"/>
        <v/>
      </c>
      <c r="X531" t="str">
        <f t="shared" si="152"/>
        <v/>
      </c>
      <c r="Y531" t="str">
        <f t="shared" si="153"/>
        <v/>
      </c>
      <c r="Z531" t="str">
        <f>IF($X531="","",INDEX(CATEGORIAS!$A:$A,MATCH($X531,CATEGORIAS!$B:$B,0)))</f>
        <v/>
      </c>
      <c r="AA531" t="str">
        <f>IF($Y531="","",INDEX(SUBCATEGORIAS!$A:$A,MATCH($Y531,SUBCATEGORIAS!$B:$B,0)))</f>
        <v/>
      </c>
      <c r="AB531" t="str">
        <f t="shared" si="154"/>
        <v/>
      </c>
      <c r="AC531" t="str">
        <f t="shared" si="160"/>
        <v/>
      </c>
      <c r="AD531" t="str">
        <f t="shared" si="161"/>
        <v/>
      </c>
      <c r="AE531" t="str">
        <f t="shared" si="162"/>
        <v/>
      </c>
      <c r="AG531">
        <v>529</v>
      </c>
      <c r="AH531" t="str">
        <f t="shared" si="165"/>
        <v/>
      </c>
      <c r="AI531" t="str">
        <f>IFERROR(IF(MATCH($AH521,$S:$S,0)&gt;0,CONCATENATE("video_link: ",IF(OR(INDEX($AD:$AD,MATCH($AH521,$S:$S,0))=0,INDEX($AD:$AD,MATCH($AH521,$S:$S,0))=" ",INDEX($AD:$AD,MATCH($AH521,$S:$S,0))=""),CONCATENATE(CHAR(39),CHAR(39)),CONCATENATE(CHAR(39),INDEX($AD:$AD,MATCH($AH521,$S:$S,0)),CHAR(39))),","),0),"")</f>
        <v/>
      </c>
      <c r="AN531" t="str">
        <f>IF($E531="","",INDEX(CATEGORIAS!$A:$A,MATCH($E531,CATEGORIAS!$B:$B,0)))</f>
        <v/>
      </c>
      <c r="AO531" t="str">
        <f>IF($F531="","",INDEX(SUBCATEGORIAS!$A:$A,MATCH($F531,SUBCATEGORIAS!$B:$B,0)))</f>
        <v/>
      </c>
      <c r="AP531" t="str">
        <f t="shared" si="155"/>
        <v/>
      </c>
      <c r="AR531" s="2" t="str">
        <f t="shared" si="163"/>
        <v/>
      </c>
      <c r="AS531" t="str">
        <f t="shared" si="164"/>
        <v/>
      </c>
      <c r="AT531" t="str">
        <f t="shared" si="156"/>
        <v/>
      </c>
      <c r="AU531" t="str">
        <f t="shared" si="157"/>
        <v/>
      </c>
    </row>
    <row r="532" spans="2:47" x14ac:dyDescent="0.25">
      <c r="B532" t="str">
        <f>IF(D532="","",MAX($B$2:B531)+1)</f>
        <v/>
      </c>
      <c r="C532" s="3" t="str">
        <f>IF(A532="","",IF(COUNTIF($A$2:$A531,$A532)=0,MAX($C$2:$C531)+1,""))</f>
        <v/>
      </c>
      <c r="M532" t="s">
        <v>57</v>
      </c>
      <c r="O532" t="s">
        <v>57</v>
      </c>
      <c r="P532" s="3" t="str">
        <f t="shared" si="158"/>
        <v/>
      </c>
      <c r="Q532" s="3" t="str">
        <f>IF(D532="","",IF(AND(D532&lt;&gt;"",E532&lt;&gt;"",F532&lt;&gt;"",J532&lt;&gt;"",P532&lt;&gt;"",L532&lt;&gt;"",IFERROR(MATCH(INDEX($C:$C,MATCH($D532,$D:$D,0)),IMAGENES!$B:$B,0),-1)&gt;0),"'si'","'no'"))</f>
        <v/>
      </c>
      <c r="S532" t="str">
        <f t="shared" si="148"/>
        <v/>
      </c>
      <c r="T532" t="str">
        <f t="shared" si="149"/>
        <v/>
      </c>
      <c r="U532" t="str">
        <f t="shared" si="150"/>
        <v/>
      </c>
      <c r="V532" t="str">
        <f t="shared" si="159"/>
        <v/>
      </c>
      <c r="W532" t="str">
        <f t="shared" si="151"/>
        <v/>
      </c>
      <c r="X532" t="str">
        <f t="shared" si="152"/>
        <v/>
      </c>
      <c r="Y532" t="str">
        <f t="shared" si="153"/>
        <v/>
      </c>
      <c r="Z532" t="str">
        <f>IF($X532="","",INDEX(CATEGORIAS!$A:$A,MATCH($X532,CATEGORIAS!$B:$B,0)))</f>
        <v/>
      </c>
      <c r="AA532" t="str">
        <f>IF($Y532="","",INDEX(SUBCATEGORIAS!$A:$A,MATCH($Y532,SUBCATEGORIAS!$B:$B,0)))</f>
        <v/>
      </c>
      <c r="AB532" t="str">
        <f t="shared" si="154"/>
        <v/>
      </c>
      <c r="AC532" t="str">
        <f t="shared" si="160"/>
        <v/>
      </c>
      <c r="AD532" t="str">
        <f t="shared" si="161"/>
        <v/>
      </c>
      <c r="AE532" t="str">
        <f t="shared" si="162"/>
        <v/>
      </c>
      <c r="AG532">
        <v>530</v>
      </c>
      <c r="AH532" t="str">
        <f t="shared" si="165"/>
        <v/>
      </c>
      <c r="AI532" t="str">
        <f>IFERROR(IF(MATCH($AH521,$S:$S,0)&gt;0,CONCATENATE("imagen: ",IF(OR(INDEX($AC:$AC,MATCH($AH521,$S:$S,0))=0,INDEX($AC:$AC,MATCH($AH521,$S:$S,0))=" ",INDEX($AC:$AC,MATCH($AH521,$S:$S,0))=""),CONCATENATE(CHAR(39),CHAR(39)),CONCATENATE("require('../images/productos/",INDEX($AC:$AC,MATCH($AH521,$S:$S,0)),"')")),","),0),"")</f>
        <v/>
      </c>
      <c r="AN532" t="str">
        <f>IF($E532="","",INDEX(CATEGORIAS!$A:$A,MATCH($E532,CATEGORIAS!$B:$B,0)))</f>
        <v/>
      </c>
      <c r="AO532" t="str">
        <f>IF($F532="","",INDEX(SUBCATEGORIAS!$A:$A,MATCH($F532,SUBCATEGORIAS!$B:$B,0)))</f>
        <v/>
      </c>
      <c r="AP532" t="str">
        <f t="shared" si="155"/>
        <v/>
      </c>
      <c r="AR532" s="2" t="str">
        <f t="shared" si="163"/>
        <v/>
      </c>
      <c r="AS532" t="str">
        <f t="shared" si="164"/>
        <v/>
      </c>
      <c r="AT532" t="str">
        <f t="shared" si="156"/>
        <v/>
      </c>
      <c r="AU532" t="str">
        <f t="shared" si="157"/>
        <v/>
      </c>
    </row>
    <row r="533" spans="2:47" x14ac:dyDescent="0.25">
      <c r="B533" t="str">
        <f>IF(D533="","",MAX($B$2:B532)+1)</f>
        <v/>
      </c>
      <c r="C533" s="3" t="str">
        <f>IF(A533="","",IF(COUNTIF($A$2:$A532,$A533)=0,MAX($C$2:$C532)+1,""))</f>
        <v/>
      </c>
      <c r="M533" t="s">
        <v>57</v>
      </c>
      <c r="O533" t="s">
        <v>57</v>
      </c>
      <c r="P533" s="3" t="str">
        <f t="shared" si="158"/>
        <v/>
      </c>
      <c r="Q533" s="3" t="str">
        <f>IF(D533="","",IF(AND(D533&lt;&gt;"",E533&lt;&gt;"",F533&lt;&gt;"",J533&lt;&gt;"",P533&lt;&gt;"",L533&lt;&gt;"",IFERROR(MATCH(INDEX($C:$C,MATCH($D533,$D:$D,0)),IMAGENES!$B:$B,0),-1)&gt;0),"'si'","'no'"))</f>
        <v/>
      </c>
      <c r="S533" t="str">
        <f t="shared" si="148"/>
        <v/>
      </c>
      <c r="T533" t="str">
        <f t="shared" si="149"/>
        <v/>
      </c>
      <c r="U533" t="str">
        <f t="shared" si="150"/>
        <v/>
      </c>
      <c r="V533" t="str">
        <f t="shared" si="159"/>
        <v/>
      </c>
      <c r="W533" t="str">
        <f t="shared" si="151"/>
        <v/>
      </c>
      <c r="X533" t="str">
        <f t="shared" si="152"/>
        <v/>
      </c>
      <c r="Y533" t="str">
        <f t="shared" si="153"/>
        <v/>
      </c>
      <c r="Z533" t="str">
        <f>IF($X533="","",INDEX(CATEGORIAS!$A:$A,MATCH($X533,CATEGORIAS!$B:$B,0)))</f>
        <v/>
      </c>
      <c r="AA533" t="str">
        <f>IF($Y533="","",INDEX(SUBCATEGORIAS!$A:$A,MATCH($Y533,SUBCATEGORIAS!$B:$B,0)))</f>
        <v/>
      </c>
      <c r="AB533" t="str">
        <f t="shared" si="154"/>
        <v/>
      </c>
      <c r="AC533" t="str">
        <f t="shared" si="160"/>
        <v/>
      </c>
      <c r="AD533" t="str">
        <f t="shared" si="161"/>
        <v/>
      </c>
      <c r="AE533" t="str">
        <f t="shared" si="162"/>
        <v/>
      </c>
      <c r="AG533">
        <v>531</v>
      </c>
      <c r="AH533" t="str">
        <f t="shared" si="165"/>
        <v/>
      </c>
      <c r="AI533" t="str">
        <f>IFERROR(IF(MATCH($AH521,$S:$S,0)&gt;0,CONCATENATE("disponible: ",INDEX($AE:$AE,MATCH($AH521,$S:$S,0)),","),0),"")</f>
        <v/>
      </c>
      <c r="AN533" t="str">
        <f>IF($E533="","",INDEX(CATEGORIAS!$A:$A,MATCH($E533,CATEGORIAS!$B:$B,0)))</f>
        <v/>
      </c>
      <c r="AO533" t="str">
        <f>IF($F533="","",INDEX(SUBCATEGORIAS!$A:$A,MATCH($F533,SUBCATEGORIAS!$B:$B,0)))</f>
        <v/>
      </c>
      <c r="AP533" t="str">
        <f t="shared" si="155"/>
        <v/>
      </c>
      <c r="AR533" s="2" t="str">
        <f t="shared" si="163"/>
        <v/>
      </c>
      <c r="AS533" t="str">
        <f t="shared" si="164"/>
        <v/>
      </c>
      <c r="AT533" t="str">
        <f t="shared" si="156"/>
        <v/>
      </c>
      <c r="AU533" t="str">
        <f t="shared" si="157"/>
        <v/>
      </c>
    </row>
    <row r="534" spans="2:47" x14ac:dyDescent="0.25">
      <c r="B534" t="str">
        <f>IF(D534="","",MAX($B$2:B533)+1)</f>
        <v/>
      </c>
      <c r="C534" s="3" t="str">
        <f>IF(A534="","",IF(COUNTIF($A$2:$A533,$A534)=0,MAX($C$2:$C533)+1,""))</f>
        <v/>
      </c>
      <c r="M534" t="s">
        <v>57</v>
      </c>
      <c r="O534" t="s">
        <v>57</v>
      </c>
      <c r="P534" s="3" t="str">
        <f t="shared" si="158"/>
        <v/>
      </c>
      <c r="Q534" s="3" t="str">
        <f>IF(D534="","",IF(AND(D534&lt;&gt;"",E534&lt;&gt;"",F534&lt;&gt;"",J534&lt;&gt;"",P534&lt;&gt;"",L534&lt;&gt;"",IFERROR(MATCH(INDEX($C:$C,MATCH($D534,$D:$D,0)),IMAGENES!$B:$B,0),-1)&gt;0),"'si'","'no'"))</f>
        <v/>
      </c>
      <c r="S534" t="str">
        <f t="shared" si="148"/>
        <v/>
      </c>
      <c r="T534" t="str">
        <f t="shared" si="149"/>
        <v/>
      </c>
      <c r="U534" t="str">
        <f t="shared" si="150"/>
        <v/>
      </c>
      <c r="V534" t="str">
        <f t="shared" si="159"/>
        <v/>
      </c>
      <c r="W534" t="str">
        <f t="shared" si="151"/>
        <v/>
      </c>
      <c r="X534" t="str">
        <f t="shared" si="152"/>
        <v/>
      </c>
      <c r="Y534" t="str">
        <f t="shared" si="153"/>
        <v/>
      </c>
      <c r="Z534" t="str">
        <f>IF($X534="","",INDEX(CATEGORIAS!$A:$A,MATCH($X534,CATEGORIAS!$B:$B,0)))</f>
        <v/>
      </c>
      <c r="AA534" t="str">
        <f>IF($Y534="","",INDEX(SUBCATEGORIAS!$A:$A,MATCH($Y534,SUBCATEGORIAS!$B:$B,0)))</f>
        <v/>
      </c>
      <c r="AB534" t="str">
        <f t="shared" si="154"/>
        <v/>
      </c>
      <c r="AC534" t="str">
        <f t="shared" si="160"/>
        <v/>
      </c>
      <c r="AD534" t="str">
        <f t="shared" si="161"/>
        <v/>
      </c>
      <c r="AE534" t="str">
        <f t="shared" si="162"/>
        <v/>
      </c>
      <c r="AG534">
        <v>532</v>
      </c>
      <c r="AH534" t="str">
        <f t="shared" si="165"/>
        <v/>
      </c>
      <c r="AI534" t="str">
        <f>IFERROR(IF(MATCH($AH521,$S:$S,0)&gt;0,"},",0),"")</f>
        <v/>
      </c>
      <c r="AN534" t="str">
        <f>IF($E534="","",INDEX(CATEGORIAS!$A:$A,MATCH($E534,CATEGORIAS!$B:$B,0)))</f>
        <v/>
      </c>
      <c r="AO534" t="str">
        <f>IF($F534="","",INDEX(SUBCATEGORIAS!$A:$A,MATCH($F534,SUBCATEGORIAS!$B:$B,0)))</f>
        <v/>
      </c>
      <c r="AP534" t="str">
        <f t="shared" si="155"/>
        <v/>
      </c>
      <c r="AR534" s="2" t="str">
        <f t="shared" si="163"/>
        <v/>
      </c>
      <c r="AS534" t="str">
        <f t="shared" si="164"/>
        <v/>
      </c>
      <c r="AT534" t="str">
        <f t="shared" si="156"/>
        <v/>
      </c>
      <c r="AU534" t="str">
        <f t="shared" si="157"/>
        <v/>
      </c>
    </row>
    <row r="535" spans="2:47" x14ac:dyDescent="0.25">
      <c r="B535" t="str">
        <f>IF(D535="","",MAX($B$2:B534)+1)</f>
        <v/>
      </c>
      <c r="C535" s="3" t="str">
        <f>IF(A535="","",IF(COUNTIF($A$2:$A534,$A535)=0,MAX($C$2:$C534)+1,""))</f>
        <v/>
      </c>
      <c r="M535" t="s">
        <v>57</v>
      </c>
      <c r="O535" t="s">
        <v>57</v>
      </c>
      <c r="P535" s="3" t="str">
        <f t="shared" si="158"/>
        <v/>
      </c>
      <c r="Q535" s="3" t="str">
        <f>IF(D535="","",IF(AND(D535&lt;&gt;"",E535&lt;&gt;"",F535&lt;&gt;"",J535&lt;&gt;"",P535&lt;&gt;"",L535&lt;&gt;"",IFERROR(MATCH(INDEX($C:$C,MATCH($D535,$D:$D,0)),IMAGENES!$B:$B,0),-1)&gt;0),"'si'","'no'"))</f>
        <v/>
      </c>
      <c r="S535" t="str">
        <f t="shared" si="148"/>
        <v/>
      </c>
      <c r="T535" t="str">
        <f t="shared" si="149"/>
        <v/>
      </c>
      <c r="U535" t="str">
        <f t="shared" si="150"/>
        <v/>
      </c>
      <c r="V535" t="str">
        <f t="shared" si="159"/>
        <v/>
      </c>
      <c r="W535" t="str">
        <f t="shared" si="151"/>
        <v/>
      </c>
      <c r="X535" t="str">
        <f t="shared" si="152"/>
        <v/>
      </c>
      <c r="Y535" t="str">
        <f t="shared" si="153"/>
        <v/>
      </c>
      <c r="Z535" t="str">
        <f>IF($X535="","",INDEX(CATEGORIAS!$A:$A,MATCH($X535,CATEGORIAS!$B:$B,0)))</f>
        <v/>
      </c>
      <c r="AA535" t="str">
        <f>IF($Y535="","",INDEX(SUBCATEGORIAS!$A:$A,MATCH($Y535,SUBCATEGORIAS!$B:$B,0)))</f>
        <v/>
      </c>
      <c r="AB535" t="str">
        <f t="shared" si="154"/>
        <v/>
      </c>
      <c r="AC535" t="str">
        <f t="shared" si="160"/>
        <v/>
      </c>
      <c r="AD535" t="str">
        <f t="shared" si="161"/>
        <v/>
      </c>
      <c r="AE535" t="str">
        <f t="shared" si="162"/>
        <v/>
      </c>
      <c r="AG535">
        <v>533</v>
      </c>
      <c r="AH535">
        <f t="shared" si="165"/>
        <v>39</v>
      </c>
      <c r="AI535" t="str">
        <f>IFERROR(IF(MATCH($AH535,$S:$S,0)&gt;0,"{",0),"")</f>
        <v/>
      </c>
      <c r="AN535" t="str">
        <f>IF($E535="","",INDEX(CATEGORIAS!$A:$A,MATCH($E535,CATEGORIAS!$B:$B,0)))</f>
        <v/>
      </c>
      <c r="AO535" t="str">
        <f>IF($F535="","",INDEX(SUBCATEGORIAS!$A:$A,MATCH($F535,SUBCATEGORIAS!$B:$B,0)))</f>
        <v/>
      </c>
      <c r="AP535" t="str">
        <f t="shared" si="155"/>
        <v/>
      </c>
      <c r="AR535" s="2" t="str">
        <f t="shared" si="163"/>
        <v/>
      </c>
      <c r="AS535" t="str">
        <f t="shared" si="164"/>
        <v/>
      </c>
      <c r="AT535" t="str">
        <f t="shared" si="156"/>
        <v/>
      </c>
      <c r="AU535" t="str">
        <f t="shared" si="157"/>
        <v/>
      </c>
    </row>
    <row r="536" spans="2:47" x14ac:dyDescent="0.25">
      <c r="B536" t="str">
        <f>IF(D536="","",MAX($B$2:B535)+1)</f>
        <v/>
      </c>
      <c r="C536" s="3" t="str">
        <f>IF(A536="","",IF(COUNTIF($A$2:$A535,$A536)=0,MAX($C$2:$C535)+1,""))</f>
        <v/>
      </c>
      <c r="M536" t="s">
        <v>57</v>
      </c>
      <c r="O536" t="s">
        <v>57</v>
      </c>
      <c r="P536" s="3" t="str">
        <f t="shared" si="158"/>
        <v/>
      </c>
      <c r="Q536" s="3" t="str">
        <f>IF(D536="","",IF(AND(D536&lt;&gt;"",E536&lt;&gt;"",F536&lt;&gt;"",J536&lt;&gt;"",P536&lt;&gt;"",L536&lt;&gt;"",IFERROR(MATCH(INDEX($C:$C,MATCH($D536,$D:$D,0)),IMAGENES!$B:$B,0),-1)&gt;0),"'si'","'no'"))</f>
        <v/>
      </c>
      <c r="S536" t="str">
        <f t="shared" si="148"/>
        <v/>
      </c>
      <c r="T536" t="str">
        <f t="shared" si="149"/>
        <v/>
      </c>
      <c r="U536" t="str">
        <f t="shared" si="150"/>
        <v/>
      </c>
      <c r="V536" t="str">
        <f t="shared" si="159"/>
        <v/>
      </c>
      <c r="W536" t="str">
        <f t="shared" si="151"/>
        <v/>
      </c>
      <c r="X536" t="str">
        <f t="shared" si="152"/>
        <v/>
      </c>
      <c r="Y536" t="str">
        <f t="shared" si="153"/>
        <v/>
      </c>
      <c r="Z536" t="str">
        <f>IF($X536="","",INDEX(CATEGORIAS!$A:$A,MATCH($X536,CATEGORIAS!$B:$B,0)))</f>
        <v/>
      </c>
      <c r="AA536" t="str">
        <f>IF($Y536="","",INDEX(SUBCATEGORIAS!$A:$A,MATCH($Y536,SUBCATEGORIAS!$B:$B,0)))</f>
        <v/>
      </c>
      <c r="AB536" t="str">
        <f t="shared" si="154"/>
        <v/>
      </c>
      <c r="AC536" t="str">
        <f t="shared" si="160"/>
        <v/>
      </c>
      <c r="AD536" t="str">
        <f t="shared" si="161"/>
        <v/>
      </c>
      <c r="AE536" t="str">
        <f t="shared" si="162"/>
        <v/>
      </c>
      <c r="AG536">
        <v>534</v>
      </c>
      <c r="AH536" t="str">
        <f t="shared" si="165"/>
        <v/>
      </c>
      <c r="AI536" t="str">
        <f>IFERROR(IF(MATCH($AH535,$S:$S,0)&gt;0,CONCATENATE("id_articulo: ",$AH535,","),0),"")</f>
        <v/>
      </c>
      <c r="AN536" t="str">
        <f>IF($E536="","",INDEX(CATEGORIAS!$A:$A,MATCH($E536,CATEGORIAS!$B:$B,0)))</f>
        <v/>
      </c>
      <c r="AO536" t="str">
        <f>IF($F536="","",INDEX(SUBCATEGORIAS!$A:$A,MATCH($F536,SUBCATEGORIAS!$B:$B,0)))</f>
        <v/>
      </c>
      <c r="AP536" t="str">
        <f t="shared" si="155"/>
        <v/>
      </c>
      <c r="AR536" s="2" t="str">
        <f t="shared" si="163"/>
        <v/>
      </c>
      <c r="AS536" t="str">
        <f t="shared" si="164"/>
        <v/>
      </c>
      <c r="AT536" t="str">
        <f t="shared" si="156"/>
        <v/>
      </c>
      <c r="AU536" t="str">
        <f t="shared" si="157"/>
        <v/>
      </c>
    </row>
    <row r="537" spans="2:47" x14ac:dyDescent="0.25">
      <c r="B537" t="str">
        <f>IF(D537="","",MAX($B$2:B536)+1)</f>
        <v/>
      </c>
      <c r="C537" s="3" t="str">
        <f>IF(A537="","",IF(COUNTIF($A$2:$A536,$A537)=0,MAX($C$2:$C536)+1,""))</f>
        <v/>
      </c>
      <c r="M537" t="s">
        <v>57</v>
      </c>
      <c r="O537" t="s">
        <v>57</v>
      </c>
      <c r="P537" s="3" t="str">
        <f t="shared" si="158"/>
        <v/>
      </c>
      <c r="Q537" s="3" t="str">
        <f>IF(D537="","",IF(AND(D537&lt;&gt;"",E537&lt;&gt;"",F537&lt;&gt;"",J537&lt;&gt;"",P537&lt;&gt;"",L537&lt;&gt;"",IFERROR(MATCH(INDEX($C:$C,MATCH($D537,$D:$D,0)),IMAGENES!$B:$B,0),-1)&gt;0),"'si'","'no'"))</f>
        <v/>
      </c>
      <c r="S537" t="str">
        <f t="shared" si="148"/>
        <v/>
      </c>
      <c r="T537" t="str">
        <f t="shared" si="149"/>
        <v/>
      </c>
      <c r="U537" t="str">
        <f t="shared" si="150"/>
        <v/>
      </c>
      <c r="V537" t="str">
        <f t="shared" si="159"/>
        <v/>
      </c>
      <c r="W537" t="str">
        <f t="shared" si="151"/>
        <v/>
      </c>
      <c r="X537" t="str">
        <f t="shared" si="152"/>
        <v/>
      </c>
      <c r="Y537" t="str">
        <f t="shared" si="153"/>
        <v/>
      </c>
      <c r="Z537" t="str">
        <f>IF($X537="","",INDEX(CATEGORIAS!$A:$A,MATCH($X537,CATEGORIAS!$B:$B,0)))</f>
        <v/>
      </c>
      <c r="AA537" t="str">
        <f>IF($Y537="","",INDEX(SUBCATEGORIAS!$A:$A,MATCH($Y537,SUBCATEGORIAS!$B:$B,0)))</f>
        <v/>
      </c>
      <c r="AB537" t="str">
        <f t="shared" si="154"/>
        <v/>
      </c>
      <c r="AC537" t="str">
        <f t="shared" si="160"/>
        <v/>
      </c>
      <c r="AD537" t="str">
        <f t="shared" si="161"/>
        <v/>
      </c>
      <c r="AE537" t="str">
        <f t="shared" si="162"/>
        <v/>
      </c>
      <c r="AG537">
        <v>535</v>
      </c>
      <c r="AH537" t="str">
        <f t="shared" si="165"/>
        <v/>
      </c>
      <c r="AI537" t="str">
        <f>IFERROR(IF(MATCH($AH535,$S:$S,0)&gt;0,CONCATENATE("nombre: '",INDEX($T:$T,MATCH($AH535,$S:$S,0)),"',"),0),"")</f>
        <v/>
      </c>
      <c r="AN537" t="str">
        <f>IF($E537="","",INDEX(CATEGORIAS!$A:$A,MATCH($E537,CATEGORIAS!$B:$B,0)))</f>
        <v/>
      </c>
      <c r="AO537" t="str">
        <f>IF($F537="","",INDEX(SUBCATEGORIAS!$A:$A,MATCH($F537,SUBCATEGORIAS!$B:$B,0)))</f>
        <v/>
      </c>
      <c r="AP537" t="str">
        <f t="shared" si="155"/>
        <v/>
      </c>
      <c r="AR537" s="2" t="str">
        <f t="shared" si="163"/>
        <v/>
      </c>
      <c r="AS537" t="str">
        <f t="shared" si="164"/>
        <v/>
      </c>
      <c r="AT537" t="str">
        <f t="shared" si="156"/>
        <v/>
      </c>
      <c r="AU537" t="str">
        <f t="shared" si="157"/>
        <v/>
      </c>
    </row>
    <row r="538" spans="2:47" x14ac:dyDescent="0.25">
      <c r="B538" t="str">
        <f>IF(D538="","",MAX($B$2:B537)+1)</f>
        <v/>
      </c>
      <c r="C538" s="3" t="str">
        <f>IF(A538="","",IF(COUNTIF($A$2:$A537,$A538)=0,MAX($C$2:$C537)+1,""))</f>
        <v/>
      </c>
      <c r="M538" t="s">
        <v>57</v>
      </c>
      <c r="O538" t="s">
        <v>57</v>
      </c>
      <c r="P538" s="3" t="str">
        <f t="shared" si="158"/>
        <v/>
      </c>
      <c r="Q538" s="3" t="str">
        <f>IF(D538="","",IF(AND(D538&lt;&gt;"",E538&lt;&gt;"",F538&lt;&gt;"",J538&lt;&gt;"",P538&lt;&gt;"",L538&lt;&gt;"",IFERROR(MATCH(INDEX($C:$C,MATCH($D538,$D:$D,0)),IMAGENES!$B:$B,0),-1)&gt;0),"'si'","'no'"))</f>
        <v/>
      </c>
      <c r="S538" t="str">
        <f t="shared" si="148"/>
        <v/>
      </c>
      <c r="T538" t="str">
        <f t="shared" si="149"/>
        <v/>
      </c>
      <c r="U538" t="str">
        <f t="shared" si="150"/>
        <v/>
      </c>
      <c r="V538" t="str">
        <f t="shared" si="159"/>
        <v/>
      </c>
      <c r="W538" t="str">
        <f t="shared" si="151"/>
        <v/>
      </c>
      <c r="X538" t="str">
        <f t="shared" si="152"/>
        <v/>
      </c>
      <c r="Y538" t="str">
        <f t="shared" si="153"/>
        <v/>
      </c>
      <c r="Z538" t="str">
        <f>IF($X538="","",INDEX(CATEGORIAS!$A:$A,MATCH($X538,CATEGORIAS!$B:$B,0)))</f>
        <v/>
      </c>
      <c r="AA538" t="str">
        <f>IF($Y538="","",INDEX(SUBCATEGORIAS!$A:$A,MATCH($Y538,SUBCATEGORIAS!$B:$B,0)))</f>
        <v/>
      </c>
      <c r="AB538" t="str">
        <f t="shared" si="154"/>
        <v/>
      </c>
      <c r="AC538" t="str">
        <f t="shared" si="160"/>
        <v/>
      </c>
      <c r="AD538" t="str">
        <f t="shared" si="161"/>
        <v/>
      </c>
      <c r="AE538" t="str">
        <f t="shared" si="162"/>
        <v/>
      </c>
      <c r="AG538">
        <v>536</v>
      </c>
      <c r="AH538" t="str">
        <f t="shared" si="165"/>
        <v/>
      </c>
      <c r="AI538" t="str">
        <f>IFERROR(IF(MATCH($AH535,$S:$S,0)&gt;0,CONCATENATE("descripcion: '",INDEX($U:$U,MATCH($AH535,$S:$S,0)),"',"),0),"")</f>
        <v/>
      </c>
      <c r="AN538" t="str">
        <f>IF($E538="","",INDEX(CATEGORIAS!$A:$A,MATCH($E538,CATEGORIAS!$B:$B,0)))</f>
        <v/>
      </c>
      <c r="AO538" t="str">
        <f>IF($F538="","",INDEX(SUBCATEGORIAS!$A:$A,MATCH($F538,SUBCATEGORIAS!$B:$B,0)))</f>
        <v/>
      </c>
      <c r="AP538" t="str">
        <f t="shared" si="155"/>
        <v/>
      </c>
      <c r="AR538" s="2" t="str">
        <f t="shared" si="163"/>
        <v/>
      </c>
      <c r="AS538" t="str">
        <f t="shared" si="164"/>
        <v/>
      </c>
      <c r="AT538" t="str">
        <f t="shared" si="156"/>
        <v/>
      </c>
      <c r="AU538" t="str">
        <f t="shared" si="157"/>
        <v/>
      </c>
    </row>
    <row r="539" spans="2:47" x14ac:dyDescent="0.25">
      <c r="B539" t="str">
        <f>IF(D539="","",MAX($B$2:B538)+1)</f>
        <v/>
      </c>
      <c r="C539" s="3" t="str">
        <f>IF(A539="","",IF(COUNTIF($A$2:$A538,$A539)=0,MAX($C$2:$C538)+1,""))</f>
        <v/>
      </c>
      <c r="M539" t="s">
        <v>57</v>
      </c>
      <c r="O539" t="s">
        <v>57</v>
      </c>
      <c r="P539" s="3" t="str">
        <f t="shared" si="158"/>
        <v/>
      </c>
      <c r="Q539" s="3" t="str">
        <f>IF(D539="","",IF(AND(D539&lt;&gt;"",E539&lt;&gt;"",F539&lt;&gt;"",J539&lt;&gt;"",P539&lt;&gt;"",L539&lt;&gt;"",IFERROR(MATCH(INDEX($C:$C,MATCH($D539,$D:$D,0)),IMAGENES!$B:$B,0),-1)&gt;0),"'si'","'no'"))</f>
        <v/>
      </c>
      <c r="S539" t="str">
        <f t="shared" si="148"/>
        <v/>
      </c>
      <c r="T539" t="str">
        <f t="shared" si="149"/>
        <v/>
      </c>
      <c r="U539" t="str">
        <f t="shared" si="150"/>
        <v/>
      </c>
      <c r="V539" t="str">
        <f t="shared" si="159"/>
        <v/>
      </c>
      <c r="W539" t="str">
        <f t="shared" si="151"/>
        <v/>
      </c>
      <c r="X539" t="str">
        <f t="shared" si="152"/>
        <v/>
      </c>
      <c r="Y539" t="str">
        <f t="shared" si="153"/>
        <v/>
      </c>
      <c r="Z539" t="str">
        <f>IF($X539="","",INDEX(CATEGORIAS!$A:$A,MATCH($X539,CATEGORIAS!$B:$B,0)))</f>
        <v/>
      </c>
      <c r="AA539" t="str">
        <f>IF($Y539="","",INDEX(SUBCATEGORIAS!$A:$A,MATCH($Y539,SUBCATEGORIAS!$B:$B,0)))</f>
        <v/>
      </c>
      <c r="AB539" t="str">
        <f t="shared" si="154"/>
        <v/>
      </c>
      <c r="AC539" t="str">
        <f t="shared" si="160"/>
        <v/>
      </c>
      <c r="AD539" t="str">
        <f t="shared" si="161"/>
        <v/>
      </c>
      <c r="AE539" t="str">
        <f t="shared" si="162"/>
        <v/>
      </c>
      <c r="AG539">
        <v>537</v>
      </c>
      <c r="AH539" t="str">
        <f t="shared" si="165"/>
        <v/>
      </c>
      <c r="AI539" t="str">
        <f>IFERROR(IF(MATCH($AH535,$S:$S,0)&gt;0,CONCATENATE("descripcion_larga: '",INDEX($W:$W,MATCH($AH535,$S:$S,0)),"',"),0),"")</f>
        <v/>
      </c>
      <c r="AN539" t="str">
        <f>IF($E539="","",INDEX(CATEGORIAS!$A:$A,MATCH($E539,CATEGORIAS!$B:$B,0)))</f>
        <v/>
      </c>
      <c r="AO539" t="str">
        <f>IF($F539="","",INDEX(SUBCATEGORIAS!$A:$A,MATCH($F539,SUBCATEGORIAS!$B:$B,0)))</f>
        <v/>
      </c>
      <c r="AP539" t="str">
        <f t="shared" si="155"/>
        <v/>
      </c>
      <c r="AR539" s="2" t="str">
        <f t="shared" si="163"/>
        <v/>
      </c>
      <c r="AS539" t="str">
        <f t="shared" si="164"/>
        <v/>
      </c>
      <c r="AT539" t="str">
        <f t="shared" si="156"/>
        <v/>
      </c>
      <c r="AU539" t="str">
        <f t="shared" si="157"/>
        <v/>
      </c>
    </row>
    <row r="540" spans="2:47" x14ac:dyDescent="0.25">
      <c r="B540" t="str">
        <f>IF(D540="","",MAX($B$2:B539)+1)</f>
        <v/>
      </c>
      <c r="C540" s="3" t="str">
        <f>IF(A540="","",IF(COUNTIF($A$2:$A539,$A540)=0,MAX($C$2:$C539)+1,""))</f>
        <v/>
      </c>
      <c r="M540" t="s">
        <v>57</v>
      </c>
      <c r="O540" t="s">
        <v>57</v>
      </c>
      <c r="P540" s="3" t="str">
        <f t="shared" si="158"/>
        <v/>
      </c>
      <c r="Q540" s="3" t="str">
        <f>IF(D540="","",IF(AND(D540&lt;&gt;"",E540&lt;&gt;"",F540&lt;&gt;"",J540&lt;&gt;"",P540&lt;&gt;"",L540&lt;&gt;"",IFERROR(MATCH(INDEX($C:$C,MATCH($D540,$D:$D,0)),IMAGENES!$B:$B,0),-1)&gt;0),"'si'","'no'"))</f>
        <v/>
      </c>
      <c r="S540" t="str">
        <f t="shared" si="148"/>
        <v/>
      </c>
      <c r="T540" t="str">
        <f t="shared" si="149"/>
        <v/>
      </c>
      <c r="U540" t="str">
        <f t="shared" si="150"/>
        <v/>
      </c>
      <c r="V540" t="str">
        <f t="shared" si="159"/>
        <v/>
      </c>
      <c r="W540" t="str">
        <f t="shared" si="151"/>
        <v/>
      </c>
      <c r="X540" t="str">
        <f t="shared" si="152"/>
        <v/>
      </c>
      <c r="Y540" t="str">
        <f t="shared" si="153"/>
        <v/>
      </c>
      <c r="Z540" t="str">
        <f>IF($X540="","",INDEX(CATEGORIAS!$A:$A,MATCH($X540,CATEGORIAS!$B:$B,0)))</f>
        <v/>
      </c>
      <c r="AA540" t="str">
        <f>IF($Y540="","",INDEX(SUBCATEGORIAS!$A:$A,MATCH($Y540,SUBCATEGORIAS!$B:$B,0)))</f>
        <v/>
      </c>
      <c r="AB540" t="str">
        <f t="shared" si="154"/>
        <v/>
      </c>
      <c r="AC540" t="str">
        <f t="shared" si="160"/>
        <v/>
      </c>
      <c r="AD540" t="str">
        <f t="shared" si="161"/>
        <v/>
      </c>
      <c r="AE540" t="str">
        <f t="shared" si="162"/>
        <v/>
      </c>
      <c r="AG540">
        <v>538</v>
      </c>
      <c r="AH540" t="str">
        <f t="shared" si="165"/>
        <v/>
      </c>
      <c r="AI540" t="str">
        <f>IFERROR(IF(MATCH($AH535,$S:$S,0)&gt;0,CONCATENATE("grado: '",INDEX($V:$V,MATCH($AH535,$S:$S,0)),"',"),0),"")</f>
        <v/>
      </c>
      <c r="AN540" t="str">
        <f>IF($E540="","",INDEX(CATEGORIAS!$A:$A,MATCH($E540,CATEGORIAS!$B:$B,0)))</f>
        <v/>
      </c>
      <c r="AO540" t="str">
        <f>IF($F540="","",INDEX(SUBCATEGORIAS!$A:$A,MATCH($F540,SUBCATEGORIAS!$B:$B,0)))</f>
        <v/>
      </c>
      <c r="AP540" t="str">
        <f t="shared" si="155"/>
        <v/>
      </c>
      <c r="AR540" s="2" t="str">
        <f t="shared" si="163"/>
        <v/>
      </c>
      <c r="AS540" t="str">
        <f t="shared" si="164"/>
        <v/>
      </c>
      <c r="AT540" t="str">
        <f t="shared" si="156"/>
        <v/>
      </c>
      <c r="AU540" t="str">
        <f t="shared" si="157"/>
        <v/>
      </c>
    </row>
    <row r="541" spans="2:47" x14ac:dyDescent="0.25">
      <c r="B541" t="str">
        <f>IF(D541="","",MAX($B$2:B540)+1)</f>
        <v/>
      </c>
      <c r="C541" s="3" t="str">
        <f>IF(A541="","",IF(COUNTIF($A$2:$A540,$A541)=0,MAX($C$2:$C540)+1,""))</f>
        <v/>
      </c>
      <c r="M541" t="s">
        <v>57</v>
      </c>
      <c r="O541" t="s">
        <v>57</v>
      </c>
      <c r="P541" s="3" t="str">
        <f t="shared" si="158"/>
        <v/>
      </c>
      <c r="Q541" s="3" t="str">
        <f>IF(D541="","",IF(AND(D541&lt;&gt;"",E541&lt;&gt;"",F541&lt;&gt;"",J541&lt;&gt;"",P541&lt;&gt;"",L541&lt;&gt;"",IFERROR(MATCH(INDEX($C:$C,MATCH($D541,$D:$D,0)),IMAGENES!$B:$B,0),-1)&gt;0),"'si'","'no'"))</f>
        <v/>
      </c>
      <c r="S541" t="str">
        <f t="shared" si="148"/>
        <v/>
      </c>
      <c r="T541" t="str">
        <f t="shared" si="149"/>
        <v/>
      </c>
      <c r="U541" t="str">
        <f t="shared" si="150"/>
        <v/>
      </c>
      <c r="V541" t="str">
        <f t="shared" si="159"/>
        <v/>
      </c>
      <c r="W541" t="str">
        <f t="shared" si="151"/>
        <v/>
      </c>
      <c r="X541" t="str">
        <f t="shared" si="152"/>
        <v/>
      </c>
      <c r="Y541" t="str">
        <f t="shared" si="153"/>
        <v/>
      </c>
      <c r="Z541" t="str">
        <f>IF($X541="","",INDEX(CATEGORIAS!$A:$A,MATCH($X541,CATEGORIAS!$B:$B,0)))</f>
        <v/>
      </c>
      <c r="AA541" t="str">
        <f>IF($Y541="","",INDEX(SUBCATEGORIAS!$A:$A,MATCH($Y541,SUBCATEGORIAS!$B:$B,0)))</f>
        <v/>
      </c>
      <c r="AB541" t="str">
        <f t="shared" si="154"/>
        <v/>
      </c>
      <c r="AC541" t="str">
        <f t="shared" si="160"/>
        <v/>
      </c>
      <c r="AD541" t="str">
        <f t="shared" si="161"/>
        <v/>
      </c>
      <c r="AE541" t="str">
        <f t="shared" si="162"/>
        <v/>
      </c>
      <c r="AG541">
        <v>539</v>
      </c>
      <c r="AH541" t="str">
        <f t="shared" si="165"/>
        <v/>
      </c>
      <c r="AI541" t="str">
        <f>IFERROR(IF(MATCH($AH535,$S:$S,0)&gt;0,CONCATENATE("id_categoria: '",INDEX($Z:$Z,MATCH($AH535,$S:$S,0)),"',"),0),"")</f>
        <v/>
      </c>
      <c r="AN541" t="str">
        <f>IF($E541="","",INDEX(CATEGORIAS!$A:$A,MATCH($E541,CATEGORIAS!$B:$B,0)))</f>
        <v/>
      </c>
      <c r="AO541" t="str">
        <f>IF($F541="","",INDEX(SUBCATEGORIAS!$A:$A,MATCH($F541,SUBCATEGORIAS!$B:$B,0)))</f>
        <v/>
      </c>
      <c r="AP541" t="str">
        <f t="shared" si="155"/>
        <v/>
      </c>
      <c r="AR541" s="2" t="str">
        <f t="shared" si="163"/>
        <v/>
      </c>
      <c r="AS541" t="str">
        <f t="shared" si="164"/>
        <v/>
      </c>
      <c r="AT541" t="str">
        <f t="shared" si="156"/>
        <v/>
      </c>
      <c r="AU541" t="str">
        <f t="shared" si="157"/>
        <v/>
      </c>
    </row>
    <row r="542" spans="2:47" x14ac:dyDescent="0.25">
      <c r="B542" t="str">
        <f>IF(D542="","",MAX($B$2:B541)+1)</f>
        <v/>
      </c>
      <c r="C542" s="3" t="str">
        <f>IF(A542="","",IF(COUNTIF($A$2:$A541,$A542)=0,MAX($C$2:$C541)+1,""))</f>
        <v/>
      </c>
      <c r="M542" t="s">
        <v>57</v>
      </c>
      <c r="O542" t="s">
        <v>57</v>
      </c>
      <c r="P542" s="3" t="str">
        <f t="shared" si="158"/>
        <v/>
      </c>
      <c r="Q542" s="3" t="str">
        <f>IF(D542="","",IF(AND(D542&lt;&gt;"",E542&lt;&gt;"",F542&lt;&gt;"",J542&lt;&gt;"",P542&lt;&gt;"",L542&lt;&gt;"",IFERROR(MATCH(INDEX($C:$C,MATCH($D542,$D:$D,0)),IMAGENES!$B:$B,0),-1)&gt;0),"'si'","'no'"))</f>
        <v/>
      </c>
      <c r="S542" t="str">
        <f t="shared" si="148"/>
        <v/>
      </c>
      <c r="T542" t="str">
        <f t="shared" si="149"/>
        <v/>
      </c>
      <c r="U542" t="str">
        <f t="shared" si="150"/>
        <v/>
      </c>
      <c r="V542" t="str">
        <f t="shared" si="159"/>
        <v/>
      </c>
      <c r="W542" t="str">
        <f t="shared" si="151"/>
        <v/>
      </c>
      <c r="X542" t="str">
        <f t="shared" si="152"/>
        <v/>
      </c>
      <c r="Y542" t="str">
        <f t="shared" si="153"/>
        <v/>
      </c>
      <c r="Z542" t="str">
        <f>IF($X542="","",INDEX(CATEGORIAS!$A:$A,MATCH($X542,CATEGORIAS!$B:$B,0)))</f>
        <v/>
      </c>
      <c r="AA542" t="str">
        <f>IF($Y542="","",INDEX(SUBCATEGORIAS!$A:$A,MATCH($Y542,SUBCATEGORIAS!$B:$B,0)))</f>
        <v/>
      </c>
      <c r="AB542" t="str">
        <f t="shared" si="154"/>
        <v/>
      </c>
      <c r="AC542" t="str">
        <f t="shared" si="160"/>
        <v/>
      </c>
      <c r="AD542" t="str">
        <f t="shared" si="161"/>
        <v/>
      </c>
      <c r="AE542" t="str">
        <f t="shared" si="162"/>
        <v/>
      </c>
      <c r="AG542">
        <v>540</v>
      </c>
      <c r="AH542" t="str">
        <f t="shared" si="165"/>
        <v/>
      </c>
      <c r="AI542" t="str">
        <f>IFERROR(IF(MATCH($AH535,$S:$S,0)&gt;0,CONCATENATE("id_subcategoria: '",INDEX($AA:$AA,MATCH($AH535,$S:$S,0)),"',"),0),"")</f>
        <v/>
      </c>
      <c r="AN542" t="str">
        <f>IF($E542="","",INDEX(CATEGORIAS!$A:$A,MATCH($E542,CATEGORIAS!$B:$B,0)))</f>
        <v/>
      </c>
      <c r="AO542" t="str">
        <f>IF($F542="","",INDEX(SUBCATEGORIAS!$A:$A,MATCH($F542,SUBCATEGORIAS!$B:$B,0)))</f>
        <v/>
      </c>
      <c r="AP542" t="str">
        <f t="shared" si="155"/>
        <v/>
      </c>
      <c r="AR542" s="2" t="str">
        <f t="shared" si="163"/>
        <v/>
      </c>
      <c r="AS542" t="str">
        <f t="shared" si="164"/>
        <v/>
      </c>
      <c r="AT542" t="str">
        <f t="shared" si="156"/>
        <v/>
      </c>
      <c r="AU542" t="str">
        <f t="shared" si="157"/>
        <v/>
      </c>
    </row>
    <row r="543" spans="2:47" x14ac:dyDescent="0.25">
      <c r="B543" t="str">
        <f>IF(D543="","",MAX($B$2:B542)+1)</f>
        <v/>
      </c>
      <c r="C543" s="3" t="str">
        <f>IF(A543="","",IF(COUNTIF($A$2:$A542,$A543)=0,MAX($C$2:$C542)+1,""))</f>
        <v/>
      </c>
      <c r="M543" t="s">
        <v>57</v>
      </c>
      <c r="O543" t="s">
        <v>57</v>
      </c>
      <c r="P543" s="3" t="str">
        <f t="shared" si="158"/>
        <v/>
      </c>
      <c r="Q543" s="3" t="str">
        <f>IF(D543="","",IF(AND(D543&lt;&gt;"",E543&lt;&gt;"",F543&lt;&gt;"",J543&lt;&gt;"",P543&lt;&gt;"",L543&lt;&gt;"",IFERROR(MATCH(INDEX($C:$C,MATCH($D543,$D:$D,0)),IMAGENES!$B:$B,0),-1)&gt;0),"'si'","'no'"))</f>
        <v/>
      </c>
      <c r="S543" t="str">
        <f t="shared" si="148"/>
        <v/>
      </c>
      <c r="T543" t="str">
        <f t="shared" si="149"/>
        <v/>
      </c>
      <c r="U543" t="str">
        <f t="shared" si="150"/>
        <v/>
      </c>
      <c r="V543" t="str">
        <f t="shared" si="159"/>
        <v/>
      </c>
      <c r="W543" t="str">
        <f t="shared" si="151"/>
        <v/>
      </c>
      <c r="X543" t="str">
        <f t="shared" si="152"/>
        <v/>
      </c>
      <c r="Y543" t="str">
        <f t="shared" si="153"/>
        <v/>
      </c>
      <c r="Z543" t="str">
        <f>IF($X543="","",INDEX(CATEGORIAS!$A:$A,MATCH($X543,CATEGORIAS!$B:$B,0)))</f>
        <v/>
      </c>
      <c r="AA543" t="str">
        <f>IF($Y543="","",INDEX(SUBCATEGORIAS!$A:$A,MATCH($Y543,SUBCATEGORIAS!$B:$B,0)))</f>
        <v/>
      </c>
      <c r="AB543" t="str">
        <f t="shared" si="154"/>
        <v/>
      </c>
      <c r="AC543" t="str">
        <f t="shared" si="160"/>
        <v/>
      </c>
      <c r="AD543" t="str">
        <f t="shared" si="161"/>
        <v/>
      </c>
      <c r="AE543" t="str">
        <f t="shared" si="162"/>
        <v/>
      </c>
      <c r="AG543">
        <v>541</v>
      </c>
      <c r="AH543" t="str">
        <f t="shared" si="165"/>
        <v/>
      </c>
      <c r="AI543" t="str">
        <f>IFERROR(IF(MATCH($AH535,$S:$S,0)&gt;0,CONCATENATE("precio: ",INDEX($AB:$AB,MATCH($AH535,$S:$S,0)),","),0),"")</f>
        <v/>
      </c>
      <c r="AN543" t="str">
        <f>IF($E543="","",INDEX(CATEGORIAS!$A:$A,MATCH($E543,CATEGORIAS!$B:$B,0)))</f>
        <v/>
      </c>
      <c r="AO543" t="str">
        <f>IF($F543="","",INDEX(SUBCATEGORIAS!$A:$A,MATCH($F543,SUBCATEGORIAS!$B:$B,0)))</f>
        <v/>
      </c>
      <c r="AP543" t="str">
        <f t="shared" si="155"/>
        <v/>
      </c>
      <c r="AR543" s="2" t="str">
        <f t="shared" si="163"/>
        <v/>
      </c>
      <c r="AS543" t="str">
        <f t="shared" si="164"/>
        <v/>
      </c>
      <c r="AT543" t="str">
        <f t="shared" si="156"/>
        <v/>
      </c>
      <c r="AU543" t="str">
        <f t="shared" si="157"/>
        <v/>
      </c>
    </row>
    <row r="544" spans="2:47" x14ac:dyDescent="0.25">
      <c r="B544" t="str">
        <f>IF(D544="","",MAX($B$2:B543)+1)</f>
        <v/>
      </c>
      <c r="C544" s="3" t="str">
        <f>IF(A544="","",IF(COUNTIF($A$2:$A543,$A544)=0,MAX($C$2:$C543)+1,""))</f>
        <v/>
      </c>
      <c r="M544" t="s">
        <v>57</v>
      </c>
      <c r="O544" t="s">
        <v>57</v>
      </c>
      <c r="P544" s="3" t="str">
        <f t="shared" si="158"/>
        <v/>
      </c>
      <c r="Q544" s="3" t="str">
        <f>IF(D544="","",IF(AND(D544&lt;&gt;"",E544&lt;&gt;"",F544&lt;&gt;"",J544&lt;&gt;"",P544&lt;&gt;"",L544&lt;&gt;"",IFERROR(MATCH(INDEX($C:$C,MATCH($D544,$D:$D,0)),IMAGENES!$B:$B,0),-1)&gt;0),"'si'","'no'"))</f>
        <v/>
      </c>
      <c r="S544" t="str">
        <f t="shared" si="148"/>
        <v/>
      </c>
      <c r="T544" t="str">
        <f t="shared" si="149"/>
        <v/>
      </c>
      <c r="U544" t="str">
        <f t="shared" si="150"/>
        <v/>
      </c>
      <c r="V544" t="str">
        <f t="shared" si="159"/>
        <v/>
      </c>
      <c r="W544" t="str">
        <f t="shared" si="151"/>
        <v/>
      </c>
      <c r="X544" t="str">
        <f t="shared" si="152"/>
        <v/>
      </c>
      <c r="Y544" t="str">
        <f t="shared" si="153"/>
        <v/>
      </c>
      <c r="Z544" t="str">
        <f>IF($X544="","",INDEX(CATEGORIAS!$A:$A,MATCH($X544,CATEGORIAS!$B:$B,0)))</f>
        <v/>
      </c>
      <c r="AA544" t="str">
        <f>IF($Y544="","",INDEX(SUBCATEGORIAS!$A:$A,MATCH($Y544,SUBCATEGORIAS!$B:$B,0)))</f>
        <v/>
      </c>
      <c r="AB544" t="str">
        <f t="shared" si="154"/>
        <v/>
      </c>
      <c r="AC544" t="str">
        <f t="shared" si="160"/>
        <v/>
      </c>
      <c r="AD544" t="str">
        <f t="shared" si="161"/>
        <v/>
      </c>
      <c r="AE544" t="str">
        <f t="shared" si="162"/>
        <v/>
      </c>
      <c r="AG544">
        <v>542</v>
      </c>
      <c r="AH544" t="str">
        <f t="shared" si="165"/>
        <v/>
      </c>
      <c r="AI544" t="str">
        <f>IFERROR(IF(MATCH($AH535,$S:$S,0)&gt;0,CONCATENATE("video_si: ",IF(LEN(IF(OR(INDEX($AD:$AD,MATCH($AH535,$S:$S,0))=0,INDEX($AD:$AD,MATCH($AH535,$S:$S,0))=" ",INDEX($AD:$AD,MATCH($AH535,$S:$S,0))=""),CONCATENATE(CHAR(39),CHAR(39)),CONCATENATE(CHAR(39),INDEX($AD:$AD,MATCH($AH535,$S:$S,0)),CHAR(39))))&gt;5,"'si'","'no'"),","),0),"")</f>
        <v/>
      </c>
      <c r="AN544" t="str">
        <f>IF($E544="","",INDEX(CATEGORIAS!$A:$A,MATCH($E544,CATEGORIAS!$B:$B,0)))</f>
        <v/>
      </c>
      <c r="AO544" t="str">
        <f>IF($F544="","",INDEX(SUBCATEGORIAS!$A:$A,MATCH($F544,SUBCATEGORIAS!$B:$B,0)))</f>
        <v/>
      </c>
      <c r="AP544" t="str">
        <f t="shared" si="155"/>
        <v/>
      </c>
      <c r="AR544" s="2" t="str">
        <f t="shared" si="163"/>
        <v/>
      </c>
      <c r="AS544" t="str">
        <f t="shared" si="164"/>
        <v/>
      </c>
      <c r="AT544" t="str">
        <f t="shared" si="156"/>
        <v/>
      </c>
      <c r="AU544" t="str">
        <f t="shared" si="157"/>
        <v/>
      </c>
    </row>
    <row r="545" spans="2:47" x14ac:dyDescent="0.25">
      <c r="B545" t="str">
        <f>IF(D545="","",MAX($B$2:B544)+1)</f>
        <v/>
      </c>
      <c r="C545" s="3" t="str">
        <f>IF(A545="","",IF(COUNTIF($A$2:$A544,$A545)=0,MAX($C$2:$C544)+1,""))</f>
        <v/>
      </c>
      <c r="M545" t="s">
        <v>57</v>
      </c>
      <c r="O545" t="s">
        <v>57</v>
      </c>
      <c r="P545" s="3" t="str">
        <f t="shared" si="158"/>
        <v/>
      </c>
      <c r="Q545" s="3" t="str">
        <f>IF(D545="","",IF(AND(D545&lt;&gt;"",E545&lt;&gt;"",F545&lt;&gt;"",J545&lt;&gt;"",P545&lt;&gt;"",L545&lt;&gt;"",IFERROR(MATCH(INDEX($C:$C,MATCH($D545,$D:$D,0)),IMAGENES!$B:$B,0),-1)&gt;0),"'si'","'no'"))</f>
        <v/>
      </c>
      <c r="S545" t="str">
        <f t="shared" si="148"/>
        <v/>
      </c>
      <c r="T545" t="str">
        <f t="shared" si="149"/>
        <v/>
      </c>
      <c r="U545" t="str">
        <f t="shared" si="150"/>
        <v/>
      </c>
      <c r="V545" t="str">
        <f t="shared" si="159"/>
        <v/>
      </c>
      <c r="W545" t="str">
        <f t="shared" si="151"/>
        <v/>
      </c>
      <c r="X545" t="str">
        <f t="shared" si="152"/>
        <v/>
      </c>
      <c r="Y545" t="str">
        <f t="shared" si="153"/>
        <v/>
      </c>
      <c r="Z545" t="str">
        <f>IF($X545="","",INDEX(CATEGORIAS!$A:$A,MATCH($X545,CATEGORIAS!$B:$B,0)))</f>
        <v/>
      </c>
      <c r="AA545" t="str">
        <f>IF($Y545="","",INDEX(SUBCATEGORIAS!$A:$A,MATCH($Y545,SUBCATEGORIAS!$B:$B,0)))</f>
        <v/>
      </c>
      <c r="AB545" t="str">
        <f t="shared" si="154"/>
        <v/>
      </c>
      <c r="AC545" t="str">
        <f t="shared" si="160"/>
        <v/>
      </c>
      <c r="AD545" t="str">
        <f t="shared" si="161"/>
        <v/>
      </c>
      <c r="AE545" t="str">
        <f t="shared" si="162"/>
        <v/>
      </c>
      <c r="AG545">
        <v>543</v>
      </c>
      <c r="AH545" t="str">
        <f t="shared" si="165"/>
        <v/>
      </c>
      <c r="AI545" t="str">
        <f>IFERROR(IF(MATCH($AH535,$S:$S,0)&gt;0,CONCATENATE("video_link: ",IF(OR(INDEX($AD:$AD,MATCH($AH535,$S:$S,0))=0,INDEX($AD:$AD,MATCH($AH535,$S:$S,0))=" ",INDEX($AD:$AD,MATCH($AH535,$S:$S,0))=""),CONCATENATE(CHAR(39),CHAR(39)),CONCATENATE(CHAR(39),INDEX($AD:$AD,MATCH($AH535,$S:$S,0)),CHAR(39))),","),0),"")</f>
        <v/>
      </c>
      <c r="AN545" t="str">
        <f>IF($E545="","",INDEX(CATEGORIAS!$A:$A,MATCH($E545,CATEGORIAS!$B:$B,0)))</f>
        <v/>
      </c>
      <c r="AO545" t="str">
        <f>IF($F545="","",INDEX(SUBCATEGORIAS!$A:$A,MATCH($F545,SUBCATEGORIAS!$B:$B,0)))</f>
        <v/>
      </c>
      <c r="AP545" t="str">
        <f t="shared" si="155"/>
        <v/>
      </c>
      <c r="AR545" s="2" t="str">
        <f t="shared" si="163"/>
        <v/>
      </c>
      <c r="AS545" t="str">
        <f t="shared" si="164"/>
        <v/>
      </c>
      <c r="AT545" t="str">
        <f t="shared" si="156"/>
        <v/>
      </c>
      <c r="AU545" t="str">
        <f t="shared" si="157"/>
        <v/>
      </c>
    </row>
    <row r="546" spans="2:47" x14ac:dyDescent="0.25">
      <c r="B546" t="str">
        <f>IF(D546="","",MAX($B$2:B545)+1)</f>
        <v/>
      </c>
      <c r="C546" s="3" t="str">
        <f>IF(A546="","",IF(COUNTIF($A$2:$A545,$A546)=0,MAX($C$2:$C545)+1,""))</f>
        <v/>
      </c>
      <c r="M546" t="s">
        <v>57</v>
      </c>
      <c r="O546" t="s">
        <v>57</v>
      </c>
      <c r="P546" s="3" t="str">
        <f t="shared" si="158"/>
        <v/>
      </c>
      <c r="Q546" s="3" t="str">
        <f>IF(D546="","",IF(AND(D546&lt;&gt;"",E546&lt;&gt;"",F546&lt;&gt;"",J546&lt;&gt;"",P546&lt;&gt;"",L546&lt;&gt;"",IFERROR(MATCH(INDEX($C:$C,MATCH($D546,$D:$D,0)),IMAGENES!$B:$B,0),-1)&gt;0),"'si'","'no'"))</f>
        <v/>
      </c>
      <c r="S546" t="str">
        <f t="shared" si="148"/>
        <v/>
      </c>
      <c r="T546" t="str">
        <f t="shared" si="149"/>
        <v/>
      </c>
      <c r="U546" t="str">
        <f t="shared" si="150"/>
        <v/>
      </c>
      <c r="V546" t="str">
        <f t="shared" si="159"/>
        <v/>
      </c>
      <c r="W546" t="str">
        <f t="shared" si="151"/>
        <v/>
      </c>
      <c r="X546" t="str">
        <f t="shared" si="152"/>
        <v/>
      </c>
      <c r="Y546" t="str">
        <f t="shared" si="153"/>
        <v/>
      </c>
      <c r="Z546" t="str">
        <f>IF($X546="","",INDEX(CATEGORIAS!$A:$A,MATCH($X546,CATEGORIAS!$B:$B,0)))</f>
        <v/>
      </c>
      <c r="AA546" t="str">
        <f>IF($Y546="","",INDEX(SUBCATEGORIAS!$A:$A,MATCH($Y546,SUBCATEGORIAS!$B:$B,0)))</f>
        <v/>
      </c>
      <c r="AB546" t="str">
        <f t="shared" si="154"/>
        <v/>
      </c>
      <c r="AC546" t="str">
        <f t="shared" si="160"/>
        <v/>
      </c>
      <c r="AD546" t="str">
        <f t="shared" si="161"/>
        <v/>
      </c>
      <c r="AE546" t="str">
        <f t="shared" si="162"/>
        <v/>
      </c>
      <c r="AG546">
        <v>544</v>
      </c>
      <c r="AH546" t="str">
        <f t="shared" si="165"/>
        <v/>
      </c>
      <c r="AI546" t="str">
        <f>IFERROR(IF(MATCH($AH535,$S:$S,0)&gt;0,CONCATENATE("imagen: ",IF(OR(INDEX($AC:$AC,MATCH($AH535,$S:$S,0))=0,INDEX($AC:$AC,MATCH($AH535,$S:$S,0))=" ",INDEX($AC:$AC,MATCH($AH535,$S:$S,0))=""),CONCATENATE(CHAR(39),CHAR(39)),CONCATENATE("require('../images/productos/",INDEX($AC:$AC,MATCH($AH535,$S:$S,0)),"')")),","),0),"")</f>
        <v/>
      </c>
      <c r="AN546" t="str">
        <f>IF($E546="","",INDEX(CATEGORIAS!$A:$A,MATCH($E546,CATEGORIAS!$B:$B,0)))</f>
        <v/>
      </c>
      <c r="AO546" t="str">
        <f>IF($F546="","",INDEX(SUBCATEGORIAS!$A:$A,MATCH($F546,SUBCATEGORIAS!$B:$B,0)))</f>
        <v/>
      </c>
      <c r="AP546" t="str">
        <f t="shared" si="155"/>
        <v/>
      </c>
      <c r="AR546" s="2" t="str">
        <f t="shared" si="163"/>
        <v/>
      </c>
      <c r="AS546" t="str">
        <f t="shared" si="164"/>
        <v/>
      </c>
      <c r="AT546" t="str">
        <f t="shared" si="156"/>
        <v/>
      </c>
      <c r="AU546" t="str">
        <f t="shared" si="157"/>
        <v/>
      </c>
    </row>
    <row r="547" spans="2:47" x14ac:dyDescent="0.25">
      <c r="B547" t="str">
        <f>IF(D547="","",MAX($B$2:B546)+1)</f>
        <v/>
      </c>
      <c r="C547" s="3" t="str">
        <f>IF(A547="","",IF(COUNTIF($A$2:$A546,$A547)=0,MAX($C$2:$C546)+1,""))</f>
        <v/>
      </c>
      <c r="M547" t="s">
        <v>57</v>
      </c>
      <c r="O547" t="s">
        <v>57</v>
      </c>
      <c r="P547" s="3" t="str">
        <f t="shared" si="158"/>
        <v/>
      </c>
      <c r="Q547" s="3" t="str">
        <f>IF(D547="","",IF(AND(D547&lt;&gt;"",E547&lt;&gt;"",F547&lt;&gt;"",J547&lt;&gt;"",P547&lt;&gt;"",L547&lt;&gt;"",IFERROR(MATCH(INDEX($C:$C,MATCH($D547,$D:$D,0)),IMAGENES!$B:$B,0),-1)&gt;0),"'si'","'no'"))</f>
        <v/>
      </c>
      <c r="S547" t="str">
        <f t="shared" si="148"/>
        <v/>
      </c>
      <c r="T547" t="str">
        <f t="shared" si="149"/>
        <v/>
      </c>
      <c r="U547" t="str">
        <f t="shared" si="150"/>
        <v/>
      </c>
      <c r="V547" t="str">
        <f t="shared" si="159"/>
        <v/>
      </c>
      <c r="W547" t="str">
        <f t="shared" si="151"/>
        <v/>
      </c>
      <c r="X547" t="str">
        <f t="shared" si="152"/>
        <v/>
      </c>
      <c r="Y547" t="str">
        <f t="shared" si="153"/>
        <v/>
      </c>
      <c r="Z547" t="str">
        <f>IF($X547="","",INDEX(CATEGORIAS!$A:$A,MATCH($X547,CATEGORIAS!$B:$B,0)))</f>
        <v/>
      </c>
      <c r="AA547" t="str">
        <f>IF($Y547="","",INDEX(SUBCATEGORIAS!$A:$A,MATCH($Y547,SUBCATEGORIAS!$B:$B,0)))</f>
        <v/>
      </c>
      <c r="AB547" t="str">
        <f t="shared" si="154"/>
        <v/>
      </c>
      <c r="AC547" t="str">
        <f t="shared" si="160"/>
        <v/>
      </c>
      <c r="AD547" t="str">
        <f t="shared" si="161"/>
        <v/>
      </c>
      <c r="AE547" t="str">
        <f t="shared" si="162"/>
        <v/>
      </c>
      <c r="AG547">
        <v>545</v>
      </c>
      <c r="AH547" t="str">
        <f t="shared" si="165"/>
        <v/>
      </c>
      <c r="AI547" t="str">
        <f>IFERROR(IF(MATCH($AH535,$S:$S,0)&gt;0,CONCATENATE("disponible: ",INDEX($AE:$AE,MATCH($AH535,$S:$S,0)),","),0),"")</f>
        <v/>
      </c>
      <c r="AN547" t="str">
        <f>IF($E547="","",INDEX(CATEGORIAS!$A:$A,MATCH($E547,CATEGORIAS!$B:$B,0)))</f>
        <v/>
      </c>
      <c r="AO547" t="str">
        <f>IF($F547="","",INDEX(SUBCATEGORIAS!$A:$A,MATCH($F547,SUBCATEGORIAS!$B:$B,0)))</f>
        <v/>
      </c>
      <c r="AP547" t="str">
        <f t="shared" si="155"/>
        <v/>
      </c>
      <c r="AR547" s="2" t="str">
        <f t="shared" si="163"/>
        <v/>
      </c>
      <c r="AS547" t="str">
        <f t="shared" si="164"/>
        <v/>
      </c>
      <c r="AT547" t="str">
        <f t="shared" si="156"/>
        <v/>
      </c>
      <c r="AU547" t="str">
        <f t="shared" si="157"/>
        <v/>
      </c>
    </row>
    <row r="548" spans="2:47" x14ac:dyDescent="0.25">
      <c r="B548" t="str">
        <f>IF(D548="","",MAX($B$2:B547)+1)</f>
        <v/>
      </c>
      <c r="C548" s="3" t="str">
        <f>IF(A548="","",IF(COUNTIF($A$2:$A547,$A548)=0,MAX($C$2:$C547)+1,""))</f>
        <v/>
      </c>
      <c r="M548" t="s">
        <v>57</v>
      </c>
      <c r="O548" t="s">
        <v>57</v>
      </c>
      <c r="P548" s="3" t="str">
        <f t="shared" si="158"/>
        <v/>
      </c>
      <c r="Q548" s="3" t="str">
        <f>IF(D548="","",IF(AND(D548&lt;&gt;"",E548&lt;&gt;"",F548&lt;&gt;"",J548&lt;&gt;"",P548&lt;&gt;"",L548&lt;&gt;"",IFERROR(MATCH(INDEX($C:$C,MATCH($D548,$D:$D,0)),IMAGENES!$B:$B,0),-1)&gt;0),"'si'","'no'"))</f>
        <v/>
      </c>
      <c r="S548" t="str">
        <f t="shared" si="148"/>
        <v/>
      </c>
      <c r="T548" t="str">
        <f t="shared" si="149"/>
        <v/>
      </c>
      <c r="U548" t="str">
        <f t="shared" si="150"/>
        <v/>
      </c>
      <c r="V548" t="str">
        <f t="shared" si="159"/>
        <v/>
      </c>
      <c r="W548" t="str">
        <f t="shared" si="151"/>
        <v/>
      </c>
      <c r="X548" t="str">
        <f t="shared" si="152"/>
        <v/>
      </c>
      <c r="Y548" t="str">
        <f t="shared" si="153"/>
        <v/>
      </c>
      <c r="Z548" t="str">
        <f>IF($X548="","",INDEX(CATEGORIAS!$A:$A,MATCH($X548,CATEGORIAS!$B:$B,0)))</f>
        <v/>
      </c>
      <c r="AA548" t="str">
        <f>IF($Y548="","",INDEX(SUBCATEGORIAS!$A:$A,MATCH($Y548,SUBCATEGORIAS!$B:$B,0)))</f>
        <v/>
      </c>
      <c r="AB548" t="str">
        <f t="shared" si="154"/>
        <v/>
      </c>
      <c r="AC548" t="str">
        <f t="shared" si="160"/>
        <v/>
      </c>
      <c r="AD548" t="str">
        <f t="shared" si="161"/>
        <v/>
      </c>
      <c r="AE548" t="str">
        <f t="shared" si="162"/>
        <v/>
      </c>
      <c r="AG548">
        <v>546</v>
      </c>
      <c r="AH548" t="str">
        <f t="shared" si="165"/>
        <v/>
      </c>
      <c r="AI548" t="str">
        <f>IFERROR(IF(MATCH($AH535,$S:$S,0)&gt;0,"},",0),"")</f>
        <v/>
      </c>
      <c r="AN548" t="str">
        <f>IF($E548="","",INDEX(CATEGORIAS!$A:$A,MATCH($E548,CATEGORIAS!$B:$B,0)))</f>
        <v/>
      </c>
      <c r="AO548" t="str">
        <f>IF($F548="","",INDEX(SUBCATEGORIAS!$A:$A,MATCH($F548,SUBCATEGORIAS!$B:$B,0)))</f>
        <v/>
      </c>
      <c r="AP548" t="str">
        <f t="shared" si="155"/>
        <v/>
      </c>
      <c r="AR548" s="2" t="str">
        <f t="shared" si="163"/>
        <v/>
      </c>
      <c r="AS548" t="str">
        <f t="shared" si="164"/>
        <v/>
      </c>
      <c r="AT548" t="str">
        <f t="shared" si="156"/>
        <v/>
      </c>
      <c r="AU548" t="str">
        <f t="shared" si="157"/>
        <v/>
      </c>
    </row>
    <row r="549" spans="2:47" x14ac:dyDescent="0.25">
      <c r="B549" t="str">
        <f>IF(D549="","",MAX($B$2:B548)+1)</f>
        <v/>
      </c>
      <c r="C549" s="3" t="str">
        <f>IF(A549="","",IF(COUNTIF($A$2:$A548,$A549)=0,MAX($C$2:$C548)+1,""))</f>
        <v/>
      </c>
      <c r="M549" t="s">
        <v>57</v>
      </c>
      <c r="O549" t="s">
        <v>57</v>
      </c>
      <c r="P549" s="3" t="str">
        <f t="shared" si="158"/>
        <v/>
      </c>
      <c r="Q549" s="3" t="str">
        <f>IF(D549="","",IF(AND(D549&lt;&gt;"",E549&lt;&gt;"",F549&lt;&gt;"",J549&lt;&gt;"",P549&lt;&gt;"",L549&lt;&gt;"",IFERROR(MATCH(INDEX($C:$C,MATCH($D549,$D:$D,0)),IMAGENES!$B:$B,0),-1)&gt;0),"'si'","'no'"))</f>
        <v/>
      </c>
      <c r="S549" t="str">
        <f t="shared" si="148"/>
        <v/>
      </c>
      <c r="T549" t="str">
        <f t="shared" si="149"/>
        <v/>
      </c>
      <c r="U549" t="str">
        <f t="shared" si="150"/>
        <v/>
      </c>
      <c r="V549" t="str">
        <f t="shared" si="159"/>
        <v/>
      </c>
      <c r="W549" t="str">
        <f t="shared" si="151"/>
        <v/>
      </c>
      <c r="X549" t="str">
        <f t="shared" si="152"/>
        <v/>
      </c>
      <c r="Y549" t="str">
        <f t="shared" si="153"/>
        <v/>
      </c>
      <c r="Z549" t="str">
        <f>IF($X549="","",INDEX(CATEGORIAS!$A:$A,MATCH($X549,CATEGORIAS!$B:$B,0)))</f>
        <v/>
      </c>
      <c r="AA549" t="str">
        <f>IF($Y549="","",INDEX(SUBCATEGORIAS!$A:$A,MATCH($Y549,SUBCATEGORIAS!$B:$B,0)))</f>
        <v/>
      </c>
      <c r="AB549" t="str">
        <f t="shared" si="154"/>
        <v/>
      </c>
      <c r="AC549" t="str">
        <f t="shared" si="160"/>
        <v/>
      </c>
      <c r="AD549" t="str">
        <f t="shared" si="161"/>
        <v/>
      </c>
      <c r="AE549" t="str">
        <f t="shared" si="162"/>
        <v/>
      </c>
      <c r="AG549">
        <v>547</v>
      </c>
      <c r="AH549">
        <f t="shared" si="165"/>
        <v>40</v>
      </c>
      <c r="AI549" t="str">
        <f>IFERROR(IF(MATCH($AH549,$S:$S,0)&gt;0,"{",0),"")</f>
        <v/>
      </c>
      <c r="AN549" t="str">
        <f>IF($E549="","",INDEX(CATEGORIAS!$A:$A,MATCH($E549,CATEGORIAS!$B:$B,0)))</f>
        <v/>
      </c>
      <c r="AO549" t="str">
        <f>IF($F549="","",INDEX(SUBCATEGORIAS!$A:$A,MATCH($F549,SUBCATEGORIAS!$B:$B,0)))</f>
        <v/>
      </c>
      <c r="AP549" t="str">
        <f t="shared" si="155"/>
        <v/>
      </c>
      <c r="AR549" s="2" t="str">
        <f t="shared" si="163"/>
        <v/>
      </c>
      <c r="AS549" t="str">
        <f t="shared" si="164"/>
        <v/>
      </c>
      <c r="AT549" t="str">
        <f t="shared" si="156"/>
        <v/>
      </c>
      <c r="AU549" t="str">
        <f t="shared" si="157"/>
        <v/>
      </c>
    </row>
    <row r="550" spans="2:47" x14ac:dyDescent="0.25">
      <c r="B550" t="str">
        <f>IF(D550="","",MAX($B$2:B549)+1)</f>
        <v/>
      </c>
      <c r="C550" s="3" t="str">
        <f>IF(A550="","",IF(COUNTIF($A$2:$A549,$A550)=0,MAX($C$2:$C549)+1,""))</f>
        <v/>
      </c>
      <c r="M550" t="s">
        <v>57</v>
      </c>
      <c r="O550" t="s">
        <v>57</v>
      </c>
      <c r="P550" s="3" t="str">
        <f t="shared" si="158"/>
        <v/>
      </c>
      <c r="Q550" s="3" t="str">
        <f>IF(D550="","",IF(AND(D550&lt;&gt;"",E550&lt;&gt;"",F550&lt;&gt;"",J550&lt;&gt;"",P550&lt;&gt;"",L550&lt;&gt;"",IFERROR(MATCH(INDEX($C:$C,MATCH($D550,$D:$D,0)),IMAGENES!$B:$B,0),-1)&gt;0),"'si'","'no'"))</f>
        <v/>
      </c>
      <c r="S550" t="str">
        <f t="shared" si="148"/>
        <v/>
      </c>
      <c r="T550" t="str">
        <f t="shared" si="149"/>
        <v/>
      </c>
      <c r="U550" t="str">
        <f t="shared" si="150"/>
        <v/>
      </c>
      <c r="V550" t="str">
        <f t="shared" si="159"/>
        <v/>
      </c>
      <c r="W550" t="str">
        <f t="shared" si="151"/>
        <v/>
      </c>
      <c r="X550" t="str">
        <f t="shared" si="152"/>
        <v/>
      </c>
      <c r="Y550" t="str">
        <f t="shared" si="153"/>
        <v/>
      </c>
      <c r="Z550" t="str">
        <f>IF($X550="","",INDEX(CATEGORIAS!$A:$A,MATCH($X550,CATEGORIAS!$B:$B,0)))</f>
        <v/>
      </c>
      <c r="AA550" t="str">
        <f>IF($Y550="","",INDEX(SUBCATEGORIAS!$A:$A,MATCH($Y550,SUBCATEGORIAS!$B:$B,0)))</f>
        <v/>
      </c>
      <c r="AB550" t="str">
        <f t="shared" si="154"/>
        <v/>
      </c>
      <c r="AC550" t="str">
        <f t="shared" si="160"/>
        <v/>
      </c>
      <c r="AD550" t="str">
        <f t="shared" si="161"/>
        <v/>
      </c>
      <c r="AE550" t="str">
        <f t="shared" si="162"/>
        <v/>
      </c>
      <c r="AG550">
        <v>548</v>
      </c>
      <c r="AH550" t="str">
        <f t="shared" si="165"/>
        <v/>
      </c>
      <c r="AI550" t="str">
        <f>IFERROR(IF(MATCH($AH549,$S:$S,0)&gt;0,CONCATENATE("id_articulo: ",$AH549,","),0),"")</f>
        <v/>
      </c>
      <c r="AN550" t="str">
        <f>IF($E550="","",INDEX(CATEGORIAS!$A:$A,MATCH($E550,CATEGORIAS!$B:$B,0)))</f>
        <v/>
      </c>
      <c r="AO550" t="str">
        <f>IF($F550="","",INDEX(SUBCATEGORIAS!$A:$A,MATCH($F550,SUBCATEGORIAS!$B:$B,0)))</f>
        <v/>
      </c>
      <c r="AP550" t="str">
        <f t="shared" si="155"/>
        <v/>
      </c>
      <c r="AR550" s="2" t="str">
        <f t="shared" si="163"/>
        <v/>
      </c>
      <c r="AS550" t="str">
        <f t="shared" si="164"/>
        <v/>
      </c>
      <c r="AT550" t="str">
        <f t="shared" si="156"/>
        <v/>
      </c>
      <c r="AU550" t="str">
        <f t="shared" si="157"/>
        <v/>
      </c>
    </row>
    <row r="551" spans="2:47" x14ac:dyDescent="0.25">
      <c r="B551" t="str">
        <f>IF(D551="","",MAX($B$2:B550)+1)</f>
        <v/>
      </c>
      <c r="C551" s="3" t="str">
        <f>IF(A551="","",IF(COUNTIF($A$2:$A550,$A551)=0,MAX($C$2:$C550)+1,""))</f>
        <v/>
      </c>
      <c r="M551" t="s">
        <v>57</v>
      </c>
      <c r="O551" t="s">
        <v>57</v>
      </c>
      <c r="P551" s="3" t="str">
        <f t="shared" si="158"/>
        <v/>
      </c>
      <c r="Q551" s="3" t="str">
        <f>IF(D551="","",IF(AND(D551&lt;&gt;"",E551&lt;&gt;"",F551&lt;&gt;"",J551&lt;&gt;"",P551&lt;&gt;"",L551&lt;&gt;"",IFERROR(MATCH(INDEX($C:$C,MATCH($D551,$D:$D,0)),IMAGENES!$B:$B,0),-1)&gt;0),"'si'","'no'"))</f>
        <v/>
      </c>
      <c r="S551" t="str">
        <f t="shared" si="148"/>
        <v/>
      </c>
      <c r="T551" t="str">
        <f t="shared" si="149"/>
        <v/>
      </c>
      <c r="U551" t="str">
        <f t="shared" si="150"/>
        <v/>
      </c>
      <c r="V551" t="str">
        <f t="shared" si="159"/>
        <v/>
      </c>
      <c r="W551" t="str">
        <f t="shared" si="151"/>
        <v/>
      </c>
      <c r="X551" t="str">
        <f t="shared" si="152"/>
        <v/>
      </c>
      <c r="Y551" t="str">
        <f t="shared" si="153"/>
        <v/>
      </c>
      <c r="Z551" t="str">
        <f>IF($X551="","",INDEX(CATEGORIAS!$A:$A,MATCH($X551,CATEGORIAS!$B:$B,0)))</f>
        <v/>
      </c>
      <c r="AA551" t="str">
        <f>IF($Y551="","",INDEX(SUBCATEGORIAS!$A:$A,MATCH($Y551,SUBCATEGORIAS!$B:$B,0)))</f>
        <v/>
      </c>
      <c r="AB551" t="str">
        <f t="shared" si="154"/>
        <v/>
      </c>
      <c r="AC551" t="str">
        <f t="shared" si="160"/>
        <v/>
      </c>
      <c r="AD551" t="str">
        <f t="shared" si="161"/>
        <v/>
      </c>
      <c r="AE551" t="str">
        <f t="shared" si="162"/>
        <v/>
      </c>
      <c r="AG551">
        <v>549</v>
      </c>
      <c r="AH551" t="str">
        <f t="shared" si="165"/>
        <v/>
      </c>
      <c r="AI551" t="str">
        <f>IFERROR(IF(MATCH($AH549,$S:$S,0)&gt;0,CONCATENATE("nombre: '",INDEX($T:$T,MATCH($AH549,$S:$S,0)),"',"),0),"")</f>
        <v/>
      </c>
      <c r="AN551" t="str">
        <f>IF($E551="","",INDEX(CATEGORIAS!$A:$A,MATCH($E551,CATEGORIAS!$B:$B,0)))</f>
        <v/>
      </c>
      <c r="AO551" t="str">
        <f>IF($F551="","",INDEX(SUBCATEGORIAS!$A:$A,MATCH($F551,SUBCATEGORIAS!$B:$B,0)))</f>
        <v/>
      </c>
      <c r="AP551" t="str">
        <f t="shared" si="155"/>
        <v/>
      </c>
      <c r="AR551" s="2" t="str">
        <f t="shared" si="163"/>
        <v/>
      </c>
      <c r="AS551" t="str">
        <f t="shared" si="164"/>
        <v/>
      </c>
      <c r="AT551" t="str">
        <f t="shared" si="156"/>
        <v/>
      </c>
      <c r="AU551" t="str">
        <f t="shared" si="157"/>
        <v/>
      </c>
    </row>
    <row r="552" spans="2:47" x14ac:dyDescent="0.25">
      <c r="B552" t="str">
        <f>IF(D552="","",MAX($B$2:B551)+1)</f>
        <v/>
      </c>
      <c r="C552" s="3" t="str">
        <f>IF(A552="","",IF(COUNTIF($A$2:$A551,$A552)=0,MAX($C$2:$C551)+1,""))</f>
        <v/>
      </c>
      <c r="M552" t="s">
        <v>57</v>
      </c>
      <c r="O552" t="s">
        <v>57</v>
      </c>
      <c r="P552" s="3" t="str">
        <f t="shared" si="158"/>
        <v/>
      </c>
      <c r="Q552" s="3" t="str">
        <f>IF(D552="","",IF(AND(D552&lt;&gt;"",E552&lt;&gt;"",F552&lt;&gt;"",J552&lt;&gt;"",P552&lt;&gt;"",L552&lt;&gt;"",IFERROR(MATCH(INDEX($C:$C,MATCH($D552,$D:$D,0)),IMAGENES!$B:$B,0),-1)&gt;0),"'si'","'no'"))</f>
        <v/>
      </c>
      <c r="S552" t="str">
        <f t="shared" si="148"/>
        <v/>
      </c>
      <c r="T552" t="str">
        <f t="shared" si="149"/>
        <v/>
      </c>
      <c r="U552" t="str">
        <f t="shared" si="150"/>
        <v/>
      </c>
      <c r="V552" t="str">
        <f t="shared" si="159"/>
        <v/>
      </c>
      <c r="W552" t="str">
        <f t="shared" si="151"/>
        <v/>
      </c>
      <c r="X552" t="str">
        <f t="shared" si="152"/>
        <v/>
      </c>
      <c r="Y552" t="str">
        <f t="shared" si="153"/>
        <v/>
      </c>
      <c r="Z552" t="str">
        <f>IF($X552="","",INDEX(CATEGORIAS!$A:$A,MATCH($X552,CATEGORIAS!$B:$B,0)))</f>
        <v/>
      </c>
      <c r="AA552" t="str">
        <f>IF($Y552="","",INDEX(SUBCATEGORIAS!$A:$A,MATCH($Y552,SUBCATEGORIAS!$B:$B,0)))</f>
        <v/>
      </c>
      <c r="AB552" t="str">
        <f t="shared" si="154"/>
        <v/>
      </c>
      <c r="AC552" t="str">
        <f t="shared" si="160"/>
        <v/>
      </c>
      <c r="AD552" t="str">
        <f t="shared" si="161"/>
        <v/>
      </c>
      <c r="AE552" t="str">
        <f t="shared" si="162"/>
        <v/>
      </c>
      <c r="AG552">
        <v>550</v>
      </c>
      <c r="AH552" t="str">
        <f t="shared" si="165"/>
        <v/>
      </c>
      <c r="AI552" t="str">
        <f>IFERROR(IF(MATCH($AH549,$S:$S,0)&gt;0,CONCATENATE("descripcion: '",INDEX($U:$U,MATCH($AH549,$S:$S,0)),"',"),0),"")</f>
        <v/>
      </c>
      <c r="AN552" t="str">
        <f>IF($E552="","",INDEX(CATEGORIAS!$A:$A,MATCH($E552,CATEGORIAS!$B:$B,0)))</f>
        <v/>
      </c>
      <c r="AO552" t="str">
        <f>IF($F552="","",INDEX(SUBCATEGORIAS!$A:$A,MATCH($F552,SUBCATEGORIAS!$B:$B,0)))</f>
        <v/>
      </c>
      <c r="AP552" t="str">
        <f t="shared" si="155"/>
        <v/>
      </c>
      <c r="AR552" s="2" t="str">
        <f t="shared" si="163"/>
        <v/>
      </c>
      <c r="AS552" t="str">
        <f t="shared" si="164"/>
        <v/>
      </c>
      <c r="AT552" t="str">
        <f t="shared" si="156"/>
        <v/>
      </c>
      <c r="AU552" t="str">
        <f t="shared" si="157"/>
        <v/>
      </c>
    </row>
    <row r="553" spans="2:47" x14ac:dyDescent="0.25">
      <c r="B553" t="str">
        <f>IF(D553="","",MAX($B$2:B552)+1)</f>
        <v/>
      </c>
      <c r="C553" s="3" t="str">
        <f>IF(A553="","",IF(COUNTIF($A$2:$A552,$A553)=0,MAX($C$2:$C552)+1,""))</f>
        <v/>
      </c>
      <c r="M553" t="s">
        <v>57</v>
      </c>
      <c r="O553" t="s">
        <v>57</v>
      </c>
      <c r="P553" s="3" t="str">
        <f t="shared" si="158"/>
        <v/>
      </c>
      <c r="Q553" s="3" t="str">
        <f>IF(D553="","",IF(AND(D553&lt;&gt;"",E553&lt;&gt;"",F553&lt;&gt;"",J553&lt;&gt;"",P553&lt;&gt;"",L553&lt;&gt;"",IFERROR(MATCH(INDEX($C:$C,MATCH($D553,$D:$D,0)),IMAGENES!$B:$B,0),-1)&gt;0),"'si'","'no'"))</f>
        <v/>
      </c>
      <c r="S553" t="str">
        <f t="shared" si="148"/>
        <v/>
      </c>
      <c r="T553" t="str">
        <f t="shared" si="149"/>
        <v/>
      </c>
      <c r="U553" t="str">
        <f t="shared" si="150"/>
        <v/>
      </c>
      <c r="V553" t="str">
        <f t="shared" si="159"/>
        <v/>
      </c>
      <c r="W553" t="str">
        <f t="shared" si="151"/>
        <v/>
      </c>
      <c r="X553" t="str">
        <f t="shared" si="152"/>
        <v/>
      </c>
      <c r="Y553" t="str">
        <f t="shared" si="153"/>
        <v/>
      </c>
      <c r="Z553" t="str">
        <f>IF($X553="","",INDEX(CATEGORIAS!$A:$A,MATCH($X553,CATEGORIAS!$B:$B,0)))</f>
        <v/>
      </c>
      <c r="AA553" t="str">
        <f>IF($Y553="","",INDEX(SUBCATEGORIAS!$A:$A,MATCH($Y553,SUBCATEGORIAS!$B:$B,0)))</f>
        <v/>
      </c>
      <c r="AB553" t="str">
        <f t="shared" si="154"/>
        <v/>
      </c>
      <c r="AC553" t="str">
        <f t="shared" si="160"/>
        <v/>
      </c>
      <c r="AD553" t="str">
        <f t="shared" si="161"/>
        <v/>
      </c>
      <c r="AE553" t="str">
        <f t="shared" si="162"/>
        <v/>
      </c>
      <c r="AG553">
        <v>551</v>
      </c>
      <c r="AH553" t="str">
        <f t="shared" si="165"/>
        <v/>
      </c>
      <c r="AI553" t="str">
        <f>IFERROR(IF(MATCH($AH549,$S:$S,0)&gt;0,CONCATENATE("descripcion_larga: '",INDEX($W:$W,MATCH($AH549,$S:$S,0)),"',"),0),"")</f>
        <v/>
      </c>
      <c r="AN553" t="str">
        <f>IF($E553="","",INDEX(CATEGORIAS!$A:$A,MATCH($E553,CATEGORIAS!$B:$B,0)))</f>
        <v/>
      </c>
      <c r="AO553" t="str">
        <f>IF($F553="","",INDEX(SUBCATEGORIAS!$A:$A,MATCH($F553,SUBCATEGORIAS!$B:$B,0)))</f>
        <v/>
      </c>
      <c r="AP553" t="str">
        <f t="shared" si="155"/>
        <v/>
      </c>
      <c r="AR553" s="2" t="str">
        <f t="shared" si="163"/>
        <v/>
      </c>
      <c r="AS553" t="str">
        <f t="shared" si="164"/>
        <v/>
      </c>
      <c r="AT553" t="str">
        <f t="shared" si="156"/>
        <v/>
      </c>
      <c r="AU553" t="str">
        <f t="shared" si="157"/>
        <v/>
      </c>
    </row>
    <row r="554" spans="2:47" x14ac:dyDescent="0.25">
      <c r="B554" t="str">
        <f>IF(D554="","",MAX($B$2:B553)+1)</f>
        <v/>
      </c>
      <c r="C554" s="3" t="str">
        <f>IF(A554="","",IF(COUNTIF($A$2:$A553,$A554)=0,MAX($C$2:$C553)+1,""))</f>
        <v/>
      </c>
      <c r="M554" t="s">
        <v>57</v>
      </c>
      <c r="O554" t="s">
        <v>57</v>
      </c>
      <c r="P554" s="3" t="str">
        <f t="shared" si="158"/>
        <v/>
      </c>
      <c r="Q554" s="3" t="str">
        <f>IF(D554="","",IF(AND(D554&lt;&gt;"",E554&lt;&gt;"",F554&lt;&gt;"",J554&lt;&gt;"",P554&lt;&gt;"",L554&lt;&gt;"",IFERROR(MATCH(INDEX($C:$C,MATCH($D554,$D:$D,0)),IMAGENES!$B:$B,0),-1)&gt;0),"'si'","'no'"))</f>
        <v/>
      </c>
      <c r="S554" t="str">
        <f t="shared" si="148"/>
        <v/>
      </c>
      <c r="T554" t="str">
        <f t="shared" si="149"/>
        <v/>
      </c>
      <c r="U554" t="str">
        <f t="shared" si="150"/>
        <v/>
      </c>
      <c r="V554" t="str">
        <f t="shared" si="159"/>
        <v/>
      </c>
      <c r="W554" t="str">
        <f t="shared" si="151"/>
        <v/>
      </c>
      <c r="X554" t="str">
        <f t="shared" si="152"/>
        <v/>
      </c>
      <c r="Y554" t="str">
        <f t="shared" si="153"/>
        <v/>
      </c>
      <c r="Z554" t="str">
        <f>IF($X554="","",INDEX(CATEGORIAS!$A:$A,MATCH($X554,CATEGORIAS!$B:$B,0)))</f>
        <v/>
      </c>
      <c r="AA554" t="str">
        <f>IF($Y554="","",INDEX(SUBCATEGORIAS!$A:$A,MATCH($Y554,SUBCATEGORIAS!$B:$B,0)))</f>
        <v/>
      </c>
      <c r="AB554" t="str">
        <f t="shared" si="154"/>
        <v/>
      </c>
      <c r="AC554" t="str">
        <f t="shared" si="160"/>
        <v/>
      </c>
      <c r="AD554" t="str">
        <f t="shared" si="161"/>
        <v/>
      </c>
      <c r="AE554" t="str">
        <f t="shared" si="162"/>
        <v/>
      </c>
      <c r="AG554">
        <v>552</v>
      </c>
      <c r="AH554" t="str">
        <f t="shared" si="165"/>
        <v/>
      </c>
      <c r="AI554" t="str">
        <f>IFERROR(IF(MATCH($AH549,$S:$S,0)&gt;0,CONCATENATE("grado: '",INDEX($V:$V,MATCH($AH549,$S:$S,0)),"',"),0),"")</f>
        <v/>
      </c>
      <c r="AN554" t="str">
        <f>IF($E554="","",INDEX(CATEGORIAS!$A:$A,MATCH($E554,CATEGORIAS!$B:$B,0)))</f>
        <v/>
      </c>
      <c r="AO554" t="str">
        <f>IF($F554="","",INDEX(SUBCATEGORIAS!$A:$A,MATCH($F554,SUBCATEGORIAS!$B:$B,0)))</f>
        <v/>
      </c>
      <c r="AP554" t="str">
        <f t="shared" si="155"/>
        <v/>
      </c>
      <c r="AR554" s="2" t="str">
        <f t="shared" si="163"/>
        <v/>
      </c>
      <c r="AS554" t="str">
        <f t="shared" si="164"/>
        <v/>
      </c>
      <c r="AT554" t="str">
        <f t="shared" si="156"/>
        <v/>
      </c>
      <c r="AU554" t="str">
        <f t="shared" si="157"/>
        <v/>
      </c>
    </row>
    <row r="555" spans="2:47" x14ac:dyDescent="0.25">
      <c r="B555" t="str">
        <f>IF(D555="","",MAX($B$2:B554)+1)</f>
        <v/>
      </c>
      <c r="C555" s="3" t="str">
        <f>IF(A555="","",IF(COUNTIF($A$2:$A554,$A555)=0,MAX($C$2:$C554)+1,""))</f>
        <v/>
      </c>
      <c r="M555" t="s">
        <v>57</v>
      </c>
      <c r="O555" t="s">
        <v>57</v>
      </c>
      <c r="P555" s="3" t="str">
        <f t="shared" si="158"/>
        <v/>
      </c>
      <c r="Q555" s="3" t="str">
        <f>IF(D555="","",IF(AND(D555&lt;&gt;"",E555&lt;&gt;"",F555&lt;&gt;"",J555&lt;&gt;"",P555&lt;&gt;"",L555&lt;&gt;"",IFERROR(MATCH(INDEX($C:$C,MATCH($D555,$D:$D,0)),IMAGENES!$B:$B,0),-1)&gt;0),"'si'","'no'"))</f>
        <v/>
      </c>
      <c r="S555" t="str">
        <f t="shared" si="148"/>
        <v/>
      </c>
      <c r="T555" t="str">
        <f t="shared" si="149"/>
        <v/>
      </c>
      <c r="U555" t="str">
        <f t="shared" si="150"/>
        <v/>
      </c>
      <c r="V555" t="str">
        <f t="shared" si="159"/>
        <v/>
      </c>
      <c r="W555" t="str">
        <f t="shared" si="151"/>
        <v/>
      </c>
      <c r="X555" t="str">
        <f t="shared" si="152"/>
        <v/>
      </c>
      <c r="Y555" t="str">
        <f t="shared" si="153"/>
        <v/>
      </c>
      <c r="Z555" t="str">
        <f>IF($X555="","",INDEX(CATEGORIAS!$A:$A,MATCH($X555,CATEGORIAS!$B:$B,0)))</f>
        <v/>
      </c>
      <c r="AA555" t="str">
        <f>IF($Y555="","",INDEX(SUBCATEGORIAS!$A:$A,MATCH($Y555,SUBCATEGORIAS!$B:$B,0)))</f>
        <v/>
      </c>
      <c r="AB555" t="str">
        <f t="shared" si="154"/>
        <v/>
      </c>
      <c r="AC555" t="str">
        <f t="shared" si="160"/>
        <v/>
      </c>
      <c r="AD555" t="str">
        <f t="shared" si="161"/>
        <v/>
      </c>
      <c r="AE555" t="str">
        <f t="shared" si="162"/>
        <v/>
      </c>
      <c r="AG555">
        <v>553</v>
      </c>
      <c r="AH555" t="str">
        <f t="shared" si="165"/>
        <v/>
      </c>
      <c r="AI555" t="str">
        <f>IFERROR(IF(MATCH($AH549,$S:$S,0)&gt;0,CONCATENATE("id_categoria: '",INDEX($Z:$Z,MATCH($AH549,$S:$S,0)),"',"),0),"")</f>
        <v/>
      </c>
      <c r="AN555" t="str">
        <f>IF($E555="","",INDEX(CATEGORIAS!$A:$A,MATCH($E555,CATEGORIAS!$B:$B,0)))</f>
        <v/>
      </c>
      <c r="AO555" t="str">
        <f>IF($F555="","",INDEX(SUBCATEGORIAS!$A:$A,MATCH($F555,SUBCATEGORIAS!$B:$B,0)))</f>
        <v/>
      </c>
      <c r="AP555" t="str">
        <f t="shared" si="155"/>
        <v/>
      </c>
      <c r="AR555" s="2" t="str">
        <f t="shared" si="163"/>
        <v/>
      </c>
      <c r="AS555" t="str">
        <f t="shared" si="164"/>
        <v/>
      </c>
      <c r="AT555" t="str">
        <f t="shared" si="156"/>
        <v/>
      </c>
      <c r="AU555" t="str">
        <f t="shared" si="157"/>
        <v/>
      </c>
    </row>
    <row r="556" spans="2:47" x14ac:dyDescent="0.25">
      <c r="B556" t="str">
        <f>IF(D556="","",MAX($B$2:B555)+1)</f>
        <v/>
      </c>
      <c r="C556" s="3" t="str">
        <f>IF(A556="","",IF(COUNTIF($A$2:$A555,$A556)=0,MAX($C$2:$C555)+1,""))</f>
        <v/>
      </c>
      <c r="M556" t="s">
        <v>57</v>
      </c>
      <c r="O556" t="s">
        <v>57</v>
      </c>
      <c r="P556" s="3" t="str">
        <f t="shared" si="158"/>
        <v/>
      </c>
      <c r="Q556" s="3" t="str">
        <f>IF(D556="","",IF(AND(D556&lt;&gt;"",E556&lt;&gt;"",F556&lt;&gt;"",J556&lt;&gt;"",P556&lt;&gt;"",L556&lt;&gt;"",IFERROR(MATCH(INDEX($C:$C,MATCH($D556,$D:$D,0)),IMAGENES!$B:$B,0),-1)&gt;0),"'si'","'no'"))</f>
        <v/>
      </c>
      <c r="S556" t="str">
        <f t="shared" si="148"/>
        <v/>
      </c>
      <c r="T556" t="str">
        <f t="shared" si="149"/>
        <v/>
      </c>
      <c r="U556" t="str">
        <f t="shared" si="150"/>
        <v/>
      </c>
      <c r="V556" t="str">
        <f t="shared" si="159"/>
        <v/>
      </c>
      <c r="W556" t="str">
        <f t="shared" si="151"/>
        <v/>
      </c>
      <c r="X556" t="str">
        <f t="shared" si="152"/>
        <v/>
      </c>
      <c r="Y556" t="str">
        <f t="shared" si="153"/>
        <v/>
      </c>
      <c r="Z556" t="str">
        <f>IF($X556="","",INDEX(CATEGORIAS!$A:$A,MATCH($X556,CATEGORIAS!$B:$B,0)))</f>
        <v/>
      </c>
      <c r="AA556" t="str">
        <f>IF($Y556="","",INDEX(SUBCATEGORIAS!$A:$A,MATCH($Y556,SUBCATEGORIAS!$B:$B,0)))</f>
        <v/>
      </c>
      <c r="AB556" t="str">
        <f t="shared" si="154"/>
        <v/>
      </c>
      <c r="AC556" t="str">
        <f t="shared" si="160"/>
        <v/>
      </c>
      <c r="AD556" t="str">
        <f t="shared" si="161"/>
        <v/>
      </c>
      <c r="AE556" t="str">
        <f t="shared" si="162"/>
        <v/>
      </c>
      <c r="AG556">
        <v>554</v>
      </c>
      <c r="AH556" t="str">
        <f t="shared" si="165"/>
        <v/>
      </c>
      <c r="AI556" t="str">
        <f>IFERROR(IF(MATCH($AH549,$S:$S,0)&gt;0,CONCATENATE("id_subcategoria: '",INDEX($AA:$AA,MATCH($AH549,$S:$S,0)),"',"),0),"")</f>
        <v/>
      </c>
      <c r="AN556" t="str">
        <f>IF($E556="","",INDEX(CATEGORIAS!$A:$A,MATCH($E556,CATEGORIAS!$B:$B,0)))</f>
        <v/>
      </c>
      <c r="AO556" t="str">
        <f>IF($F556="","",INDEX(SUBCATEGORIAS!$A:$A,MATCH($F556,SUBCATEGORIAS!$B:$B,0)))</f>
        <v/>
      </c>
      <c r="AP556" t="str">
        <f t="shared" si="155"/>
        <v/>
      </c>
      <c r="AR556" s="2" t="str">
        <f t="shared" si="163"/>
        <v/>
      </c>
      <c r="AS556" t="str">
        <f t="shared" si="164"/>
        <v/>
      </c>
      <c r="AT556" t="str">
        <f t="shared" si="156"/>
        <v/>
      </c>
      <c r="AU556" t="str">
        <f t="shared" si="157"/>
        <v/>
      </c>
    </row>
    <row r="557" spans="2:47" x14ac:dyDescent="0.25">
      <c r="B557" t="str">
        <f>IF(D557="","",MAX($B$2:B556)+1)</f>
        <v/>
      </c>
      <c r="C557" s="3" t="str">
        <f>IF(A557="","",IF(COUNTIF($A$2:$A556,$A557)=0,MAX($C$2:$C556)+1,""))</f>
        <v/>
      </c>
      <c r="M557" t="s">
        <v>57</v>
      </c>
      <c r="O557" t="s">
        <v>57</v>
      </c>
      <c r="P557" s="3" t="str">
        <f t="shared" si="158"/>
        <v/>
      </c>
      <c r="Q557" s="3" t="str">
        <f>IF(D557="","",IF(AND(D557&lt;&gt;"",E557&lt;&gt;"",F557&lt;&gt;"",J557&lt;&gt;"",P557&lt;&gt;"",L557&lt;&gt;"",IFERROR(MATCH(INDEX($C:$C,MATCH($D557,$D:$D,0)),IMAGENES!$B:$B,0),-1)&gt;0),"'si'","'no'"))</f>
        <v/>
      </c>
      <c r="S557" t="str">
        <f t="shared" si="148"/>
        <v/>
      </c>
      <c r="T557" t="str">
        <f t="shared" si="149"/>
        <v/>
      </c>
      <c r="U557" t="str">
        <f t="shared" si="150"/>
        <v/>
      </c>
      <c r="V557" t="str">
        <f t="shared" si="159"/>
        <v/>
      </c>
      <c r="W557" t="str">
        <f t="shared" si="151"/>
        <v/>
      </c>
      <c r="X557" t="str">
        <f t="shared" si="152"/>
        <v/>
      </c>
      <c r="Y557" t="str">
        <f t="shared" si="153"/>
        <v/>
      </c>
      <c r="Z557" t="str">
        <f>IF($X557="","",INDEX(CATEGORIAS!$A:$A,MATCH($X557,CATEGORIAS!$B:$B,0)))</f>
        <v/>
      </c>
      <c r="AA557" t="str">
        <f>IF($Y557="","",INDEX(SUBCATEGORIAS!$A:$A,MATCH($Y557,SUBCATEGORIAS!$B:$B,0)))</f>
        <v/>
      </c>
      <c r="AB557" t="str">
        <f t="shared" si="154"/>
        <v/>
      </c>
      <c r="AC557" t="str">
        <f t="shared" si="160"/>
        <v/>
      </c>
      <c r="AD557" t="str">
        <f t="shared" si="161"/>
        <v/>
      </c>
      <c r="AE557" t="str">
        <f t="shared" si="162"/>
        <v/>
      </c>
      <c r="AG557">
        <v>555</v>
      </c>
      <c r="AH557" t="str">
        <f t="shared" si="165"/>
        <v/>
      </c>
      <c r="AI557" t="str">
        <f>IFERROR(IF(MATCH($AH549,$S:$S,0)&gt;0,CONCATENATE("precio: ",INDEX($AB:$AB,MATCH($AH549,$S:$S,0)),","),0),"")</f>
        <v/>
      </c>
      <c r="AN557" t="str">
        <f>IF($E557="","",INDEX(CATEGORIAS!$A:$A,MATCH($E557,CATEGORIAS!$B:$B,0)))</f>
        <v/>
      </c>
      <c r="AO557" t="str">
        <f>IF($F557="","",INDEX(SUBCATEGORIAS!$A:$A,MATCH($F557,SUBCATEGORIAS!$B:$B,0)))</f>
        <v/>
      </c>
      <c r="AP557" t="str">
        <f t="shared" si="155"/>
        <v/>
      </c>
      <c r="AR557" s="2" t="str">
        <f t="shared" si="163"/>
        <v/>
      </c>
      <c r="AS557" t="str">
        <f t="shared" si="164"/>
        <v/>
      </c>
      <c r="AT557" t="str">
        <f t="shared" si="156"/>
        <v/>
      </c>
      <c r="AU557" t="str">
        <f t="shared" si="157"/>
        <v/>
      </c>
    </row>
    <row r="558" spans="2:47" x14ac:dyDescent="0.25">
      <c r="B558" t="str">
        <f>IF(D558="","",MAX($B$2:B557)+1)</f>
        <v/>
      </c>
      <c r="C558" s="3" t="str">
        <f>IF(A558="","",IF(COUNTIF($A$2:$A557,$A558)=0,MAX($C$2:$C557)+1,""))</f>
        <v/>
      </c>
      <c r="M558" t="s">
        <v>57</v>
      </c>
      <c r="O558" t="s">
        <v>57</v>
      </c>
      <c r="P558" s="3" t="str">
        <f t="shared" si="158"/>
        <v/>
      </c>
      <c r="Q558" s="3" t="str">
        <f>IF(D558="","",IF(AND(D558&lt;&gt;"",E558&lt;&gt;"",F558&lt;&gt;"",J558&lt;&gt;"",P558&lt;&gt;"",L558&lt;&gt;"",IFERROR(MATCH(INDEX($C:$C,MATCH($D558,$D:$D,0)),IMAGENES!$B:$B,0),-1)&gt;0),"'si'","'no'"))</f>
        <v/>
      </c>
      <c r="S558" t="str">
        <f t="shared" si="148"/>
        <v/>
      </c>
      <c r="T558" t="str">
        <f t="shared" si="149"/>
        <v/>
      </c>
      <c r="U558" t="str">
        <f t="shared" si="150"/>
        <v/>
      </c>
      <c r="V558" t="str">
        <f t="shared" si="159"/>
        <v/>
      </c>
      <c r="W558" t="str">
        <f t="shared" si="151"/>
        <v/>
      </c>
      <c r="X558" t="str">
        <f t="shared" si="152"/>
        <v/>
      </c>
      <c r="Y558" t="str">
        <f t="shared" si="153"/>
        <v/>
      </c>
      <c r="Z558" t="str">
        <f>IF($X558="","",INDEX(CATEGORIAS!$A:$A,MATCH($X558,CATEGORIAS!$B:$B,0)))</f>
        <v/>
      </c>
      <c r="AA558" t="str">
        <f>IF($Y558="","",INDEX(SUBCATEGORIAS!$A:$A,MATCH($Y558,SUBCATEGORIAS!$B:$B,0)))</f>
        <v/>
      </c>
      <c r="AB558" t="str">
        <f t="shared" si="154"/>
        <v/>
      </c>
      <c r="AC558" t="str">
        <f t="shared" si="160"/>
        <v/>
      </c>
      <c r="AD558" t="str">
        <f t="shared" si="161"/>
        <v/>
      </c>
      <c r="AE558" t="str">
        <f t="shared" si="162"/>
        <v/>
      </c>
      <c r="AG558">
        <v>556</v>
      </c>
      <c r="AH558" t="str">
        <f t="shared" si="165"/>
        <v/>
      </c>
      <c r="AI558" t="str">
        <f>IFERROR(IF(MATCH($AH549,$S:$S,0)&gt;0,CONCATENATE("video_si: ",IF(LEN(IF(OR(INDEX($AD:$AD,MATCH($AH549,$S:$S,0))=0,INDEX($AD:$AD,MATCH($AH549,$S:$S,0))=" ",INDEX($AD:$AD,MATCH($AH549,$S:$S,0))=""),CONCATENATE(CHAR(39),CHAR(39)),CONCATENATE(CHAR(39),INDEX($AD:$AD,MATCH($AH549,$S:$S,0)),CHAR(39))))&gt;5,"'si'","'no'"),","),0),"")</f>
        <v/>
      </c>
      <c r="AN558" t="str">
        <f>IF($E558="","",INDEX(CATEGORIAS!$A:$A,MATCH($E558,CATEGORIAS!$B:$B,0)))</f>
        <v/>
      </c>
      <c r="AO558" t="str">
        <f>IF($F558="","",INDEX(SUBCATEGORIAS!$A:$A,MATCH($F558,SUBCATEGORIAS!$B:$B,0)))</f>
        <v/>
      </c>
      <c r="AP558" t="str">
        <f t="shared" si="155"/>
        <v/>
      </c>
      <c r="AR558" s="2" t="str">
        <f t="shared" si="163"/>
        <v/>
      </c>
      <c r="AS558" t="str">
        <f t="shared" si="164"/>
        <v/>
      </c>
      <c r="AT558" t="str">
        <f t="shared" si="156"/>
        <v/>
      </c>
      <c r="AU558" t="str">
        <f t="shared" si="157"/>
        <v/>
      </c>
    </row>
    <row r="559" spans="2:47" x14ac:dyDescent="0.25">
      <c r="B559" t="str">
        <f>IF(D559="","",MAX($B$2:B558)+1)</f>
        <v/>
      </c>
      <c r="C559" s="3" t="str">
        <f>IF(A559="","",IF(COUNTIF($A$2:$A558,$A559)=0,MAX($C$2:$C558)+1,""))</f>
        <v/>
      </c>
      <c r="M559" t="s">
        <v>57</v>
      </c>
      <c r="O559" t="s">
        <v>57</v>
      </c>
      <c r="P559" s="3" t="str">
        <f t="shared" si="158"/>
        <v/>
      </c>
      <c r="Q559" s="3" t="str">
        <f>IF(D559="","",IF(AND(D559&lt;&gt;"",E559&lt;&gt;"",F559&lt;&gt;"",J559&lt;&gt;"",P559&lt;&gt;"",L559&lt;&gt;"",IFERROR(MATCH(INDEX($C:$C,MATCH($D559,$D:$D,0)),IMAGENES!$B:$B,0),-1)&gt;0),"'si'","'no'"))</f>
        <v/>
      </c>
      <c r="S559" t="str">
        <f t="shared" si="148"/>
        <v/>
      </c>
      <c r="T559" t="str">
        <f t="shared" si="149"/>
        <v/>
      </c>
      <c r="U559" t="str">
        <f t="shared" si="150"/>
        <v/>
      </c>
      <c r="V559" t="str">
        <f t="shared" si="159"/>
        <v/>
      </c>
      <c r="W559" t="str">
        <f t="shared" si="151"/>
        <v/>
      </c>
      <c r="X559" t="str">
        <f t="shared" si="152"/>
        <v/>
      </c>
      <c r="Y559" t="str">
        <f t="shared" si="153"/>
        <v/>
      </c>
      <c r="Z559" t="str">
        <f>IF($X559="","",INDEX(CATEGORIAS!$A:$A,MATCH($X559,CATEGORIAS!$B:$B,0)))</f>
        <v/>
      </c>
      <c r="AA559" t="str">
        <f>IF($Y559="","",INDEX(SUBCATEGORIAS!$A:$A,MATCH($Y559,SUBCATEGORIAS!$B:$B,0)))</f>
        <v/>
      </c>
      <c r="AB559" t="str">
        <f t="shared" si="154"/>
        <v/>
      </c>
      <c r="AC559" t="str">
        <f t="shared" si="160"/>
        <v/>
      </c>
      <c r="AD559" t="str">
        <f t="shared" si="161"/>
        <v/>
      </c>
      <c r="AE559" t="str">
        <f t="shared" si="162"/>
        <v/>
      </c>
      <c r="AG559">
        <v>557</v>
      </c>
      <c r="AH559" t="str">
        <f t="shared" si="165"/>
        <v/>
      </c>
      <c r="AI559" t="str">
        <f>IFERROR(IF(MATCH($AH549,$S:$S,0)&gt;0,CONCATENATE("video_link: ",IF(OR(INDEX($AD:$AD,MATCH($AH549,$S:$S,0))=0,INDEX($AD:$AD,MATCH($AH549,$S:$S,0))=" ",INDEX($AD:$AD,MATCH($AH549,$S:$S,0))=""),CONCATENATE(CHAR(39),CHAR(39)),CONCATENATE(CHAR(39),INDEX($AD:$AD,MATCH($AH549,$S:$S,0)),CHAR(39))),","),0),"")</f>
        <v/>
      </c>
      <c r="AN559" t="str">
        <f>IF($E559="","",INDEX(CATEGORIAS!$A:$A,MATCH($E559,CATEGORIAS!$B:$B,0)))</f>
        <v/>
      </c>
      <c r="AO559" t="str">
        <f>IF($F559="","",INDEX(SUBCATEGORIAS!$A:$A,MATCH($F559,SUBCATEGORIAS!$B:$B,0)))</f>
        <v/>
      </c>
      <c r="AP559" t="str">
        <f t="shared" si="155"/>
        <v/>
      </c>
      <c r="AR559" s="2" t="str">
        <f t="shared" si="163"/>
        <v/>
      </c>
      <c r="AS559" t="str">
        <f t="shared" si="164"/>
        <v/>
      </c>
      <c r="AT559" t="str">
        <f t="shared" si="156"/>
        <v/>
      </c>
      <c r="AU559" t="str">
        <f t="shared" si="157"/>
        <v/>
      </c>
    </row>
    <row r="560" spans="2:47" x14ac:dyDescent="0.25">
      <c r="B560" t="str">
        <f>IF(D560="","",MAX($B$2:B559)+1)</f>
        <v/>
      </c>
      <c r="C560" s="3" t="str">
        <f>IF(A560="","",IF(COUNTIF($A$2:$A559,$A560)=0,MAX($C$2:$C559)+1,""))</f>
        <v/>
      </c>
      <c r="M560" t="s">
        <v>57</v>
      </c>
      <c r="O560" t="s">
        <v>57</v>
      </c>
      <c r="P560" s="3" t="str">
        <f t="shared" si="158"/>
        <v/>
      </c>
      <c r="Q560" s="3" t="str">
        <f>IF(D560="","",IF(AND(D560&lt;&gt;"",E560&lt;&gt;"",F560&lt;&gt;"",J560&lt;&gt;"",P560&lt;&gt;"",L560&lt;&gt;"",IFERROR(MATCH(INDEX($C:$C,MATCH($D560,$D:$D,0)),IMAGENES!$B:$B,0),-1)&gt;0),"'si'","'no'"))</f>
        <v/>
      </c>
      <c r="S560" t="str">
        <f t="shared" si="148"/>
        <v/>
      </c>
      <c r="T560" t="str">
        <f t="shared" si="149"/>
        <v/>
      </c>
      <c r="U560" t="str">
        <f t="shared" si="150"/>
        <v/>
      </c>
      <c r="V560" t="str">
        <f t="shared" si="159"/>
        <v/>
      </c>
      <c r="W560" t="str">
        <f t="shared" si="151"/>
        <v/>
      </c>
      <c r="X560" t="str">
        <f t="shared" si="152"/>
        <v/>
      </c>
      <c r="Y560" t="str">
        <f t="shared" si="153"/>
        <v/>
      </c>
      <c r="Z560" t="str">
        <f>IF($X560="","",INDEX(CATEGORIAS!$A:$A,MATCH($X560,CATEGORIAS!$B:$B,0)))</f>
        <v/>
      </c>
      <c r="AA560" t="str">
        <f>IF($Y560="","",INDEX(SUBCATEGORIAS!$A:$A,MATCH($Y560,SUBCATEGORIAS!$B:$B,0)))</f>
        <v/>
      </c>
      <c r="AB560" t="str">
        <f t="shared" si="154"/>
        <v/>
      </c>
      <c r="AC560" t="str">
        <f t="shared" si="160"/>
        <v/>
      </c>
      <c r="AD560" t="str">
        <f t="shared" si="161"/>
        <v/>
      </c>
      <c r="AE560" t="str">
        <f t="shared" si="162"/>
        <v/>
      </c>
      <c r="AG560">
        <v>558</v>
      </c>
      <c r="AH560" t="str">
        <f t="shared" si="165"/>
        <v/>
      </c>
      <c r="AI560" t="str">
        <f>IFERROR(IF(MATCH($AH549,$S:$S,0)&gt;0,CONCATENATE("imagen: ",IF(OR(INDEX($AC:$AC,MATCH($AH549,$S:$S,0))=0,INDEX($AC:$AC,MATCH($AH549,$S:$S,0))=" ",INDEX($AC:$AC,MATCH($AH549,$S:$S,0))=""),CONCATENATE(CHAR(39),CHAR(39)),CONCATENATE("require('../images/productos/",INDEX($AC:$AC,MATCH($AH549,$S:$S,0)),"')")),","),0),"")</f>
        <v/>
      </c>
      <c r="AN560" t="str">
        <f>IF($E560="","",INDEX(CATEGORIAS!$A:$A,MATCH($E560,CATEGORIAS!$B:$B,0)))</f>
        <v/>
      </c>
      <c r="AO560" t="str">
        <f>IF($F560="","",INDEX(SUBCATEGORIAS!$A:$A,MATCH($F560,SUBCATEGORIAS!$B:$B,0)))</f>
        <v/>
      </c>
      <c r="AP560" t="str">
        <f t="shared" si="155"/>
        <v/>
      </c>
      <c r="AR560" s="2" t="str">
        <f t="shared" si="163"/>
        <v/>
      </c>
      <c r="AS560" t="str">
        <f t="shared" si="164"/>
        <v/>
      </c>
      <c r="AT560" t="str">
        <f t="shared" si="156"/>
        <v/>
      </c>
      <c r="AU560" t="str">
        <f t="shared" si="157"/>
        <v/>
      </c>
    </row>
    <row r="561" spans="2:47" x14ac:dyDescent="0.25">
      <c r="B561" t="str">
        <f>IF(D561="","",MAX($B$2:B560)+1)</f>
        <v/>
      </c>
      <c r="C561" s="3" t="str">
        <f>IF(A561="","",IF(COUNTIF($A$2:$A560,$A561)=0,MAX($C$2:$C560)+1,""))</f>
        <v/>
      </c>
      <c r="M561" t="s">
        <v>57</v>
      </c>
      <c r="O561" t="s">
        <v>57</v>
      </c>
      <c r="P561" s="3" t="str">
        <f t="shared" si="158"/>
        <v/>
      </c>
      <c r="Q561" s="3" t="str">
        <f>IF(D561="","",IF(AND(D561&lt;&gt;"",E561&lt;&gt;"",F561&lt;&gt;"",J561&lt;&gt;"",P561&lt;&gt;"",L561&lt;&gt;"",IFERROR(MATCH(INDEX($C:$C,MATCH($D561,$D:$D,0)),IMAGENES!$B:$B,0),-1)&gt;0),"'si'","'no'"))</f>
        <v/>
      </c>
      <c r="S561" t="str">
        <f t="shared" si="148"/>
        <v/>
      </c>
      <c r="T561" t="str">
        <f t="shared" si="149"/>
        <v/>
      </c>
      <c r="U561" t="str">
        <f t="shared" si="150"/>
        <v/>
      </c>
      <c r="V561" t="str">
        <f t="shared" si="159"/>
        <v/>
      </c>
      <c r="W561" t="str">
        <f t="shared" si="151"/>
        <v/>
      </c>
      <c r="X561" t="str">
        <f t="shared" si="152"/>
        <v/>
      </c>
      <c r="Y561" t="str">
        <f t="shared" si="153"/>
        <v/>
      </c>
      <c r="Z561" t="str">
        <f>IF($X561="","",INDEX(CATEGORIAS!$A:$A,MATCH($X561,CATEGORIAS!$B:$B,0)))</f>
        <v/>
      </c>
      <c r="AA561" t="str">
        <f>IF($Y561="","",INDEX(SUBCATEGORIAS!$A:$A,MATCH($Y561,SUBCATEGORIAS!$B:$B,0)))</f>
        <v/>
      </c>
      <c r="AB561" t="str">
        <f t="shared" si="154"/>
        <v/>
      </c>
      <c r="AC561" t="str">
        <f t="shared" si="160"/>
        <v/>
      </c>
      <c r="AD561" t="str">
        <f t="shared" si="161"/>
        <v/>
      </c>
      <c r="AE561" t="str">
        <f t="shared" si="162"/>
        <v/>
      </c>
      <c r="AG561">
        <v>559</v>
      </c>
      <c r="AH561" t="str">
        <f t="shared" si="165"/>
        <v/>
      </c>
      <c r="AI561" t="str">
        <f>IFERROR(IF(MATCH($AH549,$S:$S,0)&gt;0,CONCATENATE("disponible: ",INDEX($AE:$AE,MATCH($AH549,$S:$S,0)),","),0),"")</f>
        <v/>
      </c>
      <c r="AN561" t="str">
        <f>IF($E561="","",INDEX(CATEGORIAS!$A:$A,MATCH($E561,CATEGORIAS!$B:$B,0)))</f>
        <v/>
      </c>
      <c r="AO561" t="str">
        <f>IF($F561="","",INDEX(SUBCATEGORIAS!$A:$A,MATCH($F561,SUBCATEGORIAS!$B:$B,0)))</f>
        <v/>
      </c>
      <c r="AP561" t="str">
        <f t="shared" si="155"/>
        <v/>
      </c>
      <c r="AR561" s="2" t="str">
        <f t="shared" si="163"/>
        <v/>
      </c>
      <c r="AS561" t="str">
        <f t="shared" si="164"/>
        <v/>
      </c>
      <c r="AT561" t="str">
        <f t="shared" si="156"/>
        <v/>
      </c>
      <c r="AU561" t="str">
        <f t="shared" si="157"/>
        <v/>
      </c>
    </row>
    <row r="562" spans="2:47" x14ac:dyDescent="0.25">
      <c r="B562" t="str">
        <f>IF(D562="","",MAX($B$2:B561)+1)</f>
        <v/>
      </c>
      <c r="C562" s="3" t="str">
        <f>IF(A562="","",IF(COUNTIF($A$2:$A561,$A562)=0,MAX($C$2:$C561)+1,""))</f>
        <v/>
      </c>
      <c r="M562" t="s">
        <v>57</v>
      </c>
      <c r="O562" t="s">
        <v>57</v>
      </c>
      <c r="P562" s="3" t="str">
        <f t="shared" si="158"/>
        <v/>
      </c>
      <c r="Q562" s="3" t="str">
        <f>IF(D562="","",IF(AND(D562&lt;&gt;"",E562&lt;&gt;"",F562&lt;&gt;"",J562&lt;&gt;"",P562&lt;&gt;"",L562&lt;&gt;"",IFERROR(MATCH(INDEX($C:$C,MATCH($D562,$D:$D,0)),IMAGENES!$B:$B,0),-1)&gt;0),"'si'","'no'"))</f>
        <v/>
      </c>
      <c r="S562" t="str">
        <f t="shared" si="148"/>
        <v/>
      </c>
      <c r="T562" t="str">
        <f t="shared" si="149"/>
        <v/>
      </c>
      <c r="U562" t="str">
        <f t="shared" si="150"/>
        <v/>
      </c>
      <c r="V562" t="str">
        <f t="shared" si="159"/>
        <v/>
      </c>
      <c r="W562" t="str">
        <f t="shared" si="151"/>
        <v/>
      </c>
      <c r="X562" t="str">
        <f t="shared" si="152"/>
        <v/>
      </c>
      <c r="Y562" t="str">
        <f t="shared" si="153"/>
        <v/>
      </c>
      <c r="Z562" t="str">
        <f>IF($X562="","",INDEX(CATEGORIAS!$A:$A,MATCH($X562,CATEGORIAS!$B:$B,0)))</f>
        <v/>
      </c>
      <c r="AA562" t="str">
        <f>IF($Y562="","",INDEX(SUBCATEGORIAS!$A:$A,MATCH($Y562,SUBCATEGORIAS!$B:$B,0)))</f>
        <v/>
      </c>
      <c r="AB562" t="str">
        <f t="shared" si="154"/>
        <v/>
      </c>
      <c r="AC562" t="str">
        <f t="shared" si="160"/>
        <v/>
      </c>
      <c r="AD562" t="str">
        <f t="shared" si="161"/>
        <v/>
      </c>
      <c r="AE562" t="str">
        <f t="shared" si="162"/>
        <v/>
      </c>
      <c r="AG562">
        <v>560</v>
      </c>
      <c r="AH562" t="str">
        <f t="shared" si="165"/>
        <v/>
      </c>
      <c r="AI562" t="str">
        <f>IFERROR(IF(MATCH($AH549,$S:$S,0)&gt;0,"},",0),"")</f>
        <v/>
      </c>
      <c r="AN562" t="str">
        <f>IF($E562="","",INDEX(CATEGORIAS!$A:$A,MATCH($E562,CATEGORIAS!$B:$B,0)))</f>
        <v/>
      </c>
      <c r="AO562" t="str">
        <f>IF($F562="","",INDEX(SUBCATEGORIAS!$A:$A,MATCH($F562,SUBCATEGORIAS!$B:$B,0)))</f>
        <v/>
      </c>
      <c r="AP562" t="str">
        <f t="shared" si="155"/>
        <v/>
      </c>
      <c r="AR562" s="2" t="str">
        <f t="shared" si="163"/>
        <v/>
      </c>
      <c r="AS562" t="str">
        <f t="shared" si="164"/>
        <v/>
      </c>
      <c r="AT562" t="str">
        <f t="shared" si="156"/>
        <v/>
      </c>
      <c r="AU562" t="str">
        <f t="shared" si="157"/>
        <v/>
      </c>
    </row>
    <row r="563" spans="2:47" x14ac:dyDescent="0.25">
      <c r="B563" t="str">
        <f>IF(D563="","",MAX($B$2:B562)+1)</f>
        <v/>
      </c>
      <c r="C563" s="3" t="str">
        <f>IF(A563="","",IF(COUNTIF($A$2:$A562,$A563)=0,MAX($C$2:$C562)+1,""))</f>
        <v/>
      </c>
      <c r="M563" t="s">
        <v>57</v>
      </c>
      <c r="O563" t="s">
        <v>57</v>
      </c>
      <c r="P563" s="3" t="str">
        <f t="shared" si="158"/>
        <v/>
      </c>
      <c r="Q563" s="3" t="str">
        <f>IF(D563="","",IF(AND(D563&lt;&gt;"",E563&lt;&gt;"",F563&lt;&gt;"",J563&lt;&gt;"",P563&lt;&gt;"",L563&lt;&gt;"",IFERROR(MATCH(INDEX($C:$C,MATCH($D563,$D:$D,0)),IMAGENES!$B:$B,0),-1)&gt;0),"'si'","'no'"))</f>
        <v/>
      </c>
      <c r="S563" t="str">
        <f t="shared" si="148"/>
        <v/>
      </c>
      <c r="T563" t="str">
        <f t="shared" si="149"/>
        <v/>
      </c>
      <c r="U563" t="str">
        <f t="shared" si="150"/>
        <v/>
      </c>
      <c r="V563" t="str">
        <f t="shared" si="159"/>
        <v/>
      </c>
      <c r="W563" t="str">
        <f t="shared" si="151"/>
        <v/>
      </c>
      <c r="X563" t="str">
        <f t="shared" si="152"/>
        <v/>
      </c>
      <c r="Y563" t="str">
        <f t="shared" si="153"/>
        <v/>
      </c>
      <c r="Z563" t="str">
        <f>IF($X563="","",INDEX(CATEGORIAS!$A:$A,MATCH($X563,CATEGORIAS!$B:$B,0)))</f>
        <v/>
      </c>
      <c r="AA563" t="str">
        <f>IF($Y563="","",INDEX(SUBCATEGORIAS!$A:$A,MATCH($Y563,SUBCATEGORIAS!$B:$B,0)))</f>
        <v/>
      </c>
      <c r="AB563" t="str">
        <f t="shared" si="154"/>
        <v/>
      </c>
      <c r="AC563" t="str">
        <f t="shared" si="160"/>
        <v/>
      </c>
      <c r="AD563" t="str">
        <f t="shared" si="161"/>
        <v/>
      </c>
      <c r="AE563" t="str">
        <f t="shared" si="162"/>
        <v/>
      </c>
      <c r="AG563">
        <v>561</v>
      </c>
      <c r="AH563">
        <f t="shared" si="165"/>
        <v>41</v>
      </c>
      <c r="AI563" t="str">
        <f>IFERROR(IF(MATCH($AH563,$S:$S,0)&gt;0,"{",0),"")</f>
        <v/>
      </c>
      <c r="AN563" t="str">
        <f>IF($E563="","",INDEX(CATEGORIAS!$A:$A,MATCH($E563,CATEGORIAS!$B:$B,0)))</f>
        <v/>
      </c>
      <c r="AO563" t="str">
        <f>IF($F563="","",INDEX(SUBCATEGORIAS!$A:$A,MATCH($F563,SUBCATEGORIAS!$B:$B,0)))</f>
        <v/>
      </c>
      <c r="AP563" t="str">
        <f t="shared" si="155"/>
        <v/>
      </c>
      <c r="AR563" s="2" t="str">
        <f t="shared" si="163"/>
        <v/>
      </c>
      <c r="AS563" t="str">
        <f t="shared" si="164"/>
        <v/>
      </c>
      <c r="AT563" t="str">
        <f t="shared" si="156"/>
        <v/>
      </c>
      <c r="AU563" t="str">
        <f t="shared" si="157"/>
        <v/>
      </c>
    </row>
    <row r="564" spans="2:47" x14ac:dyDescent="0.25">
      <c r="B564" t="str">
        <f>IF(D564="","",MAX($B$2:B563)+1)</f>
        <v/>
      </c>
      <c r="C564" s="3" t="str">
        <f>IF(A564="","",IF(COUNTIF($A$2:$A563,$A564)=0,MAX($C$2:$C563)+1,""))</f>
        <v/>
      </c>
      <c r="M564" t="s">
        <v>57</v>
      </c>
      <c r="O564" t="s">
        <v>57</v>
      </c>
      <c r="P564" s="3" t="str">
        <f t="shared" si="158"/>
        <v/>
      </c>
      <c r="Q564" s="3" t="str">
        <f>IF(D564="","",IF(AND(D564&lt;&gt;"",E564&lt;&gt;"",F564&lt;&gt;"",J564&lt;&gt;"",P564&lt;&gt;"",L564&lt;&gt;"",IFERROR(MATCH(INDEX($C:$C,MATCH($D564,$D:$D,0)),IMAGENES!$B:$B,0),-1)&gt;0),"'si'","'no'"))</f>
        <v/>
      </c>
      <c r="S564" t="str">
        <f t="shared" si="148"/>
        <v/>
      </c>
      <c r="T564" t="str">
        <f t="shared" si="149"/>
        <v/>
      </c>
      <c r="U564" t="str">
        <f t="shared" si="150"/>
        <v/>
      </c>
      <c r="V564" t="str">
        <f t="shared" si="159"/>
        <v/>
      </c>
      <c r="W564" t="str">
        <f t="shared" si="151"/>
        <v/>
      </c>
      <c r="X564" t="str">
        <f t="shared" si="152"/>
        <v/>
      </c>
      <c r="Y564" t="str">
        <f t="shared" si="153"/>
        <v/>
      </c>
      <c r="Z564" t="str">
        <f>IF($X564="","",INDEX(CATEGORIAS!$A:$A,MATCH($X564,CATEGORIAS!$B:$B,0)))</f>
        <v/>
      </c>
      <c r="AA564" t="str">
        <f>IF($Y564="","",INDEX(SUBCATEGORIAS!$A:$A,MATCH($Y564,SUBCATEGORIAS!$B:$B,0)))</f>
        <v/>
      </c>
      <c r="AB564" t="str">
        <f t="shared" si="154"/>
        <v/>
      </c>
      <c r="AC564" t="str">
        <f t="shared" si="160"/>
        <v/>
      </c>
      <c r="AD564" t="str">
        <f t="shared" si="161"/>
        <v/>
      </c>
      <c r="AE564" t="str">
        <f t="shared" si="162"/>
        <v/>
      </c>
      <c r="AG564">
        <v>562</v>
      </c>
      <c r="AH564" t="str">
        <f t="shared" si="165"/>
        <v/>
      </c>
      <c r="AI564" t="str">
        <f>IFERROR(IF(MATCH($AH563,$S:$S,0)&gt;0,CONCATENATE("id_articulo: ",$AH563,","),0),"")</f>
        <v/>
      </c>
      <c r="AN564" t="str">
        <f>IF($E564="","",INDEX(CATEGORIAS!$A:$A,MATCH($E564,CATEGORIAS!$B:$B,0)))</f>
        <v/>
      </c>
      <c r="AO564" t="str">
        <f>IF($F564="","",INDEX(SUBCATEGORIAS!$A:$A,MATCH($F564,SUBCATEGORIAS!$B:$B,0)))</f>
        <v/>
      </c>
      <c r="AP564" t="str">
        <f t="shared" si="155"/>
        <v/>
      </c>
      <c r="AR564" s="2" t="str">
        <f t="shared" si="163"/>
        <v/>
      </c>
      <c r="AS564" t="str">
        <f t="shared" si="164"/>
        <v/>
      </c>
      <c r="AT564" t="str">
        <f t="shared" si="156"/>
        <v/>
      </c>
      <c r="AU564" t="str">
        <f t="shared" si="157"/>
        <v/>
      </c>
    </row>
    <row r="565" spans="2:47" x14ac:dyDescent="0.25">
      <c r="B565" t="str">
        <f>IF(D565="","",MAX($B$2:B564)+1)</f>
        <v/>
      </c>
      <c r="C565" s="3" t="str">
        <f>IF(A565="","",IF(COUNTIF($A$2:$A564,$A565)=0,MAX($C$2:$C564)+1,""))</f>
        <v/>
      </c>
      <c r="M565" t="s">
        <v>57</v>
      </c>
      <c r="O565" t="s">
        <v>57</v>
      </c>
      <c r="P565" s="3" t="str">
        <f t="shared" si="158"/>
        <v/>
      </c>
      <c r="Q565" s="3" t="str">
        <f>IF(D565="","",IF(AND(D565&lt;&gt;"",E565&lt;&gt;"",F565&lt;&gt;"",J565&lt;&gt;"",P565&lt;&gt;"",L565&lt;&gt;"",IFERROR(MATCH(INDEX($C:$C,MATCH($D565,$D:$D,0)),IMAGENES!$B:$B,0),-1)&gt;0),"'si'","'no'"))</f>
        <v/>
      </c>
      <c r="S565" t="str">
        <f t="shared" si="148"/>
        <v/>
      </c>
      <c r="T565" t="str">
        <f t="shared" si="149"/>
        <v/>
      </c>
      <c r="U565" t="str">
        <f t="shared" si="150"/>
        <v/>
      </c>
      <c r="V565" t="str">
        <f t="shared" si="159"/>
        <v/>
      </c>
      <c r="W565" t="str">
        <f t="shared" si="151"/>
        <v/>
      </c>
      <c r="X565" t="str">
        <f t="shared" si="152"/>
        <v/>
      </c>
      <c r="Y565" t="str">
        <f t="shared" si="153"/>
        <v/>
      </c>
      <c r="Z565" t="str">
        <f>IF($X565="","",INDEX(CATEGORIAS!$A:$A,MATCH($X565,CATEGORIAS!$B:$B,0)))</f>
        <v/>
      </c>
      <c r="AA565" t="str">
        <f>IF($Y565="","",INDEX(SUBCATEGORIAS!$A:$A,MATCH($Y565,SUBCATEGORIAS!$B:$B,0)))</f>
        <v/>
      </c>
      <c r="AB565" t="str">
        <f t="shared" si="154"/>
        <v/>
      </c>
      <c r="AC565" t="str">
        <f t="shared" si="160"/>
        <v/>
      </c>
      <c r="AD565" t="str">
        <f t="shared" si="161"/>
        <v/>
      </c>
      <c r="AE565" t="str">
        <f t="shared" si="162"/>
        <v/>
      </c>
      <c r="AG565">
        <v>563</v>
      </c>
      <c r="AH565" t="str">
        <f t="shared" si="165"/>
        <v/>
      </c>
      <c r="AI565" t="str">
        <f>IFERROR(IF(MATCH($AH563,$S:$S,0)&gt;0,CONCATENATE("nombre: '",INDEX($T:$T,MATCH($AH563,$S:$S,0)),"',"),0),"")</f>
        <v/>
      </c>
      <c r="AN565" t="str">
        <f>IF($E565="","",INDEX(CATEGORIAS!$A:$A,MATCH($E565,CATEGORIAS!$B:$B,0)))</f>
        <v/>
      </c>
      <c r="AO565" t="str">
        <f>IF($F565="","",INDEX(SUBCATEGORIAS!$A:$A,MATCH($F565,SUBCATEGORIAS!$B:$B,0)))</f>
        <v/>
      </c>
      <c r="AP565" t="str">
        <f t="shared" si="155"/>
        <v/>
      </c>
      <c r="AR565" s="2" t="str">
        <f t="shared" si="163"/>
        <v/>
      </c>
      <c r="AS565" t="str">
        <f t="shared" si="164"/>
        <v/>
      </c>
      <c r="AT565" t="str">
        <f t="shared" si="156"/>
        <v/>
      </c>
      <c r="AU565" t="str">
        <f t="shared" si="157"/>
        <v/>
      </c>
    </row>
    <row r="566" spans="2:47" x14ac:dyDescent="0.25">
      <c r="B566" t="str">
        <f>IF(D566="","",MAX($B$2:B565)+1)</f>
        <v/>
      </c>
      <c r="C566" s="3" t="str">
        <f>IF(A566="","",IF(COUNTIF($A$2:$A565,$A566)=0,MAX($C$2:$C565)+1,""))</f>
        <v/>
      </c>
      <c r="M566" t="s">
        <v>57</v>
      </c>
      <c r="O566" t="s">
        <v>57</v>
      </c>
      <c r="P566" s="3" t="str">
        <f t="shared" si="158"/>
        <v/>
      </c>
      <c r="Q566" s="3" t="str">
        <f>IF(D566="","",IF(AND(D566&lt;&gt;"",E566&lt;&gt;"",F566&lt;&gt;"",J566&lt;&gt;"",P566&lt;&gt;"",L566&lt;&gt;"",IFERROR(MATCH(INDEX($C:$C,MATCH($D566,$D:$D,0)),IMAGENES!$B:$B,0),-1)&gt;0),"'si'","'no'"))</f>
        <v/>
      </c>
      <c r="S566" t="str">
        <f t="shared" si="148"/>
        <v/>
      </c>
      <c r="T566" t="str">
        <f t="shared" si="149"/>
        <v/>
      </c>
      <c r="U566" t="str">
        <f t="shared" si="150"/>
        <v/>
      </c>
      <c r="V566" t="str">
        <f t="shared" si="159"/>
        <v/>
      </c>
      <c r="W566" t="str">
        <f t="shared" si="151"/>
        <v/>
      </c>
      <c r="X566" t="str">
        <f t="shared" si="152"/>
        <v/>
      </c>
      <c r="Y566" t="str">
        <f t="shared" si="153"/>
        <v/>
      </c>
      <c r="Z566" t="str">
        <f>IF($X566="","",INDEX(CATEGORIAS!$A:$A,MATCH($X566,CATEGORIAS!$B:$B,0)))</f>
        <v/>
      </c>
      <c r="AA566" t="str">
        <f>IF($Y566="","",INDEX(SUBCATEGORIAS!$A:$A,MATCH($Y566,SUBCATEGORIAS!$B:$B,0)))</f>
        <v/>
      </c>
      <c r="AB566" t="str">
        <f t="shared" si="154"/>
        <v/>
      </c>
      <c r="AC566" t="str">
        <f t="shared" si="160"/>
        <v/>
      </c>
      <c r="AD566" t="str">
        <f t="shared" si="161"/>
        <v/>
      </c>
      <c r="AE566" t="str">
        <f t="shared" si="162"/>
        <v/>
      </c>
      <c r="AG566">
        <v>564</v>
      </c>
      <c r="AH566" t="str">
        <f t="shared" si="165"/>
        <v/>
      </c>
      <c r="AI566" t="str">
        <f>IFERROR(IF(MATCH($AH563,$S:$S,0)&gt;0,CONCATENATE("descripcion: '",INDEX($U:$U,MATCH($AH563,$S:$S,0)),"',"),0),"")</f>
        <v/>
      </c>
      <c r="AN566" t="str">
        <f>IF($E566="","",INDEX(CATEGORIAS!$A:$A,MATCH($E566,CATEGORIAS!$B:$B,0)))</f>
        <v/>
      </c>
      <c r="AO566" t="str">
        <f>IF($F566="","",INDEX(SUBCATEGORIAS!$A:$A,MATCH($F566,SUBCATEGORIAS!$B:$B,0)))</f>
        <v/>
      </c>
      <c r="AP566" t="str">
        <f t="shared" si="155"/>
        <v/>
      </c>
      <c r="AR566" s="2" t="str">
        <f t="shared" si="163"/>
        <v/>
      </c>
      <c r="AS566" t="str">
        <f t="shared" si="164"/>
        <v/>
      </c>
      <c r="AT566" t="str">
        <f t="shared" si="156"/>
        <v/>
      </c>
      <c r="AU566" t="str">
        <f t="shared" si="157"/>
        <v/>
      </c>
    </row>
    <row r="567" spans="2:47" x14ac:dyDescent="0.25">
      <c r="B567" t="str">
        <f>IF(D567="","",MAX($B$2:B566)+1)</f>
        <v/>
      </c>
      <c r="C567" s="3" t="str">
        <f>IF(A567="","",IF(COUNTIF($A$2:$A566,$A567)=0,MAX($C$2:$C566)+1,""))</f>
        <v/>
      </c>
      <c r="M567" t="s">
        <v>57</v>
      </c>
      <c r="O567" t="s">
        <v>57</v>
      </c>
      <c r="P567" s="3" t="str">
        <f t="shared" si="158"/>
        <v/>
      </c>
      <c r="Q567" s="3" t="str">
        <f>IF(D567="","",IF(AND(D567&lt;&gt;"",E567&lt;&gt;"",F567&lt;&gt;"",J567&lt;&gt;"",P567&lt;&gt;"",L567&lt;&gt;"",IFERROR(MATCH(INDEX($C:$C,MATCH($D567,$D:$D,0)),IMAGENES!$B:$B,0),-1)&gt;0),"'si'","'no'"))</f>
        <v/>
      </c>
      <c r="S567" t="str">
        <f t="shared" si="148"/>
        <v/>
      </c>
      <c r="T567" t="str">
        <f t="shared" si="149"/>
        <v/>
      </c>
      <c r="U567" t="str">
        <f t="shared" si="150"/>
        <v/>
      </c>
      <c r="V567" t="str">
        <f t="shared" si="159"/>
        <v/>
      </c>
      <c r="W567" t="str">
        <f t="shared" si="151"/>
        <v/>
      </c>
      <c r="X567" t="str">
        <f t="shared" si="152"/>
        <v/>
      </c>
      <c r="Y567" t="str">
        <f t="shared" si="153"/>
        <v/>
      </c>
      <c r="Z567" t="str">
        <f>IF($X567="","",INDEX(CATEGORIAS!$A:$A,MATCH($X567,CATEGORIAS!$B:$B,0)))</f>
        <v/>
      </c>
      <c r="AA567" t="str">
        <f>IF($Y567="","",INDEX(SUBCATEGORIAS!$A:$A,MATCH($Y567,SUBCATEGORIAS!$B:$B,0)))</f>
        <v/>
      </c>
      <c r="AB567" t="str">
        <f t="shared" si="154"/>
        <v/>
      </c>
      <c r="AC567" t="str">
        <f t="shared" si="160"/>
        <v/>
      </c>
      <c r="AD567" t="str">
        <f t="shared" si="161"/>
        <v/>
      </c>
      <c r="AE567" t="str">
        <f t="shared" si="162"/>
        <v/>
      </c>
      <c r="AG567">
        <v>565</v>
      </c>
      <c r="AH567" t="str">
        <f t="shared" si="165"/>
        <v/>
      </c>
      <c r="AI567" t="str">
        <f>IFERROR(IF(MATCH($AH563,$S:$S,0)&gt;0,CONCATENATE("descripcion_larga: '",INDEX($W:$W,MATCH($AH563,$S:$S,0)),"',"),0),"")</f>
        <v/>
      </c>
      <c r="AN567" t="str">
        <f>IF($E567="","",INDEX(CATEGORIAS!$A:$A,MATCH($E567,CATEGORIAS!$B:$B,0)))</f>
        <v/>
      </c>
      <c r="AO567" t="str">
        <f>IF($F567="","",INDEX(SUBCATEGORIAS!$A:$A,MATCH($F567,SUBCATEGORIAS!$B:$B,0)))</f>
        <v/>
      </c>
      <c r="AP567" t="str">
        <f t="shared" si="155"/>
        <v/>
      </c>
      <c r="AR567" s="2" t="str">
        <f t="shared" si="163"/>
        <v/>
      </c>
      <c r="AS567" t="str">
        <f t="shared" si="164"/>
        <v/>
      </c>
      <c r="AT567" t="str">
        <f t="shared" si="156"/>
        <v/>
      </c>
      <c r="AU567" t="str">
        <f t="shared" si="157"/>
        <v/>
      </c>
    </row>
    <row r="568" spans="2:47" x14ac:dyDescent="0.25">
      <c r="B568" t="str">
        <f>IF(D568="","",MAX($B$2:B567)+1)</f>
        <v/>
      </c>
      <c r="C568" s="3" t="str">
        <f>IF(A568="","",IF(COUNTIF($A$2:$A567,$A568)=0,MAX($C$2:$C567)+1,""))</f>
        <v/>
      </c>
      <c r="M568" t="s">
        <v>57</v>
      </c>
      <c r="O568" t="s">
        <v>57</v>
      </c>
      <c r="P568" s="3" t="str">
        <f t="shared" si="158"/>
        <v/>
      </c>
      <c r="Q568" s="3" t="str">
        <f>IF(D568="","",IF(AND(D568&lt;&gt;"",E568&lt;&gt;"",F568&lt;&gt;"",J568&lt;&gt;"",P568&lt;&gt;"",L568&lt;&gt;"",IFERROR(MATCH(INDEX($C:$C,MATCH($D568,$D:$D,0)),IMAGENES!$B:$B,0),-1)&gt;0),"'si'","'no'"))</f>
        <v/>
      </c>
      <c r="S568" t="str">
        <f t="shared" si="148"/>
        <v/>
      </c>
      <c r="T568" t="str">
        <f t="shared" si="149"/>
        <v/>
      </c>
      <c r="U568" t="str">
        <f t="shared" si="150"/>
        <v/>
      </c>
      <c r="V568" t="str">
        <f t="shared" si="159"/>
        <v/>
      </c>
      <c r="W568" t="str">
        <f t="shared" si="151"/>
        <v/>
      </c>
      <c r="X568" t="str">
        <f t="shared" si="152"/>
        <v/>
      </c>
      <c r="Y568" t="str">
        <f t="shared" si="153"/>
        <v/>
      </c>
      <c r="Z568" t="str">
        <f>IF($X568="","",INDEX(CATEGORIAS!$A:$A,MATCH($X568,CATEGORIAS!$B:$B,0)))</f>
        <v/>
      </c>
      <c r="AA568" t="str">
        <f>IF($Y568="","",INDEX(SUBCATEGORIAS!$A:$A,MATCH($Y568,SUBCATEGORIAS!$B:$B,0)))</f>
        <v/>
      </c>
      <c r="AB568" t="str">
        <f t="shared" si="154"/>
        <v/>
      </c>
      <c r="AC568" t="str">
        <f t="shared" si="160"/>
        <v/>
      </c>
      <c r="AD568" t="str">
        <f t="shared" si="161"/>
        <v/>
      </c>
      <c r="AE568" t="str">
        <f t="shared" si="162"/>
        <v/>
      </c>
      <c r="AG568">
        <v>566</v>
      </c>
      <c r="AH568" t="str">
        <f t="shared" si="165"/>
        <v/>
      </c>
      <c r="AI568" t="str">
        <f>IFERROR(IF(MATCH($AH563,$S:$S,0)&gt;0,CONCATENATE("grado: '",INDEX($V:$V,MATCH($AH563,$S:$S,0)),"',"),0),"")</f>
        <v/>
      </c>
      <c r="AN568" t="str">
        <f>IF($E568="","",INDEX(CATEGORIAS!$A:$A,MATCH($E568,CATEGORIAS!$B:$B,0)))</f>
        <v/>
      </c>
      <c r="AO568" t="str">
        <f>IF($F568="","",INDEX(SUBCATEGORIAS!$A:$A,MATCH($F568,SUBCATEGORIAS!$B:$B,0)))</f>
        <v/>
      </c>
      <c r="AP568" t="str">
        <f t="shared" si="155"/>
        <v/>
      </c>
      <c r="AR568" s="2" t="str">
        <f t="shared" si="163"/>
        <v/>
      </c>
      <c r="AS568" t="str">
        <f t="shared" si="164"/>
        <v/>
      </c>
      <c r="AT568" t="str">
        <f t="shared" si="156"/>
        <v/>
      </c>
      <c r="AU568" t="str">
        <f t="shared" si="157"/>
        <v/>
      </c>
    </row>
    <row r="569" spans="2:47" x14ac:dyDescent="0.25">
      <c r="B569" t="str">
        <f>IF(D569="","",MAX($B$2:B568)+1)</f>
        <v/>
      </c>
      <c r="C569" s="3" t="str">
        <f>IF(A569="","",IF(COUNTIF($A$2:$A568,$A569)=0,MAX($C$2:$C568)+1,""))</f>
        <v/>
      </c>
      <c r="M569" t="s">
        <v>57</v>
      </c>
      <c r="O569" t="s">
        <v>57</v>
      </c>
      <c r="P569" s="3" t="str">
        <f t="shared" si="158"/>
        <v/>
      </c>
      <c r="Q569" s="3" t="str">
        <f>IF(D569="","",IF(AND(D569&lt;&gt;"",E569&lt;&gt;"",F569&lt;&gt;"",J569&lt;&gt;"",P569&lt;&gt;"",L569&lt;&gt;"",IFERROR(MATCH(INDEX($C:$C,MATCH($D569,$D:$D,0)),IMAGENES!$B:$B,0),-1)&gt;0),"'si'","'no'"))</f>
        <v/>
      </c>
      <c r="S569" t="str">
        <f t="shared" si="148"/>
        <v/>
      </c>
      <c r="T569" t="str">
        <f t="shared" si="149"/>
        <v/>
      </c>
      <c r="U569" t="str">
        <f t="shared" si="150"/>
        <v/>
      </c>
      <c r="V569" t="str">
        <f t="shared" si="159"/>
        <v/>
      </c>
      <c r="W569" t="str">
        <f t="shared" si="151"/>
        <v/>
      </c>
      <c r="X569" t="str">
        <f t="shared" si="152"/>
        <v/>
      </c>
      <c r="Y569" t="str">
        <f t="shared" si="153"/>
        <v/>
      </c>
      <c r="Z569" t="str">
        <f>IF($X569="","",INDEX(CATEGORIAS!$A:$A,MATCH($X569,CATEGORIAS!$B:$B,0)))</f>
        <v/>
      </c>
      <c r="AA569" t="str">
        <f>IF($Y569="","",INDEX(SUBCATEGORIAS!$A:$A,MATCH($Y569,SUBCATEGORIAS!$B:$B,0)))</f>
        <v/>
      </c>
      <c r="AB569" t="str">
        <f t="shared" si="154"/>
        <v/>
      </c>
      <c r="AC569" t="str">
        <f t="shared" si="160"/>
        <v/>
      </c>
      <c r="AD569" t="str">
        <f t="shared" si="161"/>
        <v/>
      </c>
      <c r="AE569" t="str">
        <f t="shared" si="162"/>
        <v/>
      </c>
      <c r="AG569">
        <v>567</v>
      </c>
      <c r="AH569" t="str">
        <f t="shared" si="165"/>
        <v/>
      </c>
      <c r="AI569" t="str">
        <f>IFERROR(IF(MATCH($AH563,$S:$S,0)&gt;0,CONCATENATE("id_categoria: '",INDEX($Z:$Z,MATCH($AH563,$S:$S,0)),"',"),0),"")</f>
        <v/>
      </c>
      <c r="AN569" t="str">
        <f>IF($E569="","",INDEX(CATEGORIAS!$A:$A,MATCH($E569,CATEGORIAS!$B:$B,0)))</f>
        <v/>
      </c>
      <c r="AO569" t="str">
        <f>IF($F569="","",INDEX(SUBCATEGORIAS!$A:$A,MATCH($F569,SUBCATEGORIAS!$B:$B,0)))</f>
        <v/>
      </c>
      <c r="AP569" t="str">
        <f t="shared" si="155"/>
        <v/>
      </c>
      <c r="AR569" s="2" t="str">
        <f t="shared" si="163"/>
        <v/>
      </c>
      <c r="AS569" t="str">
        <f t="shared" si="164"/>
        <v/>
      </c>
      <c r="AT569" t="str">
        <f t="shared" si="156"/>
        <v/>
      </c>
      <c r="AU569" t="str">
        <f t="shared" si="157"/>
        <v/>
      </c>
    </row>
    <row r="570" spans="2:47" x14ac:dyDescent="0.25">
      <c r="B570" t="str">
        <f>IF(D570="","",MAX($B$2:B569)+1)</f>
        <v/>
      </c>
      <c r="C570" s="3" t="str">
        <f>IF(A570="","",IF(COUNTIF($A$2:$A569,$A570)=0,MAX($C$2:$C569)+1,""))</f>
        <v/>
      </c>
      <c r="M570" t="s">
        <v>57</v>
      </c>
      <c r="O570" t="s">
        <v>57</v>
      </c>
      <c r="P570" s="3" t="str">
        <f t="shared" si="158"/>
        <v/>
      </c>
      <c r="Q570" s="3" t="str">
        <f>IF(D570="","",IF(AND(D570&lt;&gt;"",E570&lt;&gt;"",F570&lt;&gt;"",J570&lt;&gt;"",P570&lt;&gt;"",L570&lt;&gt;"",IFERROR(MATCH(INDEX($C:$C,MATCH($D570,$D:$D,0)),IMAGENES!$B:$B,0),-1)&gt;0),"'si'","'no'"))</f>
        <v/>
      </c>
      <c r="S570" t="str">
        <f t="shared" si="148"/>
        <v/>
      </c>
      <c r="T570" t="str">
        <f t="shared" si="149"/>
        <v/>
      </c>
      <c r="U570" t="str">
        <f t="shared" si="150"/>
        <v/>
      </c>
      <c r="V570" t="str">
        <f t="shared" si="159"/>
        <v/>
      </c>
      <c r="W570" t="str">
        <f t="shared" si="151"/>
        <v/>
      </c>
      <c r="X570" t="str">
        <f t="shared" si="152"/>
        <v/>
      </c>
      <c r="Y570" t="str">
        <f t="shared" si="153"/>
        <v/>
      </c>
      <c r="Z570" t="str">
        <f>IF($X570="","",INDEX(CATEGORIAS!$A:$A,MATCH($X570,CATEGORIAS!$B:$B,0)))</f>
        <v/>
      </c>
      <c r="AA570" t="str">
        <f>IF($Y570="","",INDEX(SUBCATEGORIAS!$A:$A,MATCH($Y570,SUBCATEGORIAS!$B:$B,0)))</f>
        <v/>
      </c>
      <c r="AB570" t="str">
        <f t="shared" si="154"/>
        <v/>
      </c>
      <c r="AC570" t="str">
        <f t="shared" si="160"/>
        <v/>
      </c>
      <c r="AD570" t="str">
        <f t="shared" si="161"/>
        <v/>
      </c>
      <c r="AE570" t="str">
        <f t="shared" si="162"/>
        <v/>
      </c>
      <c r="AG570">
        <v>568</v>
      </c>
      <c r="AH570" t="str">
        <f t="shared" si="165"/>
        <v/>
      </c>
      <c r="AI570" t="str">
        <f>IFERROR(IF(MATCH($AH563,$S:$S,0)&gt;0,CONCATENATE("id_subcategoria: '",INDEX($AA:$AA,MATCH($AH563,$S:$S,0)),"',"),0),"")</f>
        <v/>
      </c>
      <c r="AN570" t="str">
        <f>IF($E570="","",INDEX(CATEGORIAS!$A:$A,MATCH($E570,CATEGORIAS!$B:$B,0)))</f>
        <v/>
      </c>
      <c r="AO570" t="str">
        <f>IF($F570="","",INDEX(SUBCATEGORIAS!$A:$A,MATCH($F570,SUBCATEGORIAS!$B:$B,0)))</f>
        <v/>
      </c>
      <c r="AP570" t="str">
        <f t="shared" si="155"/>
        <v/>
      </c>
      <c r="AR570" s="2" t="str">
        <f t="shared" si="163"/>
        <v/>
      </c>
      <c r="AS570" t="str">
        <f t="shared" si="164"/>
        <v/>
      </c>
      <c r="AT570" t="str">
        <f t="shared" si="156"/>
        <v/>
      </c>
      <c r="AU570" t="str">
        <f t="shared" si="157"/>
        <v/>
      </c>
    </row>
    <row r="571" spans="2:47" x14ac:dyDescent="0.25">
      <c r="B571" t="str">
        <f>IF(D571="","",MAX($B$2:B570)+1)</f>
        <v/>
      </c>
      <c r="C571" s="3" t="str">
        <f>IF(A571="","",IF(COUNTIF($A$2:$A570,$A571)=0,MAX($C$2:$C570)+1,""))</f>
        <v/>
      </c>
      <c r="M571" t="s">
        <v>57</v>
      </c>
      <c r="O571" t="s">
        <v>57</v>
      </c>
      <c r="P571" s="3" t="str">
        <f t="shared" si="158"/>
        <v/>
      </c>
      <c r="Q571" s="3" t="str">
        <f>IF(D571="","",IF(AND(D571&lt;&gt;"",E571&lt;&gt;"",F571&lt;&gt;"",J571&lt;&gt;"",P571&lt;&gt;"",L571&lt;&gt;"",IFERROR(MATCH(INDEX($C:$C,MATCH($D571,$D:$D,0)),IMAGENES!$B:$B,0),-1)&gt;0),"'si'","'no'"))</f>
        <v/>
      </c>
      <c r="S571" t="str">
        <f t="shared" si="148"/>
        <v/>
      </c>
      <c r="T571" t="str">
        <f t="shared" si="149"/>
        <v/>
      </c>
      <c r="U571" t="str">
        <f t="shared" si="150"/>
        <v/>
      </c>
      <c r="V571" t="str">
        <f t="shared" si="159"/>
        <v/>
      </c>
      <c r="W571" t="str">
        <f t="shared" si="151"/>
        <v/>
      </c>
      <c r="X571" t="str">
        <f t="shared" si="152"/>
        <v/>
      </c>
      <c r="Y571" t="str">
        <f t="shared" si="153"/>
        <v/>
      </c>
      <c r="Z571" t="str">
        <f>IF($X571="","",INDEX(CATEGORIAS!$A:$A,MATCH($X571,CATEGORIAS!$B:$B,0)))</f>
        <v/>
      </c>
      <c r="AA571" t="str">
        <f>IF($Y571="","",INDEX(SUBCATEGORIAS!$A:$A,MATCH($Y571,SUBCATEGORIAS!$B:$B,0)))</f>
        <v/>
      </c>
      <c r="AB571" t="str">
        <f t="shared" si="154"/>
        <v/>
      </c>
      <c r="AC571" t="str">
        <f t="shared" si="160"/>
        <v/>
      </c>
      <c r="AD571" t="str">
        <f t="shared" si="161"/>
        <v/>
      </c>
      <c r="AE571" t="str">
        <f t="shared" si="162"/>
        <v/>
      </c>
      <c r="AG571">
        <v>569</v>
      </c>
      <c r="AH571" t="str">
        <f t="shared" si="165"/>
        <v/>
      </c>
      <c r="AI571" t="str">
        <f>IFERROR(IF(MATCH($AH563,$S:$S,0)&gt;0,CONCATENATE("precio: ",INDEX($AB:$AB,MATCH($AH563,$S:$S,0)),","),0),"")</f>
        <v/>
      </c>
      <c r="AN571" t="str">
        <f>IF($E571="","",INDEX(CATEGORIAS!$A:$A,MATCH($E571,CATEGORIAS!$B:$B,0)))</f>
        <v/>
      </c>
      <c r="AO571" t="str">
        <f>IF($F571="","",INDEX(SUBCATEGORIAS!$A:$A,MATCH($F571,SUBCATEGORIAS!$B:$B,0)))</f>
        <v/>
      </c>
      <c r="AP571" t="str">
        <f t="shared" si="155"/>
        <v/>
      </c>
      <c r="AR571" s="2" t="str">
        <f t="shared" si="163"/>
        <v/>
      </c>
      <c r="AS571" t="str">
        <f t="shared" si="164"/>
        <v/>
      </c>
      <c r="AT571" t="str">
        <f t="shared" si="156"/>
        <v/>
      </c>
      <c r="AU571" t="str">
        <f t="shared" si="157"/>
        <v/>
      </c>
    </row>
    <row r="572" spans="2:47" x14ac:dyDescent="0.25">
      <c r="B572" t="str">
        <f>IF(D572="","",MAX($B$2:B571)+1)</f>
        <v/>
      </c>
      <c r="C572" s="3" t="str">
        <f>IF(A572="","",IF(COUNTIF($A$2:$A571,$A572)=0,MAX($C$2:$C571)+1,""))</f>
        <v/>
      </c>
      <c r="M572" t="s">
        <v>57</v>
      </c>
      <c r="O572" t="s">
        <v>57</v>
      </c>
      <c r="P572" s="3" t="str">
        <f t="shared" si="158"/>
        <v/>
      </c>
      <c r="Q572" s="3" t="str">
        <f>IF(D572="","",IF(AND(D572&lt;&gt;"",E572&lt;&gt;"",F572&lt;&gt;"",J572&lt;&gt;"",P572&lt;&gt;"",L572&lt;&gt;"",IFERROR(MATCH(INDEX($C:$C,MATCH($D572,$D:$D,0)),IMAGENES!$B:$B,0),-1)&gt;0),"'si'","'no'"))</f>
        <v/>
      </c>
      <c r="S572" t="str">
        <f t="shared" si="148"/>
        <v/>
      </c>
      <c r="T572" t="str">
        <f t="shared" si="149"/>
        <v/>
      </c>
      <c r="U572" t="str">
        <f t="shared" si="150"/>
        <v/>
      </c>
      <c r="V572" t="str">
        <f t="shared" si="159"/>
        <v/>
      </c>
      <c r="W572" t="str">
        <f t="shared" si="151"/>
        <v/>
      </c>
      <c r="X572" t="str">
        <f t="shared" si="152"/>
        <v/>
      </c>
      <c r="Y572" t="str">
        <f t="shared" si="153"/>
        <v/>
      </c>
      <c r="Z572" t="str">
        <f>IF($X572="","",INDEX(CATEGORIAS!$A:$A,MATCH($X572,CATEGORIAS!$B:$B,0)))</f>
        <v/>
      </c>
      <c r="AA572" t="str">
        <f>IF($Y572="","",INDEX(SUBCATEGORIAS!$A:$A,MATCH($Y572,SUBCATEGORIAS!$B:$B,0)))</f>
        <v/>
      </c>
      <c r="AB572" t="str">
        <f t="shared" si="154"/>
        <v/>
      </c>
      <c r="AC572" t="str">
        <f t="shared" si="160"/>
        <v/>
      </c>
      <c r="AD572" t="str">
        <f t="shared" si="161"/>
        <v/>
      </c>
      <c r="AE572" t="str">
        <f t="shared" si="162"/>
        <v/>
      </c>
      <c r="AG572">
        <v>570</v>
      </c>
      <c r="AH572" t="str">
        <f t="shared" si="165"/>
        <v/>
      </c>
      <c r="AI572" t="str">
        <f>IFERROR(IF(MATCH($AH563,$S:$S,0)&gt;0,CONCATENATE("video_si: ",IF(LEN(IF(OR(INDEX($AD:$AD,MATCH($AH563,$S:$S,0))=0,INDEX($AD:$AD,MATCH($AH563,$S:$S,0))=" ",INDEX($AD:$AD,MATCH($AH563,$S:$S,0))=""),CONCATENATE(CHAR(39),CHAR(39)),CONCATENATE(CHAR(39),INDEX($AD:$AD,MATCH($AH563,$S:$S,0)),CHAR(39))))&gt;5,"'si'","'no'"),","),0),"")</f>
        <v/>
      </c>
      <c r="AN572" t="str">
        <f>IF($E572="","",INDEX(CATEGORIAS!$A:$A,MATCH($E572,CATEGORIAS!$B:$B,0)))</f>
        <v/>
      </c>
      <c r="AO572" t="str">
        <f>IF($F572="","",INDEX(SUBCATEGORIAS!$A:$A,MATCH($F572,SUBCATEGORIAS!$B:$B,0)))</f>
        <v/>
      </c>
      <c r="AP572" t="str">
        <f t="shared" si="155"/>
        <v/>
      </c>
      <c r="AR572" s="2" t="str">
        <f t="shared" si="163"/>
        <v/>
      </c>
      <c r="AS572" t="str">
        <f t="shared" si="164"/>
        <v/>
      </c>
      <c r="AT572" t="str">
        <f t="shared" si="156"/>
        <v/>
      </c>
      <c r="AU572" t="str">
        <f t="shared" si="157"/>
        <v/>
      </c>
    </row>
    <row r="573" spans="2:47" x14ac:dyDescent="0.25">
      <c r="B573" t="str">
        <f>IF(D573="","",MAX($B$2:B572)+1)</f>
        <v/>
      </c>
      <c r="C573" s="3" t="str">
        <f>IF(A573="","",IF(COUNTIF($A$2:$A572,$A573)=0,MAX($C$2:$C572)+1,""))</f>
        <v/>
      </c>
      <c r="M573" t="s">
        <v>57</v>
      </c>
      <c r="O573" t="s">
        <v>57</v>
      </c>
      <c r="P573" s="3" t="str">
        <f t="shared" si="158"/>
        <v/>
      </c>
      <c r="Q573" s="3" t="str">
        <f>IF(D573="","",IF(AND(D573&lt;&gt;"",E573&lt;&gt;"",F573&lt;&gt;"",J573&lt;&gt;"",P573&lt;&gt;"",L573&lt;&gt;"",IFERROR(MATCH(INDEX($C:$C,MATCH($D573,$D:$D,0)),IMAGENES!$B:$B,0),-1)&gt;0),"'si'","'no'"))</f>
        <v/>
      </c>
      <c r="S573" t="str">
        <f t="shared" si="148"/>
        <v/>
      </c>
      <c r="T573" t="str">
        <f t="shared" si="149"/>
        <v/>
      </c>
      <c r="U573" t="str">
        <f t="shared" si="150"/>
        <v/>
      </c>
      <c r="V573" t="str">
        <f t="shared" si="159"/>
        <v/>
      </c>
      <c r="W573" t="str">
        <f t="shared" si="151"/>
        <v/>
      </c>
      <c r="X573" t="str">
        <f t="shared" si="152"/>
        <v/>
      </c>
      <c r="Y573" t="str">
        <f t="shared" si="153"/>
        <v/>
      </c>
      <c r="Z573" t="str">
        <f>IF($X573="","",INDEX(CATEGORIAS!$A:$A,MATCH($X573,CATEGORIAS!$B:$B,0)))</f>
        <v/>
      </c>
      <c r="AA573" t="str">
        <f>IF($Y573="","",INDEX(SUBCATEGORIAS!$A:$A,MATCH($Y573,SUBCATEGORIAS!$B:$B,0)))</f>
        <v/>
      </c>
      <c r="AB573" t="str">
        <f t="shared" si="154"/>
        <v/>
      </c>
      <c r="AC573" t="str">
        <f t="shared" si="160"/>
        <v/>
      </c>
      <c r="AD573" t="str">
        <f t="shared" si="161"/>
        <v/>
      </c>
      <c r="AE573" t="str">
        <f t="shared" si="162"/>
        <v/>
      </c>
      <c r="AG573">
        <v>571</v>
      </c>
      <c r="AH573" t="str">
        <f t="shared" si="165"/>
        <v/>
      </c>
      <c r="AI573" t="str">
        <f>IFERROR(IF(MATCH($AH563,$S:$S,0)&gt;0,CONCATENATE("video_link: ",IF(OR(INDEX($AD:$AD,MATCH($AH563,$S:$S,0))=0,INDEX($AD:$AD,MATCH($AH563,$S:$S,0))=" ",INDEX($AD:$AD,MATCH($AH563,$S:$S,0))=""),CONCATENATE(CHAR(39),CHAR(39)),CONCATENATE(CHAR(39),INDEX($AD:$AD,MATCH($AH563,$S:$S,0)),CHAR(39))),","),0),"")</f>
        <v/>
      </c>
      <c r="AN573" t="str">
        <f>IF($E573="","",INDEX(CATEGORIAS!$A:$A,MATCH($E573,CATEGORIAS!$B:$B,0)))</f>
        <v/>
      </c>
      <c r="AO573" t="str">
        <f>IF($F573="","",INDEX(SUBCATEGORIAS!$A:$A,MATCH($F573,SUBCATEGORIAS!$B:$B,0)))</f>
        <v/>
      </c>
      <c r="AP573" t="str">
        <f t="shared" si="155"/>
        <v/>
      </c>
      <c r="AR573" s="2" t="str">
        <f t="shared" si="163"/>
        <v/>
      </c>
      <c r="AS573" t="str">
        <f t="shared" si="164"/>
        <v/>
      </c>
      <c r="AT573" t="str">
        <f t="shared" si="156"/>
        <v/>
      </c>
      <c r="AU573" t="str">
        <f t="shared" si="157"/>
        <v/>
      </c>
    </row>
    <row r="574" spans="2:47" x14ac:dyDescent="0.25">
      <c r="B574" t="str">
        <f>IF(D574="","",MAX($B$2:B573)+1)</f>
        <v/>
      </c>
      <c r="C574" s="3" t="str">
        <f>IF(A574="","",IF(COUNTIF($A$2:$A573,$A574)=0,MAX($C$2:$C573)+1,""))</f>
        <v/>
      </c>
      <c r="M574" t="s">
        <v>57</v>
      </c>
      <c r="O574" t="s">
        <v>57</v>
      </c>
      <c r="P574" s="3" t="str">
        <f t="shared" si="158"/>
        <v/>
      </c>
      <c r="Q574" s="3" t="str">
        <f>IF(D574="","",IF(AND(D574&lt;&gt;"",E574&lt;&gt;"",F574&lt;&gt;"",J574&lt;&gt;"",P574&lt;&gt;"",L574&lt;&gt;"",IFERROR(MATCH(INDEX($C:$C,MATCH($D574,$D:$D,0)),IMAGENES!$B:$B,0),-1)&gt;0),"'si'","'no'"))</f>
        <v/>
      </c>
      <c r="S574" t="str">
        <f t="shared" si="148"/>
        <v/>
      </c>
      <c r="T574" t="str">
        <f t="shared" si="149"/>
        <v/>
      </c>
      <c r="U574" t="str">
        <f t="shared" si="150"/>
        <v/>
      </c>
      <c r="V574" t="str">
        <f t="shared" si="159"/>
        <v/>
      </c>
      <c r="W574" t="str">
        <f t="shared" si="151"/>
        <v/>
      </c>
      <c r="X574" t="str">
        <f t="shared" si="152"/>
        <v/>
      </c>
      <c r="Y574" t="str">
        <f t="shared" si="153"/>
        <v/>
      </c>
      <c r="Z574" t="str">
        <f>IF($X574="","",INDEX(CATEGORIAS!$A:$A,MATCH($X574,CATEGORIAS!$B:$B,0)))</f>
        <v/>
      </c>
      <c r="AA574" t="str">
        <f>IF($Y574="","",INDEX(SUBCATEGORIAS!$A:$A,MATCH($Y574,SUBCATEGORIAS!$B:$B,0)))</f>
        <v/>
      </c>
      <c r="AB574" t="str">
        <f t="shared" si="154"/>
        <v/>
      </c>
      <c r="AC574" t="str">
        <f t="shared" si="160"/>
        <v/>
      </c>
      <c r="AD574" t="str">
        <f t="shared" si="161"/>
        <v/>
      </c>
      <c r="AE574" t="str">
        <f t="shared" si="162"/>
        <v/>
      </c>
      <c r="AG574">
        <v>572</v>
      </c>
      <c r="AH574" t="str">
        <f t="shared" si="165"/>
        <v/>
      </c>
      <c r="AI574" t="str">
        <f>IFERROR(IF(MATCH($AH563,$S:$S,0)&gt;0,CONCATENATE("imagen: ",IF(OR(INDEX($AC:$AC,MATCH($AH563,$S:$S,0))=0,INDEX($AC:$AC,MATCH($AH563,$S:$S,0))=" ",INDEX($AC:$AC,MATCH($AH563,$S:$S,0))=""),CONCATENATE(CHAR(39),CHAR(39)),CONCATENATE("require('../images/productos/",INDEX($AC:$AC,MATCH($AH563,$S:$S,0)),"')")),","),0),"")</f>
        <v/>
      </c>
      <c r="AN574" t="str">
        <f>IF($E574="","",INDEX(CATEGORIAS!$A:$A,MATCH($E574,CATEGORIAS!$B:$B,0)))</f>
        <v/>
      </c>
      <c r="AO574" t="str">
        <f>IF($F574="","",INDEX(SUBCATEGORIAS!$A:$A,MATCH($F574,SUBCATEGORIAS!$B:$B,0)))</f>
        <v/>
      </c>
      <c r="AP574" t="str">
        <f t="shared" si="155"/>
        <v/>
      </c>
      <c r="AR574" s="2" t="str">
        <f t="shared" si="163"/>
        <v/>
      </c>
      <c r="AS574" t="str">
        <f t="shared" si="164"/>
        <v/>
      </c>
      <c r="AT574" t="str">
        <f t="shared" si="156"/>
        <v/>
      </c>
      <c r="AU574" t="str">
        <f t="shared" si="157"/>
        <v/>
      </c>
    </row>
    <row r="575" spans="2:47" x14ac:dyDescent="0.25">
      <c r="B575" t="str">
        <f>IF(D575="","",MAX($B$2:B574)+1)</f>
        <v/>
      </c>
      <c r="C575" s="3" t="str">
        <f>IF(A575="","",IF(COUNTIF($A$2:$A574,$A575)=0,MAX($C$2:$C574)+1,""))</f>
        <v/>
      </c>
      <c r="M575" t="s">
        <v>57</v>
      </c>
      <c r="O575" t="s">
        <v>57</v>
      </c>
      <c r="P575" s="3" t="str">
        <f t="shared" si="158"/>
        <v/>
      </c>
      <c r="Q575" s="3" t="str">
        <f>IF(D575="","",IF(AND(D575&lt;&gt;"",E575&lt;&gt;"",F575&lt;&gt;"",J575&lt;&gt;"",P575&lt;&gt;"",L575&lt;&gt;"",IFERROR(MATCH(INDEX($C:$C,MATCH($D575,$D:$D,0)),IMAGENES!$B:$B,0),-1)&gt;0),"'si'","'no'"))</f>
        <v/>
      </c>
      <c r="S575" t="str">
        <f t="shared" si="148"/>
        <v/>
      </c>
      <c r="T575" t="str">
        <f t="shared" si="149"/>
        <v/>
      </c>
      <c r="U575" t="str">
        <f t="shared" si="150"/>
        <v/>
      </c>
      <c r="V575" t="str">
        <f t="shared" si="159"/>
        <v/>
      </c>
      <c r="W575" t="str">
        <f t="shared" si="151"/>
        <v/>
      </c>
      <c r="X575" t="str">
        <f t="shared" si="152"/>
        <v/>
      </c>
      <c r="Y575" t="str">
        <f t="shared" si="153"/>
        <v/>
      </c>
      <c r="Z575" t="str">
        <f>IF($X575="","",INDEX(CATEGORIAS!$A:$A,MATCH($X575,CATEGORIAS!$B:$B,0)))</f>
        <v/>
      </c>
      <c r="AA575" t="str">
        <f>IF($Y575="","",INDEX(SUBCATEGORIAS!$A:$A,MATCH($Y575,SUBCATEGORIAS!$B:$B,0)))</f>
        <v/>
      </c>
      <c r="AB575" t="str">
        <f t="shared" si="154"/>
        <v/>
      </c>
      <c r="AC575" t="str">
        <f t="shared" si="160"/>
        <v/>
      </c>
      <c r="AD575" t="str">
        <f t="shared" si="161"/>
        <v/>
      </c>
      <c r="AE575" t="str">
        <f t="shared" si="162"/>
        <v/>
      </c>
      <c r="AG575">
        <v>573</v>
      </c>
      <c r="AH575" t="str">
        <f t="shared" si="165"/>
        <v/>
      </c>
      <c r="AI575" t="str">
        <f>IFERROR(IF(MATCH($AH563,$S:$S,0)&gt;0,CONCATENATE("disponible: ",INDEX($AE:$AE,MATCH($AH563,$S:$S,0)),","),0),"")</f>
        <v/>
      </c>
      <c r="AN575" t="str">
        <f>IF($E575="","",INDEX(CATEGORIAS!$A:$A,MATCH($E575,CATEGORIAS!$B:$B,0)))</f>
        <v/>
      </c>
      <c r="AO575" t="str">
        <f>IF($F575="","",INDEX(SUBCATEGORIAS!$A:$A,MATCH($F575,SUBCATEGORIAS!$B:$B,0)))</f>
        <v/>
      </c>
      <c r="AP575" t="str">
        <f t="shared" si="155"/>
        <v/>
      </c>
      <c r="AR575" s="2" t="str">
        <f t="shared" si="163"/>
        <v/>
      </c>
      <c r="AS575" t="str">
        <f t="shared" si="164"/>
        <v/>
      </c>
      <c r="AT575" t="str">
        <f t="shared" si="156"/>
        <v/>
      </c>
      <c r="AU575" t="str">
        <f t="shared" si="157"/>
        <v/>
      </c>
    </row>
    <row r="576" spans="2:47" x14ac:dyDescent="0.25">
      <c r="B576" t="str">
        <f>IF(D576="","",MAX($B$2:B575)+1)</f>
        <v/>
      </c>
      <c r="C576" s="3" t="str">
        <f>IF(A576="","",IF(COUNTIF($A$2:$A575,$A576)=0,MAX($C$2:$C575)+1,""))</f>
        <v/>
      </c>
      <c r="M576" t="s">
        <v>57</v>
      </c>
      <c r="O576" t="s">
        <v>57</v>
      </c>
      <c r="P576" s="3" t="str">
        <f t="shared" si="158"/>
        <v/>
      </c>
      <c r="Q576" s="3" t="str">
        <f>IF(D576="","",IF(AND(D576&lt;&gt;"",E576&lt;&gt;"",F576&lt;&gt;"",J576&lt;&gt;"",P576&lt;&gt;"",L576&lt;&gt;"",IFERROR(MATCH(INDEX($C:$C,MATCH($D576,$D:$D,0)),IMAGENES!$B:$B,0),-1)&gt;0),"'si'","'no'"))</f>
        <v/>
      </c>
      <c r="S576" t="str">
        <f t="shared" si="148"/>
        <v/>
      </c>
      <c r="T576" t="str">
        <f t="shared" si="149"/>
        <v/>
      </c>
      <c r="U576" t="str">
        <f t="shared" si="150"/>
        <v/>
      </c>
      <c r="V576" t="str">
        <f t="shared" si="159"/>
        <v/>
      </c>
      <c r="W576" t="str">
        <f t="shared" si="151"/>
        <v/>
      </c>
      <c r="X576" t="str">
        <f t="shared" si="152"/>
        <v/>
      </c>
      <c r="Y576" t="str">
        <f t="shared" si="153"/>
        <v/>
      </c>
      <c r="Z576" t="str">
        <f>IF($X576="","",INDEX(CATEGORIAS!$A:$A,MATCH($X576,CATEGORIAS!$B:$B,0)))</f>
        <v/>
      </c>
      <c r="AA576" t="str">
        <f>IF($Y576="","",INDEX(SUBCATEGORIAS!$A:$A,MATCH($Y576,SUBCATEGORIAS!$B:$B,0)))</f>
        <v/>
      </c>
      <c r="AB576" t="str">
        <f t="shared" si="154"/>
        <v/>
      </c>
      <c r="AC576" t="str">
        <f t="shared" si="160"/>
        <v/>
      </c>
      <c r="AD576" t="str">
        <f t="shared" si="161"/>
        <v/>
      </c>
      <c r="AE576" t="str">
        <f t="shared" si="162"/>
        <v/>
      </c>
      <c r="AG576">
        <v>574</v>
      </c>
      <c r="AH576" t="str">
        <f t="shared" si="165"/>
        <v/>
      </c>
      <c r="AI576" t="str">
        <f>IFERROR(IF(MATCH($AH563,$S:$S,0)&gt;0,"},",0),"")</f>
        <v/>
      </c>
      <c r="AN576" t="str">
        <f>IF($E576="","",INDEX(CATEGORIAS!$A:$A,MATCH($E576,CATEGORIAS!$B:$B,0)))</f>
        <v/>
      </c>
      <c r="AO576" t="str">
        <f>IF($F576="","",INDEX(SUBCATEGORIAS!$A:$A,MATCH($F576,SUBCATEGORIAS!$B:$B,0)))</f>
        <v/>
      </c>
      <c r="AP576" t="str">
        <f t="shared" si="155"/>
        <v/>
      </c>
      <c r="AR576" s="2" t="str">
        <f t="shared" si="163"/>
        <v/>
      </c>
      <c r="AS576" t="str">
        <f t="shared" si="164"/>
        <v/>
      </c>
      <c r="AT576" t="str">
        <f t="shared" si="156"/>
        <v/>
      </c>
      <c r="AU576" t="str">
        <f t="shared" si="157"/>
        <v/>
      </c>
    </row>
    <row r="577" spans="2:47" x14ac:dyDescent="0.25">
      <c r="B577" t="str">
        <f>IF(D577="","",MAX($B$2:B576)+1)</f>
        <v/>
      </c>
      <c r="C577" s="3" t="str">
        <f>IF(A577="","",IF(COUNTIF($A$2:$A576,$A577)=0,MAX($C$2:$C576)+1,""))</f>
        <v/>
      </c>
      <c r="M577" t="s">
        <v>57</v>
      </c>
      <c r="O577" t="s">
        <v>57</v>
      </c>
      <c r="P577" s="3" t="str">
        <f t="shared" si="158"/>
        <v/>
      </c>
      <c r="Q577" s="3" t="str">
        <f>IF(D577="","",IF(AND(D577&lt;&gt;"",E577&lt;&gt;"",F577&lt;&gt;"",J577&lt;&gt;"",P577&lt;&gt;"",L577&lt;&gt;"",IFERROR(MATCH(INDEX($C:$C,MATCH($D577,$D:$D,0)),IMAGENES!$B:$B,0),-1)&gt;0),"'si'","'no'"))</f>
        <v/>
      </c>
      <c r="S577" t="str">
        <f t="shared" si="148"/>
        <v/>
      </c>
      <c r="T577" t="str">
        <f t="shared" si="149"/>
        <v/>
      </c>
      <c r="U577" t="str">
        <f t="shared" si="150"/>
        <v/>
      </c>
      <c r="V577" t="str">
        <f t="shared" si="159"/>
        <v/>
      </c>
      <c r="W577" t="str">
        <f t="shared" si="151"/>
        <v/>
      </c>
      <c r="X577" t="str">
        <f t="shared" si="152"/>
        <v/>
      </c>
      <c r="Y577" t="str">
        <f t="shared" si="153"/>
        <v/>
      </c>
      <c r="Z577" t="str">
        <f>IF($X577="","",INDEX(CATEGORIAS!$A:$A,MATCH($X577,CATEGORIAS!$B:$B,0)))</f>
        <v/>
      </c>
      <c r="AA577" t="str">
        <f>IF($Y577="","",INDEX(SUBCATEGORIAS!$A:$A,MATCH($Y577,SUBCATEGORIAS!$B:$B,0)))</f>
        <v/>
      </c>
      <c r="AB577" t="str">
        <f t="shared" si="154"/>
        <v/>
      </c>
      <c r="AC577" t="str">
        <f t="shared" si="160"/>
        <v/>
      </c>
      <c r="AD577" t="str">
        <f t="shared" si="161"/>
        <v/>
      </c>
      <c r="AE577" t="str">
        <f t="shared" si="162"/>
        <v/>
      </c>
      <c r="AG577">
        <v>575</v>
      </c>
      <c r="AH577">
        <f t="shared" si="165"/>
        <v>42</v>
      </c>
      <c r="AI577" t="str">
        <f>IFERROR(IF(MATCH($AH577,$S:$S,0)&gt;0,"{",0),"")</f>
        <v/>
      </c>
      <c r="AN577" t="str">
        <f>IF($E577="","",INDEX(CATEGORIAS!$A:$A,MATCH($E577,CATEGORIAS!$B:$B,0)))</f>
        <v/>
      </c>
      <c r="AO577" t="str">
        <f>IF($F577="","",INDEX(SUBCATEGORIAS!$A:$A,MATCH($F577,SUBCATEGORIAS!$B:$B,0)))</f>
        <v/>
      </c>
      <c r="AP577" t="str">
        <f t="shared" si="155"/>
        <v/>
      </c>
      <c r="AR577" s="2" t="str">
        <f t="shared" si="163"/>
        <v/>
      </c>
      <c r="AS577" t="str">
        <f t="shared" si="164"/>
        <v/>
      </c>
      <c r="AT577" t="str">
        <f t="shared" si="156"/>
        <v/>
      </c>
      <c r="AU577" t="str">
        <f t="shared" si="157"/>
        <v/>
      </c>
    </row>
    <row r="578" spans="2:47" x14ac:dyDescent="0.25">
      <c r="B578" t="str">
        <f>IF(D578="","",MAX($B$2:B577)+1)</f>
        <v/>
      </c>
      <c r="C578" s="3" t="str">
        <f>IF(A578="","",IF(COUNTIF($A$2:$A577,$A578)=0,MAX($C$2:$C577)+1,""))</f>
        <v/>
      </c>
      <c r="M578" t="s">
        <v>57</v>
      </c>
      <c r="O578" t="s">
        <v>57</v>
      </c>
      <c r="P578" s="3" t="str">
        <f t="shared" si="158"/>
        <v/>
      </c>
      <c r="Q578" s="3" t="str">
        <f>IF(D578="","",IF(AND(D578&lt;&gt;"",E578&lt;&gt;"",F578&lt;&gt;"",J578&lt;&gt;"",P578&lt;&gt;"",L578&lt;&gt;"",IFERROR(MATCH(INDEX($C:$C,MATCH($D578,$D:$D,0)),IMAGENES!$B:$B,0),-1)&gt;0),"'si'","'no'"))</f>
        <v/>
      </c>
      <c r="S578" t="str">
        <f t="shared" si="148"/>
        <v/>
      </c>
      <c r="T578" t="str">
        <f t="shared" si="149"/>
        <v/>
      </c>
      <c r="U578" t="str">
        <f t="shared" si="150"/>
        <v/>
      </c>
      <c r="V578" t="str">
        <f t="shared" si="159"/>
        <v/>
      </c>
      <c r="W578" t="str">
        <f t="shared" si="151"/>
        <v/>
      </c>
      <c r="X578" t="str">
        <f t="shared" si="152"/>
        <v/>
      </c>
      <c r="Y578" t="str">
        <f t="shared" si="153"/>
        <v/>
      </c>
      <c r="Z578" t="str">
        <f>IF($X578="","",INDEX(CATEGORIAS!$A:$A,MATCH($X578,CATEGORIAS!$B:$B,0)))</f>
        <v/>
      </c>
      <c r="AA578" t="str">
        <f>IF($Y578="","",INDEX(SUBCATEGORIAS!$A:$A,MATCH($Y578,SUBCATEGORIAS!$B:$B,0)))</f>
        <v/>
      </c>
      <c r="AB578" t="str">
        <f t="shared" si="154"/>
        <v/>
      </c>
      <c r="AC578" t="str">
        <f t="shared" si="160"/>
        <v/>
      </c>
      <c r="AD578" t="str">
        <f t="shared" si="161"/>
        <v/>
      </c>
      <c r="AE578" t="str">
        <f t="shared" si="162"/>
        <v/>
      </c>
      <c r="AG578">
        <v>576</v>
      </c>
      <c r="AH578" t="str">
        <f t="shared" si="165"/>
        <v/>
      </c>
      <c r="AI578" t="str">
        <f>IFERROR(IF(MATCH($AH577,$S:$S,0)&gt;0,CONCATENATE("id_articulo: ",$AH577,","),0),"")</f>
        <v/>
      </c>
      <c r="AN578" t="str">
        <f>IF($E578="","",INDEX(CATEGORIAS!$A:$A,MATCH($E578,CATEGORIAS!$B:$B,0)))</f>
        <v/>
      </c>
      <c r="AO578" t="str">
        <f>IF($F578="","",INDEX(SUBCATEGORIAS!$A:$A,MATCH($F578,SUBCATEGORIAS!$B:$B,0)))</f>
        <v/>
      </c>
      <c r="AP578" t="str">
        <f t="shared" si="155"/>
        <v/>
      </c>
      <c r="AR578" s="2" t="str">
        <f t="shared" si="163"/>
        <v/>
      </c>
      <c r="AS578" t="str">
        <f t="shared" si="164"/>
        <v/>
      </c>
      <c r="AT578" t="str">
        <f t="shared" si="156"/>
        <v/>
      </c>
      <c r="AU578" t="str">
        <f t="shared" si="157"/>
        <v/>
      </c>
    </row>
    <row r="579" spans="2:47" x14ac:dyDescent="0.25">
      <c r="B579" t="str">
        <f>IF(D579="","",MAX($B$2:B578)+1)</f>
        <v/>
      </c>
      <c r="C579" s="3" t="str">
        <f>IF(A579="","",IF(COUNTIF($A$2:$A578,$A579)=0,MAX($C$2:$C578)+1,""))</f>
        <v/>
      </c>
      <c r="M579" t="s">
        <v>57</v>
      </c>
      <c r="O579" t="s">
        <v>57</v>
      </c>
      <c r="P579" s="3" t="str">
        <f t="shared" si="158"/>
        <v/>
      </c>
      <c r="Q579" s="3" t="str">
        <f>IF(D579="","",IF(AND(D579&lt;&gt;"",E579&lt;&gt;"",F579&lt;&gt;"",J579&lt;&gt;"",P579&lt;&gt;"",L579&lt;&gt;"",IFERROR(MATCH(INDEX($C:$C,MATCH($D579,$D:$D,0)),IMAGENES!$B:$B,0),-1)&gt;0),"'si'","'no'"))</f>
        <v/>
      </c>
      <c r="S579" t="str">
        <f t="shared" ref="S579:S642" si="166">IFERROR(INDEX($C:$C,MATCH($B579,$C:$C,0)),"")</f>
        <v/>
      </c>
      <c r="T579" t="str">
        <f t="shared" ref="T579:T642" si="167">IF($S579="","",INDEX($D:$D,MATCH($S579,$C:$C,0)))</f>
        <v/>
      </c>
      <c r="U579" t="str">
        <f t="shared" ref="U579:U642" si="168">IF($S579="","",INDEX($L:$L,MATCH($S579,$C:$C,0)))</f>
        <v/>
      </c>
      <c r="V579" t="str">
        <f t="shared" si="159"/>
        <v/>
      </c>
      <c r="W579" t="str">
        <f t="shared" ref="W579:W642" si="169">IF($S579="","",INDEX($M:$M,MATCH($S579,$C:$C,0)))</f>
        <v/>
      </c>
      <c r="X579" t="str">
        <f t="shared" ref="X579:X642" si="170">IF($S579="","",INDEX($E:$E,MATCH($S579,$C:$C,0)))</f>
        <v/>
      </c>
      <c r="Y579" t="str">
        <f t="shared" ref="Y579:Y642" si="171">IF($S579="","",INDEX($F:$F,MATCH($S579,$C:$C,0)))</f>
        <v/>
      </c>
      <c r="Z579" t="str">
        <f>IF($X579="","",INDEX(CATEGORIAS!$A:$A,MATCH($X579,CATEGORIAS!$B:$B,0)))</f>
        <v/>
      </c>
      <c r="AA579" t="str">
        <f>IF($Y579="","",INDEX(SUBCATEGORIAS!$A:$A,MATCH($Y579,SUBCATEGORIAS!$B:$B,0)))</f>
        <v/>
      </c>
      <c r="AB579" t="str">
        <f t="shared" ref="AB579:AB642" si="172">IF($S579="","",INDEX($J:$J,MATCH($S579,$C:$C,0)))</f>
        <v/>
      </c>
      <c r="AC579" t="str">
        <f t="shared" si="160"/>
        <v/>
      </c>
      <c r="AD579" t="str">
        <f t="shared" si="161"/>
        <v/>
      </c>
      <c r="AE579" t="str">
        <f t="shared" si="162"/>
        <v/>
      </c>
      <c r="AG579">
        <v>577</v>
      </c>
      <c r="AH579" t="str">
        <f t="shared" si="165"/>
        <v/>
      </c>
      <c r="AI579" t="str">
        <f>IFERROR(IF(MATCH($AH577,$S:$S,0)&gt;0,CONCATENATE("nombre: '",INDEX($T:$T,MATCH($AH577,$S:$S,0)),"',"),0),"")</f>
        <v/>
      </c>
      <c r="AN579" t="str">
        <f>IF($E579="","",INDEX(CATEGORIAS!$A:$A,MATCH($E579,CATEGORIAS!$B:$B,0)))</f>
        <v/>
      </c>
      <c r="AO579" t="str">
        <f>IF($F579="","",INDEX(SUBCATEGORIAS!$A:$A,MATCH($F579,SUBCATEGORIAS!$B:$B,0)))</f>
        <v/>
      </c>
      <c r="AP579" t="str">
        <f t="shared" ref="AP579:AP642" si="173">IF(B579="","",B579)</f>
        <v/>
      </c>
      <c r="AR579" s="2" t="str">
        <f t="shared" si="163"/>
        <v/>
      </c>
      <c r="AS579" t="str">
        <f t="shared" si="164"/>
        <v/>
      </c>
      <c r="AT579" t="str">
        <f t="shared" ref="AT579:AT642" si="174">IF(B579="","",IF(B579/100&gt;0,IF(B579/10&gt;0,CONCATENATE("00",B579),CONCATENATE("0",B579)),B579))</f>
        <v/>
      </c>
      <c r="AU579" t="str">
        <f t="shared" ref="AU579:AU642" si="175">IF(B579="","",CONCATENATE("{ id_sku: '",CONCATENATE(AR579,AS579,AT579),"', id_articulo: '",INDEX($C:$C,MATCH($D579,$D:$D,0)),"', variacion: '",P579,"' },"))</f>
        <v/>
      </c>
    </row>
    <row r="580" spans="2:47" x14ac:dyDescent="0.25">
      <c r="B580" t="str">
        <f>IF(D580="","",MAX($B$2:B579)+1)</f>
        <v/>
      </c>
      <c r="C580" s="3" t="str">
        <f>IF(A580="","",IF(COUNTIF($A$2:$A579,$A580)=0,MAX($C$2:$C579)+1,""))</f>
        <v/>
      </c>
      <c r="M580" t="s">
        <v>57</v>
      </c>
      <c r="O580" t="s">
        <v>57</v>
      </c>
      <c r="P580" s="3" t="str">
        <f t="shared" ref="P580:P643" si="176">_xlfn.TEXTJOIN(" - ",TRUE,G580:I580)</f>
        <v/>
      </c>
      <c r="Q580" s="3" t="str">
        <f>IF(D580="","",IF(AND(D580&lt;&gt;"",E580&lt;&gt;"",F580&lt;&gt;"",J580&lt;&gt;"",P580&lt;&gt;"",L580&lt;&gt;"",IFERROR(MATCH(INDEX($C:$C,MATCH($D580,$D:$D,0)),IMAGENES!$B:$B,0),-1)&gt;0),"'si'","'no'"))</f>
        <v/>
      </c>
      <c r="S580" t="str">
        <f t="shared" si="166"/>
        <v/>
      </c>
      <c r="T580" t="str">
        <f t="shared" si="167"/>
        <v/>
      </c>
      <c r="U580" t="str">
        <f t="shared" si="168"/>
        <v/>
      </c>
      <c r="V580" t="str">
        <f t="shared" ref="V580:V643" si="177">IF($S580="","",INDEX($K:$K,MATCH($S580,$C:$C,0)))</f>
        <v/>
      </c>
      <c r="W580" t="str">
        <f t="shared" si="169"/>
        <v/>
      </c>
      <c r="X580" t="str">
        <f t="shared" si="170"/>
        <v/>
      </c>
      <c r="Y580" t="str">
        <f t="shared" si="171"/>
        <v/>
      </c>
      <c r="Z580" t="str">
        <f>IF($X580="","",INDEX(CATEGORIAS!$A:$A,MATCH($X580,CATEGORIAS!$B:$B,0)))</f>
        <v/>
      </c>
      <c r="AA580" t="str">
        <f>IF($Y580="","",INDEX(SUBCATEGORIAS!$A:$A,MATCH($Y580,SUBCATEGORIAS!$B:$B,0)))</f>
        <v/>
      </c>
      <c r="AB580" t="str">
        <f t="shared" si="172"/>
        <v/>
      </c>
      <c r="AC580" t="str">
        <f t="shared" ref="AC580:AC643" si="178">IF($S580="","",IF(OR(INDEX($N:$N,MATCH($S580,$C:$C,0))=0,INDEX($N:$N,MATCH($S580,$C:$C,0))=" "),"",INDEX($N:$N,MATCH($S580,$C:$C,0))))</f>
        <v/>
      </c>
      <c r="AD580" t="str">
        <f t="shared" ref="AD580:AD643" si="179">IF($S580="","",IF(OR(INDEX($O:$O,MATCH($S580,$C:$C,0))=0,INDEX($O:$O,MATCH($S580,$C:$C,0))=" "),"",INDEX($O:$O,MATCH($S580,$C:$C,0))))</f>
        <v/>
      </c>
      <c r="AE580" t="str">
        <f t="shared" ref="AE580:AE643" si="180">IF($S580="","",INDEX($Q:$Q,MATCH($S580,$C:$C,0)))</f>
        <v/>
      </c>
      <c r="AG580">
        <v>578</v>
      </c>
      <c r="AH580" t="str">
        <f t="shared" si="165"/>
        <v/>
      </c>
      <c r="AI580" t="str">
        <f>IFERROR(IF(MATCH($AH577,$S:$S,0)&gt;0,CONCATENATE("descripcion: '",INDEX($U:$U,MATCH($AH577,$S:$S,0)),"',"),0),"")</f>
        <v/>
      </c>
      <c r="AN580" t="str">
        <f>IF($E580="","",INDEX(CATEGORIAS!$A:$A,MATCH($E580,CATEGORIAS!$B:$B,0)))</f>
        <v/>
      </c>
      <c r="AO580" t="str">
        <f>IF($F580="","",INDEX(SUBCATEGORIAS!$A:$A,MATCH($F580,SUBCATEGORIAS!$B:$B,0)))</f>
        <v/>
      </c>
      <c r="AP580" t="str">
        <f t="shared" si="173"/>
        <v/>
      </c>
      <c r="AR580" s="2" t="str">
        <f t="shared" ref="AR580:AR643" si="181">IF(AN580="","",IF(AN580/100&gt;0,IF(AN580/10&gt;0,CONCATENATE("00",AN580),CONCATENATE("0",AN580)),AN580))</f>
        <v/>
      </c>
      <c r="AS580" t="str">
        <f t="shared" ref="AS580:AS643" si="182">IF(AO580="","",IF(AO580/100&gt;0,IF(AO580/10&gt;0,CONCATENATE("00",AO580),CONCATENATE("0",AO580)),AO580))</f>
        <v/>
      </c>
      <c r="AT580" t="str">
        <f t="shared" si="174"/>
        <v/>
      </c>
      <c r="AU580" t="str">
        <f t="shared" si="175"/>
        <v/>
      </c>
    </row>
    <row r="581" spans="2:47" x14ac:dyDescent="0.25">
      <c r="B581" t="str">
        <f>IF(D581="","",MAX($B$2:B580)+1)</f>
        <v/>
      </c>
      <c r="C581" s="3" t="str">
        <f>IF(A581="","",IF(COUNTIF($A$2:$A580,$A581)=0,MAX($C$2:$C580)+1,""))</f>
        <v/>
      </c>
      <c r="M581" t="s">
        <v>57</v>
      </c>
      <c r="O581" t="s">
        <v>57</v>
      </c>
      <c r="P581" s="3" t="str">
        <f t="shared" si="176"/>
        <v/>
      </c>
      <c r="Q581" s="3" t="str">
        <f>IF(D581="","",IF(AND(D581&lt;&gt;"",E581&lt;&gt;"",F581&lt;&gt;"",J581&lt;&gt;"",P581&lt;&gt;"",L581&lt;&gt;"",IFERROR(MATCH(INDEX($C:$C,MATCH($D581,$D:$D,0)),IMAGENES!$B:$B,0),-1)&gt;0),"'si'","'no'"))</f>
        <v/>
      </c>
      <c r="S581" t="str">
        <f t="shared" si="166"/>
        <v/>
      </c>
      <c r="T581" t="str">
        <f t="shared" si="167"/>
        <v/>
      </c>
      <c r="U581" t="str">
        <f t="shared" si="168"/>
        <v/>
      </c>
      <c r="V581" t="str">
        <f t="shared" si="177"/>
        <v/>
      </c>
      <c r="W581" t="str">
        <f t="shared" si="169"/>
        <v/>
      </c>
      <c r="X581" t="str">
        <f t="shared" si="170"/>
        <v/>
      </c>
      <c r="Y581" t="str">
        <f t="shared" si="171"/>
        <v/>
      </c>
      <c r="Z581" t="str">
        <f>IF($X581="","",INDEX(CATEGORIAS!$A:$A,MATCH($X581,CATEGORIAS!$B:$B,0)))</f>
        <v/>
      </c>
      <c r="AA581" t="str">
        <f>IF($Y581="","",INDEX(SUBCATEGORIAS!$A:$A,MATCH($Y581,SUBCATEGORIAS!$B:$B,0)))</f>
        <v/>
      </c>
      <c r="AB581" t="str">
        <f t="shared" si="172"/>
        <v/>
      </c>
      <c r="AC581" t="str">
        <f t="shared" si="178"/>
        <v/>
      </c>
      <c r="AD581" t="str">
        <f t="shared" si="179"/>
        <v/>
      </c>
      <c r="AE581" t="str">
        <f t="shared" si="180"/>
        <v/>
      </c>
      <c r="AG581">
        <v>579</v>
      </c>
      <c r="AH581" t="str">
        <f t="shared" ref="AH581:AH644" si="183">IF(AG580/14=INT(AG580/14),AG580/14+1,"")</f>
        <v/>
      </c>
      <c r="AI581" t="str">
        <f>IFERROR(IF(MATCH($AH577,$S:$S,0)&gt;0,CONCATENATE("descripcion_larga: '",INDEX($W:$W,MATCH($AH577,$S:$S,0)),"',"),0),"")</f>
        <v/>
      </c>
      <c r="AN581" t="str">
        <f>IF($E581="","",INDEX(CATEGORIAS!$A:$A,MATCH($E581,CATEGORIAS!$B:$B,0)))</f>
        <v/>
      </c>
      <c r="AO581" t="str">
        <f>IF($F581="","",INDEX(SUBCATEGORIAS!$A:$A,MATCH($F581,SUBCATEGORIAS!$B:$B,0)))</f>
        <v/>
      </c>
      <c r="AP581" t="str">
        <f t="shared" si="173"/>
        <v/>
      </c>
      <c r="AR581" s="2" t="str">
        <f t="shared" si="181"/>
        <v/>
      </c>
      <c r="AS581" t="str">
        <f t="shared" si="182"/>
        <v/>
      </c>
      <c r="AT581" t="str">
        <f t="shared" si="174"/>
        <v/>
      </c>
      <c r="AU581" t="str">
        <f t="shared" si="175"/>
        <v/>
      </c>
    </row>
    <row r="582" spans="2:47" x14ac:dyDescent="0.25">
      <c r="B582" t="str">
        <f>IF(D582="","",MAX($B$2:B581)+1)</f>
        <v/>
      </c>
      <c r="C582" s="3" t="str">
        <f>IF(A582="","",IF(COUNTIF($A$2:$A581,$A582)=0,MAX($C$2:$C581)+1,""))</f>
        <v/>
      </c>
      <c r="M582" t="s">
        <v>57</v>
      </c>
      <c r="O582" t="s">
        <v>57</v>
      </c>
      <c r="P582" s="3" t="str">
        <f t="shared" si="176"/>
        <v/>
      </c>
      <c r="Q582" s="3" t="str">
        <f>IF(D582="","",IF(AND(D582&lt;&gt;"",E582&lt;&gt;"",F582&lt;&gt;"",J582&lt;&gt;"",P582&lt;&gt;"",L582&lt;&gt;"",IFERROR(MATCH(INDEX($C:$C,MATCH($D582,$D:$D,0)),IMAGENES!$B:$B,0),-1)&gt;0),"'si'","'no'"))</f>
        <v/>
      </c>
      <c r="S582" t="str">
        <f t="shared" si="166"/>
        <v/>
      </c>
      <c r="T582" t="str">
        <f t="shared" si="167"/>
        <v/>
      </c>
      <c r="U582" t="str">
        <f t="shared" si="168"/>
        <v/>
      </c>
      <c r="V582" t="str">
        <f t="shared" si="177"/>
        <v/>
      </c>
      <c r="W582" t="str">
        <f t="shared" si="169"/>
        <v/>
      </c>
      <c r="X582" t="str">
        <f t="shared" si="170"/>
        <v/>
      </c>
      <c r="Y582" t="str">
        <f t="shared" si="171"/>
        <v/>
      </c>
      <c r="Z582" t="str">
        <f>IF($X582="","",INDEX(CATEGORIAS!$A:$A,MATCH($X582,CATEGORIAS!$B:$B,0)))</f>
        <v/>
      </c>
      <c r="AA582" t="str">
        <f>IF($Y582="","",INDEX(SUBCATEGORIAS!$A:$A,MATCH($Y582,SUBCATEGORIAS!$B:$B,0)))</f>
        <v/>
      </c>
      <c r="AB582" t="str">
        <f t="shared" si="172"/>
        <v/>
      </c>
      <c r="AC582" t="str">
        <f t="shared" si="178"/>
        <v/>
      </c>
      <c r="AD582" t="str">
        <f t="shared" si="179"/>
        <v/>
      </c>
      <c r="AE582" t="str">
        <f t="shared" si="180"/>
        <v/>
      </c>
      <c r="AG582">
        <v>580</v>
      </c>
      <c r="AH582" t="str">
        <f t="shared" si="183"/>
        <v/>
      </c>
      <c r="AI582" t="str">
        <f>IFERROR(IF(MATCH($AH577,$S:$S,0)&gt;0,CONCATENATE("grado: '",INDEX($V:$V,MATCH($AH577,$S:$S,0)),"',"),0),"")</f>
        <v/>
      </c>
      <c r="AN582" t="str">
        <f>IF($E582="","",INDEX(CATEGORIAS!$A:$A,MATCH($E582,CATEGORIAS!$B:$B,0)))</f>
        <v/>
      </c>
      <c r="AO582" t="str">
        <f>IF($F582="","",INDEX(SUBCATEGORIAS!$A:$A,MATCH($F582,SUBCATEGORIAS!$B:$B,0)))</f>
        <v/>
      </c>
      <c r="AP582" t="str">
        <f t="shared" si="173"/>
        <v/>
      </c>
      <c r="AR582" s="2" t="str">
        <f t="shared" si="181"/>
        <v/>
      </c>
      <c r="AS582" t="str">
        <f t="shared" si="182"/>
        <v/>
      </c>
      <c r="AT582" t="str">
        <f t="shared" si="174"/>
        <v/>
      </c>
      <c r="AU582" t="str">
        <f t="shared" si="175"/>
        <v/>
      </c>
    </row>
    <row r="583" spans="2:47" x14ac:dyDescent="0.25">
      <c r="B583" t="str">
        <f>IF(D583="","",MAX($B$2:B582)+1)</f>
        <v/>
      </c>
      <c r="C583" s="3" t="str">
        <f>IF(A583="","",IF(COUNTIF($A$2:$A582,$A583)=0,MAX($C$2:$C582)+1,""))</f>
        <v/>
      </c>
      <c r="M583" t="s">
        <v>57</v>
      </c>
      <c r="O583" t="s">
        <v>57</v>
      </c>
      <c r="P583" s="3" t="str">
        <f t="shared" si="176"/>
        <v/>
      </c>
      <c r="Q583" s="3" t="str">
        <f>IF(D583="","",IF(AND(D583&lt;&gt;"",E583&lt;&gt;"",F583&lt;&gt;"",J583&lt;&gt;"",P583&lt;&gt;"",L583&lt;&gt;"",IFERROR(MATCH(INDEX($C:$C,MATCH($D583,$D:$D,0)),IMAGENES!$B:$B,0),-1)&gt;0),"'si'","'no'"))</f>
        <v/>
      </c>
      <c r="S583" t="str">
        <f t="shared" si="166"/>
        <v/>
      </c>
      <c r="T583" t="str">
        <f t="shared" si="167"/>
        <v/>
      </c>
      <c r="U583" t="str">
        <f t="shared" si="168"/>
        <v/>
      </c>
      <c r="V583" t="str">
        <f t="shared" si="177"/>
        <v/>
      </c>
      <c r="W583" t="str">
        <f t="shared" si="169"/>
        <v/>
      </c>
      <c r="X583" t="str">
        <f t="shared" si="170"/>
        <v/>
      </c>
      <c r="Y583" t="str">
        <f t="shared" si="171"/>
        <v/>
      </c>
      <c r="Z583" t="str">
        <f>IF($X583="","",INDEX(CATEGORIAS!$A:$A,MATCH($X583,CATEGORIAS!$B:$B,0)))</f>
        <v/>
      </c>
      <c r="AA583" t="str">
        <f>IF($Y583="","",INDEX(SUBCATEGORIAS!$A:$A,MATCH($Y583,SUBCATEGORIAS!$B:$B,0)))</f>
        <v/>
      </c>
      <c r="AB583" t="str">
        <f t="shared" si="172"/>
        <v/>
      </c>
      <c r="AC583" t="str">
        <f t="shared" si="178"/>
        <v/>
      </c>
      <c r="AD583" t="str">
        <f t="shared" si="179"/>
        <v/>
      </c>
      <c r="AE583" t="str">
        <f t="shared" si="180"/>
        <v/>
      </c>
      <c r="AG583">
        <v>581</v>
      </c>
      <c r="AH583" t="str">
        <f t="shared" si="183"/>
        <v/>
      </c>
      <c r="AI583" t="str">
        <f>IFERROR(IF(MATCH($AH577,$S:$S,0)&gt;0,CONCATENATE("id_categoria: '",INDEX($Z:$Z,MATCH($AH577,$S:$S,0)),"',"),0),"")</f>
        <v/>
      </c>
      <c r="AN583" t="str">
        <f>IF($E583="","",INDEX(CATEGORIAS!$A:$A,MATCH($E583,CATEGORIAS!$B:$B,0)))</f>
        <v/>
      </c>
      <c r="AO583" t="str">
        <f>IF($F583="","",INDEX(SUBCATEGORIAS!$A:$A,MATCH($F583,SUBCATEGORIAS!$B:$B,0)))</f>
        <v/>
      </c>
      <c r="AP583" t="str">
        <f t="shared" si="173"/>
        <v/>
      </c>
      <c r="AR583" s="2" t="str">
        <f t="shared" si="181"/>
        <v/>
      </c>
      <c r="AS583" t="str">
        <f t="shared" si="182"/>
        <v/>
      </c>
      <c r="AT583" t="str">
        <f t="shared" si="174"/>
        <v/>
      </c>
      <c r="AU583" t="str">
        <f t="shared" si="175"/>
        <v/>
      </c>
    </row>
    <row r="584" spans="2:47" x14ac:dyDescent="0.25">
      <c r="B584" t="str">
        <f>IF(D584="","",MAX($B$2:B583)+1)</f>
        <v/>
      </c>
      <c r="C584" s="3" t="str">
        <f>IF(A584="","",IF(COUNTIF($A$2:$A583,$A584)=0,MAX($C$2:$C583)+1,""))</f>
        <v/>
      </c>
      <c r="M584" t="s">
        <v>57</v>
      </c>
      <c r="O584" t="s">
        <v>57</v>
      </c>
      <c r="P584" s="3" t="str">
        <f t="shared" si="176"/>
        <v/>
      </c>
      <c r="Q584" s="3" t="str">
        <f>IF(D584="","",IF(AND(D584&lt;&gt;"",E584&lt;&gt;"",F584&lt;&gt;"",J584&lt;&gt;"",P584&lt;&gt;"",L584&lt;&gt;"",IFERROR(MATCH(INDEX($C:$C,MATCH($D584,$D:$D,0)),IMAGENES!$B:$B,0),-1)&gt;0),"'si'","'no'"))</f>
        <v/>
      </c>
      <c r="S584" t="str">
        <f t="shared" si="166"/>
        <v/>
      </c>
      <c r="T584" t="str">
        <f t="shared" si="167"/>
        <v/>
      </c>
      <c r="U584" t="str">
        <f t="shared" si="168"/>
        <v/>
      </c>
      <c r="V584" t="str">
        <f t="shared" si="177"/>
        <v/>
      </c>
      <c r="W584" t="str">
        <f t="shared" si="169"/>
        <v/>
      </c>
      <c r="X584" t="str">
        <f t="shared" si="170"/>
        <v/>
      </c>
      <c r="Y584" t="str">
        <f t="shared" si="171"/>
        <v/>
      </c>
      <c r="Z584" t="str">
        <f>IF($X584="","",INDEX(CATEGORIAS!$A:$A,MATCH($X584,CATEGORIAS!$B:$B,0)))</f>
        <v/>
      </c>
      <c r="AA584" t="str">
        <f>IF($Y584="","",INDEX(SUBCATEGORIAS!$A:$A,MATCH($Y584,SUBCATEGORIAS!$B:$B,0)))</f>
        <v/>
      </c>
      <c r="AB584" t="str">
        <f t="shared" si="172"/>
        <v/>
      </c>
      <c r="AC584" t="str">
        <f t="shared" si="178"/>
        <v/>
      </c>
      <c r="AD584" t="str">
        <f t="shared" si="179"/>
        <v/>
      </c>
      <c r="AE584" t="str">
        <f t="shared" si="180"/>
        <v/>
      </c>
      <c r="AG584">
        <v>582</v>
      </c>
      <c r="AH584" t="str">
        <f t="shared" si="183"/>
        <v/>
      </c>
      <c r="AI584" t="str">
        <f>IFERROR(IF(MATCH($AH577,$S:$S,0)&gt;0,CONCATENATE("id_subcategoria: '",INDEX($AA:$AA,MATCH($AH577,$S:$S,0)),"',"),0),"")</f>
        <v/>
      </c>
      <c r="AN584" t="str">
        <f>IF($E584="","",INDEX(CATEGORIAS!$A:$A,MATCH($E584,CATEGORIAS!$B:$B,0)))</f>
        <v/>
      </c>
      <c r="AO584" t="str">
        <f>IF($F584="","",INDEX(SUBCATEGORIAS!$A:$A,MATCH($F584,SUBCATEGORIAS!$B:$B,0)))</f>
        <v/>
      </c>
      <c r="AP584" t="str">
        <f t="shared" si="173"/>
        <v/>
      </c>
      <c r="AR584" s="2" t="str">
        <f t="shared" si="181"/>
        <v/>
      </c>
      <c r="AS584" t="str">
        <f t="shared" si="182"/>
        <v/>
      </c>
      <c r="AT584" t="str">
        <f t="shared" si="174"/>
        <v/>
      </c>
      <c r="AU584" t="str">
        <f t="shared" si="175"/>
        <v/>
      </c>
    </row>
    <row r="585" spans="2:47" x14ac:dyDescent="0.25">
      <c r="B585" t="str">
        <f>IF(D585="","",MAX($B$2:B584)+1)</f>
        <v/>
      </c>
      <c r="C585" s="3" t="str">
        <f>IF(A585="","",IF(COUNTIF($A$2:$A584,$A585)=0,MAX($C$2:$C584)+1,""))</f>
        <v/>
      </c>
      <c r="M585" t="s">
        <v>57</v>
      </c>
      <c r="O585" t="s">
        <v>57</v>
      </c>
      <c r="P585" s="3" t="str">
        <f t="shared" si="176"/>
        <v/>
      </c>
      <c r="Q585" s="3" t="str">
        <f>IF(D585="","",IF(AND(D585&lt;&gt;"",E585&lt;&gt;"",F585&lt;&gt;"",J585&lt;&gt;"",P585&lt;&gt;"",L585&lt;&gt;"",IFERROR(MATCH(INDEX($C:$C,MATCH($D585,$D:$D,0)),IMAGENES!$B:$B,0),-1)&gt;0),"'si'","'no'"))</f>
        <v/>
      </c>
      <c r="S585" t="str">
        <f t="shared" si="166"/>
        <v/>
      </c>
      <c r="T585" t="str">
        <f t="shared" si="167"/>
        <v/>
      </c>
      <c r="U585" t="str">
        <f t="shared" si="168"/>
        <v/>
      </c>
      <c r="V585" t="str">
        <f t="shared" si="177"/>
        <v/>
      </c>
      <c r="W585" t="str">
        <f t="shared" si="169"/>
        <v/>
      </c>
      <c r="X585" t="str">
        <f t="shared" si="170"/>
        <v/>
      </c>
      <c r="Y585" t="str">
        <f t="shared" si="171"/>
        <v/>
      </c>
      <c r="Z585" t="str">
        <f>IF($X585="","",INDEX(CATEGORIAS!$A:$A,MATCH($X585,CATEGORIAS!$B:$B,0)))</f>
        <v/>
      </c>
      <c r="AA585" t="str">
        <f>IF($Y585="","",INDEX(SUBCATEGORIAS!$A:$A,MATCH($Y585,SUBCATEGORIAS!$B:$B,0)))</f>
        <v/>
      </c>
      <c r="AB585" t="str">
        <f t="shared" si="172"/>
        <v/>
      </c>
      <c r="AC585" t="str">
        <f t="shared" si="178"/>
        <v/>
      </c>
      <c r="AD585" t="str">
        <f t="shared" si="179"/>
        <v/>
      </c>
      <c r="AE585" t="str">
        <f t="shared" si="180"/>
        <v/>
      </c>
      <c r="AG585">
        <v>583</v>
      </c>
      <c r="AH585" t="str">
        <f t="shared" si="183"/>
        <v/>
      </c>
      <c r="AI585" t="str">
        <f>IFERROR(IF(MATCH($AH577,$S:$S,0)&gt;0,CONCATENATE("precio: ",INDEX($AB:$AB,MATCH($AH577,$S:$S,0)),","),0),"")</f>
        <v/>
      </c>
      <c r="AN585" t="str">
        <f>IF($E585="","",INDEX(CATEGORIAS!$A:$A,MATCH($E585,CATEGORIAS!$B:$B,0)))</f>
        <v/>
      </c>
      <c r="AO585" t="str">
        <f>IF($F585="","",INDEX(SUBCATEGORIAS!$A:$A,MATCH($F585,SUBCATEGORIAS!$B:$B,0)))</f>
        <v/>
      </c>
      <c r="AP585" t="str">
        <f t="shared" si="173"/>
        <v/>
      </c>
      <c r="AR585" s="2" t="str">
        <f t="shared" si="181"/>
        <v/>
      </c>
      <c r="AS585" t="str">
        <f t="shared" si="182"/>
        <v/>
      </c>
      <c r="AT585" t="str">
        <f t="shared" si="174"/>
        <v/>
      </c>
      <c r="AU585" t="str">
        <f t="shared" si="175"/>
        <v/>
      </c>
    </row>
    <row r="586" spans="2:47" x14ac:dyDescent="0.25">
      <c r="B586" t="str">
        <f>IF(D586="","",MAX($B$2:B585)+1)</f>
        <v/>
      </c>
      <c r="C586" s="3" t="str">
        <f>IF(A586="","",IF(COUNTIF($A$2:$A585,$A586)=0,MAX($C$2:$C585)+1,""))</f>
        <v/>
      </c>
      <c r="M586" t="s">
        <v>57</v>
      </c>
      <c r="O586" t="s">
        <v>57</v>
      </c>
      <c r="P586" s="3" t="str">
        <f t="shared" si="176"/>
        <v/>
      </c>
      <c r="Q586" s="3" t="str">
        <f>IF(D586="","",IF(AND(D586&lt;&gt;"",E586&lt;&gt;"",F586&lt;&gt;"",J586&lt;&gt;"",P586&lt;&gt;"",L586&lt;&gt;"",IFERROR(MATCH(INDEX($C:$C,MATCH($D586,$D:$D,0)),IMAGENES!$B:$B,0),-1)&gt;0),"'si'","'no'"))</f>
        <v/>
      </c>
      <c r="S586" t="str">
        <f t="shared" si="166"/>
        <v/>
      </c>
      <c r="T586" t="str">
        <f t="shared" si="167"/>
        <v/>
      </c>
      <c r="U586" t="str">
        <f t="shared" si="168"/>
        <v/>
      </c>
      <c r="V586" t="str">
        <f t="shared" si="177"/>
        <v/>
      </c>
      <c r="W586" t="str">
        <f t="shared" si="169"/>
        <v/>
      </c>
      <c r="X586" t="str">
        <f t="shared" si="170"/>
        <v/>
      </c>
      <c r="Y586" t="str">
        <f t="shared" si="171"/>
        <v/>
      </c>
      <c r="Z586" t="str">
        <f>IF($X586="","",INDEX(CATEGORIAS!$A:$A,MATCH($X586,CATEGORIAS!$B:$B,0)))</f>
        <v/>
      </c>
      <c r="AA586" t="str">
        <f>IF($Y586="","",INDEX(SUBCATEGORIAS!$A:$A,MATCH($Y586,SUBCATEGORIAS!$B:$B,0)))</f>
        <v/>
      </c>
      <c r="AB586" t="str">
        <f t="shared" si="172"/>
        <v/>
      </c>
      <c r="AC586" t="str">
        <f t="shared" si="178"/>
        <v/>
      </c>
      <c r="AD586" t="str">
        <f t="shared" si="179"/>
        <v/>
      </c>
      <c r="AE586" t="str">
        <f t="shared" si="180"/>
        <v/>
      </c>
      <c r="AG586">
        <v>584</v>
      </c>
      <c r="AH586" t="str">
        <f t="shared" si="183"/>
        <v/>
      </c>
      <c r="AI586" t="str">
        <f>IFERROR(IF(MATCH($AH577,$S:$S,0)&gt;0,CONCATENATE("video_si: ",IF(LEN(IF(OR(INDEX($AD:$AD,MATCH($AH577,$S:$S,0))=0,INDEX($AD:$AD,MATCH($AH577,$S:$S,0))=" ",INDEX($AD:$AD,MATCH($AH577,$S:$S,0))=""),CONCATENATE(CHAR(39),CHAR(39)),CONCATENATE(CHAR(39),INDEX($AD:$AD,MATCH($AH577,$S:$S,0)),CHAR(39))))&gt;5,"'si'","'no'"),","),0),"")</f>
        <v/>
      </c>
      <c r="AN586" t="str">
        <f>IF($E586="","",INDEX(CATEGORIAS!$A:$A,MATCH($E586,CATEGORIAS!$B:$B,0)))</f>
        <v/>
      </c>
      <c r="AO586" t="str">
        <f>IF($F586="","",INDEX(SUBCATEGORIAS!$A:$A,MATCH($F586,SUBCATEGORIAS!$B:$B,0)))</f>
        <v/>
      </c>
      <c r="AP586" t="str">
        <f t="shared" si="173"/>
        <v/>
      </c>
      <c r="AR586" s="2" t="str">
        <f t="shared" si="181"/>
        <v/>
      </c>
      <c r="AS586" t="str">
        <f t="shared" si="182"/>
        <v/>
      </c>
      <c r="AT586" t="str">
        <f t="shared" si="174"/>
        <v/>
      </c>
      <c r="AU586" t="str">
        <f t="shared" si="175"/>
        <v/>
      </c>
    </row>
    <row r="587" spans="2:47" x14ac:dyDescent="0.25">
      <c r="B587" t="str">
        <f>IF(D587="","",MAX($B$2:B586)+1)</f>
        <v/>
      </c>
      <c r="C587" s="3" t="str">
        <f>IF(A587="","",IF(COUNTIF($A$2:$A586,$A587)=0,MAX($C$2:$C586)+1,""))</f>
        <v/>
      </c>
      <c r="M587" t="s">
        <v>57</v>
      </c>
      <c r="O587" t="s">
        <v>57</v>
      </c>
      <c r="P587" s="3" t="str">
        <f t="shared" si="176"/>
        <v/>
      </c>
      <c r="Q587" s="3" t="str">
        <f>IF(D587="","",IF(AND(D587&lt;&gt;"",E587&lt;&gt;"",F587&lt;&gt;"",J587&lt;&gt;"",P587&lt;&gt;"",L587&lt;&gt;"",IFERROR(MATCH(INDEX($C:$C,MATCH($D587,$D:$D,0)),IMAGENES!$B:$B,0),-1)&gt;0),"'si'","'no'"))</f>
        <v/>
      </c>
      <c r="S587" t="str">
        <f t="shared" si="166"/>
        <v/>
      </c>
      <c r="T587" t="str">
        <f t="shared" si="167"/>
        <v/>
      </c>
      <c r="U587" t="str">
        <f t="shared" si="168"/>
        <v/>
      </c>
      <c r="V587" t="str">
        <f t="shared" si="177"/>
        <v/>
      </c>
      <c r="W587" t="str">
        <f t="shared" si="169"/>
        <v/>
      </c>
      <c r="X587" t="str">
        <f t="shared" si="170"/>
        <v/>
      </c>
      <c r="Y587" t="str">
        <f t="shared" si="171"/>
        <v/>
      </c>
      <c r="Z587" t="str">
        <f>IF($X587="","",INDEX(CATEGORIAS!$A:$A,MATCH($X587,CATEGORIAS!$B:$B,0)))</f>
        <v/>
      </c>
      <c r="AA587" t="str">
        <f>IF($Y587="","",INDEX(SUBCATEGORIAS!$A:$A,MATCH($Y587,SUBCATEGORIAS!$B:$B,0)))</f>
        <v/>
      </c>
      <c r="AB587" t="str">
        <f t="shared" si="172"/>
        <v/>
      </c>
      <c r="AC587" t="str">
        <f t="shared" si="178"/>
        <v/>
      </c>
      <c r="AD587" t="str">
        <f t="shared" si="179"/>
        <v/>
      </c>
      <c r="AE587" t="str">
        <f t="shared" si="180"/>
        <v/>
      </c>
      <c r="AG587">
        <v>585</v>
      </c>
      <c r="AH587" t="str">
        <f t="shared" si="183"/>
        <v/>
      </c>
      <c r="AI587" t="str">
        <f>IFERROR(IF(MATCH($AH577,$S:$S,0)&gt;0,CONCATENATE("video_link: ",IF(OR(INDEX($AD:$AD,MATCH($AH577,$S:$S,0))=0,INDEX($AD:$AD,MATCH($AH577,$S:$S,0))=" ",INDEX($AD:$AD,MATCH($AH577,$S:$S,0))=""),CONCATENATE(CHAR(39),CHAR(39)),CONCATENATE(CHAR(39),INDEX($AD:$AD,MATCH($AH577,$S:$S,0)),CHAR(39))),","),0),"")</f>
        <v/>
      </c>
      <c r="AN587" t="str">
        <f>IF($E587="","",INDEX(CATEGORIAS!$A:$A,MATCH($E587,CATEGORIAS!$B:$B,0)))</f>
        <v/>
      </c>
      <c r="AO587" t="str">
        <f>IF($F587="","",INDEX(SUBCATEGORIAS!$A:$A,MATCH($F587,SUBCATEGORIAS!$B:$B,0)))</f>
        <v/>
      </c>
      <c r="AP587" t="str">
        <f t="shared" si="173"/>
        <v/>
      </c>
      <c r="AR587" s="2" t="str">
        <f t="shared" si="181"/>
        <v/>
      </c>
      <c r="AS587" t="str">
        <f t="shared" si="182"/>
        <v/>
      </c>
      <c r="AT587" t="str">
        <f t="shared" si="174"/>
        <v/>
      </c>
      <c r="AU587" t="str">
        <f t="shared" si="175"/>
        <v/>
      </c>
    </row>
    <row r="588" spans="2:47" x14ac:dyDescent="0.25">
      <c r="B588" t="str">
        <f>IF(D588="","",MAX($B$2:B587)+1)</f>
        <v/>
      </c>
      <c r="C588" s="3" t="str">
        <f>IF(A588="","",IF(COUNTIF($A$2:$A587,$A588)=0,MAX($C$2:$C587)+1,""))</f>
        <v/>
      </c>
      <c r="M588" t="s">
        <v>57</v>
      </c>
      <c r="O588" t="s">
        <v>57</v>
      </c>
      <c r="P588" s="3" t="str">
        <f t="shared" si="176"/>
        <v/>
      </c>
      <c r="Q588" s="3" t="str">
        <f>IF(D588="","",IF(AND(D588&lt;&gt;"",E588&lt;&gt;"",F588&lt;&gt;"",J588&lt;&gt;"",P588&lt;&gt;"",L588&lt;&gt;"",IFERROR(MATCH(INDEX($C:$C,MATCH($D588,$D:$D,0)),IMAGENES!$B:$B,0),-1)&gt;0),"'si'","'no'"))</f>
        <v/>
      </c>
      <c r="S588" t="str">
        <f t="shared" si="166"/>
        <v/>
      </c>
      <c r="T588" t="str">
        <f t="shared" si="167"/>
        <v/>
      </c>
      <c r="U588" t="str">
        <f t="shared" si="168"/>
        <v/>
      </c>
      <c r="V588" t="str">
        <f t="shared" si="177"/>
        <v/>
      </c>
      <c r="W588" t="str">
        <f t="shared" si="169"/>
        <v/>
      </c>
      <c r="X588" t="str">
        <f t="shared" si="170"/>
        <v/>
      </c>
      <c r="Y588" t="str">
        <f t="shared" si="171"/>
        <v/>
      </c>
      <c r="Z588" t="str">
        <f>IF($X588="","",INDEX(CATEGORIAS!$A:$A,MATCH($X588,CATEGORIAS!$B:$B,0)))</f>
        <v/>
      </c>
      <c r="AA588" t="str">
        <f>IF($Y588="","",INDEX(SUBCATEGORIAS!$A:$A,MATCH($Y588,SUBCATEGORIAS!$B:$B,0)))</f>
        <v/>
      </c>
      <c r="AB588" t="str">
        <f t="shared" si="172"/>
        <v/>
      </c>
      <c r="AC588" t="str">
        <f t="shared" si="178"/>
        <v/>
      </c>
      <c r="AD588" t="str">
        <f t="shared" si="179"/>
        <v/>
      </c>
      <c r="AE588" t="str">
        <f t="shared" si="180"/>
        <v/>
      </c>
      <c r="AG588">
        <v>586</v>
      </c>
      <c r="AH588" t="str">
        <f t="shared" si="183"/>
        <v/>
      </c>
      <c r="AI588" t="str">
        <f>IFERROR(IF(MATCH($AH577,$S:$S,0)&gt;0,CONCATENATE("imagen: ",IF(OR(INDEX($AC:$AC,MATCH($AH577,$S:$S,0))=0,INDEX($AC:$AC,MATCH($AH577,$S:$S,0))=" ",INDEX($AC:$AC,MATCH($AH577,$S:$S,0))=""),CONCATENATE(CHAR(39),CHAR(39)),CONCATENATE("require('../images/productos/",INDEX($AC:$AC,MATCH($AH577,$S:$S,0)),"')")),","),0),"")</f>
        <v/>
      </c>
      <c r="AN588" t="str">
        <f>IF($E588="","",INDEX(CATEGORIAS!$A:$A,MATCH($E588,CATEGORIAS!$B:$B,0)))</f>
        <v/>
      </c>
      <c r="AO588" t="str">
        <f>IF($F588="","",INDEX(SUBCATEGORIAS!$A:$A,MATCH($F588,SUBCATEGORIAS!$B:$B,0)))</f>
        <v/>
      </c>
      <c r="AP588" t="str">
        <f t="shared" si="173"/>
        <v/>
      </c>
      <c r="AR588" s="2" t="str">
        <f t="shared" si="181"/>
        <v/>
      </c>
      <c r="AS588" t="str">
        <f t="shared" si="182"/>
        <v/>
      </c>
      <c r="AT588" t="str">
        <f t="shared" si="174"/>
        <v/>
      </c>
      <c r="AU588" t="str">
        <f t="shared" si="175"/>
        <v/>
      </c>
    </row>
    <row r="589" spans="2:47" x14ac:dyDescent="0.25">
      <c r="B589" t="str">
        <f>IF(D589="","",MAX($B$2:B588)+1)</f>
        <v/>
      </c>
      <c r="C589" s="3" t="str">
        <f>IF(A589="","",IF(COUNTIF($A$2:$A588,$A589)=0,MAX($C$2:$C588)+1,""))</f>
        <v/>
      </c>
      <c r="M589" t="s">
        <v>57</v>
      </c>
      <c r="O589" t="s">
        <v>57</v>
      </c>
      <c r="P589" s="3" t="str">
        <f t="shared" si="176"/>
        <v/>
      </c>
      <c r="Q589" s="3" t="str">
        <f>IF(D589="","",IF(AND(D589&lt;&gt;"",E589&lt;&gt;"",F589&lt;&gt;"",J589&lt;&gt;"",P589&lt;&gt;"",L589&lt;&gt;"",IFERROR(MATCH(INDEX($C:$C,MATCH($D589,$D:$D,0)),IMAGENES!$B:$B,0),-1)&gt;0),"'si'","'no'"))</f>
        <v/>
      </c>
      <c r="S589" t="str">
        <f t="shared" si="166"/>
        <v/>
      </c>
      <c r="T589" t="str">
        <f t="shared" si="167"/>
        <v/>
      </c>
      <c r="U589" t="str">
        <f t="shared" si="168"/>
        <v/>
      </c>
      <c r="V589" t="str">
        <f t="shared" si="177"/>
        <v/>
      </c>
      <c r="W589" t="str">
        <f t="shared" si="169"/>
        <v/>
      </c>
      <c r="X589" t="str">
        <f t="shared" si="170"/>
        <v/>
      </c>
      <c r="Y589" t="str">
        <f t="shared" si="171"/>
        <v/>
      </c>
      <c r="Z589" t="str">
        <f>IF($X589="","",INDEX(CATEGORIAS!$A:$A,MATCH($X589,CATEGORIAS!$B:$B,0)))</f>
        <v/>
      </c>
      <c r="AA589" t="str">
        <f>IF($Y589="","",INDEX(SUBCATEGORIAS!$A:$A,MATCH($Y589,SUBCATEGORIAS!$B:$B,0)))</f>
        <v/>
      </c>
      <c r="AB589" t="str">
        <f t="shared" si="172"/>
        <v/>
      </c>
      <c r="AC589" t="str">
        <f t="shared" si="178"/>
        <v/>
      </c>
      <c r="AD589" t="str">
        <f t="shared" si="179"/>
        <v/>
      </c>
      <c r="AE589" t="str">
        <f t="shared" si="180"/>
        <v/>
      </c>
      <c r="AG589">
        <v>587</v>
      </c>
      <c r="AH589" t="str">
        <f t="shared" si="183"/>
        <v/>
      </c>
      <c r="AI589" t="str">
        <f>IFERROR(IF(MATCH($AH577,$S:$S,0)&gt;0,CONCATENATE("disponible: ",INDEX($AE:$AE,MATCH($AH577,$S:$S,0)),","),0),"")</f>
        <v/>
      </c>
      <c r="AN589" t="str">
        <f>IF($E589="","",INDEX(CATEGORIAS!$A:$A,MATCH($E589,CATEGORIAS!$B:$B,0)))</f>
        <v/>
      </c>
      <c r="AO589" t="str">
        <f>IF($F589="","",INDEX(SUBCATEGORIAS!$A:$A,MATCH($F589,SUBCATEGORIAS!$B:$B,0)))</f>
        <v/>
      </c>
      <c r="AP589" t="str">
        <f t="shared" si="173"/>
        <v/>
      </c>
      <c r="AR589" s="2" t="str">
        <f t="shared" si="181"/>
        <v/>
      </c>
      <c r="AS589" t="str">
        <f t="shared" si="182"/>
        <v/>
      </c>
      <c r="AT589" t="str">
        <f t="shared" si="174"/>
        <v/>
      </c>
      <c r="AU589" t="str">
        <f t="shared" si="175"/>
        <v/>
      </c>
    </row>
    <row r="590" spans="2:47" x14ac:dyDescent="0.25">
      <c r="B590" t="str">
        <f>IF(D590="","",MAX($B$2:B589)+1)</f>
        <v/>
      </c>
      <c r="C590" s="3" t="str">
        <f>IF(A590="","",IF(COUNTIF($A$2:$A589,$A590)=0,MAX($C$2:$C589)+1,""))</f>
        <v/>
      </c>
      <c r="M590" t="s">
        <v>57</v>
      </c>
      <c r="O590" t="s">
        <v>57</v>
      </c>
      <c r="P590" s="3" t="str">
        <f t="shared" si="176"/>
        <v/>
      </c>
      <c r="Q590" s="3" t="str">
        <f>IF(D590="","",IF(AND(D590&lt;&gt;"",E590&lt;&gt;"",F590&lt;&gt;"",J590&lt;&gt;"",P590&lt;&gt;"",L590&lt;&gt;"",IFERROR(MATCH(INDEX($C:$C,MATCH($D590,$D:$D,0)),IMAGENES!$B:$B,0),-1)&gt;0),"'si'","'no'"))</f>
        <v/>
      </c>
      <c r="S590" t="str">
        <f t="shared" si="166"/>
        <v/>
      </c>
      <c r="T590" t="str">
        <f t="shared" si="167"/>
        <v/>
      </c>
      <c r="U590" t="str">
        <f t="shared" si="168"/>
        <v/>
      </c>
      <c r="V590" t="str">
        <f t="shared" si="177"/>
        <v/>
      </c>
      <c r="W590" t="str">
        <f t="shared" si="169"/>
        <v/>
      </c>
      <c r="X590" t="str">
        <f t="shared" si="170"/>
        <v/>
      </c>
      <c r="Y590" t="str">
        <f t="shared" si="171"/>
        <v/>
      </c>
      <c r="Z590" t="str">
        <f>IF($X590="","",INDEX(CATEGORIAS!$A:$A,MATCH($X590,CATEGORIAS!$B:$B,0)))</f>
        <v/>
      </c>
      <c r="AA590" t="str">
        <f>IF($Y590="","",INDEX(SUBCATEGORIAS!$A:$A,MATCH($Y590,SUBCATEGORIAS!$B:$B,0)))</f>
        <v/>
      </c>
      <c r="AB590" t="str">
        <f t="shared" si="172"/>
        <v/>
      </c>
      <c r="AC590" t="str">
        <f t="shared" si="178"/>
        <v/>
      </c>
      <c r="AD590" t="str">
        <f t="shared" si="179"/>
        <v/>
      </c>
      <c r="AE590" t="str">
        <f t="shared" si="180"/>
        <v/>
      </c>
      <c r="AG590">
        <v>588</v>
      </c>
      <c r="AH590" t="str">
        <f t="shared" si="183"/>
        <v/>
      </c>
      <c r="AI590" t="str">
        <f>IFERROR(IF(MATCH($AH577,$S:$S,0)&gt;0,"},",0),"")</f>
        <v/>
      </c>
      <c r="AN590" t="str">
        <f>IF($E590="","",INDEX(CATEGORIAS!$A:$A,MATCH($E590,CATEGORIAS!$B:$B,0)))</f>
        <v/>
      </c>
      <c r="AO590" t="str">
        <f>IF($F590="","",INDEX(SUBCATEGORIAS!$A:$A,MATCH($F590,SUBCATEGORIAS!$B:$B,0)))</f>
        <v/>
      </c>
      <c r="AP590" t="str">
        <f t="shared" si="173"/>
        <v/>
      </c>
      <c r="AR590" s="2" t="str">
        <f t="shared" si="181"/>
        <v/>
      </c>
      <c r="AS590" t="str">
        <f t="shared" si="182"/>
        <v/>
      </c>
      <c r="AT590" t="str">
        <f t="shared" si="174"/>
        <v/>
      </c>
      <c r="AU590" t="str">
        <f t="shared" si="175"/>
        <v/>
      </c>
    </row>
    <row r="591" spans="2:47" x14ac:dyDescent="0.25">
      <c r="B591" t="str">
        <f>IF(D591="","",MAX($B$2:B590)+1)</f>
        <v/>
      </c>
      <c r="C591" s="3" t="str">
        <f>IF(A591="","",IF(COUNTIF($A$2:$A590,$A591)=0,MAX($C$2:$C590)+1,""))</f>
        <v/>
      </c>
      <c r="M591" t="s">
        <v>57</v>
      </c>
      <c r="O591" t="s">
        <v>57</v>
      </c>
      <c r="P591" s="3" t="str">
        <f t="shared" si="176"/>
        <v/>
      </c>
      <c r="Q591" s="3" t="str">
        <f>IF(D591="","",IF(AND(D591&lt;&gt;"",E591&lt;&gt;"",F591&lt;&gt;"",J591&lt;&gt;"",P591&lt;&gt;"",L591&lt;&gt;"",IFERROR(MATCH(INDEX($C:$C,MATCH($D591,$D:$D,0)),IMAGENES!$B:$B,0),-1)&gt;0),"'si'","'no'"))</f>
        <v/>
      </c>
      <c r="S591" t="str">
        <f t="shared" si="166"/>
        <v/>
      </c>
      <c r="T591" t="str">
        <f t="shared" si="167"/>
        <v/>
      </c>
      <c r="U591" t="str">
        <f t="shared" si="168"/>
        <v/>
      </c>
      <c r="V591" t="str">
        <f t="shared" si="177"/>
        <v/>
      </c>
      <c r="W591" t="str">
        <f t="shared" si="169"/>
        <v/>
      </c>
      <c r="X591" t="str">
        <f t="shared" si="170"/>
        <v/>
      </c>
      <c r="Y591" t="str">
        <f t="shared" si="171"/>
        <v/>
      </c>
      <c r="Z591" t="str">
        <f>IF($X591="","",INDEX(CATEGORIAS!$A:$A,MATCH($X591,CATEGORIAS!$B:$B,0)))</f>
        <v/>
      </c>
      <c r="AA591" t="str">
        <f>IF($Y591="","",INDEX(SUBCATEGORIAS!$A:$A,MATCH($Y591,SUBCATEGORIAS!$B:$B,0)))</f>
        <v/>
      </c>
      <c r="AB591" t="str">
        <f t="shared" si="172"/>
        <v/>
      </c>
      <c r="AC591" t="str">
        <f t="shared" si="178"/>
        <v/>
      </c>
      <c r="AD591" t="str">
        <f t="shared" si="179"/>
        <v/>
      </c>
      <c r="AE591" t="str">
        <f t="shared" si="180"/>
        <v/>
      </c>
      <c r="AG591">
        <v>589</v>
      </c>
      <c r="AH591">
        <f t="shared" si="183"/>
        <v>43</v>
      </c>
      <c r="AI591" t="str">
        <f>IFERROR(IF(MATCH($AH591,$S:$S,0)&gt;0,"{",0),"")</f>
        <v/>
      </c>
      <c r="AN591" t="str">
        <f>IF($E591="","",INDEX(CATEGORIAS!$A:$A,MATCH($E591,CATEGORIAS!$B:$B,0)))</f>
        <v/>
      </c>
      <c r="AO591" t="str">
        <f>IF($F591="","",INDEX(SUBCATEGORIAS!$A:$A,MATCH($F591,SUBCATEGORIAS!$B:$B,0)))</f>
        <v/>
      </c>
      <c r="AP591" t="str">
        <f t="shared" si="173"/>
        <v/>
      </c>
      <c r="AR591" s="2" t="str">
        <f t="shared" si="181"/>
        <v/>
      </c>
      <c r="AS591" t="str">
        <f t="shared" si="182"/>
        <v/>
      </c>
      <c r="AT591" t="str">
        <f t="shared" si="174"/>
        <v/>
      </c>
      <c r="AU591" t="str">
        <f t="shared" si="175"/>
        <v/>
      </c>
    </row>
    <row r="592" spans="2:47" x14ac:dyDescent="0.25">
      <c r="B592" t="str">
        <f>IF(D592="","",MAX($B$2:B591)+1)</f>
        <v/>
      </c>
      <c r="C592" s="3" t="str">
        <f>IF(A592="","",IF(COUNTIF($A$2:$A591,$A592)=0,MAX($C$2:$C591)+1,""))</f>
        <v/>
      </c>
      <c r="M592" t="s">
        <v>57</v>
      </c>
      <c r="O592" t="s">
        <v>57</v>
      </c>
      <c r="P592" s="3" t="str">
        <f t="shared" si="176"/>
        <v/>
      </c>
      <c r="Q592" s="3" t="str">
        <f>IF(D592="","",IF(AND(D592&lt;&gt;"",E592&lt;&gt;"",F592&lt;&gt;"",J592&lt;&gt;"",P592&lt;&gt;"",L592&lt;&gt;"",IFERROR(MATCH(INDEX($C:$C,MATCH($D592,$D:$D,0)),IMAGENES!$B:$B,0),-1)&gt;0),"'si'","'no'"))</f>
        <v/>
      </c>
      <c r="S592" t="str">
        <f t="shared" si="166"/>
        <v/>
      </c>
      <c r="T592" t="str">
        <f t="shared" si="167"/>
        <v/>
      </c>
      <c r="U592" t="str">
        <f t="shared" si="168"/>
        <v/>
      </c>
      <c r="V592" t="str">
        <f t="shared" si="177"/>
        <v/>
      </c>
      <c r="W592" t="str">
        <f t="shared" si="169"/>
        <v/>
      </c>
      <c r="X592" t="str">
        <f t="shared" si="170"/>
        <v/>
      </c>
      <c r="Y592" t="str">
        <f t="shared" si="171"/>
        <v/>
      </c>
      <c r="Z592" t="str">
        <f>IF($X592="","",INDEX(CATEGORIAS!$A:$A,MATCH($X592,CATEGORIAS!$B:$B,0)))</f>
        <v/>
      </c>
      <c r="AA592" t="str">
        <f>IF($Y592="","",INDEX(SUBCATEGORIAS!$A:$A,MATCH($Y592,SUBCATEGORIAS!$B:$B,0)))</f>
        <v/>
      </c>
      <c r="AB592" t="str">
        <f t="shared" si="172"/>
        <v/>
      </c>
      <c r="AC592" t="str">
        <f t="shared" si="178"/>
        <v/>
      </c>
      <c r="AD592" t="str">
        <f t="shared" si="179"/>
        <v/>
      </c>
      <c r="AE592" t="str">
        <f t="shared" si="180"/>
        <v/>
      </c>
      <c r="AG592">
        <v>590</v>
      </c>
      <c r="AH592" t="str">
        <f t="shared" si="183"/>
        <v/>
      </c>
      <c r="AI592" t="str">
        <f>IFERROR(IF(MATCH($AH591,$S:$S,0)&gt;0,CONCATENATE("id_articulo: ",$AH591,","),0),"")</f>
        <v/>
      </c>
      <c r="AN592" t="str">
        <f>IF($E592="","",INDEX(CATEGORIAS!$A:$A,MATCH($E592,CATEGORIAS!$B:$B,0)))</f>
        <v/>
      </c>
      <c r="AO592" t="str">
        <f>IF($F592="","",INDEX(SUBCATEGORIAS!$A:$A,MATCH($F592,SUBCATEGORIAS!$B:$B,0)))</f>
        <v/>
      </c>
      <c r="AP592" t="str">
        <f t="shared" si="173"/>
        <v/>
      </c>
      <c r="AR592" s="2" t="str">
        <f t="shared" si="181"/>
        <v/>
      </c>
      <c r="AS592" t="str">
        <f t="shared" si="182"/>
        <v/>
      </c>
      <c r="AT592" t="str">
        <f t="shared" si="174"/>
        <v/>
      </c>
      <c r="AU592" t="str">
        <f t="shared" si="175"/>
        <v/>
      </c>
    </row>
    <row r="593" spans="2:47" x14ac:dyDescent="0.25">
      <c r="B593" t="str">
        <f>IF(D593="","",MAX($B$2:B592)+1)</f>
        <v/>
      </c>
      <c r="C593" s="3" t="str">
        <f>IF(A593="","",IF(COUNTIF($A$2:$A592,$A593)=0,MAX($C$2:$C592)+1,""))</f>
        <v/>
      </c>
      <c r="M593" t="s">
        <v>57</v>
      </c>
      <c r="O593" t="s">
        <v>57</v>
      </c>
      <c r="P593" s="3" t="str">
        <f t="shared" si="176"/>
        <v/>
      </c>
      <c r="Q593" s="3" t="str">
        <f>IF(D593="","",IF(AND(D593&lt;&gt;"",E593&lt;&gt;"",F593&lt;&gt;"",J593&lt;&gt;"",P593&lt;&gt;"",L593&lt;&gt;"",IFERROR(MATCH(INDEX($C:$C,MATCH($D593,$D:$D,0)),IMAGENES!$B:$B,0),-1)&gt;0),"'si'","'no'"))</f>
        <v/>
      </c>
      <c r="S593" t="str">
        <f t="shared" si="166"/>
        <v/>
      </c>
      <c r="T593" t="str">
        <f t="shared" si="167"/>
        <v/>
      </c>
      <c r="U593" t="str">
        <f t="shared" si="168"/>
        <v/>
      </c>
      <c r="V593" t="str">
        <f t="shared" si="177"/>
        <v/>
      </c>
      <c r="W593" t="str">
        <f t="shared" si="169"/>
        <v/>
      </c>
      <c r="X593" t="str">
        <f t="shared" si="170"/>
        <v/>
      </c>
      <c r="Y593" t="str">
        <f t="shared" si="171"/>
        <v/>
      </c>
      <c r="Z593" t="str">
        <f>IF($X593="","",INDEX(CATEGORIAS!$A:$A,MATCH($X593,CATEGORIAS!$B:$B,0)))</f>
        <v/>
      </c>
      <c r="AA593" t="str">
        <f>IF($Y593="","",INDEX(SUBCATEGORIAS!$A:$A,MATCH($Y593,SUBCATEGORIAS!$B:$B,0)))</f>
        <v/>
      </c>
      <c r="AB593" t="str">
        <f t="shared" si="172"/>
        <v/>
      </c>
      <c r="AC593" t="str">
        <f t="shared" si="178"/>
        <v/>
      </c>
      <c r="AD593" t="str">
        <f t="shared" si="179"/>
        <v/>
      </c>
      <c r="AE593" t="str">
        <f t="shared" si="180"/>
        <v/>
      </c>
      <c r="AG593">
        <v>591</v>
      </c>
      <c r="AH593" t="str">
        <f t="shared" si="183"/>
        <v/>
      </c>
      <c r="AI593" t="str">
        <f>IFERROR(IF(MATCH($AH591,$S:$S,0)&gt;0,CONCATENATE("nombre: '",INDEX($T:$T,MATCH($AH591,$S:$S,0)),"',"),0),"")</f>
        <v/>
      </c>
      <c r="AN593" t="str">
        <f>IF($E593="","",INDEX(CATEGORIAS!$A:$A,MATCH($E593,CATEGORIAS!$B:$B,0)))</f>
        <v/>
      </c>
      <c r="AO593" t="str">
        <f>IF($F593="","",INDEX(SUBCATEGORIAS!$A:$A,MATCH($F593,SUBCATEGORIAS!$B:$B,0)))</f>
        <v/>
      </c>
      <c r="AP593" t="str">
        <f t="shared" si="173"/>
        <v/>
      </c>
      <c r="AR593" s="2" t="str">
        <f t="shared" si="181"/>
        <v/>
      </c>
      <c r="AS593" t="str">
        <f t="shared" si="182"/>
        <v/>
      </c>
      <c r="AT593" t="str">
        <f t="shared" si="174"/>
        <v/>
      </c>
      <c r="AU593" t="str">
        <f t="shared" si="175"/>
        <v/>
      </c>
    </row>
    <row r="594" spans="2:47" x14ac:dyDescent="0.25">
      <c r="B594" t="str">
        <f>IF(D594="","",MAX($B$2:B593)+1)</f>
        <v/>
      </c>
      <c r="C594" s="3" t="str">
        <f>IF(A594="","",IF(COUNTIF($A$2:$A593,$A594)=0,MAX($C$2:$C593)+1,""))</f>
        <v/>
      </c>
      <c r="M594" t="s">
        <v>57</v>
      </c>
      <c r="O594" t="s">
        <v>57</v>
      </c>
      <c r="P594" s="3" t="str">
        <f t="shared" si="176"/>
        <v/>
      </c>
      <c r="Q594" s="3" t="str">
        <f>IF(D594="","",IF(AND(D594&lt;&gt;"",E594&lt;&gt;"",F594&lt;&gt;"",J594&lt;&gt;"",P594&lt;&gt;"",L594&lt;&gt;"",IFERROR(MATCH(INDEX($C:$C,MATCH($D594,$D:$D,0)),IMAGENES!$B:$B,0),-1)&gt;0),"'si'","'no'"))</f>
        <v/>
      </c>
      <c r="S594" t="str">
        <f t="shared" si="166"/>
        <v/>
      </c>
      <c r="T594" t="str">
        <f t="shared" si="167"/>
        <v/>
      </c>
      <c r="U594" t="str">
        <f t="shared" si="168"/>
        <v/>
      </c>
      <c r="V594" t="str">
        <f t="shared" si="177"/>
        <v/>
      </c>
      <c r="W594" t="str">
        <f t="shared" si="169"/>
        <v/>
      </c>
      <c r="X594" t="str">
        <f t="shared" si="170"/>
        <v/>
      </c>
      <c r="Y594" t="str">
        <f t="shared" si="171"/>
        <v/>
      </c>
      <c r="Z594" t="str">
        <f>IF($X594="","",INDEX(CATEGORIAS!$A:$A,MATCH($X594,CATEGORIAS!$B:$B,0)))</f>
        <v/>
      </c>
      <c r="AA594" t="str">
        <f>IF($Y594="","",INDEX(SUBCATEGORIAS!$A:$A,MATCH($Y594,SUBCATEGORIAS!$B:$B,0)))</f>
        <v/>
      </c>
      <c r="AB594" t="str">
        <f t="shared" si="172"/>
        <v/>
      </c>
      <c r="AC594" t="str">
        <f t="shared" si="178"/>
        <v/>
      </c>
      <c r="AD594" t="str">
        <f t="shared" si="179"/>
        <v/>
      </c>
      <c r="AE594" t="str">
        <f t="shared" si="180"/>
        <v/>
      </c>
      <c r="AG594">
        <v>592</v>
      </c>
      <c r="AH594" t="str">
        <f t="shared" si="183"/>
        <v/>
      </c>
      <c r="AI594" t="str">
        <f>IFERROR(IF(MATCH($AH591,$S:$S,0)&gt;0,CONCATENATE("descripcion: '",INDEX($U:$U,MATCH($AH591,$S:$S,0)),"',"),0),"")</f>
        <v/>
      </c>
      <c r="AN594" t="str">
        <f>IF($E594="","",INDEX(CATEGORIAS!$A:$A,MATCH($E594,CATEGORIAS!$B:$B,0)))</f>
        <v/>
      </c>
      <c r="AO594" t="str">
        <f>IF($F594="","",INDEX(SUBCATEGORIAS!$A:$A,MATCH($F594,SUBCATEGORIAS!$B:$B,0)))</f>
        <v/>
      </c>
      <c r="AP594" t="str">
        <f t="shared" si="173"/>
        <v/>
      </c>
      <c r="AR594" s="2" t="str">
        <f t="shared" si="181"/>
        <v/>
      </c>
      <c r="AS594" t="str">
        <f t="shared" si="182"/>
        <v/>
      </c>
      <c r="AT594" t="str">
        <f t="shared" si="174"/>
        <v/>
      </c>
      <c r="AU594" t="str">
        <f t="shared" si="175"/>
        <v/>
      </c>
    </row>
    <row r="595" spans="2:47" x14ac:dyDescent="0.25">
      <c r="B595" t="str">
        <f>IF(D595="","",MAX($B$2:B594)+1)</f>
        <v/>
      </c>
      <c r="C595" s="3" t="str">
        <f>IF(A595="","",IF(COUNTIF($A$2:$A594,$A595)=0,MAX($C$2:$C594)+1,""))</f>
        <v/>
      </c>
      <c r="M595" t="s">
        <v>57</v>
      </c>
      <c r="O595" t="s">
        <v>57</v>
      </c>
      <c r="P595" s="3" t="str">
        <f t="shared" si="176"/>
        <v/>
      </c>
      <c r="Q595" s="3" t="str">
        <f>IF(D595="","",IF(AND(D595&lt;&gt;"",E595&lt;&gt;"",F595&lt;&gt;"",J595&lt;&gt;"",P595&lt;&gt;"",L595&lt;&gt;"",IFERROR(MATCH(INDEX($C:$C,MATCH($D595,$D:$D,0)),IMAGENES!$B:$B,0),-1)&gt;0),"'si'","'no'"))</f>
        <v/>
      </c>
      <c r="S595" t="str">
        <f t="shared" si="166"/>
        <v/>
      </c>
      <c r="T595" t="str">
        <f t="shared" si="167"/>
        <v/>
      </c>
      <c r="U595" t="str">
        <f t="shared" si="168"/>
        <v/>
      </c>
      <c r="V595" t="str">
        <f t="shared" si="177"/>
        <v/>
      </c>
      <c r="W595" t="str">
        <f t="shared" si="169"/>
        <v/>
      </c>
      <c r="X595" t="str">
        <f t="shared" si="170"/>
        <v/>
      </c>
      <c r="Y595" t="str">
        <f t="shared" si="171"/>
        <v/>
      </c>
      <c r="Z595" t="str">
        <f>IF($X595="","",INDEX(CATEGORIAS!$A:$A,MATCH($X595,CATEGORIAS!$B:$B,0)))</f>
        <v/>
      </c>
      <c r="AA595" t="str">
        <f>IF($Y595="","",INDEX(SUBCATEGORIAS!$A:$A,MATCH($Y595,SUBCATEGORIAS!$B:$B,0)))</f>
        <v/>
      </c>
      <c r="AB595" t="str">
        <f t="shared" si="172"/>
        <v/>
      </c>
      <c r="AC595" t="str">
        <f t="shared" si="178"/>
        <v/>
      </c>
      <c r="AD595" t="str">
        <f t="shared" si="179"/>
        <v/>
      </c>
      <c r="AE595" t="str">
        <f t="shared" si="180"/>
        <v/>
      </c>
      <c r="AG595">
        <v>593</v>
      </c>
      <c r="AH595" t="str">
        <f t="shared" si="183"/>
        <v/>
      </c>
      <c r="AI595" t="str">
        <f>IFERROR(IF(MATCH($AH591,$S:$S,0)&gt;0,CONCATENATE("descripcion_larga: '",INDEX($W:$W,MATCH($AH591,$S:$S,0)),"',"),0),"")</f>
        <v/>
      </c>
      <c r="AN595" t="str">
        <f>IF($E595="","",INDEX(CATEGORIAS!$A:$A,MATCH($E595,CATEGORIAS!$B:$B,0)))</f>
        <v/>
      </c>
      <c r="AO595" t="str">
        <f>IF($F595="","",INDEX(SUBCATEGORIAS!$A:$A,MATCH($F595,SUBCATEGORIAS!$B:$B,0)))</f>
        <v/>
      </c>
      <c r="AP595" t="str">
        <f t="shared" si="173"/>
        <v/>
      </c>
      <c r="AR595" s="2" t="str">
        <f t="shared" si="181"/>
        <v/>
      </c>
      <c r="AS595" t="str">
        <f t="shared" si="182"/>
        <v/>
      </c>
      <c r="AT595" t="str">
        <f t="shared" si="174"/>
        <v/>
      </c>
      <c r="AU595" t="str">
        <f t="shared" si="175"/>
        <v/>
      </c>
    </row>
    <row r="596" spans="2:47" x14ac:dyDescent="0.25">
      <c r="B596" t="str">
        <f>IF(D596="","",MAX($B$2:B595)+1)</f>
        <v/>
      </c>
      <c r="C596" s="3" t="str">
        <f>IF(A596="","",IF(COUNTIF($A$2:$A595,$A596)=0,MAX($C$2:$C595)+1,""))</f>
        <v/>
      </c>
      <c r="M596" t="s">
        <v>57</v>
      </c>
      <c r="O596" t="s">
        <v>57</v>
      </c>
      <c r="P596" s="3" t="str">
        <f t="shared" si="176"/>
        <v/>
      </c>
      <c r="Q596" s="3" t="str">
        <f>IF(D596="","",IF(AND(D596&lt;&gt;"",E596&lt;&gt;"",F596&lt;&gt;"",J596&lt;&gt;"",P596&lt;&gt;"",L596&lt;&gt;"",IFERROR(MATCH(INDEX($C:$C,MATCH($D596,$D:$D,0)),IMAGENES!$B:$B,0),-1)&gt;0),"'si'","'no'"))</f>
        <v/>
      </c>
      <c r="S596" t="str">
        <f t="shared" si="166"/>
        <v/>
      </c>
      <c r="T596" t="str">
        <f t="shared" si="167"/>
        <v/>
      </c>
      <c r="U596" t="str">
        <f t="shared" si="168"/>
        <v/>
      </c>
      <c r="V596" t="str">
        <f t="shared" si="177"/>
        <v/>
      </c>
      <c r="W596" t="str">
        <f t="shared" si="169"/>
        <v/>
      </c>
      <c r="X596" t="str">
        <f t="shared" si="170"/>
        <v/>
      </c>
      <c r="Y596" t="str">
        <f t="shared" si="171"/>
        <v/>
      </c>
      <c r="Z596" t="str">
        <f>IF($X596="","",INDEX(CATEGORIAS!$A:$A,MATCH($X596,CATEGORIAS!$B:$B,0)))</f>
        <v/>
      </c>
      <c r="AA596" t="str">
        <f>IF($Y596="","",INDEX(SUBCATEGORIAS!$A:$A,MATCH($Y596,SUBCATEGORIAS!$B:$B,0)))</f>
        <v/>
      </c>
      <c r="AB596" t="str">
        <f t="shared" si="172"/>
        <v/>
      </c>
      <c r="AC596" t="str">
        <f t="shared" si="178"/>
        <v/>
      </c>
      <c r="AD596" t="str">
        <f t="shared" si="179"/>
        <v/>
      </c>
      <c r="AE596" t="str">
        <f t="shared" si="180"/>
        <v/>
      </c>
      <c r="AG596">
        <v>594</v>
      </c>
      <c r="AH596" t="str">
        <f t="shared" si="183"/>
        <v/>
      </c>
      <c r="AI596" t="str">
        <f>IFERROR(IF(MATCH($AH591,$S:$S,0)&gt;0,CONCATENATE("grado: '",INDEX($V:$V,MATCH($AH591,$S:$S,0)),"',"),0),"")</f>
        <v/>
      </c>
      <c r="AN596" t="str">
        <f>IF($E596="","",INDEX(CATEGORIAS!$A:$A,MATCH($E596,CATEGORIAS!$B:$B,0)))</f>
        <v/>
      </c>
      <c r="AO596" t="str">
        <f>IF($F596="","",INDEX(SUBCATEGORIAS!$A:$A,MATCH($F596,SUBCATEGORIAS!$B:$B,0)))</f>
        <v/>
      </c>
      <c r="AP596" t="str">
        <f t="shared" si="173"/>
        <v/>
      </c>
      <c r="AR596" s="2" t="str">
        <f t="shared" si="181"/>
        <v/>
      </c>
      <c r="AS596" t="str">
        <f t="shared" si="182"/>
        <v/>
      </c>
      <c r="AT596" t="str">
        <f t="shared" si="174"/>
        <v/>
      </c>
      <c r="AU596" t="str">
        <f t="shared" si="175"/>
        <v/>
      </c>
    </row>
    <row r="597" spans="2:47" x14ac:dyDescent="0.25">
      <c r="B597" t="str">
        <f>IF(D597="","",MAX($B$2:B596)+1)</f>
        <v/>
      </c>
      <c r="C597" s="3" t="str">
        <f>IF(A597="","",IF(COUNTIF($A$2:$A596,$A597)=0,MAX($C$2:$C596)+1,""))</f>
        <v/>
      </c>
      <c r="M597" t="s">
        <v>57</v>
      </c>
      <c r="O597" t="s">
        <v>57</v>
      </c>
      <c r="P597" s="3" t="str">
        <f t="shared" si="176"/>
        <v/>
      </c>
      <c r="Q597" s="3" t="str">
        <f>IF(D597="","",IF(AND(D597&lt;&gt;"",E597&lt;&gt;"",F597&lt;&gt;"",J597&lt;&gt;"",P597&lt;&gt;"",L597&lt;&gt;"",IFERROR(MATCH(INDEX($C:$C,MATCH($D597,$D:$D,0)),IMAGENES!$B:$B,0),-1)&gt;0),"'si'","'no'"))</f>
        <v/>
      </c>
      <c r="S597" t="str">
        <f t="shared" si="166"/>
        <v/>
      </c>
      <c r="T597" t="str">
        <f t="shared" si="167"/>
        <v/>
      </c>
      <c r="U597" t="str">
        <f t="shared" si="168"/>
        <v/>
      </c>
      <c r="V597" t="str">
        <f t="shared" si="177"/>
        <v/>
      </c>
      <c r="W597" t="str">
        <f t="shared" si="169"/>
        <v/>
      </c>
      <c r="X597" t="str">
        <f t="shared" si="170"/>
        <v/>
      </c>
      <c r="Y597" t="str">
        <f t="shared" si="171"/>
        <v/>
      </c>
      <c r="Z597" t="str">
        <f>IF($X597="","",INDEX(CATEGORIAS!$A:$A,MATCH($X597,CATEGORIAS!$B:$B,0)))</f>
        <v/>
      </c>
      <c r="AA597" t="str">
        <f>IF($Y597="","",INDEX(SUBCATEGORIAS!$A:$A,MATCH($Y597,SUBCATEGORIAS!$B:$B,0)))</f>
        <v/>
      </c>
      <c r="AB597" t="str">
        <f t="shared" si="172"/>
        <v/>
      </c>
      <c r="AC597" t="str">
        <f t="shared" si="178"/>
        <v/>
      </c>
      <c r="AD597" t="str">
        <f t="shared" si="179"/>
        <v/>
      </c>
      <c r="AE597" t="str">
        <f t="shared" si="180"/>
        <v/>
      </c>
      <c r="AG597">
        <v>595</v>
      </c>
      <c r="AH597" t="str">
        <f t="shared" si="183"/>
        <v/>
      </c>
      <c r="AI597" t="str">
        <f>IFERROR(IF(MATCH($AH591,$S:$S,0)&gt;0,CONCATENATE("id_categoria: '",INDEX($Z:$Z,MATCH($AH591,$S:$S,0)),"',"),0),"")</f>
        <v/>
      </c>
      <c r="AN597" t="str">
        <f>IF($E597="","",INDEX(CATEGORIAS!$A:$A,MATCH($E597,CATEGORIAS!$B:$B,0)))</f>
        <v/>
      </c>
      <c r="AO597" t="str">
        <f>IF($F597="","",INDEX(SUBCATEGORIAS!$A:$A,MATCH($F597,SUBCATEGORIAS!$B:$B,0)))</f>
        <v/>
      </c>
      <c r="AP597" t="str">
        <f t="shared" si="173"/>
        <v/>
      </c>
      <c r="AR597" s="2" t="str">
        <f t="shared" si="181"/>
        <v/>
      </c>
      <c r="AS597" t="str">
        <f t="shared" si="182"/>
        <v/>
      </c>
      <c r="AT597" t="str">
        <f t="shared" si="174"/>
        <v/>
      </c>
      <c r="AU597" t="str">
        <f t="shared" si="175"/>
        <v/>
      </c>
    </row>
    <row r="598" spans="2:47" x14ac:dyDescent="0.25">
      <c r="B598" t="str">
        <f>IF(D598="","",MAX($B$2:B597)+1)</f>
        <v/>
      </c>
      <c r="C598" s="3" t="str">
        <f>IF(A598="","",IF(COUNTIF($A$2:$A597,$A598)=0,MAX($C$2:$C597)+1,""))</f>
        <v/>
      </c>
      <c r="M598" t="s">
        <v>57</v>
      </c>
      <c r="O598" t="s">
        <v>57</v>
      </c>
      <c r="P598" s="3" t="str">
        <f t="shared" si="176"/>
        <v/>
      </c>
      <c r="Q598" s="3" t="str">
        <f>IF(D598="","",IF(AND(D598&lt;&gt;"",E598&lt;&gt;"",F598&lt;&gt;"",J598&lt;&gt;"",P598&lt;&gt;"",L598&lt;&gt;"",IFERROR(MATCH(INDEX($C:$C,MATCH($D598,$D:$D,0)),IMAGENES!$B:$B,0),-1)&gt;0),"'si'","'no'"))</f>
        <v/>
      </c>
      <c r="S598" t="str">
        <f t="shared" si="166"/>
        <v/>
      </c>
      <c r="T598" t="str">
        <f t="shared" si="167"/>
        <v/>
      </c>
      <c r="U598" t="str">
        <f t="shared" si="168"/>
        <v/>
      </c>
      <c r="V598" t="str">
        <f t="shared" si="177"/>
        <v/>
      </c>
      <c r="W598" t="str">
        <f t="shared" si="169"/>
        <v/>
      </c>
      <c r="X598" t="str">
        <f t="shared" si="170"/>
        <v/>
      </c>
      <c r="Y598" t="str">
        <f t="shared" si="171"/>
        <v/>
      </c>
      <c r="Z598" t="str">
        <f>IF($X598="","",INDEX(CATEGORIAS!$A:$A,MATCH($X598,CATEGORIAS!$B:$B,0)))</f>
        <v/>
      </c>
      <c r="AA598" t="str">
        <f>IF($Y598="","",INDEX(SUBCATEGORIAS!$A:$A,MATCH($Y598,SUBCATEGORIAS!$B:$B,0)))</f>
        <v/>
      </c>
      <c r="AB598" t="str">
        <f t="shared" si="172"/>
        <v/>
      </c>
      <c r="AC598" t="str">
        <f t="shared" si="178"/>
        <v/>
      </c>
      <c r="AD598" t="str">
        <f t="shared" si="179"/>
        <v/>
      </c>
      <c r="AE598" t="str">
        <f t="shared" si="180"/>
        <v/>
      </c>
      <c r="AG598">
        <v>596</v>
      </c>
      <c r="AH598" t="str">
        <f t="shared" si="183"/>
        <v/>
      </c>
      <c r="AI598" t="str">
        <f>IFERROR(IF(MATCH($AH591,$S:$S,0)&gt;0,CONCATENATE("id_subcategoria: '",INDEX($AA:$AA,MATCH($AH591,$S:$S,0)),"',"),0),"")</f>
        <v/>
      </c>
      <c r="AN598" t="str">
        <f>IF($E598="","",INDEX(CATEGORIAS!$A:$A,MATCH($E598,CATEGORIAS!$B:$B,0)))</f>
        <v/>
      </c>
      <c r="AO598" t="str">
        <f>IF($F598="","",INDEX(SUBCATEGORIAS!$A:$A,MATCH($F598,SUBCATEGORIAS!$B:$B,0)))</f>
        <v/>
      </c>
      <c r="AP598" t="str">
        <f t="shared" si="173"/>
        <v/>
      </c>
      <c r="AR598" s="2" t="str">
        <f t="shared" si="181"/>
        <v/>
      </c>
      <c r="AS598" t="str">
        <f t="shared" si="182"/>
        <v/>
      </c>
      <c r="AT598" t="str">
        <f t="shared" si="174"/>
        <v/>
      </c>
      <c r="AU598" t="str">
        <f t="shared" si="175"/>
        <v/>
      </c>
    </row>
    <row r="599" spans="2:47" x14ac:dyDescent="0.25">
      <c r="B599" t="str">
        <f>IF(D599="","",MAX($B$2:B598)+1)</f>
        <v/>
      </c>
      <c r="C599" s="3" t="str">
        <f>IF(A599="","",IF(COUNTIF($A$2:$A598,$A599)=0,MAX($C$2:$C598)+1,""))</f>
        <v/>
      </c>
      <c r="M599" t="s">
        <v>57</v>
      </c>
      <c r="O599" t="s">
        <v>57</v>
      </c>
      <c r="P599" s="3" t="str">
        <f t="shared" si="176"/>
        <v/>
      </c>
      <c r="Q599" s="3" t="str">
        <f>IF(D599="","",IF(AND(D599&lt;&gt;"",E599&lt;&gt;"",F599&lt;&gt;"",J599&lt;&gt;"",P599&lt;&gt;"",L599&lt;&gt;"",IFERROR(MATCH(INDEX($C:$C,MATCH($D599,$D:$D,0)),IMAGENES!$B:$B,0),-1)&gt;0),"'si'","'no'"))</f>
        <v/>
      </c>
      <c r="S599" t="str">
        <f t="shared" si="166"/>
        <v/>
      </c>
      <c r="T599" t="str">
        <f t="shared" si="167"/>
        <v/>
      </c>
      <c r="U599" t="str">
        <f t="shared" si="168"/>
        <v/>
      </c>
      <c r="V599" t="str">
        <f t="shared" si="177"/>
        <v/>
      </c>
      <c r="W599" t="str">
        <f t="shared" si="169"/>
        <v/>
      </c>
      <c r="X599" t="str">
        <f t="shared" si="170"/>
        <v/>
      </c>
      <c r="Y599" t="str">
        <f t="shared" si="171"/>
        <v/>
      </c>
      <c r="Z599" t="str">
        <f>IF($X599="","",INDEX(CATEGORIAS!$A:$A,MATCH($X599,CATEGORIAS!$B:$B,0)))</f>
        <v/>
      </c>
      <c r="AA599" t="str">
        <f>IF($Y599="","",INDEX(SUBCATEGORIAS!$A:$A,MATCH($Y599,SUBCATEGORIAS!$B:$B,0)))</f>
        <v/>
      </c>
      <c r="AB599" t="str">
        <f t="shared" si="172"/>
        <v/>
      </c>
      <c r="AC599" t="str">
        <f t="shared" si="178"/>
        <v/>
      </c>
      <c r="AD599" t="str">
        <f t="shared" si="179"/>
        <v/>
      </c>
      <c r="AE599" t="str">
        <f t="shared" si="180"/>
        <v/>
      </c>
      <c r="AG599">
        <v>597</v>
      </c>
      <c r="AH599" t="str">
        <f t="shared" si="183"/>
        <v/>
      </c>
      <c r="AI599" t="str">
        <f>IFERROR(IF(MATCH($AH591,$S:$S,0)&gt;0,CONCATENATE("precio: ",INDEX($AB:$AB,MATCH($AH591,$S:$S,0)),","),0),"")</f>
        <v/>
      </c>
      <c r="AN599" t="str">
        <f>IF($E599="","",INDEX(CATEGORIAS!$A:$A,MATCH($E599,CATEGORIAS!$B:$B,0)))</f>
        <v/>
      </c>
      <c r="AO599" t="str">
        <f>IF($F599="","",INDEX(SUBCATEGORIAS!$A:$A,MATCH($F599,SUBCATEGORIAS!$B:$B,0)))</f>
        <v/>
      </c>
      <c r="AP599" t="str">
        <f t="shared" si="173"/>
        <v/>
      </c>
      <c r="AR599" s="2" t="str">
        <f t="shared" si="181"/>
        <v/>
      </c>
      <c r="AS599" t="str">
        <f t="shared" si="182"/>
        <v/>
      </c>
      <c r="AT599" t="str">
        <f t="shared" si="174"/>
        <v/>
      </c>
      <c r="AU599" t="str">
        <f t="shared" si="175"/>
        <v/>
      </c>
    </row>
    <row r="600" spans="2:47" x14ac:dyDescent="0.25">
      <c r="B600" t="str">
        <f>IF(D600="","",MAX($B$2:B599)+1)</f>
        <v/>
      </c>
      <c r="C600" s="3" t="str">
        <f>IF(A600="","",IF(COUNTIF($A$2:$A599,$A600)=0,MAX($C$2:$C599)+1,""))</f>
        <v/>
      </c>
      <c r="M600" t="s">
        <v>57</v>
      </c>
      <c r="O600" t="s">
        <v>57</v>
      </c>
      <c r="P600" s="3" t="str">
        <f t="shared" si="176"/>
        <v/>
      </c>
      <c r="Q600" s="3" t="str">
        <f>IF(D600="","",IF(AND(D600&lt;&gt;"",E600&lt;&gt;"",F600&lt;&gt;"",J600&lt;&gt;"",P600&lt;&gt;"",L600&lt;&gt;"",IFERROR(MATCH(INDEX($C:$C,MATCH($D600,$D:$D,0)),IMAGENES!$B:$B,0),-1)&gt;0),"'si'","'no'"))</f>
        <v/>
      </c>
      <c r="S600" t="str">
        <f t="shared" si="166"/>
        <v/>
      </c>
      <c r="T600" t="str">
        <f t="shared" si="167"/>
        <v/>
      </c>
      <c r="U600" t="str">
        <f t="shared" si="168"/>
        <v/>
      </c>
      <c r="V600" t="str">
        <f t="shared" si="177"/>
        <v/>
      </c>
      <c r="W600" t="str">
        <f t="shared" si="169"/>
        <v/>
      </c>
      <c r="X600" t="str">
        <f t="shared" si="170"/>
        <v/>
      </c>
      <c r="Y600" t="str">
        <f t="shared" si="171"/>
        <v/>
      </c>
      <c r="Z600" t="str">
        <f>IF($X600="","",INDEX(CATEGORIAS!$A:$A,MATCH($X600,CATEGORIAS!$B:$B,0)))</f>
        <v/>
      </c>
      <c r="AA600" t="str">
        <f>IF($Y600="","",INDEX(SUBCATEGORIAS!$A:$A,MATCH($Y600,SUBCATEGORIAS!$B:$B,0)))</f>
        <v/>
      </c>
      <c r="AB600" t="str">
        <f t="shared" si="172"/>
        <v/>
      </c>
      <c r="AC600" t="str">
        <f t="shared" si="178"/>
        <v/>
      </c>
      <c r="AD600" t="str">
        <f t="shared" si="179"/>
        <v/>
      </c>
      <c r="AE600" t="str">
        <f t="shared" si="180"/>
        <v/>
      </c>
      <c r="AG600">
        <v>598</v>
      </c>
      <c r="AH600" t="str">
        <f t="shared" si="183"/>
        <v/>
      </c>
      <c r="AI600" t="str">
        <f>IFERROR(IF(MATCH($AH591,$S:$S,0)&gt;0,CONCATENATE("video_si: ",IF(LEN(IF(OR(INDEX($AD:$AD,MATCH($AH591,$S:$S,0))=0,INDEX($AD:$AD,MATCH($AH591,$S:$S,0))=" ",INDEX($AD:$AD,MATCH($AH591,$S:$S,0))=""),CONCATENATE(CHAR(39),CHAR(39)),CONCATENATE(CHAR(39),INDEX($AD:$AD,MATCH($AH591,$S:$S,0)),CHAR(39))))&gt;5,"'si'","'no'"),","),0),"")</f>
        <v/>
      </c>
      <c r="AN600" t="str">
        <f>IF($E600="","",INDEX(CATEGORIAS!$A:$A,MATCH($E600,CATEGORIAS!$B:$B,0)))</f>
        <v/>
      </c>
      <c r="AO600" t="str">
        <f>IF($F600="","",INDEX(SUBCATEGORIAS!$A:$A,MATCH($F600,SUBCATEGORIAS!$B:$B,0)))</f>
        <v/>
      </c>
      <c r="AP600" t="str">
        <f t="shared" si="173"/>
        <v/>
      </c>
      <c r="AR600" s="2" t="str">
        <f t="shared" si="181"/>
        <v/>
      </c>
      <c r="AS600" t="str">
        <f t="shared" si="182"/>
        <v/>
      </c>
      <c r="AT600" t="str">
        <f t="shared" si="174"/>
        <v/>
      </c>
      <c r="AU600" t="str">
        <f t="shared" si="175"/>
        <v/>
      </c>
    </row>
    <row r="601" spans="2:47" x14ac:dyDescent="0.25">
      <c r="B601" t="str">
        <f>IF(D601="","",MAX($B$2:B600)+1)</f>
        <v/>
      </c>
      <c r="C601" s="3" t="str">
        <f>IF(A601="","",IF(COUNTIF($A$2:$A600,$A601)=0,MAX($C$2:$C600)+1,""))</f>
        <v/>
      </c>
      <c r="M601" t="s">
        <v>57</v>
      </c>
      <c r="O601" t="s">
        <v>57</v>
      </c>
      <c r="P601" s="3" t="str">
        <f t="shared" si="176"/>
        <v/>
      </c>
      <c r="Q601" s="3" t="str">
        <f>IF(D601="","",IF(AND(D601&lt;&gt;"",E601&lt;&gt;"",F601&lt;&gt;"",J601&lt;&gt;"",P601&lt;&gt;"",L601&lt;&gt;"",IFERROR(MATCH(INDEX($C:$C,MATCH($D601,$D:$D,0)),IMAGENES!$B:$B,0),-1)&gt;0),"'si'","'no'"))</f>
        <v/>
      </c>
      <c r="S601" t="str">
        <f t="shared" si="166"/>
        <v/>
      </c>
      <c r="T601" t="str">
        <f t="shared" si="167"/>
        <v/>
      </c>
      <c r="U601" t="str">
        <f t="shared" si="168"/>
        <v/>
      </c>
      <c r="V601" t="str">
        <f t="shared" si="177"/>
        <v/>
      </c>
      <c r="W601" t="str">
        <f t="shared" si="169"/>
        <v/>
      </c>
      <c r="X601" t="str">
        <f t="shared" si="170"/>
        <v/>
      </c>
      <c r="Y601" t="str">
        <f t="shared" si="171"/>
        <v/>
      </c>
      <c r="Z601" t="str">
        <f>IF($X601="","",INDEX(CATEGORIAS!$A:$A,MATCH($X601,CATEGORIAS!$B:$B,0)))</f>
        <v/>
      </c>
      <c r="AA601" t="str">
        <f>IF($Y601="","",INDEX(SUBCATEGORIAS!$A:$A,MATCH($Y601,SUBCATEGORIAS!$B:$B,0)))</f>
        <v/>
      </c>
      <c r="AB601" t="str">
        <f t="shared" si="172"/>
        <v/>
      </c>
      <c r="AC601" t="str">
        <f t="shared" si="178"/>
        <v/>
      </c>
      <c r="AD601" t="str">
        <f t="shared" si="179"/>
        <v/>
      </c>
      <c r="AE601" t="str">
        <f t="shared" si="180"/>
        <v/>
      </c>
      <c r="AG601">
        <v>599</v>
      </c>
      <c r="AH601" t="str">
        <f t="shared" si="183"/>
        <v/>
      </c>
      <c r="AI601" t="str">
        <f>IFERROR(IF(MATCH($AH591,$S:$S,0)&gt;0,CONCATENATE("video_link: ",IF(OR(INDEX($AD:$AD,MATCH($AH591,$S:$S,0))=0,INDEX($AD:$AD,MATCH($AH591,$S:$S,0))=" ",INDEX($AD:$AD,MATCH($AH591,$S:$S,0))=""),CONCATENATE(CHAR(39),CHAR(39)),CONCATENATE(CHAR(39),INDEX($AD:$AD,MATCH($AH591,$S:$S,0)),CHAR(39))),","),0),"")</f>
        <v/>
      </c>
      <c r="AN601" t="str">
        <f>IF($E601="","",INDEX(CATEGORIAS!$A:$A,MATCH($E601,CATEGORIAS!$B:$B,0)))</f>
        <v/>
      </c>
      <c r="AO601" t="str">
        <f>IF($F601="","",INDEX(SUBCATEGORIAS!$A:$A,MATCH($F601,SUBCATEGORIAS!$B:$B,0)))</f>
        <v/>
      </c>
      <c r="AP601" t="str">
        <f t="shared" si="173"/>
        <v/>
      </c>
      <c r="AR601" s="2" t="str">
        <f t="shared" si="181"/>
        <v/>
      </c>
      <c r="AS601" t="str">
        <f t="shared" si="182"/>
        <v/>
      </c>
      <c r="AT601" t="str">
        <f t="shared" si="174"/>
        <v/>
      </c>
      <c r="AU601" t="str">
        <f t="shared" si="175"/>
        <v/>
      </c>
    </row>
    <row r="602" spans="2:47" x14ac:dyDescent="0.25">
      <c r="B602" t="str">
        <f>IF(D602="","",MAX($B$2:B601)+1)</f>
        <v/>
      </c>
      <c r="C602" s="3" t="str">
        <f>IF(A602="","",IF(COUNTIF($A$2:$A601,$A602)=0,MAX($C$2:$C601)+1,""))</f>
        <v/>
      </c>
      <c r="M602" t="s">
        <v>57</v>
      </c>
      <c r="O602" t="s">
        <v>57</v>
      </c>
      <c r="P602" s="3" t="str">
        <f t="shared" si="176"/>
        <v/>
      </c>
      <c r="Q602" s="3" t="str">
        <f>IF(D602="","",IF(AND(D602&lt;&gt;"",E602&lt;&gt;"",F602&lt;&gt;"",J602&lt;&gt;"",P602&lt;&gt;"",L602&lt;&gt;"",IFERROR(MATCH(INDEX($C:$C,MATCH($D602,$D:$D,0)),IMAGENES!$B:$B,0),-1)&gt;0),"'si'","'no'"))</f>
        <v/>
      </c>
      <c r="S602" t="str">
        <f t="shared" si="166"/>
        <v/>
      </c>
      <c r="T602" t="str">
        <f t="shared" si="167"/>
        <v/>
      </c>
      <c r="U602" t="str">
        <f t="shared" si="168"/>
        <v/>
      </c>
      <c r="V602" t="str">
        <f t="shared" si="177"/>
        <v/>
      </c>
      <c r="W602" t="str">
        <f t="shared" si="169"/>
        <v/>
      </c>
      <c r="X602" t="str">
        <f t="shared" si="170"/>
        <v/>
      </c>
      <c r="Y602" t="str">
        <f t="shared" si="171"/>
        <v/>
      </c>
      <c r="Z602" t="str">
        <f>IF($X602="","",INDEX(CATEGORIAS!$A:$A,MATCH($X602,CATEGORIAS!$B:$B,0)))</f>
        <v/>
      </c>
      <c r="AA602" t="str">
        <f>IF($Y602="","",INDEX(SUBCATEGORIAS!$A:$A,MATCH($Y602,SUBCATEGORIAS!$B:$B,0)))</f>
        <v/>
      </c>
      <c r="AB602" t="str">
        <f t="shared" si="172"/>
        <v/>
      </c>
      <c r="AC602" t="str">
        <f t="shared" si="178"/>
        <v/>
      </c>
      <c r="AD602" t="str">
        <f t="shared" si="179"/>
        <v/>
      </c>
      <c r="AE602" t="str">
        <f t="shared" si="180"/>
        <v/>
      </c>
      <c r="AG602">
        <v>600</v>
      </c>
      <c r="AH602" t="str">
        <f t="shared" si="183"/>
        <v/>
      </c>
      <c r="AI602" t="str">
        <f>IFERROR(IF(MATCH($AH591,$S:$S,0)&gt;0,CONCATENATE("imagen: ",IF(OR(INDEX($AC:$AC,MATCH($AH591,$S:$S,0))=0,INDEX($AC:$AC,MATCH($AH591,$S:$S,0))=" ",INDEX($AC:$AC,MATCH($AH591,$S:$S,0))=""),CONCATENATE(CHAR(39),CHAR(39)),CONCATENATE("require('../images/productos/",INDEX($AC:$AC,MATCH($AH591,$S:$S,0)),"')")),","),0),"")</f>
        <v/>
      </c>
      <c r="AN602" t="str">
        <f>IF($E602="","",INDEX(CATEGORIAS!$A:$A,MATCH($E602,CATEGORIAS!$B:$B,0)))</f>
        <v/>
      </c>
      <c r="AO602" t="str">
        <f>IF($F602="","",INDEX(SUBCATEGORIAS!$A:$A,MATCH($F602,SUBCATEGORIAS!$B:$B,0)))</f>
        <v/>
      </c>
      <c r="AP602" t="str">
        <f t="shared" si="173"/>
        <v/>
      </c>
      <c r="AR602" s="2" t="str">
        <f t="shared" si="181"/>
        <v/>
      </c>
      <c r="AS602" t="str">
        <f t="shared" si="182"/>
        <v/>
      </c>
      <c r="AT602" t="str">
        <f t="shared" si="174"/>
        <v/>
      </c>
      <c r="AU602" t="str">
        <f t="shared" si="175"/>
        <v/>
      </c>
    </row>
    <row r="603" spans="2:47" x14ac:dyDescent="0.25">
      <c r="B603" t="str">
        <f>IF(D603="","",MAX($B$2:B602)+1)</f>
        <v/>
      </c>
      <c r="C603" s="3" t="str">
        <f>IF(A603="","",IF(COUNTIF($A$2:$A602,$A603)=0,MAX($C$2:$C602)+1,""))</f>
        <v/>
      </c>
      <c r="M603" t="s">
        <v>57</v>
      </c>
      <c r="O603" t="s">
        <v>57</v>
      </c>
      <c r="P603" s="3" t="str">
        <f t="shared" si="176"/>
        <v/>
      </c>
      <c r="Q603" s="3" t="str">
        <f>IF(D603="","",IF(AND(D603&lt;&gt;"",E603&lt;&gt;"",F603&lt;&gt;"",J603&lt;&gt;"",P603&lt;&gt;"",L603&lt;&gt;"",IFERROR(MATCH(INDEX($C:$C,MATCH($D603,$D:$D,0)),IMAGENES!$B:$B,0),-1)&gt;0),"'si'","'no'"))</f>
        <v/>
      </c>
      <c r="S603" t="str">
        <f t="shared" si="166"/>
        <v/>
      </c>
      <c r="T603" t="str">
        <f t="shared" si="167"/>
        <v/>
      </c>
      <c r="U603" t="str">
        <f t="shared" si="168"/>
        <v/>
      </c>
      <c r="V603" t="str">
        <f t="shared" si="177"/>
        <v/>
      </c>
      <c r="W603" t="str">
        <f t="shared" si="169"/>
        <v/>
      </c>
      <c r="X603" t="str">
        <f t="shared" si="170"/>
        <v/>
      </c>
      <c r="Y603" t="str">
        <f t="shared" si="171"/>
        <v/>
      </c>
      <c r="Z603" t="str">
        <f>IF($X603="","",INDEX(CATEGORIAS!$A:$A,MATCH($X603,CATEGORIAS!$B:$B,0)))</f>
        <v/>
      </c>
      <c r="AA603" t="str">
        <f>IF($Y603="","",INDEX(SUBCATEGORIAS!$A:$A,MATCH($Y603,SUBCATEGORIAS!$B:$B,0)))</f>
        <v/>
      </c>
      <c r="AB603" t="str">
        <f t="shared" si="172"/>
        <v/>
      </c>
      <c r="AC603" t="str">
        <f t="shared" si="178"/>
        <v/>
      </c>
      <c r="AD603" t="str">
        <f t="shared" si="179"/>
        <v/>
      </c>
      <c r="AE603" t="str">
        <f t="shared" si="180"/>
        <v/>
      </c>
      <c r="AG603">
        <v>601</v>
      </c>
      <c r="AH603" t="str">
        <f t="shared" si="183"/>
        <v/>
      </c>
      <c r="AI603" t="str">
        <f>IFERROR(IF(MATCH($AH591,$S:$S,0)&gt;0,CONCATENATE("disponible: ",INDEX($AE:$AE,MATCH($AH591,$S:$S,0)),","),0),"")</f>
        <v/>
      </c>
      <c r="AN603" t="str">
        <f>IF($E603="","",INDEX(CATEGORIAS!$A:$A,MATCH($E603,CATEGORIAS!$B:$B,0)))</f>
        <v/>
      </c>
      <c r="AO603" t="str">
        <f>IF($F603="","",INDEX(SUBCATEGORIAS!$A:$A,MATCH($F603,SUBCATEGORIAS!$B:$B,0)))</f>
        <v/>
      </c>
      <c r="AP603" t="str">
        <f t="shared" si="173"/>
        <v/>
      </c>
      <c r="AR603" s="2" t="str">
        <f t="shared" si="181"/>
        <v/>
      </c>
      <c r="AS603" t="str">
        <f t="shared" si="182"/>
        <v/>
      </c>
      <c r="AT603" t="str">
        <f t="shared" si="174"/>
        <v/>
      </c>
      <c r="AU603" t="str">
        <f t="shared" si="175"/>
        <v/>
      </c>
    </row>
    <row r="604" spans="2:47" x14ac:dyDescent="0.25">
      <c r="B604" t="str">
        <f>IF(D604="","",MAX($B$2:B603)+1)</f>
        <v/>
      </c>
      <c r="C604" s="3" t="str">
        <f>IF(A604="","",IF(COUNTIF($A$2:$A603,$A604)=0,MAX($C$2:$C603)+1,""))</f>
        <v/>
      </c>
      <c r="M604" t="s">
        <v>57</v>
      </c>
      <c r="O604" t="s">
        <v>57</v>
      </c>
      <c r="P604" s="3" t="str">
        <f t="shared" si="176"/>
        <v/>
      </c>
      <c r="Q604" s="3" t="str">
        <f>IF(D604="","",IF(AND(D604&lt;&gt;"",E604&lt;&gt;"",F604&lt;&gt;"",J604&lt;&gt;"",P604&lt;&gt;"",L604&lt;&gt;"",IFERROR(MATCH(INDEX($C:$C,MATCH($D604,$D:$D,0)),IMAGENES!$B:$B,0),-1)&gt;0),"'si'","'no'"))</f>
        <v/>
      </c>
      <c r="S604" t="str">
        <f t="shared" si="166"/>
        <v/>
      </c>
      <c r="T604" t="str">
        <f t="shared" si="167"/>
        <v/>
      </c>
      <c r="U604" t="str">
        <f t="shared" si="168"/>
        <v/>
      </c>
      <c r="V604" t="str">
        <f t="shared" si="177"/>
        <v/>
      </c>
      <c r="W604" t="str">
        <f t="shared" si="169"/>
        <v/>
      </c>
      <c r="X604" t="str">
        <f t="shared" si="170"/>
        <v/>
      </c>
      <c r="Y604" t="str">
        <f t="shared" si="171"/>
        <v/>
      </c>
      <c r="Z604" t="str">
        <f>IF($X604="","",INDEX(CATEGORIAS!$A:$A,MATCH($X604,CATEGORIAS!$B:$B,0)))</f>
        <v/>
      </c>
      <c r="AA604" t="str">
        <f>IF($Y604="","",INDEX(SUBCATEGORIAS!$A:$A,MATCH($Y604,SUBCATEGORIAS!$B:$B,0)))</f>
        <v/>
      </c>
      <c r="AB604" t="str">
        <f t="shared" si="172"/>
        <v/>
      </c>
      <c r="AC604" t="str">
        <f t="shared" si="178"/>
        <v/>
      </c>
      <c r="AD604" t="str">
        <f t="shared" si="179"/>
        <v/>
      </c>
      <c r="AE604" t="str">
        <f t="shared" si="180"/>
        <v/>
      </c>
      <c r="AG604">
        <v>602</v>
      </c>
      <c r="AH604" t="str">
        <f t="shared" si="183"/>
        <v/>
      </c>
      <c r="AI604" t="str">
        <f>IFERROR(IF(MATCH($AH591,$S:$S,0)&gt;0,"},",0),"")</f>
        <v/>
      </c>
      <c r="AN604" t="str">
        <f>IF($E604="","",INDEX(CATEGORIAS!$A:$A,MATCH($E604,CATEGORIAS!$B:$B,0)))</f>
        <v/>
      </c>
      <c r="AO604" t="str">
        <f>IF($F604="","",INDEX(SUBCATEGORIAS!$A:$A,MATCH($F604,SUBCATEGORIAS!$B:$B,0)))</f>
        <v/>
      </c>
      <c r="AP604" t="str">
        <f t="shared" si="173"/>
        <v/>
      </c>
      <c r="AR604" s="2" t="str">
        <f t="shared" si="181"/>
        <v/>
      </c>
      <c r="AS604" t="str">
        <f t="shared" si="182"/>
        <v/>
      </c>
      <c r="AT604" t="str">
        <f t="shared" si="174"/>
        <v/>
      </c>
      <c r="AU604" t="str">
        <f t="shared" si="175"/>
        <v/>
      </c>
    </row>
    <row r="605" spans="2:47" x14ac:dyDescent="0.25">
      <c r="B605" t="str">
        <f>IF(D605="","",MAX($B$2:B604)+1)</f>
        <v/>
      </c>
      <c r="C605" s="3" t="str">
        <f>IF(A605="","",IF(COUNTIF($A$2:$A604,$A605)=0,MAX($C$2:$C604)+1,""))</f>
        <v/>
      </c>
      <c r="M605" t="s">
        <v>57</v>
      </c>
      <c r="O605" t="s">
        <v>57</v>
      </c>
      <c r="P605" s="3" t="str">
        <f t="shared" si="176"/>
        <v/>
      </c>
      <c r="Q605" s="3" t="str">
        <f>IF(D605="","",IF(AND(D605&lt;&gt;"",E605&lt;&gt;"",F605&lt;&gt;"",J605&lt;&gt;"",P605&lt;&gt;"",L605&lt;&gt;"",IFERROR(MATCH(INDEX($C:$C,MATCH($D605,$D:$D,0)),IMAGENES!$B:$B,0),-1)&gt;0),"'si'","'no'"))</f>
        <v/>
      </c>
      <c r="S605" t="str">
        <f t="shared" si="166"/>
        <v/>
      </c>
      <c r="T605" t="str">
        <f t="shared" si="167"/>
        <v/>
      </c>
      <c r="U605" t="str">
        <f t="shared" si="168"/>
        <v/>
      </c>
      <c r="V605" t="str">
        <f t="shared" si="177"/>
        <v/>
      </c>
      <c r="W605" t="str">
        <f t="shared" si="169"/>
        <v/>
      </c>
      <c r="X605" t="str">
        <f t="shared" si="170"/>
        <v/>
      </c>
      <c r="Y605" t="str">
        <f t="shared" si="171"/>
        <v/>
      </c>
      <c r="Z605" t="str">
        <f>IF($X605="","",INDEX(CATEGORIAS!$A:$A,MATCH($X605,CATEGORIAS!$B:$B,0)))</f>
        <v/>
      </c>
      <c r="AA605" t="str">
        <f>IF($Y605="","",INDEX(SUBCATEGORIAS!$A:$A,MATCH($Y605,SUBCATEGORIAS!$B:$B,0)))</f>
        <v/>
      </c>
      <c r="AB605" t="str">
        <f t="shared" si="172"/>
        <v/>
      </c>
      <c r="AC605" t="str">
        <f t="shared" si="178"/>
        <v/>
      </c>
      <c r="AD605" t="str">
        <f t="shared" si="179"/>
        <v/>
      </c>
      <c r="AE605" t="str">
        <f t="shared" si="180"/>
        <v/>
      </c>
      <c r="AG605">
        <v>603</v>
      </c>
      <c r="AH605">
        <f t="shared" si="183"/>
        <v>44</v>
      </c>
      <c r="AI605" t="str">
        <f>IFERROR(IF(MATCH($AH605,$S:$S,0)&gt;0,"{",0),"")</f>
        <v/>
      </c>
      <c r="AN605" t="str">
        <f>IF($E605="","",INDEX(CATEGORIAS!$A:$A,MATCH($E605,CATEGORIAS!$B:$B,0)))</f>
        <v/>
      </c>
      <c r="AO605" t="str">
        <f>IF($F605="","",INDEX(SUBCATEGORIAS!$A:$A,MATCH($F605,SUBCATEGORIAS!$B:$B,0)))</f>
        <v/>
      </c>
      <c r="AP605" t="str">
        <f t="shared" si="173"/>
        <v/>
      </c>
      <c r="AR605" s="2" t="str">
        <f t="shared" si="181"/>
        <v/>
      </c>
      <c r="AS605" t="str">
        <f t="shared" si="182"/>
        <v/>
      </c>
      <c r="AT605" t="str">
        <f t="shared" si="174"/>
        <v/>
      </c>
      <c r="AU605" t="str">
        <f t="shared" si="175"/>
        <v/>
      </c>
    </row>
    <row r="606" spans="2:47" x14ac:dyDescent="0.25">
      <c r="B606" t="str">
        <f>IF(D606="","",MAX($B$2:B605)+1)</f>
        <v/>
      </c>
      <c r="C606" s="3" t="str">
        <f>IF(A606="","",IF(COUNTIF($A$2:$A605,$A606)=0,MAX($C$2:$C605)+1,""))</f>
        <v/>
      </c>
      <c r="M606" t="s">
        <v>57</v>
      </c>
      <c r="O606" t="s">
        <v>57</v>
      </c>
      <c r="P606" s="3" t="str">
        <f t="shared" si="176"/>
        <v/>
      </c>
      <c r="Q606" s="3" t="str">
        <f>IF(D606="","",IF(AND(D606&lt;&gt;"",E606&lt;&gt;"",F606&lt;&gt;"",J606&lt;&gt;"",P606&lt;&gt;"",L606&lt;&gt;"",IFERROR(MATCH(INDEX($C:$C,MATCH($D606,$D:$D,0)),IMAGENES!$B:$B,0),-1)&gt;0),"'si'","'no'"))</f>
        <v/>
      </c>
      <c r="S606" t="str">
        <f t="shared" si="166"/>
        <v/>
      </c>
      <c r="T606" t="str">
        <f t="shared" si="167"/>
        <v/>
      </c>
      <c r="U606" t="str">
        <f t="shared" si="168"/>
        <v/>
      </c>
      <c r="V606" t="str">
        <f t="shared" si="177"/>
        <v/>
      </c>
      <c r="W606" t="str">
        <f t="shared" si="169"/>
        <v/>
      </c>
      <c r="X606" t="str">
        <f t="shared" si="170"/>
        <v/>
      </c>
      <c r="Y606" t="str">
        <f t="shared" si="171"/>
        <v/>
      </c>
      <c r="Z606" t="str">
        <f>IF($X606="","",INDEX(CATEGORIAS!$A:$A,MATCH($X606,CATEGORIAS!$B:$B,0)))</f>
        <v/>
      </c>
      <c r="AA606" t="str">
        <f>IF($Y606="","",INDEX(SUBCATEGORIAS!$A:$A,MATCH($Y606,SUBCATEGORIAS!$B:$B,0)))</f>
        <v/>
      </c>
      <c r="AB606" t="str">
        <f t="shared" si="172"/>
        <v/>
      </c>
      <c r="AC606" t="str">
        <f t="shared" si="178"/>
        <v/>
      </c>
      <c r="AD606" t="str">
        <f t="shared" si="179"/>
        <v/>
      </c>
      <c r="AE606" t="str">
        <f t="shared" si="180"/>
        <v/>
      </c>
      <c r="AG606">
        <v>604</v>
      </c>
      <c r="AH606" t="str">
        <f t="shared" si="183"/>
        <v/>
      </c>
      <c r="AI606" t="str">
        <f>IFERROR(IF(MATCH($AH605,$S:$S,0)&gt;0,CONCATENATE("id_articulo: ",$AH605,","),0),"")</f>
        <v/>
      </c>
      <c r="AN606" t="str">
        <f>IF($E606="","",INDEX(CATEGORIAS!$A:$A,MATCH($E606,CATEGORIAS!$B:$B,0)))</f>
        <v/>
      </c>
      <c r="AO606" t="str">
        <f>IF($F606="","",INDEX(SUBCATEGORIAS!$A:$A,MATCH($F606,SUBCATEGORIAS!$B:$B,0)))</f>
        <v/>
      </c>
      <c r="AP606" t="str">
        <f t="shared" si="173"/>
        <v/>
      </c>
      <c r="AR606" s="2" t="str">
        <f t="shared" si="181"/>
        <v/>
      </c>
      <c r="AS606" t="str">
        <f t="shared" si="182"/>
        <v/>
      </c>
      <c r="AT606" t="str">
        <f t="shared" si="174"/>
        <v/>
      </c>
      <c r="AU606" t="str">
        <f t="shared" si="175"/>
        <v/>
      </c>
    </row>
    <row r="607" spans="2:47" x14ac:dyDescent="0.25">
      <c r="B607" t="str">
        <f>IF(D607="","",MAX($B$2:B606)+1)</f>
        <v/>
      </c>
      <c r="C607" s="3" t="str">
        <f>IF(A607="","",IF(COUNTIF($A$2:$A606,$A607)=0,MAX($C$2:$C606)+1,""))</f>
        <v/>
      </c>
      <c r="M607" t="s">
        <v>57</v>
      </c>
      <c r="O607" t="s">
        <v>57</v>
      </c>
      <c r="P607" s="3" t="str">
        <f t="shared" si="176"/>
        <v/>
      </c>
      <c r="Q607" s="3" t="str">
        <f>IF(D607="","",IF(AND(D607&lt;&gt;"",E607&lt;&gt;"",F607&lt;&gt;"",J607&lt;&gt;"",P607&lt;&gt;"",L607&lt;&gt;"",IFERROR(MATCH(INDEX($C:$C,MATCH($D607,$D:$D,0)),IMAGENES!$B:$B,0),-1)&gt;0),"'si'","'no'"))</f>
        <v/>
      </c>
      <c r="S607" t="str">
        <f t="shared" si="166"/>
        <v/>
      </c>
      <c r="T607" t="str">
        <f t="shared" si="167"/>
        <v/>
      </c>
      <c r="U607" t="str">
        <f t="shared" si="168"/>
        <v/>
      </c>
      <c r="V607" t="str">
        <f t="shared" si="177"/>
        <v/>
      </c>
      <c r="W607" t="str">
        <f t="shared" si="169"/>
        <v/>
      </c>
      <c r="X607" t="str">
        <f t="shared" si="170"/>
        <v/>
      </c>
      <c r="Y607" t="str">
        <f t="shared" si="171"/>
        <v/>
      </c>
      <c r="Z607" t="str">
        <f>IF($X607="","",INDEX(CATEGORIAS!$A:$A,MATCH($X607,CATEGORIAS!$B:$B,0)))</f>
        <v/>
      </c>
      <c r="AA607" t="str">
        <f>IF($Y607="","",INDEX(SUBCATEGORIAS!$A:$A,MATCH($Y607,SUBCATEGORIAS!$B:$B,0)))</f>
        <v/>
      </c>
      <c r="AB607" t="str">
        <f t="shared" si="172"/>
        <v/>
      </c>
      <c r="AC607" t="str">
        <f t="shared" si="178"/>
        <v/>
      </c>
      <c r="AD607" t="str">
        <f t="shared" si="179"/>
        <v/>
      </c>
      <c r="AE607" t="str">
        <f t="shared" si="180"/>
        <v/>
      </c>
      <c r="AG607">
        <v>605</v>
      </c>
      <c r="AH607" t="str">
        <f t="shared" si="183"/>
        <v/>
      </c>
      <c r="AI607" t="str">
        <f>IFERROR(IF(MATCH($AH605,$S:$S,0)&gt;0,CONCATENATE("nombre: '",INDEX($T:$T,MATCH($AH605,$S:$S,0)),"',"),0),"")</f>
        <v/>
      </c>
      <c r="AN607" t="str">
        <f>IF($E607="","",INDEX(CATEGORIAS!$A:$A,MATCH($E607,CATEGORIAS!$B:$B,0)))</f>
        <v/>
      </c>
      <c r="AO607" t="str">
        <f>IF($F607="","",INDEX(SUBCATEGORIAS!$A:$A,MATCH($F607,SUBCATEGORIAS!$B:$B,0)))</f>
        <v/>
      </c>
      <c r="AP607" t="str">
        <f t="shared" si="173"/>
        <v/>
      </c>
      <c r="AR607" s="2" t="str">
        <f t="shared" si="181"/>
        <v/>
      </c>
      <c r="AS607" t="str">
        <f t="shared" si="182"/>
        <v/>
      </c>
      <c r="AT607" t="str">
        <f t="shared" si="174"/>
        <v/>
      </c>
      <c r="AU607" t="str">
        <f t="shared" si="175"/>
        <v/>
      </c>
    </row>
    <row r="608" spans="2:47" x14ac:dyDescent="0.25">
      <c r="B608" t="str">
        <f>IF(D608="","",MAX($B$2:B607)+1)</f>
        <v/>
      </c>
      <c r="C608" s="3" t="str">
        <f>IF(A608="","",IF(COUNTIF($A$2:$A607,$A608)=0,MAX($C$2:$C607)+1,""))</f>
        <v/>
      </c>
      <c r="M608" t="s">
        <v>57</v>
      </c>
      <c r="O608" t="s">
        <v>57</v>
      </c>
      <c r="P608" s="3" t="str">
        <f t="shared" si="176"/>
        <v/>
      </c>
      <c r="Q608" s="3" t="str">
        <f>IF(D608="","",IF(AND(D608&lt;&gt;"",E608&lt;&gt;"",F608&lt;&gt;"",J608&lt;&gt;"",P608&lt;&gt;"",L608&lt;&gt;"",IFERROR(MATCH(INDEX($C:$C,MATCH($D608,$D:$D,0)),IMAGENES!$B:$B,0),-1)&gt;0),"'si'","'no'"))</f>
        <v/>
      </c>
      <c r="S608" t="str">
        <f t="shared" si="166"/>
        <v/>
      </c>
      <c r="T608" t="str">
        <f t="shared" si="167"/>
        <v/>
      </c>
      <c r="U608" t="str">
        <f t="shared" si="168"/>
        <v/>
      </c>
      <c r="V608" t="str">
        <f t="shared" si="177"/>
        <v/>
      </c>
      <c r="W608" t="str">
        <f t="shared" si="169"/>
        <v/>
      </c>
      <c r="X608" t="str">
        <f t="shared" si="170"/>
        <v/>
      </c>
      <c r="Y608" t="str">
        <f t="shared" si="171"/>
        <v/>
      </c>
      <c r="Z608" t="str">
        <f>IF($X608="","",INDEX(CATEGORIAS!$A:$A,MATCH($X608,CATEGORIAS!$B:$B,0)))</f>
        <v/>
      </c>
      <c r="AA608" t="str">
        <f>IF($Y608="","",INDEX(SUBCATEGORIAS!$A:$A,MATCH($Y608,SUBCATEGORIAS!$B:$B,0)))</f>
        <v/>
      </c>
      <c r="AB608" t="str">
        <f t="shared" si="172"/>
        <v/>
      </c>
      <c r="AC608" t="str">
        <f t="shared" si="178"/>
        <v/>
      </c>
      <c r="AD608" t="str">
        <f t="shared" si="179"/>
        <v/>
      </c>
      <c r="AE608" t="str">
        <f t="shared" si="180"/>
        <v/>
      </c>
      <c r="AG608">
        <v>606</v>
      </c>
      <c r="AH608" t="str">
        <f t="shared" si="183"/>
        <v/>
      </c>
      <c r="AI608" t="str">
        <f>IFERROR(IF(MATCH($AH605,$S:$S,0)&gt;0,CONCATENATE("descripcion: '",INDEX($U:$U,MATCH($AH605,$S:$S,0)),"',"),0),"")</f>
        <v/>
      </c>
      <c r="AN608" t="str">
        <f>IF($E608="","",INDEX(CATEGORIAS!$A:$A,MATCH($E608,CATEGORIAS!$B:$B,0)))</f>
        <v/>
      </c>
      <c r="AO608" t="str">
        <f>IF($F608="","",INDEX(SUBCATEGORIAS!$A:$A,MATCH($F608,SUBCATEGORIAS!$B:$B,0)))</f>
        <v/>
      </c>
      <c r="AP608" t="str">
        <f t="shared" si="173"/>
        <v/>
      </c>
      <c r="AR608" s="2" t="str">
        <f t="shared" si="181"/>
        <v/>
      </c>
      <c r="AS608" t="str">
        <f t="shared" si="182"/>
        <v/>
      </c>
      <c r="AT608" t="str">
        <f t="shared" si="174"/>
        <v/>
      </c>
      <c r="AU608" t="str">
        <f t="shared" si="175"/>
        <v/>
      </c>
    </row>
    <row r="609" spans="2:47" x14ac:dyDescent="0.25">
      <c r="B609" t="str">
        <f>IF(D609="","",MAX($B$2:B608)+1)</f>
        <v/>
      </c>
      <c r="C609" s="3" t="str">
        <f>IF(A609="","",IF(COUNTIF($A$2:$A608,$A609)=0,MAX($C$2:$C608)+1,""))</f>
        <v/>
      </c>
      <c r="M609" t="s">
        <v>57</v>
      </c>
      <c r="O609" t="s">
        <v>57</v>
      </c>
      <c r="P609" s="3" t="str">
        <f t="shared" si="176"/>
        <v/>
      </c>
      <c r="Q609" s="3" t="str">
        <f>IF(D609="","",IF(AND(D609&lt;&gt;"",E609&lt;&gt;"",F609&lt;&gt;"",J609&lt;&gt;"",P609&lt;&gt;"",L609&lt;&gt;"",IFERROR(MATCH(INDEX($C:$C,MATCH($D609,$D:$D,0)),IMAGENES!$B:$B,0),-1)&gt;0),"'si'","'no'"))</f>
        <v/>
      </c>
      <c r="S609" t="str">
        <f t="shared" si="166"/>
        <v/>
      </c>
      <c r="T609" t="str">
        <f t="shared" si="167"/>
        <v/>
      </c>
      <c r="U609" t="str">
        <f t="shared" si="168"/>
        <v/>
      </c>
      <c r="V609" t="str">
        <f t="shared" si="177"/>
        <v/>
      </c>
      <c r="W609" t="str">
        <f t="shared" si="169"/>
        <v/>
      </c>
      <c r="X609" t="str">
        <f t="shared" si="170"/>
        <v/>
      </c>
      <c r="Y609" t="str">
        <f t="shared" si="171"/>
        <v/>
      </c>
      <c r="Z609" t="str">
        <f>IF($X609="","",INDEX(CATEGORIAS!$A:$A,MATCH($X609,CATEGORIAS!$B:$B,0)))</f>
        <v/>
      </c>
      <c r="AA609" t="str">
        <f>IF($Y609="","",INDEX(SUBCATEGORIAS!$A:$A,MATCH($Y609,SUBCATEGORIAS!$B:$B,0)))</f>
        <v/>
      </c>
      <c r="AB609" t="str">
        <f t="shared" si="172"/>
        <v/>
      </c>
      <c r="AC609" t="str">
        <f t="shared" si="178"/>
        <v/>
      </c>
      <c r="AD609" t="str">
        <f t="shared" si="179"/>
        <v/>
      </c>
      <c r="AE609" t="str">
        <f t="shared" si="180"/>
        <v/>
      </c>
      <c r="AG609">
        <v>607</v>
      </c>
      <c r="AH609" t="str">
        <f t="shared" si="183"/>
        <v/>
      </c>
      <c r="AI609" t="str">
        <f>IFERROR(IF(MATCH($AH605,$S:$S,0)&gt;0,CONCATENATE("descripcion_larga: '",INDEX($W:$W,MATCH($AH605,$S:$S,0)),"',"),0),"")</f>
        <v/>
      </c>
      <c r="AN609" t="str">
        <f>IF($E609="","",INDEX(CATEGORIAS!$A:$A,MATCH($E609,CATEGORIAS!$B:$B,0)))</f>
        <v/>
      </c>
      <c r="AO609" t="str">
        <f>IF($F609="","",INDEX(SUBCATEGORIAS!$A:$A,MATCH($F609,SUBCATEGORIAS!$B:$B,0)))</f>
        <v/>
      </c>
      <c r="AP609" t="str">
        <f t="shared" si="173"/>
        <v/>
      </c>
      <c r="AR609" s="2" t="str">
        <f t="shared" si="181"/>
        <v/>
      </c>
      <c r="AS609" t="str">
        <f t="shared" si="182"/>
        <v/>
      </c>
      <c r="AT609" t="str">
        <f t="shared" si="174"/>
        <v/>
      </c>
      <c r="AU609" t="str">
        <f t="shared" si="175"/>
        <v/>
      </c>
    </row>
    <row r="610" spans="2:47" x14ac:dyDescent="0.25">
      <c r="B610" t="str">
        <f>IF(D610="","",MAX($B$2:B609)+1)</f>
        <v/>
      </c>
      <c r="C610" s="3" t="str">
        <f>IF(A610="","",IF(COUNTIF($A$2:$A609,$A610)=0,MAX($C$2:$C609)+1,""))</f>
        <v/>
      </c>
      <c r="M610" t="s">
        <v>57</v>
      </c>
      <c r="O610" t="s">
        <v>57</v>
      </c>
      <c r="P610" s="3" t="str">
        <f t="shared" si="176"/>
        <v/>
      </c>
      <c r="Q610" s="3" t="str">
        <f>IF(D610="","",IF(AND(D610&lt;&gt;"",E610&lt;&gt;"",F610&lt;&gt;"",J610&lt;&gt;"",P610&lt;&gt;"",L610&lt;&gt;"",IFERROR(MATCH(INDEX($C:$C,MATCH($D610,$D:$D,0)),IMAGENES!$B:$B,0),-1)&gt;0),"'si'","'no'"))</f>
        <v/>
      </c>
      <c r="S610" t="str">
        <f t="shared" si="166"/>
        <v/>
      </c>
      <c r="T610" t="str">
        <f t="shared" si="167"/>
        <v/>
      </c>
      <c r="U610" t="str">
        <f t="shared" si="168"/>
        <v/>
      </c>
      <c r="V610" t="str">
        <f t="shared" si="177"/>
        <v/>
      </c>
      <c r="W610" t="str">
        <f t="shared" si="169"/>
        <v/>
      </c>
      <c r="X610" t="str">
        <f t="shared" si="170"/>
        <v/>
      </c>
      <c r="Y610" t="str">
        <f t="shared" si="171"/>
        <v/>
      </c>
      <c r="Z610" t="str">
        <f>IF($X610="","",INDEX(CATEGORIAS!$A:$A,MATCH($X610,CATEGORIAS!$B:$B,0)))</f>
        <v/>
      </c>
      <c r="AA610" t="str">
        <f>IF($Y610="","",INDEX(SUBCATEGORIAS!$A:$A,MATCH($Y610,SUBCATEGORIAS!$B:$B,0)))</f>
        <v/>
      </c>
      <c r="AB610" t="str">
        <f t="shared" si="172"/>
        <v/>
      </c>
      <c r="AC610" t="str">
        <f t="shared" si="178"/>
        <v/>
      </c>
      <c r="AD610" t="str">
        <f t="shared" si="179"/>
        <v/>
      </c>
      <c r="AE610" t="str">
        <f t="shared" si="180"/>
        <v/>
      </c>
      <c r="AG610">
        <v>608</v>
      </c>
      <c r="AH610" t="str">
        <f t="shared" si="183"/>
        <v/>
      </c>
      <c r="AI610" t="str">
        <f>IFERROR(IF(MATCH($AH605,$S:$S,0)&gt;0,CONCATENATE("grado: '",INDEX($V:$V,MATCH($AH605,$S:$S,0)),"',"),0),"")</f>
        <v/>
      </c>
      <c r="AN610" t="str">
        <f>IF($E610="","",INDEX(CATEGORIAS!$A:$A,MATCH($E610,CATEGORIAS!$B:$B,0)))</f>
        <v/>
      </c>
      <c r="AO610" t="str">
        <f>IF($F610="","",INDEX(SUBCATEGORIAS!$A:$A,MATCH($F610,SUBCATEGORIAS!$B:$B,0)))</f>
        <v/>
      </c>
      <c r="AP610" t="str">
        <f t="shared" si="173"/>
        <v/>
      </c>
      <c r="AR610" s="2" t="str">
        <f t="shared" si="181"/>
        <v/>
      </c>
      <c r="AS610" t="str">
        <f t="shared" si="182"/>
        <v/>
      </c>
      <c r="AT610" t="str">
        <f t="shared" si="174"/>
        <v/>
      </c>
      <c r="AU610" t="str">
        <f t="shared" si="175"/>
        <v/>
      </c>
    </row>
    <row r="611" spans="2:47" x14ac:dyDescent="0.25">
      <c r="B611" t="str">
        <f>IF(D611="","",MAX($B$2:B610)+1)</f>
        <v/>
      </c>
      <c r="C611" s="3" t="str">
        <f>IF(A611="","",IF(COUNTIF($A$2:$A610,$A611)=0,MAX($C$2:$C610)+1,""))</f>
        <v/>
      </c>
      <c r="M611" t="s">
        <v>57</v>
      </c>
      <c r="O611" t="s">
        <v>57</v>
      </c>
      <c r="P611" s="3" t="str">
        <f t="shared" si="176"/>
        <v/>
      </c>
      <c r="Q611" s="3" t="str">
        <f>IF(D611="","",IF(AND(D611&lt;&gt;"",E611&lt;&gt;"",F611&lt;&gt;"",J611&lt;&gt;"",P611&lt;&gt;"",L611&lt;&gt;"",IFERROR(MATCH(INDEX($C:$C,MATCH($D611,$D:$D,0)),IMAGENES!$B:$B,0),-1)&gt;0),"'si'","'no'"))</f>
        <v/>
      </c>
      <c r="S611" t="str">
        <f t="shared" si="166"/>
        <v/>
      </c>
      <c r="T611" t="str">
        <f t="shared" si="167"/>
        <v/>
      </c>
      <c r="U611" t="str">
        <f t="shared" si="168"/>
        <v/>
      </c>
      <c r="V611" t="str">
        <f t="shared" si="177"/>
        <v/>
      </c>
      <c r="W611" t="str">
        <f t="shared" si="169"/>
        <v/>
      </c>
      <c r="X611" t="str">
        <f t="shared" si="170"/>
        <v/>
      </c>
      <c r="Y611" t="str">
        <f t="shared" si="171"/>
        <v/>
      </c>
      <c r="Z611" t="str">
        <f>IF($X611="","",INDEX(CATEGORIAS!$A:$A,MATCH($X611,CATEGORIAS!$B:$B,0)))</f>
        <v/>
      </c>
      <c r="AA611" t="str">
        <f>IF($Y611="","",INDEX(SUBCATEGORIAS!$A:$A,MATCH($Y611,SUBCATEGORIAS!$B:$B,0)))</f>
        <v/>
      </c>
      <c r="AB611" t="str">
        <f t="shared" si="172"/>
        <v/>
      </c>
      <c r="AC611" t="str">
        <f t="shared" si="178"/>
        <v/>
      </c>
      <c r="AD611" t="str">
        <f t="shared" si="179"/>
        <v/>
      </c>
      <c r="AE611" t="str">
        <f t="shared" si="180"/>
        <v/>
      </c>
      <c r="AG611">
        <v>609</v>
      </c>
      <c r="AH611" t="str">
        <f t="shared" si="183"/>
        <v/>
      </c>
      <c r="AI611" t="str">
        <f>IFERROR(IF(MATCH($AH605,$S:$S,0)&gt;0,CONCATENATE("id_categoria: '",INDEX($Z:$Z,MATCH($AH605,$S:$S,0)),"',"),0),"")</f>
        <v/>
      </c>
      <c r="AN611" t="str">
        <f>IF($E611="","",INDEX(CATEGORIAS!$A:$A,MATCH($E611,CATEGORIAS!$B:$B,0)))</f>
        <v/>
      </c>
      <c r="AO611" t="str">
        <f>IF($F611="","",INDEX(SUBCATEGORIAS!$A:$A,MATCH($F611,SUBCATEGORIAS!$B:$B,0)))</f>
        <v/>
      </c>
      <c r="AP611" t="str">
        <f t="shared" si="173"/>
        <v/>
      </c>
      <c r="AR611" s="2" t="str">
        <f t="shared" si="181"/>
        <v/>
      </c>
      <c r="AS611" t="str">
        <f t="shared" si="182"/>
        <v/>
      </c>
      <c r="AT611" t="str">
        <f t="shared" si="174"/>
        <v/>
      </c>
      <c r="AU611" t="str">
        <f t="shared" si="175"/>
        <v/>
      </c>
    </row>
    <row r="612" spans="2:47" x14ac:dyDescent="0.25">
      <c r="B612" t="str">
        <f>IF(D612="","",MAX($B$2:B611)+1)</f>
        <v/>
      </c>
      <c r="C612" s="3" t="str">
        <f>IF(A612="","",IF(COUNTIF($A$2:$A611,$A612)=0,MAX($C$2:$C611)+1,""))</f>
        <v/>
      </c>
      <c r="M612" t="s">
        <v>57</v>
      </c>
      <c r="O612" t="s">
        <v>57</v>
      </c>
      <c r="P612" s="3" t="str">
        <f t="shared" si="176"/>
        <v/>
      </c>
      <c r="Q612" s="3" t="str">
        <f>IF(D612="","",IF(AND(D612&lt;&gt;"",E612&lt;&gt;"",F612&lt;&gt;"",J612&lt;&gt;"",P612&lt;&gt;"",L612&lt;&gt;"",IFERROR(MATCH(INDEX($C:$C,MATCH($D612,$D:$D,0)),IMAGENES!$B:$B,0),-1)&gt;0),"'si'","'no'"))</f>
        <v/>
      </c>
      <c r="S612" t="str">
        <f t="shared" si="166"/>
        <v/>
      </c>
      <c r="T612" t="str">
        <f t="shared" si="167"/>
        <v/>
      </c>
      <c r="U612" t="str">
        <f t="shared" si="168"/>
        <v/>
      </c>
      <c r="V612" t="str">
        <f t="shared" si="177"/>
        <v/>
      </c>
      <c r="W612" t="str">
        <f t="shared" si="169"/>
        <v/>
      </c>
      <c r="X612" t="str">
        <f t="shared" si="170"/>
        <v/>
      </c>
      <c r="Y612" t="str">
        <f t="shared" si="171"/>
        <v/>
      </c>
      <c r="Z612" t="str">
        <f>IF($X612="","",INDEX(CATEGORIAS!$A:$A,MATCH($X612,CATEGORIAS!$B:$B,0)))</f>
        <v/>
      </c>
      <c r="AA612" t="str">
        <f>IF($Y612="","",INDEX(SUBCATEGORIAS!$A:$A,MATCH($Y612,SUBCATEGORIAS!$B:$B,0)))</f>
        <v/>
      </c>
      <c r="AB612" t="str">
        <f t="shared" si="172"/>
        <v/>
      </c>
      <c r="AC612" t="str">
        <f t="shared" si="178"/>
        <v/>
      </c>
      <c r="AD612" t="str">
        <f t="shared" si="179"/>
        <v/>
      </c>
      <c r="AE612" t="str">
        <f t="shared" si="180"/>
        <v/>
      </c>
      <c r="AG612">
        <v>610</v>
      </c>
      <c r="AH612" t="str">
        <f t="shared" si="183"/>
        <v/>
      </c>
      <c r="AI612" t="str">
        <f>IFERROR(IF(MATCH($AH605,$S:$S,0)&gt;0,CONCATENATE("id_subcategoria: '",INDEX($AA:$AA,MATCH($AH605,$S:$S,0)),"',"),0),"")</f>
        <v/>
      </c>
      <c r="AN612" t="str">
        <f>IF($E612="","",INDEX(CATEGORIAS!$A:$A,MATCH($E612,CATEGORIAS!$B:$B,0)))</f>
        <v/>
      </c>
      <c r="AO612" t="str">
        <f>IF($F612="","",INDEX(SUBCATEGORIAS!$A:$A,MATCH($F612,SUBCATEGORIAS!$B:$B,0)))</f>
        <v/>
      </c>
      <c r="AP612" t="str">
        <f t="shared" si="173"/>
        <v/>
      </c>
      <c r="AR612" s="2" t="str">
        <f t="shared" si="181"/>
        <v/>
      </c>
      <c r="AS612" t="str">
        <f t="shared" si="182"/>
        <v/>
      </c>
      <c r="AT612" t="str">
        <f t="shared" si="174"/>
        <v/>
      </c>
      <c r="AU612" t="str">
        <f t="shared" si="175"/>
        <v/>
      </c>
    </row>
    <row r="613" spans="2:47" x14ac:dyDescent="0.25">
      <c r="B613" t="str">
        <f>IF(D613="","",MAX($B$2:B612)+1)</f>
        <v/>
      </c>
      <c r="C613" s="3" t="str">
        <f>IF(A613="","",IF(COUNTIF($A$2:$A612,$A613)=0,MAX($C$2:$C612)+1,""))</f>
        <v/>
      </c>
      <c r="M613" t="s">
        <v>57</v>
      </c>
      <c r="O613" t="s">
        <v>57</v>
      </c>
      <c r="P613" s="3" t="str">
        <f t="shared" si="176"/>
        <v/>
      </c>
      <c r="Q613" s="3" t="str">
        <f>IF(D613="","",IF(AND(D613&lt;&gt;"",E613&lt;&gt;"",F613&lt;&gt;"",J613&lt;&gt;"",P613&lt;&gt;"",L613&lt;&gt;"",IFERROR(MATCH(INDEX($C:$C,MATCH($D613,$D:$D,0)),IMAGENES!$B:$B,0),-1)&gt;0),"'si'","'no'"))</f>
        <v/>
      </c>
      <c r="S613" t="str">
        <f t="shared" si="166"/>
        <v/>
      </c>
      <c r="T613" t="str">
        <f t="shared" si="167"/>
        <v/>
      </c>
      <c r="U613" t="str">
        <f t="shared" si="168"/>
        <v/>
      </c>
      <c r="V613" t="str">
        <f t="shared" si="177"/>
        <v/>
      </c>
      <c r="W613" t="str">
        <f t="shared" si="169"/>
        <v/>
      </c>
      <c r="X613" t="str">
        <f t="shared" si="170"/>
        <v/>
      </c>
      <c r="Y613" t="str">
        <f t="shared" si="171"/>
        <v/>
      </c>
      <c r="Z613" t="str">
        <f>IF($X613="","",INDEX(CATEGORIAS!$A:$A,MATCH($X613,CATEGORIAS!$B:$B,0)))</f>
        <v/>
      </c>
      <c r="AA613" t="str">
        <f>IF($Y613="","",INDEX(SUBCATEGORIAS!$A:$A,MATCH($Y613,SUBCATEGORIAS!$B:$B,0)))</f>
        <v/>
      </c>
      <c r="AB613" t="str">
        <f t="shared" si="172"/>
        <v/>
      </c>
      <c r="AC613" t="str">
        <f t="shared" si="178"/>
        <v/>
      </c>
      <c r="AD613" t="str">
        <f t="shared" si="179"/>
        <v/>
      </c>
      <c r="AE613" t="str">
        <f t="shared" si="180"/>
        <v/>
      </c>
      <c r="AG613">
        <v>611</v>
      </c>
      <c r="AH613" t="str">
        <f t="shared" si="183"/>
        <v/>
      </c>
      <c r="AI613" t="str">
        <f>IFERROR(IF(MATCH($AH605,$S:$S,0)&gt;0,CONCATENATE("precio: ",INDEX($AB:$AB,MATCH($AH605,$S:$S,0)),","),0),"")</f>
        <v/>
      </c>
      <c r="AN613" t="str">
        <f>IF($E613="","",INDEX(CATEGORIAS!$A:$A,MATCH($E613,CATEGORIAS!$B:$B,0)))</f>
        <v/>
      </c>
      <c r="AO613" t="str">
        <f>IF($F613="","",INDEX(SUBCATEGORIAS!$A:$A,MATCH($F613,SUBCATEGORIAS!$B:$B,0)))</f>
        <v/>
      </c>
      <c r="AP613" t="str">
        <f t="shared" si="173"/>
        <v/>
      </c>
      <c r="AR613" s="2" t="str">
        <f t="shared" si="181"/>
        <v/>
      </c>
      <c r="AS613" t="str">
        <f t="shared" si="182"/>
        <v/>
      </c>
      <c r="AT613" t="str">
        <f t="shared" si="174"/>
        <v/>
      </c>
      <c r="AU613" t="str">
        <f t="shared" si="175"/>
        <v/>
      </c>
    </row>
    <row r="614" spans="2:47" x14ac:dyDescent="0.25">
      <c r="B614" t="str">
        <f>IF(D614="","",MAX($B$2:B613)+1)</f>
        <v/>
      </c>
      <c r="C614" s="3" t="str">
        <f>IF(A614="","",IF(COUNTIF($A$2:$A613,$A614)=0,MAX($C$2:$C613)+1,""))</f>
        <v/>
      </c>
      <c r="M614" t="s">
        <v>57</v>
      </c>
      <c r="O614" t="s">
        <v>57</v>
      </c>
      <c r="P614" s="3" t="str">
        <f t="shared" si="176"/>
        <v/>
      </c>
      <c r="Q614" s="3" t="str">
        <f>IF(D614="","",IF(AND(D614&lt;&gt;"",E614&lt;&gt;"",F614&lt;&gt;"",J614&lt;&gt;"",P614&lt;&gt;"",L614&lt;&gt;"",IFERROR(MATCH(INDEX($C:$C,MATCH($D614,$D:$D,0)),IMAGENES!$B:$B,0),-1)&gt;0),"'si'","'no'"))</f>
        <v/>
      </c>
      <c r="S614" t="str">
        <f t="shared" si="166"/>
        <v/>
      </c>
      <c r="T614" t="str">
        <f t="shared" si="167"/>
        <v/>
      </c>
      <c r="U614" t="str">
        <f t="shared" si="168"/>
        <v/>
      </c>
      <c r="V614" t="str">
        <f t="shared" si="177"/>
        <v/>
      </c>
      <c r="W614" t="str">
        <f t="shared" si="169"/>
        <v/>
      </c>
      <c r="X614" t="str">
        <f t="shared" si="170"/>
        <v/>
      </c>
      <c r="Y614" t="str">
        <f t="shared" si="171"/>
        <v/>
      </c>
      <c r="Z614" t="str">
        <f>IF($X614="","",INDEX(CATEGORIAS!$A:$A,MATCH($X614,CATEGORIAS!$B:$B,0)))</f>
        <v/>
      </c>
      <c r="AA614" t="str">
        <f>IF($Y614="","",INDEX(SUBCATEGORIAS!$A:$A,MATCH($Y614,SUBCATEGORIAS!$B:$B,0)))</f>
        <v/>
      </c>
      <c r="AB614" t="str">
        <f t="shared" si="172"/>
        <v/>
      </c>
      <c r="AC614" t="str">
        <f t="shared" si="178"/>
        <v/>
      </c>
      <c r="AD614" t="str">
        <f t="shared" si="179"/>
        <v/>
      </c>
      <c r="AE614" t="str">
        <f t="shared" si="180"/>
        <v/>
      </c>
      <c r="AG614">
        <v>612</v>
      </c>
      <c r="AH614" t="str">
        <f t="shared" si="183"/>
        <v/>
      </c>
      <c r="AI614" t="str">
        <f>IFERROR(IF(MATCH($AH605,$S:$S,0)&gt;0,CONCATENATE("video_si: ",IF(LEN(IF(OR(INDEX($AD:$AD,MATCH($AH605,$S:$S,0))=0,INDEX($AD:$AD,MATCH($AH605,$S:$S,0))=" ",INDEX($AD:$AD,MATCH($AH605,$S:$S,0))=""),CONCATENATE(CHAR(39),CHAR(39)),CONCATENATE(CHAR(39),INDEX($AD:$AD,MATCH($AH605,$S:$S,0)),CHAR(39))))&gt;5,"'si'","'no'"),","),0),"")</f>
        <v/>
      </c>
      <c r="AN614" t="str">
        <f>IF($E614="","",INDEX(CATEGORIAS!$A:$A,MATCH($E614,CATEGORIAS!$B:$B,0)))</f>
        <v/>
      </c>
      <c r="AO614" t="str">
        <f>IF($F614="","",INDEX(SUBCATEGORIAS!$A:$A,MATCH($F614,SUBCATEGORIAS!$B:$B,0)))</f>
        <v/>
      </c>
      <c r="AP614" t="str">
        <f t="shared" si="173"/>
        <v/>
      </c>
      <c r="AR614" s="2" t="str">
        <f t="shared" si="181"/>
        <v/>
      </c>
      <c r="AS614" t="str">
        <f t="shared" si="182"/>
        <v/>
      </c>
      <c r="AT614" t="str">
        <f t="shared" si="174"/>
        <v/>
      </c>
      <c r="AU614" t="str">
        <f t="shared" si="175"/>
        <v/>
      </c>
    </row>
    <row r="615" spans="2:47" x14ac:dyDescent="0.25">
      <c r="B615" t="str">
        <f>IF(D615="","",MAX($B$2:B614)+1)</f>
        <v/>
      </c>
      <c r="C615" s="3" t="str">
        <f>IF(A615="","",IF(COUNTIF($A$2:$A614,$A615)=0,MAX($C$2:$C614)+1,""))</f>
        <v/>
      </c>
      <c r="M615" t="s">
        <v>57</v>
      </c>
      <c r="O615" t="s">
        <v>57</v>
      </c>
      <c r="P615" s="3" t="str">
        <f t="shared" si="176"/>
        <v/>
      </c>
      <c r="Q615" s="3" t="str">
        <f>IF(D615="","",IF(AND(D615&lt;&gt;"",E615&lt;&gt;"",F615&lt;&gt;"",J615&lt;&gt;"",P615&lt;&gt;"",L615&lt;&gt;"",IFERROR(MATCH(INDEX($C:$C,MATCH($D615,$D:$D,0)),IMAGENES!$B:$B,0),-1)&gt;0),"'si'","'no'"))</f>
        <v/>
      </c>
      <c r="S615" t="str">
        <f t="shared" si="166"/>
        <v/>
      </c>
      <c r="T615" t="str">
        <f t="shared" si="167"/>
        <v/>
      </c>
      <c r="U615" t="str">
        <f t="shared" si="168"/>
        <v/>
      </c>
      <c r="V615" t="str">
        <f t="shared" si="177"/>
        <v/>
      </c>
      <c r="W615" t="str">
        <f t="shared" si="169"/>
        <v/>
      </c>
      <c r="X615" t="str">
        <f t="shared" si="170"/>
        <v/>
      </c>
      <c r="Y615" t="str">
        <f t="shared" si="171"/>
        <v/>
      </c>
      <c r="Z615" t="str">
        <f>IF($X615="","",INDEX(CATEGORIAS!$A:$A,MATCH($X615,CATEGORIAS!$B:$B,0)))</f>
        <v/>
      </c>
      <c r="AA615" t="str">
        <f>IF($Y615="","",INDEX(SUBCATEGORIAS!$A:$A,MATCH($Y615,SUBCATEGORIAS!$B:$B,0)))</f>
        <v/>
      </c>
      <c r="AB615" t="str">
        <f t="shared" si="172"/>
        <v/>
      </c>
      <c r="AC615" t="str">
        <f t="shared" si="178"/>
        <v/>
      </c>
      <c r="AD615" t="str">
        <f t="shared" si="179"/>
        <v/>
      </c>
      <c r="AE615" t="str">
        <f t="shared" si="180"/>
        <v/>
      </c>
      <c r="AG615">
        <v>613</v>
      </c>
      <c r="AH615" t="str">
        <f t="shared" si="183"/>
        <v/>
      </c>
      <c r="AI615" t="str">
        <f>IFERROR(IF(MATCH($AH605,$S:$S,0)&gt;0,CONCATENATE("video_link: ",IF(OR(INDEX($AD:$AD,MATCH($AH605,$S:$S,0))=0,INDEX($AD:$AD,MATCH($AH605,$S:$S,0))=" ",INDEX($AD:$AD,MATCH($AH605,$S:$S,0))=""),CONCATENATE(CHAR(39),CHAR(39)),CONCATENATE(CHAR(39),INDEX($AD:$AD,MATCH($AH605,$S:$S,0)),CHAR(39))),","),0),"")</f>
        <v/>
      </c>
      <c r="AN615" t="str">
        <f>IF($E615="","",INDEX(CATEGORIAS!$A:$A,MATCH($E615,CATEGORIAS!$B:$B,0)))</f>
        <v/>
      </c>
      <c r="AO615" t="str">
        <f>IF($F615="","",INDEX(SUBCATEGORIAS!$A:$A,MATCH($F615,SUBCATEGORIAS!$B:$B,0)))</f>
        <v/>
      </c>
      <c r="AP615" t="str">
        <f t="shared" si="173"/>
        <v/>
      </c>
      <c r="AR615" s="2" t="str">
        <f t="shared" si="181"/>
        <v/>
      </c>
      <c r="AS615" t="str">
        <f t="shared" si="182"/>
        <v/>
      </c>
      <c r="AT615" t="str">
        <f t="shared" si="174"/>
        <v/>
      </c>
      <c r="AU615" t="str">
        <f t="shared" si="175"/>
        <v/>
      </c>
    </row>
    <row r="616" spans="2:47" x14ac:dyDescent="0.25">
      <c r="B616" t="str">
        <f>IF(D616="","",MAX($B$2:B615)+1)</f>
        <v/>
      </c>
      <c r="C616" s="3" t="str">
        <f>IF(A616="","",IF(COUNTIF($A$2:$A615,$A616)=0,MAX($C$2:$C615)+1,""))</f>
        <v/>
      </c>
      <c r="M616" t="s">
        <v>57</v>
      </c>
      <c r="O616" t="s">
        <v>57</v>
      </c>
      <c r="P616" s="3" t="str">
        <f t="shared" si="176"/>
        <v/>
      </c>
      <c r="Q616" s="3" t="str">
        <f>IF(D616="","",IF(AND(D616&lt;&gt;"",E616&lt;&gt;"",F616&lt;&gt;"",J616&lt;&gt;"",P616&lt;&gt;"",L616&lt;&gt;"",IFERROR(MATCH(INDEX($C:$C,MATCH($D616,$D:$D,0)),IMAGENES!$B:$B,0),-1)&gt;0),"'si'","'no'"))</f>
        <v/>
      </c>
      <c r="S616" t="str">
        <f t="shared" si="166"/>
        <v/>
      </c>
      <c r="T616" t="str">
        <f t="shared" si="167"/>
        <v/>
      </c>
      <c r="U616" t="str">
        <f t="shared" si="168"/>
        <v/>
      </c>
      <c r="V616" t="str">
        <f t="shared" si="177"/>
        <v/>
      </c>
      <c r="W616" t="str">
        <f t="shared" si="169"/>
        <v/>
      </c>
      <c r="X616" t="str">
        <f t="shared" si="170"/>
        <v/>
      </c>
      <c r="Y616" t="str">
        <f t="shared" si="171"/>
        <v/>
      </c>
      <c r="Z616" t="str">
        <f>IF($X616="","",INDEX(CATEGORIAS!$A:$A,MATCH($X616,CATEGORIAS!$B:$B,0)))</f>
        <v/>
      </c>
      <c r="AA616" t="str">
        <f>IF($Y616="","",INDEX(SUBCATEGORIAS!$A:$A,MATCH($Y616,SUBCATEGORIAS!$B:$B,0)))</f>
        <v/>
      </c>
      <c r="AB616" t="str">
        <f t="shared" si="172"/>
        <v/>
      </c>
      <c r="AC616" t="str">
        <f t="shared" si="178"/>
        <v/>
      </c>
      <c r="AD616" t="str">
        <f t="shared" si="179"/>
        <v/>
      </c>
      <c r="AE616" t="str">
        <f t="shared" si="180"/>
        <v/>
      </c>
      <c r="AG616">
        <v>614</v>
      </c>
      <c r="AH616" t="str">
        <f t="shared" si="183"/>
        <v/>
      </c>
      <c r="AI616" t="str">
        <f>IFERROR(IF(MATCH($AH605,$S:$S,0)&gt;0,CONCATENATE("imagen: ",IF(OR(INDEX($AC:$AC,MATCH($AH605,$S:$S,0))=0,INDEX($AC:$AC,MATCH($AH605,$S:$S,0))=" ",INDEX($AC:$AC,MATCH($AH605,$S:$S,0))=""),CONCATENATE(CHAR(39),CHAR(39)),CONCATENATE("require('../images/productos/",INDEX($AC:$AC,MATCH($AH605,$S:$S,0)),"')")),","),0),"")</f>
        <v/>
      </c>
      <c r="AN616" t="str">
        <f>IF($E616="","",INDEX(CATEGORIAS!$A:$A,MATCH($E616,CATEGORIAS!$B:$B,0)))</f>
        <v/>
      </c>
      <c r="AO616" t="str">
        <f>IF($F616="","",INDEX(SUBCATEGORIAS!$A:$A,MATCH($F616,SUBCATEGORIAS!$B:$B,0)))</f>
        <v/>
      </c>
      <c r="AP616" t="str">
        <f t="shared" si="173"/>
        <v/>
      </c>
      <c r="AR616" s="2" t="str">
        <f t="shared" si="181"/>
        <v/>
      </c>
      <c r="AS616" t="str">
        <f t="shared" si="182"/>
        <v/>
      </c>
      <c r="AT616" t="str">
        <f t="shared" si="174"/>
        <v/>
      </c>
      <c r="AU616" t="str">
        <f t="shared" si="175"/>
        <v/>
      </c>
    </row>
    <row r="617" spans="2:47" x14ac:dyDescent="0.25">
      <c r="B617" t="str">
        <f>IF(D617="","",MAX($B$2:B616)+1)</f>
        <v/>
      </c>
      <c r="C617" s="3" t="str">
        <f>IF(A617="","",IF(COUNTIF($A$2:$A616,$A617)=0,MAX($C$2:$C616)+1,""))</f>
        <v/>
      </c>
      <c r="M617" t="s">
        <v>57</v>
      </c>
      <c r="O617" t="s">
        <v>57</v>
      </c>
      <c r="P617" s="3" t="str">
        <f t="shared" si="176"/>
        <v/>
      </c>
      <c r="Q617" s="3" t="str">
        <f>IF(D617="","",IF(AND(D617&lt;&gt;"",E617&lt;&gt;"",F617&lt;&gt;"",J617&lt;&gt;"",P617&lt;&gt;"",L617&lt;&gt;"",IFERROR(MATCH(INDEX($C:$C,MATCH($D617,$D:$D,0)),IMAGENES!$B:$B,0),-1)&gt;0),"'si'","'no'"))</f>
        <v/>
      </c>
      <c r="S617" t="str">
        <f t="shared" si="166"/>
        <v/>
      </c>
      <c r="T617" t="str">
        <f t="shared" si="167"/>
        <v/>
      </c>
      <c r="U617" t="str">
        <f t="shared" si="168"/>
        <v/>
      </c>
      <c r="V617" t="str">
        <f t="shared" si="177"/>
        <v/>
      </c>
      <c r="W617" t="str">
        <f t="shared" si="169"/>
        <v/>
      </c>
      <c r="X617" t="str">
        <f t="shared" si="170"/>
        <v/>
      </c>
      <c r="Y617" t="str">
        <f t="shared" si="171"/>
        <v/>
      </c>
      <c r="Z617" t="str">
        <f>IF($X617="","",INDEX(CATEGORIAS!$A:$A,MATCH($X617,CATEGORIAS!$B:$B,0)))</f>
        <v/>
      </c>
      <c r="AA617" t="str">
        <f>IF($Y617="","",INDEX(SUBCATEGORIAS!$A:$A,MATCH($Y617,SUBCATEGORIAS!$B:$B,0)))</f>
        <v/>
      </c>
      <c r="AB617" t="str">
        <f t="shared" si="172"/>
        <v/>
      </c>
      <c r="AC617" t="str">
        <f t="shared" si="178"/>
        <v/>
      </c>
      <c r="AD617" t="str">
        <f t="shared" si="179"/>
        <v/>
      </c>
      <c r="AE617" t="str">
        <f t="shared" si="180"/>
        <v/>
      </c>
      <c r="AG617">
        <v>615</v>
      </c>
      <c r="AH617" t="str">
        <f t="shared" si="183"/>
        <v/>
      </c>
      <c r="AI617" t="str">
        <f>IFERROR(IF(MATCH($AH605,$S:$S,0)&gt;0,CONCATENATE("disponible: ",INDEX($AE:$AE,MATCH($AH605,$S:$S,0)),","),0),"")</f>
        <v/>
      </c>
      <c r="AN617" t="str">
        <f>IF($E617="","",INDEX(CATEGORIAS!$A:$A,MATCH($E617,CATEGORIAS!$B:$B,0)))</f>
        <v/>
      </c>
      <c r="AO617" t="str">
        <f>IF($F617="","",INDEX(SUBCATEGORIAS!$A:$A,MATCH($F617,SUBCATEGORIAS!$B:$B,0)))</f>
        <v/>
      </c>
      <c r="AP617" t="str">
        <f t="shared" si="173"/>
        <v/>
      </c>
      <c r="AR617" s="2" t="str">
        <f t="shared" si="181"/>
        <v/>
      </c>
      <c r="AS617" t="str">
        <f t="shared" si="182"/>
        <v/>
      </c>
      <c r="AT617" t="str">
        <f t="shared" si="174"/>
        <v/>
      </c>
      <c r="AU617" t="str">
        <f t="shared" si="175"/>
        <v/>
      </c>
    </row>
    <row r="618" spans="2:47" x14ac:dyDescent="0.25">
      <c r="B618" t="str">
        <f>IF(D618="","",MAX($B$2:B617)+1)</f>
        <v/>
      </c>
      <c r="C618" s="3" t="str">
        <f>IF(A618="","",IF(COUNTIF($A$2:$A617,$A618)=0,MAX($C$2:$C617)+1,""))</f>
        <v/>
      </c>
      <c r="M618" t="s">
        <v>57</v>
      </c>
      <c r="O618" t="s">
        <v>57</v>
      </c>
      <c r="P618" s="3" t="str">
        <f t="shared" si="176"/>
        <v/>
      </c>
      <c r="Q618" s="3" t="str">
        <f>IF(D618="","",IF(AND(D618&lt;&gt;"",E618&lt;&gt;"",F618&lt;&gt;"",J618&lt;&gt;"",P618&lt;&gt;"",L618&lt;&gt;"",IFERROR(MATCH(INDEX($C:$C,MATCH($D618,$D:$D,0)),IMAGENES!$B:$B,0),-1)&gt;0),"'si'","'no'"))</f>
        <v/>
      </c>
      <c r="S618" t="str">
        <f t="shared" si="166"/>
        <v/>
      </c>
      <c r="T618" t="str">
        <f t="shared" si="167"/>
        <v/>
      </c>
      <c r="U618" t="str">
        <f t="shared" si="168"/>
        <v/>
      </c>
      <c r="V618" t="str">
        <f t="shared" si="177"/>
        <v/>
      </c>
      <c r="W618" t="str">
        <f t="shared" si="169"/>
        <v/>
      </c>
      <c r="X618" t="str">
        <f t="shared" si="170"/>
        <v/>
      </c>
      <c r="Y618" t="str">
        <f t="shared" si="171"/>
        <v/>
      </c>
      <c r="Z618" t="str">
        <f>IF($X618="","",INDEX(CATEGORIAS!$A:$A,MATCH($X618,CATEGORIAS!$B:$B,0)))</f>
        <v/>
      </c>
      <c r="AA618" t="str">
        <f>IF($Y618="","",INDEX(SUBCATEGORIAS!$A:$A,MATCH($Y618,SUBCATEGORIAS!$B:$B,0)))</f>
        <v/>
      </c>
      <c r="AB618" t="str">
        <f t="shared" si="172"/>
        <v/>
      </c>
      <c r="AC618" t="str">
        <f t="shared" si="178"/>
        <v/>
      </c>
      <c r="AD618" t="str">
        <f t="shared" si="179"/>
        <v/>
      </c>
      <c r="AE618" t="str">
        <f t="shared" si="180"/>
        <v/>
      </c>
      <c r="AG618">
        <v>616</v>
      </c>
      <c r="AH618" t="str">
        <f t="shared" si="183"/>
        <v/>
      </c>
      <c r="AI618" t="str">
        <f>IFERROR(IF(MATCH($AH605,$S:$S,0)&gt;0,"},",0),"")</f>
        <v/>
      </c>
      <c r="AN618" t="str">
        <f>IF($E618="","",INDEX(CATEGORIAS!$A:$A,MATCH($E618,CATEGORIAS!$B:$B,0)))</f>
        <v/>
      </c>
      <c r="AO618" t="str">
        <f>IF($F618="","",INDEX(SUBCATEGORIAS!$A:$A,MATCH($F618,SUBCATEGORIAS!$B:$B,0)))</f>
        <v/>
      </c>
      <c r="AP618" t="str">
        <f t="shared" si="173"/>
        <v/>
      </c>
      <c r="AR618" s="2" t="str">
        <f t="shared" si="181"/>
        <v/>
      </c>
      <c r="AS618" t="str">
        <f t="shared" si="182"/>
        <v/>
      </c>
      <c r="AT618" t="str">
        <f t="shared" si="174"/>
        <v/>
      </c>
      <c r="AU618" t="str">
        <f t="shared" si="175"/>
        <v/>
      </c>
    </row>
    <row r="619" spans="2:47" x14ac:dyDescent="0.25">
      <c r="B619" t="str">
        <f>IF(D619="","",MAX($B$2:B618)+1)</f>
        <v/>
      </c>
      <c r="C619" s="3" t="str">
        <f>IF(A619="","",IF(COUNTIF($A$2:$A618,$A619)=0,MAX($C$2:$C618)+1,""))</f>
        <v/>
      </c>
      <c r="M619" t="s">
        <v>57</v>
      </c>
      <c r="O619" t="s">
        <v>57</v>
      </c>
      <c r="P619" s="3" t="str">
        <f t="shared" si="176"/>
        <v/>
      </c>
      <c r="Q619" s="3" t="str">
        <f>IF(D619="","",IF(AND(D619&lt;&gt;"",E619&lt;&gt;"",F619&lt;&gt;"",J619&lt;&gt;"",P619&lt;&gt;"",L619&lt;&gt;"",IFERROR(MATCH(INDEX($C:$C,MATCH($D619,$D:$D,0)),IMAGENES!$B:$B,0),-1)&gt;0),"'si'","'no'"))</f>
        <v/>
      </c>
      <c r="S619" t="str">
        <f t="shared" si="166"/>
        <v/>
      </c>
      <c r="T619" t="str">
        <f t="shared" si="167"/>
        <v/>
      </c>
      <c r="U619" t="str">
        <f t="shared" si="168"/>
        <v/>
      </c>
      <c r="V619" t="str">
        <f t="shared" si="177"/>
        <v/>
      </c>
      <c r="W619" t="str">
        <f t="shared" si="169"/>
        <v/>
      </c>
      <c r="X619" t="str">
        <f t="shared" si="170"/>
        <v/>
      </c>
      <c r="Y619" t="str">
        <f t="shared" si="171"/>
        <v/>
      </c>
      <c r="Z619" t="str">
        <f>IF($X619="","",INDEX(CATEGORIAS!$A:$A,MATCH($X619,CATEGORIAS!$B:$B,0)))</f>
        <v/>
      </c>
      <c r="AA619" t="str">
        <f>IF($Y619="","",INDEX(SUBCATEGORIAS!$A:$A,MATCH($Y619,SUBCATEGORIAS!$B:$B,0)))</f>
        <v/>
      </c>
      <c r="AB619" t="str">
        <f t="shared" si="172"/>
        <v/>
      </c>
      <c r="AC619" t="str">
        <f t="shared" si="178"/>
        <v/>
      </c>
      <c r="AD619" t="str">
        <f t="shared" si="179"/>
        <v/>
      </c>
      <c r="AE619" t="str">
        <f t="shared" si="180"/>
        <v/>
      </c>
      <c r="AG619">
        <v>617</v>
      </c>
      <c r="AH619">
        <f t="shared" si="183"/>
        <v>45</v>
      </c>
      <c r="AI619" t="str">
        <f>IFERROR(IF(MATCH($AH619,$S:$S,0)&gt;0,"{",0),"")</f>
        <v/>
      </c>
      <c r="AN619" t="str">
        <f>IF($E619="","",INDEX(CATEGORIAS!$A:$A,MATCH($E619,CATEGORIAS!$B:$B,0)))</f>
        <v/>
      </c>
      <c r="AO619" t="str">
        <f>IF($F619="","",INDEX(SUBCATEGORIAS!$A:$A,MATCH($F619,SUBCATEGORIAS!$B:$B,0)))</f>
        <v/>
      </c>
      <c r="AP619" t="str">
        <f t="shared" si="173"/>
        <v/>
      </c>
      <c r="AR619" s="2" t="str">
        <f t="shared" si="181"/>
        <v/>
      </c>
      <c r="AS619" t="str">
        <f t="shared" si="182"/>
        <v/>
      </c>
      <c r="AT619" t="str">
        <f t="shared" si="174"/>
        <v/>
      </c>
      <c r="AU619" t="str">
        <f t="shared" si="175"/>
        <v/>
      </c>
    </row>
    <row r="620" spans="2:47" x14ac:dyDescent="0.25">
      <c r="B620" t="str">
        <f>IF(D620="","",MAX($B$2:B619)+1)</f>
        <v/>
      </c>
      <c r="C620" s="3" t="str">
        <f>IF(A620="","",IF(COUNTIF($A$2:$A619,$A620)=0,MAX($C$2:$C619)+1,""))</f>
        <v/>
      </c>
      <c r="M620" t="s">
        <v>57</v>
      </c>
      <c r="O620" t="s">
        <v>57</v>
      </c>
      <c r="P620" s="3" t="str">
        <f t="shared" si="176"/>
        <v/>
      </c>
      <c r="Q620" s="3" t="str">
        <f>IF(D620="","",IF(AND(D620&lt;&gt;"",E620&lt;&gt;"",F620&lt;&gt;"",J620&lt;&gt;"",P620&lt;&gt;"",L620&lt;&gt;"",IFERROR(MATCH(INDEX($C:$C,MATCH($D620,$D:$D,0)),IMAGENES!$B:$B,0),-1)&gt;0),"'si'","'no'"))</f>
        <v/>
      </c>
      <c r="S620" t="str">
        <f t="shared" si="166"/>
        <v/>
      </c>
      <c r="T620" t="str">
        <f t="shared" si="167"/>
        <v/>
      </c>
      <c r="U620" t="str">
        <f t="shared" si="168"/>
        <v/>
      </c>
      <c r="V620" t="str">
        <f t="shared" si="177"/>
        <v/>
      </c>
      <c r="W620" t="str">
        <f t="shared" si="169"/>
        <v/>
      </c>
      <c r="X620" t="str">
        <f t="shared" si="170"/>
        <v/>
      </c>
      <c r="Y620" t="str">
        <f t="shared" si="171"/>
        <v/>
      </c>
      <c r="Z620" t="str">
        <f>IF($X620="","",INDEX(CATEGORIAS!$A:$A,MATCH($X620,CATEGORIAS!$B:$B,0)))</f>
        <v/>
      </c>
      <c r="AA620" t="str">
        <f>IF($Y620="","",INDEX(SUBCATEGORIAS!$A:$A,MATCH($Y620,SUBCATEGORIAS!$B:$B,0)))</f>
        <v/>
      </c>
      <c r="AB620" t="str">
        <f t="shared" si="172"/>
        <v/>
      </c>
      <c r="AC620" t="str">
        <f t="shared" si="178"/>
        <v/>
      </c>
      <c r="AD620" t="str">
        <f t="shared" si="179"/>
        <v/>
      </c>
      <c r="AE620" t="str">
        <f t="shared" si="180"/>
        <v/>
      </c>
      <c r="AG620">
        <v>618</v>
      </c>
      <c r="AH620" t="str">
        <f t="shared" si="183"/>
        <v/>
      </c>
      <c r="AI620" t="str">
        <f>IFERROR(IF(MATCH($AH619,$S:$S,0)&gt;0,CONCATENATE("id_articulo: ",$AH619,","),0),"")</f>
        <v/>
      </c>
      <c r="AN620" t="str">
        <f>IF($E620="","",INDEX(CATEGORIAS!$A:$A,MATCH($E620,CATEGORIAS!$B:$B,0)))</f>
        <v/>
      </c>
      <c r="AO620" t="str">
        <f>IF($F620="","",INDEX(SUBCATEGORIAS!$A:$A,MATCH($F620,SUBCATEGORIAS!$B:$B,0)))</f>
        <v/>
      </c>
      <c r="AP620" t="str">
        <f t="shared" si="173"/>
        <v/>
      </c>
      <c r="AR620" s="2" t="str">
        <f t="shared" si="181"/>
        <v/>
      </c>
      <c r="AS620" t="str">
        <f t="shared" si="182"/>
        <v/>
      </c>
      <c r="AT620" t="str">
        <f t="shared" si="174"/>
        <v/>
      </c>
      <c r="AU620" t="str">
        <f t="shared" si="175"/>
        <v/>
      </c>
    </row>
    <row r="621" spans="2:47" x14ac:dyDescent="0.25">
      <c r="B621" t="str">
        <f>IF(D621="","",MAX($B$2:B620)+1)</f>
        <v/>
      </c>
      <c r="C621" s="3" t="str">
        <f>IF(A621="","",IF(COUNTIF($A$2:$A620,$A621)=0,MAX($C$2:$C620)+1,""))</f>
        <v/>
      </c>
      <c r="M621" t="s">
        <v>57</v>
      </c>
      <c r="O621" t="s">
        <v>57</v>
      </c>
      <c r="P621" s="3" t="str">
        <f t="shared" si="176"/>
        <v/>
      </c>
      <c r="Q621" s="3" t="str">
        <f>IF(D621="","",IF(AND(D621&lt;&gt;"",E621&lt;&gt;"",F621&lt;&gt;"",J621&lt;&gt;"",P621&lt;&gt;"",L621&lt;&gt;"",IFERROR(MATCH(INDEX($C:$C,MATCH($D621,$D:$D,0)),IMAGENES!$B:$B,0),-1)&gt;0),"'si'","'no'"))</f>
        <v/>
      </c>
      <c r="S621" t="str">
        <f t="shared" si="166"/>
        <v/>
      </c>
      <c r="T621" t="str">
        <f t="shared" si="167"/>
        <v/>
      </c>
      <c r="U621" t="str">
        <f t="shared" si="168"/>
        <v/>
      </c>
      <c r="V621" t="str">
        <f t="shared" si="177"/>
        <v/>
      </c>
      <c r="W621" t="str">
        <f t="shared" si="169"/>
        <v/>
      </c>
      <c r="X621" t="str">
        <f t="shared" si="170"/>
        <v/>
      </c>
      <c r="Y621" t="str">
        <f t="shared" si="171"/>
        <v/>
      </c>
      <c r="Z621" t="str">
        <f>IF($X621="","",INDEX(CATEGORIAS!$A:$A,MATCH($X621,CATEGORIAS!$B:$B,0)))</f>
        <v/>
      </c>
      <c r="AA621" t="str">
        <f>IF($Y621="","",INDEX(SUBCATEGORIAS!$A:$A,MATCH($Y621,SUBCATEGORIAS!$B:$B,0)))</f>
        <v/>
      </c>
      <c r="AB621" t="str">
        <f t="shared" si="172"/>
        <v/>
      </c>
      <c r="AC621" t="str">
        <f t="shared" si="178"/>
        <v/>
      </c>
      <c r="AD621" t="str">
        <f t="shared" si="179"/>
        <v/>
      </c>
      <c r="AE621" t="str">
        <f t="shared" si="180"/>
        <v/>
      </c>
      <c r="AG621">
        <v>619</v>
      </c>
      <c r="AH621" t="str">
        <f t="shared" si="183"/>
        <v/>
      </c>
      <c r="AI621" t="str">
        <f>IFERROR(IF(MATCH($AH619,$S:$S,0)&gt;0,CONCATENATE("nombre: '",INDEX($T:$T,MATCH($AH619,$S:$S,0)),"',"),0),"")</f>
        <v/>
      </c>
      <c r="AN621" t="str">
        <f>IF($E621="","",INDEX(CATEGORIAS!$A:$A,MATCH($E621,CATEGORIAS!$B:$B,0)))</f>
        <v/>
      </c>
      <c r="AO621" t="str">
        <f>IF($F621="","",INDEX(SUBCATEGORIAS!$A:$A,MATCH($F621,SUBCATEGORIAS!$B:$B,0)))</f>
        <v/>
      </c>
      <c r="AP621" t="str">
        <f t="shared" si="173"/>
        <v/>
      </c>
      <c r="AR621" s="2" t="str">
        <f t="shared" si="181"/>
        <v/>
      </c>
      <c r="AS621" t="str">
        <f t="shared" si="182"/>
        <v/>
      </c>
      <c r="AT621" t="str">
        <f t="shared" si="174"/>
        <v/>
      </c>
      <c r="AU621" t="str">
        <f t="shared" si="175"/>
        <v/>
      </c>
    </row>
    <row r="622" spans="2:47" x14ac:dyDescent="0.25">
      <c r="B622" t="str">
        <f>IF(D622="","",MAX($B$2:B621)+1)</f>
        <v/>
      </c>
      <c r="C622" s="3" t="str">
        <f>IF(A622="","",IF(COUNTIF($A$2:$A621,$A622)=0,MAX($C$2:$C621)+1,""))</f>
        <v/>
      </c>
      <c r="M622" t="s">
        <v>57</v>
      </c>
      <c r="O622" t="s">
        <v>57</v>
      </c>
      <c r="P622" s="3" t="str">
        <f t="shared" si="176"/>
        <v/>
      </c>
      <c r="Q622" s="3" t="str">
        <f>IF(D622="","",IF(AND(D622&lt;&gt;"",E622&lt;&gt;"",F622&lt;&gt;"",J622&lt;&gt;"",P622&lt;&gt;"",L622&lt;&gt;"",IFERROR(MATCH(INDEX($C:$C,MATCH($D622,$D:$D,0)),IMAGENES!$B:$B,0),-1)&gt;0),"'si'","'no'"))</f>
        <v/>
      </c>
      <c r="S622" t="str">
        <f t="shared" si="166"/>
        <v/>
      </c>
      <c r="T622" t="str">
        <f t="shared" si="167"/>
        <v/>
      </c>
      <c r="U622" t="str">
        <f t="shared" si="168"/>
        <v/>
      </c>
      <c r="V622" t="str">
        <f t="shared" si="177"/>
        <v/>
      </c>
      <c r="W622" t="str">
        <f t="shared" si="169"/>
        <v/>
      </c>
      <c r="X622" t="str">
        <f t="shared" si="170"/>
        <v/>
      </c>
      <c r="Y622" t="str">
        <f t="shared" si="171"/>
        <v/>
      </c>
      <c r="Z622" t="str">
        <f>IF($X622="","",INDEX(CATEGORIAS!$A:$A,MATCH($X622,CATEGORIAS!$B:$B,0)))</f>
        <v/>
      </c>
      <c r="AA622" t="str">
        <f>IF($Y622="","",INDEX(SUBCATEGORIAS!$A:$A,MATCH($Y622,SUBCATEGORIAS!$B:$B,0)))</f>
        <v/>
      </c>
      <c r="AB622" t="str">
        <f t="shared" si="172"/>
        <v/>
      </c>
      <c r="AC622" t="str">
        <f t="shared" si="178"/>
        <v/>
      </c>
      <c r="AD622" t="str">
        <f t="shared" si="179"/>
        <v/>
      </c>
      <c r="AE622" t="str">
        <f t="shared" si="180"/>
        <v/>
      </c>
      <c r="AG622">
        <v>620</v>
      </c>
      <c r="AH622" t="str">
        <f t="shared" si="183"/>
        <v/>
      </c>
      <c r="AI622" t="str">
        <f>IFERROR(IF(MATCH($AH619,$S:$S,0)&gt;0,CONCATENATE("descripcion: '",INDEX($U:$U,MATCH($AH619,$S:$S,0)),"',"),0),"")</f>
        <v/>
      </c>
      <c r="AN622" t="str">
        <f>IF($E622="","",INDEX(CATEGORIAS!$A:$A,MATCH($E622,CATEGORIAS!$B:$B,0)))</f>
        <v/>
      </c>
      <c r="AO622" t="str">
        <f>IF($F622="","",INDEX(SUBCATEGORIAS!$A:$A,MATCH($F622,SUBCATEGORIAS!$B:$B,0)))</f>
        <v/>
      </c>
      <c r="AP622" t="str">
        <f t="shared" si="173"/>
        <v/>
      </c>
      <c r="AR622" s="2" t="str">
        <f t="shared" si="181"/>
        <v/>
      </c>
      <c r="AS622" t="str">
        <f t="shared" si="182"/>
        <v/>
      </c>
      <c r="AT622" t="str">
        <f t="shared" si="174"/>
        <v/>
      </c>
      <c r="AU622" t="str">
        <f t="shared" si="175"/>
        <v/>
      </c>
    </row>
    <row r="623" spans="2:47" x14ac:dyDescent="0.25">
      <c r="B623" t="str">
        <f>IF(D623="","",MAX($B$2:B622)+1)</f>
        <v/>
      </c>
      <c r="C623" s="3" t="str">
        <f>IF(A623="","",IF(COUNTIF($A$2:$A622,$A623)=0,MAX($C$2:$C622)+1,""))</f>
        <v/>
      </c>
      <c r="M623" t="s">
        <v>57</v>
      </c>
      <c r="O623" t="s">
        <v>57</v>
      </c>
      <c r="P623" s="3" t="str">
        <f t="shared" si="176"/>
        <v/>
      </c>
      <c r="Q623" s="3" t="str">
        <f>IF(D623="","",IF(AND(D623&lt;&gt;"",E623&lt;&gt;"",F623&lt;&gt;"",J623&lt;&gt;"",P623&lt;&gt;"",L623&lt;&gt;"",IFERROR(MATCH(INDEX($C:$C,MATCH($D623,$D:$D,0)),IMAGENES!$B:$B,0),-1)&gt;0),"'si'","'no'"))</f>
        <v/>
      </c>
      <c r="S623" t="str">
        <f t="shared" si="166"/>
        <v/>
      </c>
      <c r="T623" t="str">
        <f t="shared" si="167"/>
        <v/>
      </c>
      <c r="U623" t="str">
        <f t="shared" si="168"/>
        <v/>
      </c>
      <c r="V623" t="str">
        <f t="shared" si="177"/>
        <v/>
      </c>
      <c r="W623" t="str">
        <f t="shared" si="169"/>
        <v/>
      </c>
      <c r="X623" t="str">
        <f t="shared" si="170"/>
        <v/>
      </c>
      <c r="Y623" t="str">
        <f t="shared" si="171"/>
        <v/>
      </c>
      <c r="Z623" t="str">
        <f>IF($X623="","",INDEX(CATEGORIAS!$A:$A,MATCH($X623,CATEGORIAS!$B:$B,0)))</f>
        <v/>
      </c>
      <c r="AA623" t="str">
        <f>IF($Y623="","",INDEX(SUBCATEGORIAS!$A:$A,MATCH($Y623,SUBCATEGORIAS!$B:$B,0)))</f>
        <v/>
      </c>
      <c r="AB623" t="str">
        <f t="shared" si="172"/>
        <v/>
      </c>
      <c r="AC623" t="str">
        <f t="shared" si="178"/>
        <v/>
      </c>
      <c r="AD623" t="str">
        <f t="shared" si="179"/>
        <v/>
      </c>
      <c r="AE623" t="str">
        <f t="shared" si="180"/>
        <v/>
      </c>
      <c r="AG623">
        <v>621</v>
      </c>
      <c r="AH623" t="str">
        <f t="shared" si="183"/>
        <v/>
      </c>
      <c r="AI623" t="str">
        <f>IFERROR(IF(MATCH($AH619,$S:$S,0)&gt;0,CONCATENATE("descripcion_larga: '",INDEX($W:$W,MATCH($AH619,$S:$S,0)),"',"),0),"")</f>
        <v/>
      </c>
      <c r="AN623" t="str">
        <f>IF($E623="","",INDEX(CATEGORIAS!$A:$A,MATCH($E623,CATEGORIAS!$B:$B,0)))</f>
        <v/>
      </c>
      <c r="AO623" t="str">
        <f>IF($F623="","",INDEX(SUBCATEGORIAS!$A:$A,MATCH($F623,SUBCATEGORIAS!$B:$B,0)))</f>
        <v/>
      </c>
      <c r="AP623" t="str">
        <f t="shared" si="173"/>
        <v/>
      </c>
      <c r="AR623" s="2" t="str">
        <f t="shared" si="181"/>
        <v/>
      </c>
      <c r="AS623" t="str">
        <f t="shared" si="182"/>
        <v/>
      </c>
      <c r="AT623" t="str">
        <f t="shared" si="174"/>
        <v/>
      </c>
      <c r="AU623" t="str">
        <f t="shared" si="175"/>
        <v/>
      </c>
    </row>
    <row r="624" spans="2:47" x14ac:dyDescent="0.25">
      <c r="B624" t="str">
        <f>IF(D624="","",MAX($B$2:B623)+1)</f>
        <v/>
      </c>
      <c r="C624" s="3" t="str">
        <f>IF(A624="","",IF(COUNTIF($A$2:$A623,$A624)=0,MAX($C$2:$C623)+1,""))</f>
        <v/>
      </c>
      <c r="M624" t="s">
        <v>57</v>
      </c>
      <c r="O624" t="s">
        <v>57</v>
      </c>
      <c r="P624" s="3" t="str">
        <f t="shared" si="176"/>
        <v/>
      </c>
      <c r="Q624" s="3" t="str">
        <f>IF(D624="","",IF(AND(D624&lt;&gt;"",E624&lt;&gt;"",F624&lt;&gt;"",J624&lt;&gt;"",P624&lt;&gt;"",L624&lt;&gt;"",IFERROR(MATCH(INDEX($C:$C,MATCH($D624,$D:$D,0)),IMAGENES!$B:$B,0),-1)&gt;0),"'si'","'no'"))</f>
        <v/>
      </c>
      <c r="S624" t="str">
        <f t="shared" si="166"/>
        <v/>
      </c>
      <c r="T624" t="str">
        <f t="shared" si="167"/>
        <v/>
      </c>
      <c r="U624" t="str">
        <f t="shared" si="168"/>
        <v/>
      </c>
      <c r="V624" t="str">
        <f t="shared" si="177"/>
        <v/>
      </c>
      <c r="W624" t="str">
        <f t="shared" si="169"/>
        <v/>
      </c>
      <c r="X624" t="str">
        <f t="shared" si="170"/>
        <v/>
      </c>
      <c r="Y624" t="str">
        <f t="shared" si="171"/>
        <v/>
      </c>
      <c r="Z624" t="str">
        <f>IF($X624="","",INDEX(CATEGORIAS!$A:$A,MATCH($X624,CATEGORIAS!$B:$B,0)))</f>
        <v/>
      </c>
      <c r="AA624" t="str">
        <f>IF($Y624="","",INDEX(SUBCATEGORIAS!$A:$A,MATCH($Y624,SUBCATEGORIAS!$B:$B,0)))</f>
        <v/>
      </c>
      <c r="AB624" t="str">
        <f t="shared" si="172"/>
        <v/>
      </c>
      <c r="AC624" t="str">
        <f t="shared" si="178"/>
        <v/>
      </c>
      <c r="AD624" t="str">
        <f t="shared" si="179"/>
        <v/>
      </c>
      <c r="AE624" t="str">
        <f t="shared" si="180"/>
        <v/>
      </c>
      <c r="AG624">
        <v>622</v>
      </c>
      <c r="AH624" t="str">
        <f t="shared" si="183"/>
        <v/>
      </c>
      <c r="AI624" t="str">
        <f>IFERROR(IF(MATCH($AH619,$S:$S,0)&gt;0,CONCATENATE("grado: '",INDEX($V:$V,MATCH($AH619,$S:$S,0)),"',"),0),"")</f>
        <v/>
      </c>
      <c r="AN624" t="str">
        <f>IF($E624="","",INDEX(CATEGORIAS!$A:$A,MATCH($E624,CATEGORIAS!$B:$B,0)))</f>
        <v/>
      </c>
      <c r="AO624" t="str">
        <f>IF($F624="","",INDEX(SUBCATEGORIAS!$A:$A,MATCH($F624,SUBCATEGORIAS!$B:$B,0)))</f>
        <v/>
      </c>
      <c r="AP624" t="str">
        <f t="shared" si="173"/>
        <v/>
      </c>
      <c r="AR624" s="2" t="str">
        <f t="shared" si="181"/>
        <v/>
      </c>
      <c r="AS624" t="str">
        <f t="shared" si="182"/>
        <v/>
      </c>
      <c r="AT624" t="str">
        <f t="shared" si="174"/>
        <v/>
      </c>
      <c r="AU624" t="str">
        <f t="shared" si="175"/>
        <v/>
      </c>
    </row>
    <row r="625" spans="2:47" x14ac:dyDescent="0.25">
      <c r="B625" t="str">
        <f>IF(D625="","",MAX($B$2:B624)+1)</f>
        <v/>
      </c>
      <c r="C625" s="3" t="str">
        <f>IF(A625="","",IF(COUNTIF($A$2:$A624,$A625)=0,MAX($C$2:$C624)+1,""))</f>
        <v/>
      </c>
      <c r="M625" t="s">
        <v>57</v>
      </c>
      <c r="O625" t="s">
        <v>57</v>
      </c>
      <c r="P625" s="3" t="str">
        <f t="shared" si="176"/>
        <v/>
      </c>
      <c r="Q625" s="3" t="str">
        <f>IF(D625="","",IF(AND(D625&lt;&gt;"",E625&lt;&gt;"",F625&lt;&gt;"",J625&lt;&gt;"",P625&lt;&gt;"",L625&lt;&gt;"",IFERROR(MATCH(INDEX($C:$C,MATCH($D625,$D:$D,0)),IMAGENES!$B:$B,0),-1)&gt;0),"'si'","'no'"))</f>
        <v/>
      </c>
      <c r="S625" t="str">
        <f t="shared" si="166"/>
        <v/>
      </c>
      <c r="T625" t="str">
        <f t="shared" si="167"/>
        <v/>
      </c>
      <c r="U625" t="str">
        <f t="shared" si="168"/>
        <v/>
      </c>
      <c r="V625" t="str">
        <f t="shared" si="177"/>
        <v/>
      </c>
      <c r="W625" t="str">
        <f t="shared" si="169"/>
        <v/>
      </c>
      <c r="X625" t="str">
        <f t="shared" si="170"/>
        <v/>
      </c>
      <c r="Y625" t="str">
        <f t="shared" si="171"/>
        <v/>
      </c>
      <c r="Z625" t="str">
        <f>IF($X625="","",INDEX(CATEGORIAS!$A:$A,MATCH($X625,CATEGORIAS!$B:$B,0)))</f>
        <v/>
      </c>
      <c r="AA625" t="str">
        <f>IF($Y625="","",INDEX(SUBCATEGORIAS!$A:$A,MATCH($Y625,SUBCATEGORIAS!$B:$B,0)))</f>
        <v/>
      </c>
      <c r="AB625" t="str">
        <f t="shared" si="172"/>
        <v/>
      </c>
      <c r="AC625" t="str">
        <f t="shared" si="178"/>
        <v/>
      </c>
      <c r="AD625" t="str">
        <f t="shared" si="179"/>
        <v/>
      </c>
      <c r="AE625" t="str">
        <f t="shared" si="180"/>
        <v/>
      </c>
      <c r="AG625">
        <v>623</v>
      </c>
      <c r="AH625" t="str">
        <f t="shared" si="183"/>
        <v/>
      </c>
      <c r="AI625" t="str">
        <f>IFERROR(IF(MATCH($AH619,$S:$S,0)&gt;0,CONCATENATE("id_categoria: '",INDEX($Z:$Z,MATCH($AH619,$S:$S,0)),"',"),0),"")</f>
        <v/>
      </c>
      <c r="AN625" t="str">
        <f>IF($E625="","",INDEX(CATEGORIAS!$A:$A,MATCH($E625,CATEGORIAS!$B:$B,0)))</f>
        <v/>
      </c>
      <c r="AO625" t="str">
        <f>IF($F625="","",INDEX(SUBCATEGORIAS!$A:$A,MATCH($F625,SUBCATEGORIAS!$B:$B,0)))</f>
        <v/>
      </c>
      <c r="AP625" t="str">
        <f t="shared" si="173"/>
        <v/>
      </c>
      <c r="AR625" s="2" t="str">
        <f t="shared" si="181"/>
        <v/>
      </c>
      <c r="AS625" t="str">
        <f t="shared" si="182"/>
        <v/>
      </c>
      <c r="AT625" t="str">
        <f t="shared" si="174"/>
        <v/>
      </c>
      <c r="AU625" t="str">
        <f t="shared" si="175"/>
        <v/>
      </c>
    </row>
    <row r="626" spans="2:47" x14ac:dyDescent="0.25">
      <c r="B626" t="str">
        <f>IF(D626="","",MAX($B$2:B625)+1)</f>
        <v/>
      </c>
      <c r="C626" s="3" t="str">
        <f>IF(A626="","",IF(COUNTIF($A$2:$A625,$A626)=0,MAX($C$2:$C625)+1,""))</f>
        <v/>
      </c>
      <c r="M626" t="s">
        <v>57</v>
      </c>
      <c r="O626" t="s">
        <v>57</v>
      </c>
      <c r="P626" s="3" t="str">
        <f t="shared" si="176"/>
        <v/>
      </c>
      <c r="Q626" s="3" t="str">
        <f>IF(D626="","",IF(AND(D626&lt;&gt;"",E626&lt;&gt;"",F626&lt;&gt;"",J626&lt;&gt;"",P626&lt;&gt;"",L626&lt;&gt;"",IFERROR(MATCH(INDEX($C:$C,MATCH($D626,$D:$D,0)),IMAGENES!$B:$B,0),-1)&gt;0),"'si'","'no'"))</f>
        <v/>
      </c>
      <c r="S626" t="str">
        <f t="shared" si="166"/>
        <v/>
      </c>
      <c r="T626" t="str">
        <f t="shared" si="167"/>
        <v/>
      </c>
      <c r="U626" t="str">
        <f t="shared" si="168"/>
        <v/>
      </c>
      <c r="V626" t="str">
        <f t="shared" si="177"/>
        <v/>
      </c>
      <c r="W626" t="str">
        <f t="shared" si="169"/>
        <v/>
      </c>
      <c r="X626" t="str">
        <f t="shared" si="170"/>
        <v/>
      </c>
      <c r="Y626" t="str">
        <f t="shared" si="171"/>
        <v/>
      </c>
      <c r="Z626" t="str">
        <f>IF($X626="","",INDEX(CATEGORIAS!$A:$A,MATCH($X626,CATEGORIAS!$B:$B,0)))</f>
        <v/>
      </c>
      <c r="AA626" t="str">
        <f>IF($Y626="","",INDEX(SUBCATEGORIAS!$A:$A,MATCH($Y626,SUBCATEGORIAS!$B:$B,0)))</f>
        <v/>
      </c>
      <c r="AB626" t="str">
        <f t="shared" si="172"/>
        <v/>
      </c>
      <c r="AC626" t="str">
        <f t="shared" si="178"/>
        <v/>
      </c>
      <c r="AD626" t="str">
        <f t="shared" si="179"/>
        <v/>
      </c>
      <c r="AE626" t="str">
        <f t="shared" si="180"/>
        <v/>
      </c>
      <c r="AG626">
        <v>624</v>
      </c>
      <c r="AH626" t="str">
        <f t="shared" si="183"/>
        <v/>
      </c>
      <c r="AI626" t="str">
        <f>IFERROR(IF(MATCH($AH619,$S:$S,0)&gt;0,CONCATENATE("id_subcategoria: '",INDEX($AA:$AA,MATCH($AH619,$S:$S,0)),"',"),0),"")</f>
        <v/>
      </c>
      <c r="AN626" t="str">
        <f>IF($E626="","",INDEX(CATEGORIAS!$A:$A,MATCH($E626,CATEGORIAS!$B:$B,0)))</f>
        <v/>
      </c>
      <c r="AO626" t="str">
        <f>IF($F626="","",INDEX(SUBCATEGORIAS!$A:$A,MATCH($F626,SUBCATEGORIAS!$B:$B,0)))</f>
        <v/>
      </c>
      <c r="AP626" t="str">
        <f t="shared" si="173"/>
        <v/>
      </c>
      <c r="AR626" s="2" t="str">
        <f t="shared" si="181"/>
        <v/>
      </c>
      <c r="AS626" t="str">
        <f t="shared" si="182"/>
        <v/>
      </c>
      <c r="AT626" t="str">
        <f t="shared" si="174"/>
        <v/>
      </c>
      <c r="AU626" t="str">
        <f t="shared" si="175"/>
        <v/>
      </c>
    </row>
    <row r="627" spans="2:47" x14ac:dyDescent="0.25">
      <c r="B627" t="str">
        <f>IF(D627="","",MAX($B$2:B626)+1)</f>
        <v/>
      </c>
      <c r="C627" s="3" t="str">
        <f>IF(A627="","",IF(COUNTIF($A$2:$A626,$A627)=0,MAX($C$2:$C626)+1,""))</f>
        <v/>
      </c>
      <c r="M627" t="s">
        <v>57</v>
      </c>
      <c r="O627" t="s">
        <v>57</v>
      </c>
      <c r="P627" s="3" t="str">
        <f t="shared" si="176"/>
        <v/>
      </c>
      <c r="Q627" s="3" t="str">
        <f>IF(D627="","",IF(AND(D627&lt;&gt;"",E627&lt;&gt;"",F627&lt;&gt;"",J627&lt;&gt;"",P627&lt;&gt;"",L627&lt;&gt;"",IFERROR(MATCH(INDEX($C:$C,MATCH($D627,$D:$D,0)),IMAGENES!$B:$B,0),-1)&gt;0),"'si'","'no'"))</f>
        <v/>
      </c>
      <c r="S627" t="str">
        <f t="shared" si="166"/>
        <v/>
      </c>
      <c r="T627" t="str">
        <f t="shared" si="167"/>
        <v/>
      </c>
      <c r="U627" t="str">
        <f t="shared" si="168"/>
        <v/>
      </c>
      <c r="V627" t="str">
        <f t="shared" si="177"/>
        <v/>
      </c>
      <c r="W627" t="str">
        <f t="shared" si="169"/>
        <v/>
      </c>
      <c r="X627" t="str">
        <f t="shared" si="170"/>
        <v/>
      </c>
      <c r="Y627" t="str">
        <f t="shared" si="171"/>
        <v/>
      </c>
      <c r="Z627" t="str">
        <f>IF($X627="","",INDEX(CATEGORIAS!$A:$A,MATCH($X627,CATEGORIAS!$B:$B,0)))</f>
        <v/>
      </c>
      <c r="AA627" t="str">
        <f>IF($Y627="","",INDEX(SUBCATEGORIAS!$A:$A,MATCH($Y627,SUBCATEGORIAS!$B:$B,0)))</f>
        <v/>
      </c>
      <c r="AB627" t="str">
        <f t="shared" si="172"/>
        <v/>
      </c>
      <c r="AC627" t="str">
        <f t="shared" si="178"/>
        <v/>
      </c>
      <c r="AD627" t="str">
        <f t="shared" si="179"/>
        <v/>
      </c>
      <c r="AE627" t="str">
        <f t="shared" si="180"/>
        <v/>
      </c>
      <c r="AG627">
        <v>625</v>
      </c>
      <c r="AH627" t="str">
        <f t="shared" si="183"/>
        <v/>
      </c>
      <c r="AI627" t="str">
        <f>IFERROR(IF(MATCH($AH619,$S:$S,0)&gt;0,CONCATENATE("precio: ",INDEX($AB:$AB,MATCH($AH619,$S:$S,0)),","),0),"")</f>
        <v/>
      </c>
      <c r="AN627" t="str">
        <f>IF($E627="","",INDEX(CATEGORIAS!$A:$A,MATCH($E627,CATEGORIAS!$B:$B,0)))</f>
        <v/>
      </c>
      <c r="AO627" t="str">
        <f>IF($F627="","",INDEX(SUBCATEGORIAS!$A:$A,MATCH($F627,SUBCATEGORIAS!$B:$B,0)))</f>
        <v/>
      </c>
      <c r="AP627" t="str">
        <f t="shared" si="173"/>
        <v/>
      </c>
      <c r="AR627" s="2" t="str">
        <f t="shared" si="181"/>
        <v/>
      </c>
      <c r="AS627" t="str">
        <f t="shared" si="182"/>
        <v/>
      </c>
      <c r="AT627" t="str">
        <f t="shared" si="174"/>
        <v/>
      </c>
      <c r="AU627" t="str">
        <f t="shared" si="175"/>
        <v/>
      </c>
    </row>
    <row r="628" spans="2:47" x14ac:dyDescent="0.25">
      <c r="B628" t="str">
        <f>IF(D628="","",MAX($B$2:B627)+1)</f>
        <v/>
      </c>
      <c r="C628" s="3" t="str">
        <f>IF(A628="","",IF(COUNTIF($A$2:$A627,$A628)=0,MAX($C$2:$C627)+1,""))</f>
        <v/>
      </c>
      <c r="M628" t="s">
        <v>57</v>
      </c>
      <c r="O628" t="s">
        <v>57</v>
      </c>
      <c r="P628" s="3" t="str">
        <f t="shared" si="176"/>
        <v/>
      </c>
      <c r="Q628" s="3" t="str">
        <f>IF(D628="","",IF(AND(D628&lt;&gt;"",E628&lt;&gt;"",F628&lt;&gt;"",J628&lt;&gt;"",P628&lt;&gt;"",L628&lt;&gt;"",IFERROR(MATCH(INDEX($C:$C,MATCH($D628,$D:$D,0)),IMAGENES!$B:$B,0),-1)&gt;0),"'si'","'no'"))</f>
        <v/>
      </c>
      <c r="S628" t="str">
        <f t="shared" si="166"/>
        <v/>
      </c>
      <c r="T628" t="str">
        <f t="shared" si="167"/>
        <v/>
      </c>
      <c r="U628" t="str">
        <f t="shared" si="168"/>
        <v/>
      </c>
      <c r="V628" t="str">
        <f t="shared" si="177"/>
        <v/>
      </c>
      <c r="W628" t="str">
        <f t="shared" si="169"/>
        <v/>
      </c>
      <c r="X628" t="str">
        <f t="shared" si="170"/>
        <v/>
      </c>
      <c r="Y628" t="str">
        <f t="shared" si="171"/>
        <v/>
      </c>
      <c r="Z628" t="str">
        <f>IF($X628="","",INDEX(CATEGORIAS!$A:$A,MATCH($X628,CATEGORIAS!$B:$B,0)))</f>
        <v/>
      </c>
      <c r="AA628" t="str">
        <f>IF($Y628="","",INDEX(SUBCATEGORIAS!$A:$A,MATCH($Y628,SUBCATEGORIAS!$B:$B,0)))</f>
        <v/>
      </c>
      <c r="AB628" t="str">
        <f t="shared" si="172"/>
        <v/>
      </c>
      <c r="AC628" t="str">
        <f t="shared" si="178"/>
        <v/>
      </c>
      <c r="AD628" t="str">
        <f t="shared" si="179"/>
        <v/>
      </c>
      <c r="AE628" t="str">
        <f t="shared" si="180"/>
        <v/>
      </c>
      <c r="AG628">
        <v>626</v>
      </c>
      <c r="AH628" t="str">
        <f t="shared" si="183"/>
        <v/>
      </c>
      <c r="AI628" t="str">
        <f>IFERROR(IF(MATCH($AH619,$S:$S,0)&gt;0,CONCATENATE("video_si: ",IF(LEN(IF(OR(INDEX($AD:$AD,MATCH($AH619,$S:$S,0))=0,INDEX($AD:$AD,MATCH($AH619,$S:$S,0))=" ",INDEX($AD:$AD,MATCH($AH619,$S:$S,0))=""),CONCATENATE(CHAR(39),CHAR(39)),CONCATENATE(CHAR(39),INDEX($AD:$AD,MATCH($AH619,$S:$S,0)),CHAR(39))))&gt;5,"'si'","'no'"),","),0),"")</f>
        <v/>
      </c>
      <c r="AN628" t="str">
        <f>IF($E628="","",INDEX(CATEGORIAS!$A:$A,MATCH($E628,CATEGORIAS!$B:$B,0)))</f>
        <v/>
      </c>
      <c r="AO628" t="str">
        <f>IF($F628="","",INDEX(SUBCATEGORIAS!$A:$A,MATCH($F628,SUBCATEGORIAS!$B:$B,0)))</f>
        <v/>
      </c>
      <c r="AP628" t="str">
        <f t="shared" si="173"/>
        <v/>
      </c>
      <c r="AR628" s="2" t="str">
        <f t="shared" si="181"/>
        <v/>
      </c>
      <c r="AS628" t="str">
        <f t="shared" si="182"/>
        <v/>
      </c>
      <c r="AT628" t="str">
        <f t="shared" si="174"/>
        <v/>
      </c>
      <c r="AU628" t="str">
        <f t="shared" si="175"/>
        <v/>
      </c>
    </row>
    <row r="629" spans="2:47" x14ac:dyDescent="0.25">
      <c r="B629" t="str">
        <f>IF(D629="","",MAX($B$2:B628)+1)</f>
        <v/>
      </c>
      <c r="C629" s="3" t="str">
        <f>IF(A629="","",IF(COUNTIF($A$2:$A628,$A629)=0,MAX($C$2:$C628)+1,""))</f>
        <v/>
      </c>
      <c r="M629" t="s">
        <v>57</v>
      </c>
      <c r="O629" t="s">
        <v>57</v>
      </c>
      <c r="P629" s="3" t="str">
        <f t="shared" si="176"/>
        <v/>
      </c>
      <c r="Q629" s="3" t="str">
        <f>IF(D629="","",IF(AND(D629&lt;&gt;"",E629&lt;&gt;"",F629&lt;&gt;"",J629&lt;&gt;"",P629&lt;&gt;"",L629&lt;&gt;"",IFERROR(MATCH(INDEX($C:$C,MATCH($D629,$D:$D,0)),IMAGENES!$B:$B,0),-1)&gt;0),"'si'","'no'"))</f>
        <v/>
      </c>
      <c r="S629" t="str">
        <f t="shared" si="166"/>
        <v/>
      </c>
      <c r="T629" t="str">
        <f t="shared" si="167"/>
        <v/>
      </c>
      <c r="U629" t="str">
        <f t="shared" si="168"/>
        <v/>
      </c>
      <c r="V629" t="str">
        <f t="shared" si="177"/>
        <v/>
      </c>
      <c r="W629" t="str">
        <f t="shared" si="169"/>
        <v/>
      </c>
      <c r="X629" t="str">
        <f t="shared" si="170"/>
        <v/>
      </c>
      <c r="Y629" t="str">
        <f t="shared" si="171"/>
        <v/>
      </c>
      <c r="Z629" t="str">
        <f>IF($X629="","",INDEX(CATEGORIAS!$A:$A,MATCH($X629,CATEGORIAS!$B:$B,0)))</f>
        <v/>
      </c>
      <c r="AA629" t="str">
        <f>IF($Y629="","",INDEX(SUBCATEGORIAS!$A:$A,MATCH($Y629,SUBCATEGORIAS!$B:$B,0)))</f>
        <v/>
      </c>
      <c r="AB629" t="str">
        <f t="shared" si="172"/>
        <v/>
      </c>
      <c r="AC629" t="str">
        <f t="shared" si="178"/>
        <v/>
      </c>
      <c r="AD629" t="str">
        <f t="shared" si="179"/>
        <v/>
      </c>
      <c r="AE629" t="str">
        <f t="shared" si="180"/>
        <v/>
      </c>
      <c r="AG629">
        <v>627</v>
      </c>
      <c r="AH629" t="str">
        <f t="shared" si="183"/>
        <v/>
      </c>
      <c r="AI629" t="str">
        <f>IFERROR(IF(MATCH($AH619,$S:$S,0)&gt;0,CONCATENATE("video_link: ",IF(OR(INDEX($AD:$AD,MATCH($AH619,$S:$S,0))=0,INDEX($AD:$AD,MATCH($AH619,$S:$S,0))=" ",INDEX($AD:$AD,MATCH($AH619,$S:$S,0))=""),CONCATENATE(CHAR(39),CHAR(39)),CONCATENATE(CHAR(39),INDEX($AD:$AD,MATCH($AH619,$S:$S,0)),CHAR(39))),","),0),"")</f>
        <v/>
      </c>
      <c r="AN629" t="str">
        <f>IF($E629="","",INDEX(CATEGORIAS!$A:$A,MATCH($E629,CATEGORIAS!$B:$B,0)))</f>
        <v/>
      </c>
      <c r="AO629" t="str">
        <f>IF($F629="","",INDEX(SUBCATEGORIAS!$A:$A,MATCH($F629,SUBCATEGORIAS!$B:$B,0)))</f>
        <v/>
      </c>
      <c r="AP629" t="str">
        <f t="shared" si="173"/>
        <v/>
      </c>
      <c r="AR629" s="2" t="str">
        <f t="shared" si="181"/>
        <v/>
      </c>
      <c r="AS629" t="str">
        <f t="shared" si="182"/>
        <v/>
      </c>
      <c r="AT629" t="str">
        <f t="shared" si="174"/>
        <v/>
      </c>
      <c r="AU629" t="str">
        <f t="shared" si="175"/>
        <v/>
      </c>
    </row>
    <row r="630" spans="2:47" x14ac:dyDescent="0.25">
      <c r="B630" t="str">
        <f>IF(D630="","",MAX($B$2:B629)+1)</f>
        <v/>
      </c>
      <c r="C630" s="3" t="str">
        <f>IF(A630="","",IF(COUNTIF($A$2:$A629,$A630)=0,MAX($C$2:$C629)+1,""))</f>
        <v/>
      </c>
      <c r="M630" t="s">
        <v>57</v>
      </c>
      <c r="O630" t="s">
        <v>57</v>
      </c>
      <c r="P630" s="3" t="str">
        <f t="shared" si="176"/>
        <v/>
      </c>
      <c r="Q630" s="3" t="str">
        <f>IF(D630="","",IF(AND(D630&lt;&gt;"",E630&lt;&gt;"",F630&lt;&gt;"",J630&lt;&gt;"",P630&lt;&gt;"",L630&lt;&gt;"",IFERROR(MATCH(INDEX($C:$C,MATCH($D630,$D:$D,0)),IMAGENES!$B:$B,0),-1)&gt;0),"'si'","'no'"))</f>
        <v/>
      </c>
      <c r="S630" t="str">
        <f t="shared" si="166"/>
        <v/>
      </c>
      <c r="T630" t="str">
        <f t="shared" si="167"/>
        <v/>
      </c>
      <c r="U630" t="str">
        <f t="shared" si="168"/>
        <v/>
      </c>
      <c r="V630" t="str">
        <f t="shared" si="177"/>
        <v/>
      </c>
      <c r="W630" t="str">
        <f t="shared" si="169"/>
        <v/>
      </c>
      <c r="X630" t="str">
        <f t="shared" si="170"/>
        <v/>
      </c>
      <c r="Y630" t="str">
        <f t="shared" si="171"/>
        <v/>
      </c>
      <c r="Z630" t="str">
        <f>IF($X630="","",INDEX(CATEGORIAS!$A:$A,MATCH($X630,CATEGORIAS!$B:$B,0)))</f>
        <v/>
      </c>
      <c r="AA630" t="str">
        <f>IF($Y630="","",INDEX(SUBCATEGORIAS!$A:$A,MATCH($Y630,SUBCATEGORIAS!$B:$B,0)))</f>
        <v/>
      </c>
      <c r="AB630" t="str">
        <f t="shared" si="172"/>
        <v/>
      </c>
      <c r="AC630" t="str">
        <f t="shared" si="178"/>
        <v/>
      </c>
      <c r="AD630" t="str">
        <f t="shared" si="179"/>
        <v/>
      </c>
      <c r="AE630" t="str">
        <f t="shared" si="180"/>
        <v/>
      </c>
      <c r="AG630">
        <v>628</v>
      </c>
      <c r="AH630" t="str">
        <f t="shared" si="183"/>
        <v/>
      </c>
      <c r="AI630" t="str">
        <f>IFERROR(IF(MATCH($AH619,$S:$S,0)&gt;0,CONCATENATE("imagen: ",IF(OR(INDEX($AC:$AC,MATCH($AH619,$S:$S,0))=0,INDEX($AC:$AC,MATCH($AH619,$S:$S,0))=" ",INDEX($AC:$AC,MATCH($AH619,$S:$S,0))=""),CONCATENATE(CHAR(39),CHAR(39)),CONCATENATE("require('../images/productos/",INDEX($AC:$AC,MATCH($AH619,$S:$S,0)),"')")),","),0),"")</f>
        <v/>
      </c>
      <c r="AN630" t="str">
        <f>IF($E630="","",INDEX(CATEGORIAS!$A:$A,MATCH($E630,CATEGORIAS!$B:$B,0)))</f>
        <v/>
      </c>
      <c r="AO630" t="str">
        <f>IF($F630="","",INDEX(SUBCATEGORIAS!$A:$A,MATCH($F630,SUBCATEGORIAS!$B:$B,0)))</f>
        <v/>
      </c>
      <c r="AP630" t="str">
        <f t="shared" si="173"/>
        <v/>
      </c>
      <c r="AR630" s="2" t="str">
        <f t="shared" si="181"/>
        <v/>
      </c>
      <c r="AS630" t="str">
        <f t="shared" si="182"/>
        <v/>
      </c>
      <c r="AT630" t="str">
        <f t="shared" si="174"/>
        <v/>
      </c>
      <c r="AU630" t="str">
        <f t="shared" si="175"/>
        <v/>
      </c>
    </row>
    <row r="631" spans="2:47" x14ac:dyDescent="0.25">
      <c r="B631" t="str">
        <f>IF(D631="","",MAX($B$2:B630)+1)</f>
        <v/>
      </c>
      <c r="C631" s="3" t="str">
        <f>IF(A631="","",IF(COUNTIF($A$2:$A630,$A631)=0,MAX($C$2:$C630)+1,""))</f>
        <v/>
      </c>
      <c r="M631" t="s">
        <v>57</v>
      </c>
      <c r="O631" t="s">
        <v>57</v>
      </c>
      <c r="P631" s="3" t="str">
        <f t="shared" si="176"/>
        <v/>
      </c>
      <c r="Q631" s="3" t="str">
        <f>IF(D631="","",IF(AND(D631&lt;&gt;"",E631&lt;&gt;"",F631&lt;&gt;"",J631&lt;&gt;"",P631&lt;&gt;"",L631&lt;&gt;"",IFERROR(MATCH(INDEX($C:$C,MATCH($D631,$D:$D,0)),IMAGENES!$B:$B,0),-1)&gt;0),"'si'","'no'"))</f>
        <v/>
      </c>
      <c r="S631" t="str">
        <f t="shared" si="166"/>
        <v/>
      </c>
      <c r="T631" t="str">
        <f t="shared" si="167"/>
        <v/>
      </c>
      <c r="U631" t="str">
        <f t="shared" si="168"/>
        <v/>
      </c>
      <c r="V631" t="str">
        <f t="shared" si="177"/>
        <v/>
      </c>
      <c r="W631" t="str">
        <f t="shared" si="169"/>
        <v/>
      </c>
      <c r="X631" t="str">
        <f t="shared" si="170"/>
        <v/>
      </c>
      <c r="Y631" t="str">
        <f t="shared" si="171"/>
        <v/>
      </c>
      <c r="Z631" t="str">
        <f>IF($X631="","",INDEX(CATEGORIAS!$A:$A,MATCH($X631,CATEGORIAS!$B:$B,0)))</f>
        <v/>
      </c>
      <c r="AA631" t="str">
        <f>IF($Y631="","",INDEX(SUBCATEGORIAS!$A:$A,MATCH($Y631,SUBCATEGORIAS!$B:$B,0)))</f>
        <v/>
      </c>
      <c r="AB631" t="str">
        <f t="shared" si="172"/>
        <v/>
      </c>
      <c r="AC631" t="str">
        <f t="shared" si="178"/>
        <v/>
      </c>
      <c r="AD631" t="str">
        <f t="shared" si="179"/>
        <v/>
      </c>
      <c r="AE631" t="str">
        <f t="shared" si="180"/>
        <v/>
      </c>
      <c r="AG631">
        <v>629</v>
      </c>
      <c r="AH631" t="str">
        <f t="shared" si="183"/>
        <v/>
      </c>
      <c r="AI631" t="str">
        <f>IFERROR(IF(MATCH($AH619,$S:$S,0)&gt;0,CONCATENATE("disponible: ",INDEX($AE:$AE,MATCH($AH619,$S:$S,0)),","),0),"")</f>
        <v/>
      </c>
      <c r="AN631" t="str">
        <f>IF($E631="","",INDEX(CATEGORIAS!$A:$A,MATCH($E631,CATEGORIAS!$B:$B,0)))</f>
        <v/>
      </c>
      <c r="AO631" t="str">
        <f>IF($F631="","",INDEX(SUBCATEGORIAS!$A:$A,MATCH($F631,SUBCATEGORIAS!$B:$B,0)))</f>
        <v/>
      </c>
      <c r="AP631" t="str">
        <f t="shared" si="173"/>
        <v/>
      </c>
      <c r="AR631" s="2" t="str">
        <f t="shared" si="181"/>
        <v/>
      </c>
      <c r="AS631" t="str">
        <f t="shared" si="182"/>
        <v/>
      </c>
      <c r="AT631" t="str">
        <f t="shared" si="174"/>
        <v/>
      </c>
      <c r="AU631" t="str">
        <f t="shared" si="175"/>
        <v/>
      </c>
    </row>
    <row r="632" spans="2:47" x14ac:dyDescent="0.25">
      <c r="B632" t="str">
        <f>IF(D632="","",MAX($B$2:B631)+1)</f>
        <v/>
      </c>
      <c r="C632" s="3" t="str">
        <f>IF(A632="","",IF(COUNTIF($A$2:$A631,$A632)=0,MAX($C$2:$C631)+1,""))</f>
        <v/>
      </c>
      <c r="M632" t="s">
        <v>57</v>
      </c>
      <c r="O632" t="s">
        <v>57</v>
      </c>
      <c r="P632" s="3" t="str">
        <f t="shared" si="176"/>
        <v/>
      </c>
      <c r="Q632" s="3" t="str">
        <f>IF(D632="","",IF(AND(D632&lt;&gt;"",E632&lt;&gt;"",F632&lt;&gt;"",J632&lt;&gt;"",P632&lt;&gt;"",L632&lt;&gt;"",IFERROR(MATCH(INDEX($C:$C,MATCH($D632,$D:$D,0)),IMAGENES!$B:$B,0),-1)&gt;0),"'si'","'no'"))</f>
        <v/>
      </c>
      <c r="S632" t="str">
        <f t="shared" si="166"/>
        <v/>
      </c>
      <c r="T632" t="str">
        <f t="shared" si="167"/>
        <v/>
      </c>
      <c r="U632" t="str">
        <f t="shared" si="168"/>
        <v/>
      </c>
      <c r="V632" t="str">
        <f t="shared" si="177"/>
        <v/>
      </c>
      <c r="W632" t="str">
        <f t="shared" si="169"/>
        <v/>
      </c>
      <c r="X632" t="str">
        <f t="shared" si="170"/>
        <v/>
      </c>
      <c r="Y632" t="str">
        <f t="shared" si="171"/>
        <v/>
      </c>
      <c r="Z632" t="str">
        <f>IF($X632="","",INDEX(CATEGORIAS!$A:$A,MATCH($X632,CATEGORIAS!$B:$B,0)))</f>
        <v/>
      </c>
      <c r="AA632" t="str">
        <f>IF($Y632="","",INDEX(SUBCATEGORIAS!$A:$A,MATCH($Y632,SUBCATEGORIAS!$B:$B,0)))</f>
        <v/>
      </c>
      <c r="AB632" t="str">
        <f t="shared" si="172"/>
        <v/>
      </c>
      <c r="AC632" t="str">
        <f t="shared" si="178"/>
        <v/>
      </c>
      <c r="AD632" t="str">
        <f t="shared" si="179"/>
        <v/>
      </c>
      <c r="AE632" t="str">
        <f t="shared" si="180"/>
        <v/>
      </c>
      <c r="AG632">
        <v>630</v>
      </c>
      <c r="AH632" t="str">
        <f t="shared" si="183"/>
        <v/>
      </c>
      <c r="AI632" t="str">
        <f>IFERROR(IF(MATCH($AH619,$S:$S,0)&gt;0,"},",0),"")</f>
        <v/>
      </c>
      <c r="AN632" t="str">
        <f>IF($E632="","",INDEX(CATEGORIAS!$A:$A,MATCH($E632,CATEGORIAS!$B:$B,0)))</f>
        <v/>
      </c>
      <c r="AO632" t="str">
        <f>IF($F632="","",INDEX(SUBCATEGORIAS!$A:$A,MATCH($F632,SUBCATEGORIAS!$B:$B,0)))</f>
        <v/>
      </c>
      <c r="AP632" t="str">
        <f t="shared" si="173"/>
        <v/>
      </c>
      <c r="AR632" s="2" t="str">
        <f t="shared" si="181"/>
        <v/>
      </c>
      <c r="AS632" t="str">
        <f t="shared" si="182"/>
        <v/>
      </c>
      <c r="AT632" t="str">
        <f t="shared" si="174"/>
        <v/>
      </c>
      <c r="AU632" t="str">
        <f t="shared" si="175"/>
        <v/>
      </c>
    </row>
    <row r="633" spans="2:47" x14ac:dyDescent="0.25">
      <c r="B633" t="str">
        <f>IF(D633="","",MAX($B$2:B632)+1)</f>
        <v/>
      </c>
      <c r="C633" s="3" t="str">
        <f>IF(A633="","",IF(COUNTIF($A$2:$A632,$A633)=0,MAX($C$2:$C632)+1,""))</f>
        <v/>
      </c>
      <c r="M633" t="s">
        <v>57</v>
      </c>
      <c r="O633" t="s">
        <v>57</v>
      </c>
      <c r="P633" s="3" t="str">
        <f t="shared" si="176"/>
        <v/>
      </c>
      <c r="Q633" s="3" t="str">
        <f>IF(D633="","",IF(AND(D633&lt;&gt;"",E633&lt;&gt;"",F633&lt;&gt;"",J633&lt;&gt;"",P633&lt;&gt;"",L633&lt;&gt;"",IFERROR(MATCH(INDEX($C:$C,MATCH($D633,$D:$D,0)),IMAGENES!$B:$B,0),-1)&gt;0),"'si'","'no'"))</f>
        <v/>
      </c>
      <c r="S633" t="str">
        <f t="shared" si="166"/>
        <v/>
      </c>
      <c r="T633" t="str">
        <f t="shared" si="167"/>
        <v/>
      </c>
      <c r="U633" t="str">
        <f t="shared" si="168"/>
        <v/>
      </c>
      <c r="V633" t="str">
        <f t="shared" si="177"/>
        <v/>
      </c>
      <c r="W633" t="str">
        <f t="shared" si="169"/>
        <v/>
      </c>
      <c r="X633" t="str">
        <f t="shared" si="170"/>
        <v/>
      </c>
      <c r="Y633" t="str">
        <f t="shared" si="171"/>
        <v/>
      </c>
      <c r="Z633" t="str">
        <f>IF($X633="","",INDEX(CATEGORIAS!$A:$A,MATCH($X633,CATEGORIAS!$B:$B,0)))</f>
        <v/>
      </c>
      <c r="AA633" t="str">
        <f>IF($Y633="","",INDEX(SUBCATEGORIAS!$A:$A,MATCH($Y633,SUBCATEGORIAS!$B:$B,0)))</f>
        <v/>
      </c>
      <c r="AB633" t="str">
        <f t="shared" si="172"/>
        <v/>
      </c>
      <c r="AC633" t="str">
        <f t="shared" si="178"/>
        <v/>
      </c>
      <c r="AD633" t="str">
        <f t="shared" si="179"/>
        <v/>
      </c>
      <c r="AE633" t="str">
        <f t="shared" si="180"/>
        <v/>
      </c>
      <c r="AG633">
        <v>631</v>
      </c>
      <c r="AH633">
        <f t="shared" si="183"/>
        <v>46</v>
      </c>
      <c r="AI633" t="str">
        <f>IFERROR(IF(MATCH($AH633,$S:$S,0)&gt;0,"{",0),"")</f>
        <v/>
      </c>
      <c r="AN633" t="str">
        <f>IF($E633="","",INDEX(CATEGORIAS!$A:$A,MATCH($E633,CATEGORIAS!$B:$B,0)))</f>
        <v/>
      </c>
      <c r="AO633" t="str">
        <f>IF($F633="","",INDEX(SUBCATEGORIAS!$A:$A,MATCH($F633,SUBCATEGORIAS!$B:$B,0)))</f>
        <v/>
      </c>
      <c r="AP633" t="str">
        <f t="shared" si="173"/>
        <v/>
      </c>
      <c r="AR633" s="2" t="str">
        <f t="shared" si="181"/>
        <v/>
      </c>
      <c r="AS633" t="str">
        <f t="shared" si="182"/>
        <v/>
      </c>
      <c r="AT633" t="str">
        <f t="shared" si="174"/>
        <v/>
      </c>
      <c r="AU633" t="str">
        <f t="shared" si="175"/>
        <v/>
      </c>
    </row>
    <row r="634" spans="2:47" x14ac:dyDescent="0.25">
      <c r="B634" t="str">
        <f>IF(D634="","",MAX($B$2:B633)+1)</f>
        <v/>
      </c>
      <c r="C634" s="3" t="str">
        <f>IF(A634="","",IF(COUNTIF($A$2:$A633,$A634)=0,MAX($C$2:$C633)+1,""))</f>
        <v/>
      </c>
      <c r="M634" t="s">
        <v>57</v>
      </c>
      <c r="O634" t="s">
        <v>57</v>
      </c>
      <c r="P634" s="3" t="str">
        <f t="shared" si="176"/>
        <v/>
      </c>
      <c r="Q634" s="3" t="str">
        <f>IF(D634="","",IF(AND(D634&lt;&gt;"",E634&lt;&gt;"",F634&lt;&gt;"",J634&lt;&gt;"",P634&lt;&gt;"",L634&lt;&gt;"",IFERROR(MATCH(INDEX($C:$C,MATCH($D634,$D:$D,0)),IMAGENES!$B:$B,0),-1)&gt;0),"'si'","'no'"))</f>
        <v/>
      </c>
      <c r="S634" t="str">
        <f t="shared" si="166"/>
        <v/>
      </c>
      <c r="T634" t="str">
        <f t="shared" si="167"/>
        <v/>
      </c>
      <c r="U634" t="str">
        <f t="shared" si="168"/>
        <v/>
      </c>
      <c r="V634" t="str">
        <f t="shared" si="177"/>
        <v/>
      </c>
      <c r="W634" t="str">
        <f t="shared" si="169"/>
        <v/>
      </c>
      <c r="X634" t="str">
        <f t="shared" si="170"/>
        <v/>
      </c>
      <c r="Y634" t="str">
        <f t="shared" si="171"/>
        <v/>
      </c>
      <c r="Z634" t="str">
        <f>IF($X634="","",INDEX(CATEGORIAS!$A:$A,MATCH($X634,CATEGORIAS!$B:$B,0)))</f>
        <v/>
      </c>
      <c r="AA634" t="str">
        <f>IF($Y634="","",INDEX(SUBCATEGORIAS!$A:$A,MATCH($Y634,SUBCATEGORIAS!$B:$B,0)))</f>
        <v/>
      </c>
      <c r="AB634" t="str">
        <f t="shared" si="172"/>
        <v/>
      </c>
      <c r="AC634" t="str">
        <f t="shared" si="178"/>
        <v/>
      </c>
      <c r="AD634" t="str">
        <f t="shared" si="179"/>
        <v/>
      </c>
      <c r="AE634" t="str">
        <f t="shared" si="180"/>
        <v/>
      </c>
      <c r="AG634">
        <v>632</v>
      </c>
      <c r="AH634" t="str">
        <f t="shared" si="183"/>
        <v/>
      </c>
      <c r="AI634" t="str">
        <f>IFERROR(IF(MATCH($AH633,$S:$S,0)&gt;0,CONCATENATE("id_articulo: ",$AH633,","),0),"")</f>
        <v/>
      </c>
      <c r="AN634" t="str">
        <f>IF($E634="","",INDEX(CATEGORIAS!$A:$A,MATCH($E634,CATEGORIAS!$B:$B,0)))</f>
        <v/>
      </c>
      <c r="AO634" t="str">
        <f>IF($F634="","",INDEX(SUBCATEGORIAS!$A:$A,MATCH($F634,SUBCATEGORIAS!$B:$B,0)))</f>
        <v/>
      </c>
      <c r="AP634" t="str">
        <f t="shared" si="173"/>
        <v/>
      </c>
      <c r="AR634" s="2" t="str">
        <f t="shared" si="181"/>
        <v/>
      </c>
      <c r="AS634" t="str">
        <f t="shared" si="182"/>
        <v/>
      </c>
      <c r="AT634" t="str">
        <f t="shared" si="174"/>
        <v/>
      </c>
      <c r="AU634" t="str">
        <f t="shared" si="175"/>
        <v/>
      </c>
    </row>
    <row r="635" spans="2:47" x14ac:dyDescent="0.25">
      <c r="B635" t="str">
        <f>IF(D635="","",MAX($B$2:B634)+1)</f>
        <v/>
      </c>
      <c r="C635" s="3" t="str">
        <f>IF(A635="","",IF(COUNTIF($A$2:$A634,$A635)=0,MAX($C$2:$C634)+1,""))</f>
        <v/>
      </c>
      <c r="M635" t="s">
        <v>57</v>
      </c>
      <c r="O635" t="s">
        <v>57</v>
      </c>
      <c r="P635" s="3" t="str">
        <f t="shared" si="176"/>
        <v/>
      </c>
      <c r="Q635" s="3" t="str">
        <f>IF(D635="","",IF(AND(D635&lt;&gt;"",E635&lt;&gt;"",F635&lt;&gt;"",J635&lt;&gt;"",P635&lt;&gt;"",L635&lt;&gt;"",IFERROR(MATCH(INDEX($C:$C,MATCH($D635,$D:$D,0)),IMAGENES!$B:$B,0),-1)&gt;0),"'si'","'no'"))</f>
        <v/>
      </c>
      <c r="S635" t="str">
        <f t="shared" si="166"/>
        <v/>
      </c>
      <c r="T635" t="str">
        <f t="shared" si="167"/>
        <v/>
      </c>
      <c r="U635" t="str">
        <f t="shared" si="168"/>
        <v/>
      </c>
      <c r="V635" t="str">
        <f t="shared" si="177"/>
        <v/>
      </c>
      <c r="W635" t="str">
        <f t="shared" si="169"/>
        <v/>
      </c>
      <c r="X635" t="str">
        <f t="shared" si="170"/>
        <v/>
      </c>
      <c r="Y635" t="str">
        <f t="shared" si="171"/>
        <v/>
      </c>
      <c r="Z635" t="str">
        <f>IF($X635="","",INDEX(CATEGORIAS!$A:$A,MATCH($X635,CATEGORIAS!$B:$B,0)))</f>
        <v/>
      </c>
      <c r="AA635" t="str">
        <f>IF($Y635="","",INDEX(SUBCATEGORIAS!$A:$A,MATCH($Y635,SUBCATEGORIAS!$B:$B,0)))</f>
        <v/>
      </c>
      <c r="AB635" t="str">
        <f t="shared" si="172"/>
        <v/>
      </c>
      <c r="AC635" t="str">
        <f t="shared" si="178"/>
        <v/>
      </c>
      <c r="AD635" t="str">
        <f t="shared" si="179"/>
        <v/>
      </c>
      <c r="AE635" t="str">
        <f t="shared" si="180"/>
        <v/>
      </c>
      <c r="AG635">
        <v>633</v>
      </c>
      <c r="AH635" t="str">
        <f t="shared" si="183"/>
        <v/>
      </c>
      <c r="AI635" t="str">
        <f>IFERROR(IF(MATCH($AH633,$S:$S,0)&gt;0,CONCATENATE("nombre: '",INDEX($T:$T,MATCH($AH633,$S:$S,0)),"',"),0),"")</f>
        <v/>
      </c>
      <c r="AN635" t="str">
        <f>IF($E635="","",INDEX(CATEGORIAS!$A:$A,MATCH($E635,CATEGORIAS!$B:$B,0)))</f>
        <v/>
      </c>
      <c r="AO635" t="str">
        <f>IF($F635="","",INDEX(SUBCATEGORIAS!$A:$A,MATCH($F635,SUBCATEGORIAS!$B:$B,0)))</f>
        <v/>
      </c>
      <c r="AP635" t="str">
        <f t="shared" si="173"/>
        <v/>
      </c>
      <c r="AR635" s="2" t="str">
        <f t="shared" si="181"/>
        <v/>
      </c>
      <c r="AS635" t="str">
        <f t="shared" si="182"/>
        <v/>
      </c>
      <c r="AT635" t="str">
        <f t="shared" si="174"/>
        <v/>
      </c>
      <c r="AU635" t="str">
        <f t="shared" si="175"/>
        <v/>
      </c>
    </row>
    <row r="636" spans="2:47" x14ac:dyDescent="0.25">
      <c r="B636" t="str">
        <f>IF(D636="","",MAX($B$2:B635)+1)</f>
        <v/>
      </c>
      <c r="C636" s="3" t="str">
        <f>IF(A636="","",IF(COUNTIF($A$2:$A635,$A636)=0,MAX($C$2:$C635)+1,""))</f>
        <v/>
      </c>
      <c r="M636" t="s">
        <v>57</v>
      </c>
      <c r="O636" t="s">
        <v>57</v>
      </c>
      <c r="P636" s="3" t="str">
        <f t="shared" si="176"/>
        <v/>
      </c>
      <c r="Q636" s="3" t="str">
        <f>IF(D636="","",IF(AND(D636&lt;&gt;"",E636&lt;&gt;"",F636&lt;&gt;"",J636&lt;&gt;"",P636&lt;&gt;"",L636&lt;&gt;"",IFERROR(MATCH(INDEX($C:$C,MATCH($D636,$D:$D,0)),IMAGENES!$B:$B,0),-1)&gt;0),"'si'","'no'"))</f>
        <v/>
      </c>
      <c r="S636" t="str">
        <f t="shared" si="166"/>
        <v/>
      </c>
      <c r="T636" t="str">
        <f t="shared" si="167"/>
        <v/>
      </c>
      <c r="U636" t="str">
        <f t="shared" si="168"/>
        <v/>
      </c>
      <c r="V636" t="str">
        <f t="shared" si="177"/>
        <v/>
      </c>
      <c r="W636" t="str">
        <f t="shared" si="169"/>
        <v/>
      </c>
      <c r="X636" t="str">
        <f t="shared" si="170"/>
        <v/>
      </c>
      <c r="Y636" t="str">
        <f t="shared" si="171"/>
        <v/>
      </c>
      <c r="Z636" t="str">
        <f>IF($X636="","",INDEX(CATEGORIAS!$A:$A,MATCH($X636,CATEGORIAS!$B:$B,0)))</f>
        <v/>
      </c>
      <c r="AA636" t="str">
        <f>IF($Y636="","",INDEX(SUBCATEGORIAS!$A:$A,MATCH($Y636,SUBCATEGORIAS!$B:$B,0)))</f>
        <v/>
      </c>
      <c r="AB636" t="str">
        <f t="shared" si="172"/>
        <v/>
      </c>
      <c r="AC636" t="str">
        <f t="shared" si="178"/>
        <v/>
      </c>
      <c r="AD636" t="str">
        <f t="shared" si="179"/>
        <v/>
      </c>
      <c r="AE636" t="str">
        <f t="shared" si="180"/>
        <v/>
      </c>
      <c r="AG636">
        <v>634</v>
      </c>
      <c r="AH636" t="str">
        <f t="shared" si="183"/>
        <v/>
      </c>
      <c r="AI636" t="str">
        <f>IFERROR(IF(MATCH($AH633,$S:$S,0)&gt;0,CONCATENATE("descripcion: '",INDEX($U:$U,MATCH($AH633,$S:$S,0)),"',"),0),"")</f>
        <v/>
      </c>
      <c r="AN636" t="str">
        <f>IF($E636="","",INDEX(CATEGORIAS!$A:$A,MATCH($E636,CATEGORIAS!$B:$B,0)))</f>
        <v/>
      </c>
      <c r="AO636" t="str">
        <f>IF($F636="","",INDEX(SUBCATEGORIAS!$A:$A,MATCH($F636,SUBCATEGORIAS!$B:$B,0)))</f>
        <v/>
      </c>
      <c r="AP636" t="str">
        <f t="shared" si="173"/>
        <v/>
      </c>
      <c r="AR636" s="2" t="str">
        <f t="shared" si="181"/>
        <v/>
      </c>
      <c r="AS636" t="str">
        <f t="shared" si="182"/>
        <v/>
      </c>
      <c r="AT636" t="str">
        <f t="shared" si="174"/>
        <v/>
      </c>
      <c r="AU636" t="str">
        <f t="shared" si="175"/>
        <v/>
      </c>
    </row>
    <row r="637" spans="2:47" x14ac:dyDescent="0.25">
      <c r="B637" t="str">
        <f>IF(D637="","",MAX($B$2:B636)+1)</f>
        <v/>
      </c>
      <c r="C637" s="3" t="str">
        <f>IF(A637="","",IF(COUNTIF($A$2:$A636,$A637)=0,MAX($C$2:$C636)+1,""))</f>
        <v/>
      </c>
      <c r="M637" t="s">
        <v>57</v>
      </c>
      <c r="O637" t="s">
        <v>57</v>
      </c>
      <c r="P637" s="3" t="str">
        <f t="shared" si="176"/>
        <v/>
      </c>
      <c r="Q637" s="3" t="str">
        <f>IF(D637="","",IF(AND(D637&lt;&gt;"",E637&lt;&gt;"",F637&lt;&gt;"",J637&lt;&gt;"",P637&lt;&gt;"",L637&lt;&gt;"",IFERROR(MATCH(INDEX($C:$C,MATCH($D637,$D:$D,0)),IMAGENES!$B:$B,0),-1)&gt;0),"'si'","'no'"))</f>
        <v/>
      </c>
      <c r="S637" t="str">
        <f t="shared" si="166"/>
        <v/>
      </c>
      <c r="T637" t="str">
        <f t="shared" si="167"/>
        <v/>
      </c>
      <c r="U637" t="str">
        <f t="shared" si="168"/>
        <v/>
      </c>
      <c r="V637" t="str">
        <f t="shared" si="177"/>
        <v/>
      </c>
      <c r="W637" t="str">
        <f t="shared" si="169"/>
        <v/>
      </c>
      <c r="X637" t="str">
        <f t="shared" si="170"/>
        <v/>
      </c>
      <c r="Y637" t="str">
        <f t="shared" si="171"/>
        <v/>
      </c>
      <c r="Z637" t="str">
        <f>IF($X637="","",INDEX(CATEGORIAS!$A:$A,MATCH($X637,CATEGORIAS!$B:$B,0)))</f>
        <v/>
      </c>
      <c r="AA637" t="str">
        <f>IF($Y637="","",INDEX(SUBCATEGORIAS!$A:$A,MATCH($Y637,SUBCATEGORIAS!$B:$B,0)))</f>
        <v/>
      </c>
      <c r="AB637" t="str">
        <f t="shared" si="172"/>
        <v/>
      </c>
      <c r="AC637" t="str">
        <f t="shared" si="178"/>
        <v/>
      </c>
      <c r="AD637" t="str">
        <f t="shared" si="179"/>
        <v/>
      </c>
      <c r="AE637" t="str">
        <f t="shared" si="180"/>
        <v/>
      </c>
      <c r="AG637">
        <v>635</v>
      </c>
      <c r="AH637" t="str">
        <f t="shared" si="183"/>
        <v/>
      </c>
      <c r="AI637" t="str">
        <f>IFERROR(IF(MATCH($AH633,$S:$S,0)&gt;0,CONCATENATE("descripcion_larga: '",INDEX($W:$W,MATCH($AH633,$S:$S,0)),"',"),0),"")</f>
        <v/>
      </c>
      <c r="AN637" t="str">
        <f>IF($E637="","",INDEX(CATEGORIAS!$A:$A,MATCH($E637,CATEGORIAS!$B:$B,0)))</f>
        <v/>
      </c>
      <c r="AO637" t="str">
        <f>IF($F637="","",INDEX(SUBCATEGORIAS!$A:$A,MATCH($F637,SUBCATEGORIAS!$B:$B,0)))</f>
        <v/>
      </c>
      <c r="AP637" t="str">
        <f t="shared" si="173"/>
        <v/>
      </c>
      <c r="AR637" s="2" t="str">
        <f t="shared" si="181"/>
        <v/>
      </c>
      <c r="AS637" t="str">
        <f t="shared" si="182"/>
        <v/>
      </c>
      <c r="AT637" t="str">
        <f t="shared" si="174"/>
        <v/>
      </c>
      <c r="AU637" t="str">
        <f t="shared" si="175"/>
        <v/>
      </c>
    </row>
    <row r="638" spans="2:47" x14ac:dyDescent="0.25">
      <c r="B638" t="str">
        <f>IF(D638="","",MAX($B$2:B637)+1)</f>
        <v/>
      </c>
      <c r="C638" s="3" t="str">
        <f>IF(A638="","",IF(COUNTIF($A$2:$A637,$A638)=0,MAX($C$2:$C637)+1,""))</f>
        <v/>
      </c>
      <c r="M638" t="s">
        <v>57</v>
      </c>
      <c r="O638" t="s">
        <v>57</v>
      </c>
      <c r="P638" s="3" t="str">
        <f t="shared" si="176"/>
        <v/>
      </c>
      <c r="Q638" s="3" t="str">
        <f>IF(D638="","",IF(AND(D638&lt;&gt;"",E638&lt;&gt;"",F638&lt;&gt;"",J638&lt;&gt;"",P638&lt;&gt;"",L638&lt;&gt;"",IFERROR(MATCH(INDEX($C:$C,MATCH($D638,$D:$D,0)),IMAGENES!$B:$B,0),-1)&gt;0),"'si'","'no'"))</f>
        <v/>
      </c>
      <c r="S638" t="str">
        <f t="shared" si="166"/>
        <v/>
      </c>
      <c r="T638" t="str">
        <f t="shared" si="167"/>
        <v/>
      </c>
      <c r="U638" t="str">
        <f t="shared" si="168"/>
        <v/>
      </c>
      <c r="V638" t="str">
        <f t="shared" si="177"/>
        <v/>
      </c>
      <c r="W638" t="str">
        <f t="shared" si="169"/>
        <v/>
      </c>
      <c r="X638" t="str">
        <f t="shared" si="170"/>
        <v/>
      </c>
      <c r="Y638" t="str">
        <f t="shared" si="171"/>
        <v/>
      </c>
      <c r="Z638" t="str">
        <f>IF($X638="","",INDEX(CATEGORIAS!$A:$A,MATCH($X638,CATEGORIAS!$B:$B,0)))</f>
        <v/>
      </c>
      <c r="AA638" t="str">
        <f>IF($Y638="","",INDEX(SUBCATEGORIAS!$A:$A,MATCH($Y638,SUBCATEGORIAS!$B:$B,0)))</f>
        <v/>
      </c>
      <c r="AB638" t="str">
        <f t="shared" si="172"/>
        <v/>
      </c>
      <c r="AC638" t="str">
        <f t="shared" si="178"/>
        <v/>
      </c>
      <c r="AD638" t="str">
        <f t="shared" si="179"/>
        <v/>
      </c>
      <c r="AE638" t="str">
        <f t="shared" si="180"/>
        <v/>
      </c>
      <c r="AG638">
        <v>636</v>
      </c>
      <c r="AH638" t="str">
        <f t="shared" si="183"/>
        <v/>
      </c>
      <c r="AI638" t="str">
        <f>IFERROR(IF(MATCH($AH633,$S:$S,0)&gt;0,CONCATENATE("grado: '",INDEX($V:$V,MATCH($AH633,$S:$S,0)),"',"),0),"")</f>
        <v/>
      </c>
      <c r="AN638" t="str">
        <f>IF($E638="","",INDEX(CATEGORIAS!$A:$A,MATCH($E638,CATEGORIAS!$B:$B,0)))</f>
        <v/>
      </c>
      <c r="AO638" t="str">
        <f>IF($F638="","",INDEX(SUBCATEGORIAS!$A:$A,MATCH($F638,SUBCATEGORIAS!$B:$B,0)))</f>
        <v/>
      </c>
      <c r="AP638" t="str">
        <f t="shared" si="173"/>
        <v/>
      </c>
      <c r="AR638" s="2" t="str">
        <f t="shared" si="181"/>
        <v/>
      </c>
      <c r="AS638" t="str">
        <f t="shared" si="182"/>
        <v/>
      </c>
      <c r="AT638" t="str">
        <f t="shared" si="174"/>
        <v/>
      </c>
      <c r="AU638" t="str">
        <f t="shared" si="175"/>
        <v/>
      </c>
    </row>
    <row r="639" spans="2:47" x14ac:dyDescent="0.25">
      <c r="B639" t="str">
        <f>IF(D639="","",MAX($B$2:B638)+1)</f>
        <v/>
      </c>
      <c r="C639" s="3" t="str">
        <f>IF(A639="","",IF(COUNTIF($A$2:$A638,$A639)=0,MAX($C$2:$C638)+1,""))</f>
        <v/>
      </c>
      <c r="M639" t="s">
        <v>57</v>
      </c>
      <c r="O639" t="s">
        <v>57</v>
      </c>
      <c r="P639" s="3" t="str">
        <f t="shared" si="176"/>
        <v/>
      </c>
      <c r="Q639" s="3" t="str">
        <f>IF(D639="","",IF(AND(D639&lt;&gt;"",E639&lt;&gt;"",F639&lt;&gt;"",J639&lt;&gt;"",P639&lt;&gt;"",L639&lt;&gt;"",IFERROR(MATCH(INDEX($C:$C,MATCH($D639,$D:$D,0)),IMAGENES!$B:$B,0),-1)&gt;0),"'si'","'no'"))</f>
        <v/>
      </c>
      <c r="S639" t="str">
        <f t="shared" si="166"/>
        <v/>
      </c>
      <c r="T639" t="str">
        <f t="shared" si="167"/>
        <v/>
      </c>
      <c r="U639" t="str">
        <f t="shared" si="168"/>
        <v/>
      </c>
      <c r="V639" t="str">
        <f t="shared" si="177"/>
        <v/>
      </c>
      <c r="W639" t="str">
        <f t="shared" si="169"/>
        <v/>
      </c>
      <c r="X639" t="str">
        <f t="shared" si="170"/>
        <v/>
      </c>
      <c r="Y639" t="str">
        <f t="shared" si="171"/>
        <v/>
      </c>
      <c r="Z639" t="str">
        <f>IF($X639="","",INDEX(CATEGORIAS!$A:$A,MATCH($X639,CATEGORIAS!$B:$B,0)))</f>
        <v/>
      </c>
      <c r="AA639" t="str">
        <f>IF($Y639="","",INDEX(SUBCATEGORIAS!$A:$A,MATCH($Y639,SUBCATEGORIAS!$B:$B,0)))</f>
        <v/>
      </c>
      <c r="AB639" t="str">
        <f t="shared" si="172"/>
        <v/>
      </c>
      <c r="AC639" t="str">
        <f t="shared" si="178"/>
        <v/>
      </c>
      <c r="AD639" t="str">
        <f t="shared" si="179"/>
        <v/>
      </c>
      <c r="AE639" t="str">
        <f t="shared" si="180"/>
        <v/>
      </c>
      <c r="AG639">
        <v>637</v>
      </c>
      <c r="AH639" t="str">
        <f t="shared" si="183"/>
        <v/>
      </c>
      <c r="AI639" t="str">
        <f>IFERROR(IF(MATCH($AH633,$S:$S,0)&gt;0,CONCATENATE("id_categoria: '",INDEX($Z:$Z,MATCH($AH633,$S:$S,0)),"',"),0),"")</f>
        <v/>
      </c>
      <c r="AN639" t="str">
        <f>IF($E639="","",INDEX(CATEGORIAS!$A:$A,MATCH($E639,CATEGORIAS!$B:$B,0)))</f>
        <v/>
      </c>
      <c r="AO639" t="str">
        <f>IF($F639="","",INDEX(SUBCATEGORIAS!$A:$A,MATCH($F639,SUBCATEGORIAS!$B:$B,0)))</f>
        <v/>
      </c>
      <c r="AP639" t="str">
        <f t="shared" si="173"/>
        <v/>
      </c>
      <c r="AR639" s="2" t="str">
        <f t="shared" si="181"/>
        <v/>
      </c>
      <c r="AS639" t="str">
        <f t="shared" si="182"/>
        <v/>
      </c>
      <c r="AT639" t="str">
        <f t="shared" si="174"/>
        <v/>
      </c>
      <c r="AU639" t="str">
        <f t="shared" si="175"/>
        <v/>
      </c>
    </row>
    <row r="640" spans="2:47" x14ac:dyDescent="0.25">
      <c r="B640" t="str">
        <f>IF(D640="","",MAX($B$2:B639)+1)</f>
        <v/>
      </c>
      <c r="C640" s="3" t="str">
        <f>IF(A640="","",IF(COUNTIF($A$2:$A639,$A640)=0,MAX($C$2:$C639)+1,""))</f>
        <v/>
      </c>
      <c r="M640" t="s">
        <v>57</v>
      </c>
      <c r="O640" t="s">
        <v>57</v>
      </c>
      <c r="P640" s="3" t="str">
        <f t="shared" si="176"/>
        <v/>
      </c>
      <c r="Q640" s="3" t="str">
        <f>IF(D640="","",IF(AND(D640&lt;&gt;"",E640&lt;&gt;"",F640&lt;&gt;"",J640&lt;&gt;"",P640&lt;&gt;"",L640&lt;&gt;"",IFERROR(MATCH(INDEX($C:$C,MATCH($D640,$D:$D,0)),IMAGENES!$B:$B,0),-1)&gt;0),"'si'","'no'"))</f>
        <v/>
      </c>
      <c r="S640" t="str">
        <f t="shared" si="166"/>
        <v/>
      </c>
      <c r="T640" t="str">
        <f t="shared" si="167"/>
        <v/>
      </c>
      <c r="U640" t="str">
        <f t="shared" si="168"/>
        <v/>
      </c>
      <c r="V640" t="str">
        <f t="shared" si="177"/>
        <v/>
      </c>
      <c r="W640" t="str">
        <f t="shared" si="169"/>
        <v/>
      </c>
      <c r="X640" t="str">
        <f t="shared" si="170"/>
        <v/>
      </c>
      <c r="Y640" t="str">
        <f t="shared" si="171"/>
        <v/>
      </c>
      <c r="Z640" t="str">
        <f>IF($X640="","",INDEX(CATEGORIAS!$A:$A,MATCH($X640,CATEGORIAS!$B:$B,0)))</f>
        <v/>
      </c>
      <c r="AA640" t="str">
        <f>IF($Y640="","",INDEX(SUBCATEGORIAS!$A:$A,MATCH($Y640,SUBCATEGORIAS!$B:$B,0)))</f>
        <v/>
      </c>
      <c r="AB640" t="str">
        <f t="shared" si="172"/>
        <v/>
      </c>
      <c r="AC640" t="str">
        <f t="shared" si="178"/>
        <v/>
      </c>
      <c r="AD640" t="str">
        <f t="shared" si="179"/>
        <v/>
      </c>
      <c r="AE640" t="str">
        <f t="shared" si="180"/>
        <v/>
      </c>
      <c r="AG640">
        <v>638</v>
      </c>
      <c r="AH640" t="str">
        <f t="shared" si="183"/>
        <v/>
      </c>
      <c r="AI640" t="str">
        <f>IFERROR(IF(MATCH($AH633,$S:$S,0)&gt;0,CONCATENATE("id_subcategoria: '",INDEX($AA:$AA,MATCH($AH633,$S:$S,0)),"',"),0),"")</f>
        <v/>
      </c>
      <c r="AN640" t="str">
        <f>IF($E640="","",INDEX(CATEGORIAS!$A:$A,MATCH($E640,CATEGORIAS!$B:$B,0)))</f>
        <v/>
      </c>
      <c r="AO640" t="str">
        <f>IF($F640="","",INDEX(SUBCATEGORIAS!$A:$A,MATCH($F640,SUBCATEGORIAS!$B:$B,0)))</f>
        <v/>
      </c>
      <c r="AP640" t="str">
        <f t="shared" si="173"/>
        <v/>
      </c>
      <c r="AR640" s="2" t="str">
        <f t="shared" si="181"/>
        <v/>
      </c>
      <c r="AS640" t="str">
        <f t="shared" si="182"/>
        <v/>
      </c>
      <c r="AT640" t="str">
        <f t="shared" si="174"/>
        <v/>
      </c>
      <c r="AU640" t="str">
        <f t="shared" si="175"/>
        <v/>
      </c>
    </row>
    <row r="641" spans="2:47" x14ac:dyDescent="0.25">
      <c r="B641" t="str">
        <f>IF(D641="","",MAX($B$2:B640)+1)</f>
        <v/>
      </c>
      <c r="C641" s="3" t="str">
        <f>IF(A641="","",IF(COUNTIF($A$2:$A640,$A641)=0,MAX($C$2:$C640)+1,""))</f>
        <v/>
      </c>
      <c r="M641" t="s">
        <v>57</v>
      </c>
      <c r="O641" t="s">
        <v>57</v>
      </c>
      <c r="P641" s="3" t="str">
        <f t="shared" si="176"/>
        <v/>
      </c>
      <c r="Q641" s="3" t="str">
        <f>IF(D641="","",IF(AND(D641&lt;&gt;"",E641&lt;&gt;"",F641&lt;&gt;"",J641&lt;&gt;"",P641&lt;&gt;"",L641&lt;&gt;"",IFERROR(MATCH(INDEX($C:$C,MATCH($D641,$D:$D,0)),IMAGENES!$B:$B,0),-1)&gt;0),"'si'","'no'"))</f>
        <v/>
      </c>
      <c r="S641" t="str">
        <f t="shared" si="166"/>
        <v/>
      </c>
      <c r="T641" t="str">
        <f t="shared" si="167"/>
        <v/>
      </c>
      <c r="U641" t="str">
        <f t="shared" si="168"/>
        <v/>
      </c>
      <c r="V641" t="str">
        <f t="shared" si="177"/>
        <v/>
      </c>
      <c r="W641" t="str">
        <f t="shared" si="169"/>
        <v/>
      </c>
      <c r="X641" t="str">
        <f t="shared" si="170"/>
        <v/>
      </c>
      <c r="Y641" t="str">
        <f t="shared" si="171"/>
        <v/>
      </c>
      <c r="Z641" t="str">
        <f>IF($X641="","",INDEX(CATEGORIAS!$A:$A,MATCH($X641,CATEGORIAS!$B:$B,0)))</f>
        <v/>
      </c>
      <c r="AA641" t="str">
        <f>IF($Y641="","",INDEX(SUBCATEGORIAS!$A:$A,MATCH($Y641,SUBCATEGORIAS!$B:$B,0)))</f>
        <v/>
      </c>
      <c r="AB641" t="str">
        <f t="shared" si="172"/>
        <v/>
      </c>
      <c r="AC641" t="str">
        <f t="shared" si="178"/>
        <v/>
      </c>
      <c r="AD641" t="str">
        <f t="shared" si="179"/>
        <v/>
      </c>
      <c r="AE641" t="str">
        <f t="shared" si="180"/>
        <v/>
      </c>
      <c r="AG641">
        <v>639</v>
      </c>
      <c r="AH641" t="str">
        <f t="shared" si="183"/>
        <v/>
      </c>
      <c r="AI641" t="str">
        <f>IFERROR(IF(MATCH($AH633,$S:$S,0)&gt;0,CONCATENATE("precio: ",INDEX($AB:$AB,MATCH($AH633,$S:$S,0)),","),0),"")</f>
        <v/>
      </c>
      <c r="AN641" t="str">
        <f>IF($E641="","",INDEX(CATEGORIAS!$A:$A,MATCH($E641,CATEGORIAS!$B:$B,0)))</f>
        <v/>
      </c>
      <c r="AO641" t="str">
        <f>IF($F641="","",INDEX(SUBCATEGORIAS!$A:$A,MATCH($F641,SUBCATEGORIAS!$B:$B,0)))</f>
        <v/>
      </c>
      <c r="AP641" t="str">
        <f t="shared" si="173"/>
        <v/>
      </c>
      <c r="AR641" s="2" t="str">
        <f t="shared" si="181"/>
        <v/>
      </c>
      <c r="AS641" t="str">
        <f t="shared" si="182"/>
        <v/>
      </c>
      <c r="AT641" t="str">
        <f t="shared" si="174"/>
        <v/>
      </c>
      <c r="AU641" t="str">
        <f t="shared" si="175"/>
        <v/>
      </c>
    </row>
    <row r="642" spans="2:47" x14ac:dyDescent="0.25">
      <c r="B642" t="str">
        <f>IF(D642="","",MAX($B$2:B641)+1)</f>
        <v/>
      </c>
      <c r="C642" s="3" t="str">
        <f>IF(A642="","",IF(COUNTIF($A$2:$A641,$A642)=0,MAX($C$2:$C641)+1,""))</f>
        <v/>
      </c>
      <c r="M642" t="s">
        <v>57</v>
      </c>
      <c r="O642" t="s">
        <v>57</v>
      </c>
      <c r="P642" s="3" t="str">
        <f t="shared" si="176"/>
        <v/>
      </c>
      <c r="Q642" s="3" t="str">
        <f>IF(D642="","",IF(AND(D642&lt;&gt;"",E642&lt;&gt;"",F642&lt;&gt;"",J642&lt;&gt;"",P642&lt;&gt;"",L642&lt;&gt;"",IFERROR(MATCH(INDEX($C:$C,MATCH($D642,$D:$D,0)),IMAGENES!$B:$B,0),-1)&gt;0),"'si'","'no'"))</f>
        <v/>
      </c>
      <c r="S642" t="str">
        <f t="shared" si="166"/>
        <v/>
      </c>
      <c r="T642" t="str">
        <f t="shared" si="167"/>
        <v/>
      </c>
      <c r="U642" t="str">
        <f t="shared" si="168"/>
        <v/>
      </c>
      <c r="V642" t="str">
        <f t="shared" si="177"/>
        <v/>
      </c>
      <c r="W642" t="str">
        <f t="shared" si="169"/>
        <v/>
      </c>
      <c r="X642" t="str">
        <f t="shared" si="170"/>
        <v/>
      </c>
      <c r="Y642" t="str">
        <f t="shared" si="171"/>
        <v/>
      </c>
      <c r="Z642" t="str">
        <f>IF($X642="","",INDEX(CATEGORIAS!$A:$A,MATCH($X642,CATEGORIAS!$B:$B,0)))</f>
        <v/>
      </c>
      <c r="AA642" t="str">
        <f>IF($Y642="","",INDEX(SUBCATEGORIAS!$A:$A,MATCH($Y642,SUBCATEGORIAS!$B:$B,0)))</f>
        <v/>
      </c>
      <c r="AB642" t="str">
        <f t="shared" si="172"/>
        <v/>
      </c>
      <c r="AC642" t="str">
        <f t="shared" si="178"/>
        <v/>
      </c>
      <c r="AD642" t="str">
        <f t="shared" si="179"/>
        <v/>
      </c>
      <c r="AE642" t="str">
        <f t="shared" si="180"/>
        <v/>
      </c>
      <c r="AG642">
        <v>640</v>
      </c>
      <c r="AH642" t="str">
        <f t="shared" si="183"/>
        <v/>
      </c>
      <c r="AI642" t="str">
        <f>IFERROR(IF(MATCH($AH633,$S:$S,0)&gt;0,CONCATENATE("video_si: ",IF(LEN(IF(OR(INDEX($AD:$AD,MATCH($AH633,$S:$S,0))=0,INDEX($AD:$AD,MATCH($AH633,$S:$S,0))=" ",INDEX($AD:$AD,MATCH($AH633,$S:$S,0))=""),CONCATENATE(CHAR(39),CHAR(39)),CONCATENATE(CHAR(39),INDEX($AD:$AD,MATCH($AH633,$S:$S,0)),CHAR(39))))&gt;5,"'si'","'no'"),","),0),"")</f>
        <v/>
      </c>
      <c r="AN642" t="str">
        <f>IF($E642="","",INDEX(CATEGORIAS!$A:$A,MATCH($E642,CATEGORIAS!$B:$B,0)))</f>
        <v/>
      </c>
      <c r="AO642" t="str">
        <f>IF($F642="","",INDEX(SUBCATEGORIAS!$A:$A,MATCH($F642,SUBCATEGORIAS!$B:$B,0)))</f>
        <v/>
      </c>
      <c r="AP642" t="str">
        <f t="shared" si="173"/>
        <v/>
      </c>
      <c r="AR642" s="2" t="str">
        <f t="shared" si="181"/>
        <v/>
      </c>
      <c r="AS642" t="str">
        <f t="shared" si="182"/>
        <v/>
      </c>
      <c r="AT642" t="str">
        <f t="shared" si="174"/>
        <v/>
      </c>
      <c r="AU642" t="str">
        <f t="shared" si="175"/>
        <v/>
      </c>
    </row>
    <row r="643" spans="2:47" x14ac:dyDescent="0.25">
      <c r="B643" t="str">
        <f>IF(D643="","",MAX($B$2:B642)+1)</f>
        <v/>
      </c>
      <c r="C643" s="3" t="str">
        <f>IF(A643="","",IF(COUNTIF($A$2:$A642,$A643)=0,MAX($C$2:$C642)+1,""))</f>
        <v/>
      </c>
      <c r="M643" t="s">
        <v>57</v>
      </c>
      <c r="O643" t="s">
        <v>57</v>
      </c>
      <c r="P643" s="3" t="str">
        <f t="shared" si="176"/>
        <v/>
      </c>
      <c r="Q643" s="3" t="str">
        <f>IF(D643="","",IF(AND(D643&lt;&gt;"",E643&lt;&gt;"",F643&lt;&gt;"",J643&lt;&gt;"",P643&lt;&gt;"",L643&lt;&gt;"",IFERROR(MATCH(INDEX($C:$C,MATCH($D643,$D:$D,0)),IMAGENES!$B:$B,0),-1)&gt;0),"'si'","'no'"))</f>
        <v/>
      </c>
      <c r="S643" t="str">
        <f t="shared" ref="S643:S706" si="184">IFERROR(INDEX($C:$C,MATCH($B643,$C:$C,0)),"")</f>
        <v/>
      </c>
      <c r="T643" t="str">
        <f t="shared" ref="T643:T706" si="185">IF($S643="","",INDEX($D:$D,MATCH($S643,$C:$C,0)))</f>
        <v/>
      </c>
      <c r="U643" t="str">
        <f t="shared" ref="U643:U706" si="186">IF($S643="","",INDEX($L:$L,MATCH($S643,$C:$C,0)))</f>
        <v/>
      </c>
      <c r="V643" t="str">
        <f t="shared" si="177"/>
        <v/>
      </c>
      <c r="W643" t="str">
        <f t="shared" ref="W643:W706" si="187">IF($S643="","",INDEX($M:$M,MATCH($S643,$C:$C,0)))</f>
        <v/>
      </c>
      <c r="X643" t="str">
        <f t="shared" ref="X643:X706" si="188">IF($S643="","",INDEX($E:$E,MATCH($S643,$C:$C,0)))</f>
        <v/>
      </c>
      <c r="Y643" t="str">
        <f t="shared" ref="Y643:Y706" si="189">IF($S643="","",INDEX($F:$F,MATCH($S643,$C:$C,0)))</f>
        <v/>
      </c>
      <c r="Z643" t="str">
        <f>IF($X643="","",INDEX(CATEGORIAS!$A:$A,MATCH($X643,CATEGORIAS!$B:$B,0)))</f>
        <v/>
      </c>
      <c r="AA643" t="str">
        <f>IF($Y643="","",INDEX(SUBCATEGORIAS!$A:$A,MATCH($Y643,SUBCATEGORIAS!$B:$B,0)))</f>
        <v/>
      </c>
      <c r="AB643" t="str">
        <f t="shared" ref="AB643:AB706" si="190">IF($S643="","",INDEX($J:$J,MATCH($S643,$C:$C,0)))</f>
        <v/>
      </c>
      <c r="AC643" t="str">
        <f t="shared" si="178"/>
        <v/>
      </c>
      <c r="AD643" t="str">
        <f t="shared" si="179"/>
        <v/>
      </c>
      <c r="AE643" t="str">
        <f t="shared" si="180"/>
        <v/>
      </c>
      <c r="AG643">
        <v>641</v>
      </c>
      <c r="AH643" t="str">
        <f t="shared" si="183"/>
        <v/>
      </c>
      <c r="AI643" t="str">
        <f>IFERROR(IF(MATCH($AH633,$S:$S,0)&gt;0,CONCATENATE("video_link: ",IF(OR(INDEX($AD:$AD,MATCH($AH633,$S:$S,0))=0,INDEX($AD:$AD,MATCH($AH633,$S:$S,0))=" ",INDEX($AD:$AD,MATCH($AH633,$S:$S,0))=""),CONCATENATE(CHAR(39),CHAR(39)),CONCATENATE(CHAR(39),INDEX($AD:$AD,MATCH($AH633,$S:$S,0)),CHAR(39))),","),0),"")</f>
        <v/>
      </c>
      <c r="AN643" t="str">
        <f>IF($E643="","",INDEX(CATEGORIAS!$A:$A,MATCH($E643,CATEGORIAS!$B:$B,0)))</f>
        <v/>
      </c>
      <c r="AO643" t="str">
        <f>IF($F643="","",INDEX(SUBCATEGORIAS!$A:$A,MATCH($F643,SUBCATEGORIAS!$B:$B,0)))</f>
        <v/>
      </c>
      <c r="AP643" t="str">
        <f t="shared" ref="AP643:AP706" si="191">IF(B643="","",B643)</f>
        <v/>
      </c>
      <c r="AR643" s="2" t="str">
        <f t="shared" si="181"/>
        <v/>
      </c>
      <c r="AS643" t="str">
        <f t="shared" si="182"/>
        <v/>
      </c>
      <c r="AT643" t="str">
        <f t="shared" ref="AT643:AT706" si="192">IF(B643="","",IF(B643/100&gt;0,IF(B643/10&gt;0,CONCATENATE("00",B643),CONCATENATE("0",B643)),B643))</f>
        <v/>
      </c>
      <c r="AU643" t="str">
        <f t="shared" ref="AU643:AU706" si="193">IF(B643="","",CONCATENATE("{ id_sku: '",CONCATENATE(AR643,AS643,AT643),"', id_articulo: '",INDEX($C:$C,MATCH($D643,$D:$D,0)),"', variacion: '",P643,"' },"))</f>
        <v/>
      </c>
    </row>
    <row r="644" spans="2:47" x14ac:dyDescent="0.25">
      <c r="B644" t="str">
        <f>IF(D644="","",MAX($B$2:B643)+1)</f>
        <v/>
      </c>
      <c r="C644" s="3" t="str">
        <f>IF(A644="","",IF(COUNTIF($A$2:$A643,$A644)=0,MAX($C$2:$C643)+1,""))</f>
        <v/>
      </c>
      <c r="M644" t="s">
        <v>57</v>
      </c>
      <c r="O644" t="s">
        <v>57</v>
      </c>
      <c r="P644" s="3" t="str">
        <f t="shared" ref="P644:P707" si="194">_xlfn.TEXTJOIN(" - ",TRUE,G644:I644)</f>
        <v/>
      </c>
      <c r="Q644" s="3" t="str">
        <f>IF(D644="","",IF(AND(D644&lt;&gt;"",E644&lt;&gt;"",F644&lt;&gt;"",J644&lt;&gt;"",P644&lt;&gt;"",L644&lt;&gt;"",IFERROR(MATCH(INDEX($C:$C,MATCH($D644,$D:$D,0)),IMAGENES!$B:$B,0),-1)&gt;0),"'si'","'no'"))</f>
        <v/>
      </c>
      <c r="S644" t="str">
        <f t="shared" si="184"/>
        <v/>
      </c>
      <c r="T644" t="str">
        <f t="shared" si="185"/>
        <v/>
      </c>
      <c r="U644" t="str">
        <f t="shared" si="186"/>
        <v/>
      </c>
      <c r="V644" t="str">
        <f t="shared" ref="V644:V707" si="195">IF($S644="","",INDEX($K:$K,MATCH($S644,$C:$C,0)))</f>
        <v/>
      </c>
      <c r="W644" t="str">
        <f t="shared" si="187"/>
        <v/>
      </c>
      <c r="X644" t="str">
        <f t="shared" si="188"/>
        <v/>
      </c>
      <c r="Y644" t="str">
        <f t="shared" si="189"/>
        <v/>
      </c>
      <c r="Z644" t="str">
        <f>IF($X644="","",INDEX(CATEGORIAS!$A:$A,MATCH($X644,CATEGORIAS!$B:$B,0)))</f>
        <v/>
      </c>
      <c r="AA644" t="str">
        <f>IF($Y644="","",INDEX(SUBCATEGORIAS!$A:$A,MATCH($Y644,SUBCATEGORIAS!$B:$B,0)))</f>
        <v/>
      </c>
      <c r="AB644" t="str">
        <f t="shared" si="190"/>
        <v/>
      </c>
      <c r="AC644" t="str">
        <f t="shared" ref="AC644:AC707" si="196">IF($S644="","",IF(OR(INDEX($N:$N,MATCH($S644,$C:$C,0))=0,INDEX($N:$N,MATCH($S644,$C:$C,0))=" "),"",INDEX($N:$N,MATCH($S644,$C:$C,0))))</f>
        <v/>
      </c>
      <c r="AD644" t="str">
        <f t="shared" ref="AD644:AD707" si="197">IF($S644="","",IF(OR(INDEX($O:$O,MATCH($S644,$C:$C,0))=0,INDEX($O:$O,MATCH($S644,$C:$C,0))=" "),"",INDEX($O:$O,MATCH($S644,$C:$C,0))))</f>
        <v/>
      </c>
      <c r="AE644" t="str">
        <f t="shared" ref="AE644:AE707" si="198">IF($S644="","",INDEX($Q:$Q,MATCH($S644,$C:$C,0)))</f>
        <v/>
      </c>
      <c r="AG644">
        <v>642</v>
      </c>
      <c r="AH644" t="str">
        <f t="shared" si="183"/>
        <v/>
      </c>
      <c r="AI644" t="str">
        <f>IFERROR(IF(MATCH($AH633,$S:$S,0)&gt;0,CONCATENATE("imagen: ",IF(OR(INDEX($AC:$AC,MATCH($AH633,$S:$S,0))=0,INDEX($AC:$AC,MATCH($AH633,$S:$S,0))=" ",INDEX($AC:$AC,MATCH($AH633,$S:$S,0))=""),CONCATENATE(CHAR(39),CHAR(39)),CONCATENATE("require('../images/productos/",INDEX($AC:$AC,MATCH($AH633,$S:$S,0)),"')")),","),0),"")</f>
        <v/>
      </c>
      <c r="AN644" t="str">
        <f>IF($E644="","",INDEX(CATEGORIAS!$A:$A,MATCH($E644,CATEGORIAS!$B:$B,0)))</f>
        <v/>
      </c>
      <c r="AO644" t="str">
        <f>IF($F644="","",INDEX(SUBCATEGORIAS!$A:$A,MATCH($F644,SUBCATEGORIAS!$B:$B,0)))</f>
        <v/>
      </c>
      <c r="AP644" t="str">
        <f t="shared" si="191"/>
        <v/>
      </c>
      <c r="AR644" s="2" t="str">
        <f t="shared" ref="AR644:AR707" si="199">IF(AN644="","",IF(AN644/100&gt;0,IF(AN644/10&gt;0,CONCATENATE("00",AN644),CONCATENATE("0",AN644)),AN644))</f>
        <v/>
      </c>
      <c r="AS644" t="str">
        <f t="shared" ref="AS644:AS707" si="200">IF(AO644="","",IF(AO644/100&gt;0,IF(AO644/10&gt;0,CONCATENATE("00",AO644),CONCATENATE("0",AO644)),AO644))</f>
        <v/>
      </c>
      <c r="AT644" t="str">
        <f t="shared" si="192"/>
        <v/>
      </c>
      <c r="AU644" t="str">
        <f t="shared" si="193"/>
        <v/>
      </c>
    </row>
    <row r="645" spans="2:47" x14ac:dyDescent="0.25">
      <c r="B645" t="str">
        <f>IF(D645="","",MAX($B$2:B644)+1)</f>
        <v/>
      </c>
      <c r="C645" s="3" t="str">
        <f>IF(A645="","",IF(COUNTIF($A$2:$A644,$A645)=0,MAX($C$2:$C644)+1,""))</f>
        <v/>
      </c>
      <c r="M645" t="s">
        <v>57</v>
      </c>
      <c r="O645" t="s">
        <v>57</v>
      </c>
      <c r="P645" s="3" t="str">
        <f t="shared" si="194"/>
        <v/>
      </c>
      <c r="Q645" s="3" t="str">
        <f>IF(D645="","",IF(AND(D645&lt;&gt;"",E645&lt;&gt;"",F645&lt;&gt;"",J645&lt;&gt;"",P645&lt;&gt;"",L645&lt;&gt;"",IFERROR(MATCH(INDEX($C:$C,MATCH($D645,$D:$D,0)),IMAGENES!$B:$B,0),-1)&gt;0),"'si'","'no'"))</f>
        <v/>
      </c>
      <c r="S645" t="str">
        <f t="shared" si="184"/>
        <v/>
      </c>
      <c r="T645" t="str">
        <f t="shared" si="185"/>
        <v/>
      </c>
      <c r="U645" t="str">
        <f t="shared" si="186"/>
        <v/>
      </c>
      <c r="V645" t="str">
        <f t="shared" si="195"/>
        <v/>
      </c>
      <c r="W645" t="str">
        <f t="shared" si="187"/>
        <v/>
      </c>
      <c r="X645" t="str">
        <f t="shared" si="188"/>
        <v/>
      </c>
      <c r="Y645" t="str">
        <f t="shared" si="189"/>
        <v/>
      </c>
      <c r="Z645" t="str">
        <f>IF($X645="","",INDEX(CATEGORIAS!$A:$A,MATCH($X645,CATEGORIAS!$B:$B,0)))</f>
        <v/>
      </c>
      <c r="AA645" t="str">
        <f>IF($Y645="","",INDEX(SUBCATEGORIAS!$A:$A,MATCH($Y645,SUBCATEGORIAS!$B:$B,0)))</f>
        <v/>
      </c>
      <c r="AB645" t="str">
        <f t="shared" si="190"/>
        <v/>
      </c>
      <c r="AC645" t="str">
        <f t="shared" si="196"/>
        <v/>
      </c>
      <c r="AD645" t="str">
        <f t="shared" si="197"/>
        <v/>
      </c>
      <c r="AE645" t="str">
        <f t="shared" si="198"/>
        <v/>
      </c>
      <c r="AG645">
        <v>643</v>
      </c>
      <c r="AH645" t="str">
        <f t="shared" ref="AH645:AH708" si="201">IF(AG644/14=INT(AG644/14),AG644/14+1,"")</f>
        <v/>
      </c>
      <c r="AI645" t="str">
        <f>IFERROR(IF(MATCH($AH633,$S:$S,0)&gt;0,CONCATENATE("disponible: ",INDEX($AE:$AE,MATCH($AH633,$S:$S,0)),","),0),"")</f>
        <v/>
      </c>
      <c r="AN645" t="str">
        <f>IF($E645="","",INDEX(CATEGORIAS!$A:$A,MATCH($E645,CATEGORIAS!$B:$B,0)))</f>
        <v/>
      </c>
      <c r="AO645" t="str">
        <f>IF($F645="","",INDEX(SUBCATEGORIAS!$A:$A,MATCH($F645,SUBCATEGORIAS!$B:$B,0)))</f>
        <v/>
      </c>
      <c r="AP645" t="str">
        <f t="shared" si="191"/>
        <v/>
      </c>
      <c r="AR645" s="2" t="str">
        <f t="shared" si="199"/>
        <v/>
      </c>
      <c r="AS645" t="str">
        <f t="shared" si="200"/>
        <v/>
      </c>
      <c r="AT645" t="str">
        <f t="shared" si="192"/>
        <v/>
      </c>
      <c r="AU645" t="str">
        <f t="shared" si="193"/>
        <v/>
      </c>
    </row>
    <row r="646" spans="2:47" x14ac:dyDescent="0.25">
      <c r="B646" t="str">
        <f>IF(D646="","",MAX($B$2:B645)+1)</f>
        <v/>
      </c>
      <c r="C646" s="3" t="str">
        <f>IF(A646="","",IF(COUNTIF($A$2:$A645,$A646)=0,MAX($C$2:$C645)+1,""))</f>
        <v/>
      </c>
      <c r="M646" t="s">
        <v>57</v>
      </c>
      <c r="O646" t="s">
        <v>57</v>
      </c>
      <c r="P646" s="3" t="str">
        <f t="shared" si="194"/>
        <v/>
      </c>
      <c r="Q646" s="3" t="str">
        <f>IF(D646="","",IF(AND(D646&lt;&gt;"",E646&lt;&gt;"",F646&lt;&gt;"",J646&lt;&gt;"",P646&lt;&gt;"",L646&lt;&gt;"",IFERROR(MATCH(INDEX($C:$C,MATCH($D646,$D:$D,0)),IMAGENES!$B:$B,0),-1)&gt;0),"'si'","'no'"))</f>
        <v/>
      </c>
      <c r="S646" t="str">
        <f t="shared" si="184"/>
        <v/>
      </c>
      <c r="T646" t="str">
        <f t="shared" si="185"/>
        <v/>
      </c>
      <c r="U646" t="str">
        <f t="shared" si="186"/>
        <v/>
      </c>
      <c r="V646" t="str">
        <f t="shared" si="195"/>
        <v/>
      </c>
      <c r="W646" t="str">
        <f t="shared" si="187"/>
        <v/>
      </c>
      <c r="X646" t="str">
        <f t="shared" si="188"/>
        <v/>
      </c>
      <c r="Y646" t="str">
        <f t="shared" si="189"/>
        <v/>
      </c>
      <c r="Z646" t="str">
        <f>IF($X646="","",INDEX(CATEGORIAS!$A:$A,MATCH($X646,CATEGORIAS!$B:$B,0)))</f>
        <v/>
      </c>
      <c r="AA646" t="str">
        <f>IF($Y646="","",INDEX(SUBCATEGORIAS!$A:$A,MATCH($Y646,SUBCATEGORIAS!$B:$B,0)))</f>
        <v/>
      </c>
      <c r="AB646" t="str">
        <f t="shared" si="190"/>
        <v/>
      </c>
      <c r="AC646" t="str">
        <f t="shared" si="196"/>
        <v/>
      </c>
      <c r="AD646" t="str">
        <f t="shared" si="197"/>
        <v/>
      </c>
      <c r="AE646" t="str">
        <f t="shared" si="198"/>
        <v/>
      </c>
      <c r="AG646">
        <v>644</v>
      </c>
      <c r="AH646" t="str">
        <f t="shared" si="201"/>
        <v/>
      </c>
      <c r="AI646" t="str">
        <f>IFERROR(IF(MATCH($AH633,$S:$S,0)&gt;0,"},",0),"")</f>
        <v/>
      </c>
      <c r="AN646" t="str">
        <f>IF($E646="","",INDEX(CATEGORIAS!$A:$A,MATCH($E646,CATEGORIAS!$B:$B,0)))</f>
        <v/>
      </c>
      <c r="AO646" t="str">
        <f>IF($F646="","",INDEX(SUBCATEGORIAS!$A:$A,MATCH($F646,SUBCATEGORIAS!$B:$B,0)))</f>
        <v/>
      </c>
      <c r="AP646" t="str">
        <f t="shared" si="191"/>
        <v/>
      </c>
      <c r="AR646" s="2" t="str">
        <f t="shared" si="199"/>
        <v/>
      </c>
      <c r="AS646" t="str">
        <f t="shared" si="200"/>
        <v/>
      </c>
      <c r="AT646" t="str">
        <f t="shared" si="192"/>
        <v/>
      </c>
      <c r="AU646" t="str">
        <f t="shared" si="193"/>
        <v/>
      </c>
    </row>
    <row r="647" spans="2:47" x14ac:dyDescent="0.25">
      <c r="B647" t="str">
        <f>IF(D647="","",MAX($B$2:B646)+1)</f>
        <v/>
      </c>
      <c r="C647" s="3" t="str">
        <f>IF(A647="","",IF(COUNTIF($A$2:$A646,$A647)=0,MAX($C$2:$C646)+1,""))</f>
        <v/>
      </c>
      <c r="M647" t="s">
        <v>57</v>
      </c>
      <c r="O647" t="s">
        <v>57</v>
      </c>
      <c r="P647" s="3" t="str">
        <f t="shared" si="194"/>
        <v/>
      </c>
      <c r="Q647" s="3" t="str">
        <f>IF(D647="","",IF(AND(D647&lt;&gt;"",E647&lt;&gt;"",F647&lt;&gt;"",J647&lt;&gt;"",P647&lt;&gt;"",L647&lt;&gt;"",IFERROR(MATCH(INDEX($C:$C,MATCH($D647,$D:$D,0)),IMAGENES!$B:$B,0),-1)&gt;0),"'si'","'no'"))</f>
        <v/>
      </c>
      <c r="S647" t="str">
        <f t="shared" si="184"/>
        <v/>
      </c>
      <c r="T647" t="str">
        <f t="shared" si="185"/>
        <v/>
      </c>
      <c r="U647" t="str">
        <f t="shared" si="186"/>
        <v/>
      </c>
      <c r="V647" t="str">
        <f t="shared" si="195"/>
        <v/>
      </c>
      <c r="W647" t="str">
        <f t="shared" si="187"/>
        <v/>
      </c>
      <c r="X647" t="str">
        <f t="shared" si="188"/>
        <v/>
      </c>
      <c r="Y647" t="str">
        <f t="shared" si="189"/>
        <v/>
      </c>
      <c r="Z647" t="str">
        <f>IF($X647="","",INDEX(CATEGORIAS!$A:$A,MATCH($X647,CATEGORIAS!$B:$B,0)))</f>
        <v/>
      </c>
      <c r="AA647" t="str">
        <f>IF($Y647="","",INDEX(SUBCATEGORIAS!$A:$A,MATCH($Y647,SUBCATEGORIAS!$B:$B,0)))</f>
        <v/>
      </c>
      <c r="AB647" t="str">
        <f t="shared" si="190"/>
        <v/>
      </c>
      <c r="AC647" t="str">
        <f t="shared" si="196"/>
        <v/>
      </c>
      <c r="AD647" t="str">
        <f t="shared" si="197"/>
        <v/>
      </c>
      <c r="AE647" t="str">
        <f t="shared" si="198"/>
        <v/>
      </c>
      <c r="AG647">
        <v>645</v>
      </c>
      <c r="AH647">
        <f t="shared" si="201"/>
        <v>47</v>
      </c>
      <c r="AI647" t="str">
        <f>IFERROR(IF(MATCH($AH647,$S:$S,0)&gt;0,"{",0),"")</f>
        <v/>
      </c>
      <c r="AN647" t="str">
        <f>IF($E647="","",INDEX(CATEGORIAS!$A:$A,MATCH($E647,CATEGORIAS!$B:$B,0)))</f>
        <v/>
      </c>
      <c r="AO647" t="str">
        <f>IF($F647="","",INDEX(SUBCATEGORIAS!$A:$A,MATCH($F647,SUBCATEGORIAS!$B:$B,0)))</f>
        <v/>
      </c>
      <c r="AP647" t="str">
        <f t="shared" si="191"/>
        <v/>
      </c>
      <c r="AR647" s="2" t="str">
        <f t="shared" si="199"/>
        <v/>
      </c>
      <c r="AS647" t="str">
        <f t="shared" si="200"/>
        <v/>
      </c>
      <c r="AT647" t="str">
        <f t="shared" si="192"/>
        <v/>
      </c>
      <c r="AU647" t="str">
        <f t="shared" si="193"/>
        <v/>
      </c>
    </row>
    <row r="648" spans="2:47" x14ac:dyDescent="0.25">
      <c r="B648" t="str">
        <f>IF(D648="","",MAX($B$2:B647)+1)</f>
        <v/>
      </c>
      <c r="C648" s="3" t="str">
        <f>IF(A648="","",IF(COUNTIF($A$2:$A647,$A648)=0,MAX($C$2:$C647)+1,""))</f>
        <v/>
      </c>
      <c r="M648" t="s">
        <v>57</v>
      </c>
      <c r="O648" t="s">
        <v>57</v>
      </c>
      <c r="P648" s="3" t="str">
        <f t="shared" si="194"/>
        <v/>
      </c>
      <c r="Q648" s="3" t="str">
        <f>IF(D648="","",IF(AND(D648&lt;&gt;"",E648&lt;&gt;"",F648&lt;&gt;"",J648&lt;&gt;"",P648&lt;&gt;"",L648&lt;&gt;"",IFERROR(MATCH(INDEX($C:$C,MATCH($D648,$D:$D,0)),IMAGENES!$B:$B,0),-1)&gt;0),"'si'","'no'"))</f>
        <v/>
      </c>
      <c r="S648" t="str">
        <f t="shared" si="184"/>
        <v/>
      </c>
      <c r="T648" t="str">
        <f t="shared" si="185"/>
        <v/>
      </c>
      <c r="U648" t="str">
        <f t="shared" si="186"/>
        <v/>
      </c>
      <c r="V648" t="str">
        <f t="shared" si="195"/>
        <v/>
      </c>
      <c r="W648" t="str">
        <f t="shared" si="187"/>
        <v/>
      </c>
      <c r="X648" t="str">
        <f t="shared" si="188"/>
        <v/>
      </c>
      <c r="Y648" t="str">
        <f t="shared" si="189"/>
        <v/>
      </c>
      <c r="Z648" t="str">
        <f>IF($X648="","",INDEX(CATEGORIAS!$A:$A,MATCH($X648,CATEGORIAS!$B:$B,0)))</f>
        <v/>
      </c>
      <c r="AA648" t="str">
        <f>IF($Y648="","",INDEX(SUBCATEGORIAS!$A:$A,MATCH($Y648,SUBCATEGORIAS!$B:$B,0)))</f>
        <v/>
      </c>
      <c r="AB648" t="str">
        <f t="shared" si="190"/>
        <v/>
      </c>
      <c r="AC648" t="str">
        <f t="shared" si="196"/>
        <v/>
      </c>
      <c r="AD648" t="str">
        <f t="shared" si="197"/>
        <v/>
      </c>
      <c r="AE648" t="str">
        <f t="shared" si="198"/>
        <v/>
      </c>
      <c r="AG648">
        <v>646</v>
      </c>
      <c r="AH648" t="str">
        <f t="shared" si="201"/>
        <v/>
      </c>
      <c r="AI648" t="str">
        <f>IFERROR(IF(MATCH($AH647,$S:$S,0)&gt;0,CONCATENATE("id_articulo: ",$AH647,","),0),"")</f>
        <v/>
      </c>
      <c r="AN648" t="str">
        <f>IF($E648="","",INDEX(CATEGORIAS!$A:$A,MATCH($E648,CATEGORIAS!$B:$B,0)))</f>
        <v/>
      </c>
      <c r="AO648" t="str">
        <f>IF($F648="","",INDEX(SUBCATEGORIAS!$A:$A,MATCH($F648,SUBCATEGORIAS!$B:$B,0)))</f>
        <v/>
      </c>
      <c r="AP648" t="str">
        <f t="shared" si="191"/>
        <v/>
      </c>
      <c r="AR648" s="2" t="str">
        <f t="shared" si="199"/>
        <v/>
      </c>
      <c r="AS648" t="str">
        <f t="shared" si="200"/>
        <v/>
      </c>
      <c r="AT648" t="str">
        <f t="shared" si="192"/>
        <v/>
      </c>
      <c r="AU648" t="str">
        <f t="shared" si="193"/>
        <v/>
      </c>
    </row>
    <row r="649" spans="2:47" x14ac:dyDescent="0.25">
      <c r="B649" t="str">
        <f>IF(D649="","",MAX($B$2:B648)+1)</f>
        <v/>
      </c>
      <c r="C649" s="3" t="str">
        <f>IF(A649="","",IF(COUNTIF($A$2:$A648,$A649)=0,MAX($C$2:$C648)+1,""))</f>
        <v/>
      </c>
      <c r="M649" t="s">
        <v>57</v>
      </c>
      <c r="O649" t="s">
        <v>57</v>
      </c>
      <c r="P649" s="3" t="str">
        <f t="shared" si="194"/>
        <v/>
      </c>
      <c r="Q649" s="3" t="str">
        <f>IF(D649="","",IF(AND(D649&lt;&gt;"",E649&lt;&gt;"",F649&lt;&gt;"",J649&lt;&gt;"",P649&lt;&gt;"",L649&lt;&gt;"",IFERROR(MATCH(INDEX($C:$C,MATCH($D649,$D:$D,0)),IMAGENES!$B:$B,0),-1)&gt;0),"'si'","'no'"))</f>
        <v/>
      </c>
      <c r="S649" t="str">
        <f t="shared" si="184"/>
        <v/>
      </c>
      <c r="T649" t="str">
        <f t="shared" si="185"/>
        <v/>
      </c>
      <c r="U649" t="str">
        <f t="shared" si="186"/>
        <v/>
      </c>
      <c r="V649" t="str">
        <f t="shared" si="195"/>
        <v/>
      </c>
      <c r="W649" t="str">
        <f t="shared" si="187"/>
        <v/>
      </c>
      <c r="X649" t="str">
        <f t="shared" si="188"/>
        <v/>
      </c>
      <c r="Y649" t="str">
        <f t="shared" si="189"/>
        <v/>
      </c>
      <c r="Z649" t="str">
        <f>IF($X649="","",INDEX(CATEGORIAS!$A:$A,MATCH($X649,CATEGORIAS!$B:$B,0)))</f>
        <v/>
      </c>
      <c r="AA649" t="str">
        <f>IF($Y649="","",INDEX(SUBCATEGORIAS!$A:$A,MATCH($Y649,SUBCATEGORIAS!$B:$B,0)))</f>
        <v/>
      </c>
      <c r="AB649" t="str">
        <f t="shared" si="190"/>
        <v/>
      </c>
      <c r="AC649" t="str">
        <f t="shared" si="196"/>
        <v/>
      </c>
      <c r="AD649" t="str">
        <f t="shared" si="197"/>
        <v/>
      </c>
      <c r="AE649" t="str">
        <f t="shared" si="198"/>
        <v/>
      </c>
      <c r="AG649">
        <v>647</v>
      </c>
      <c r="AH649" t="str">
        <f t="shared" si="201"/>
        <v/>
      </c>
      <c r="AI649" t="str">
        <f>IFERROR(IF(MATCH($AH647,$S:$S,0)&gt;0,CONCATENATE("nombre: '",INDEX($T:$T,MATCH($AH647,$S:$S,0)),"',"),0),"")</f>
        <v/>
      </c>
      <c r="AN649" t="str">
        <f>IF($E649="","",INDEX(CATEGORIAS!$A:$A,MATCH($E649,CATEGORIAS!$B:$B,0)))</f>
        <v/>
      </c>
      <c r="AO649" t="str">
        <f>IF($F649="","",INDEX(SUBCATEGORIAS!$A:$A,MATCH($F649,SUBCATEGORIAS!$B:$B,0)))</f>
        <v/>
      </c>
      <c r="AP649" t="str">
        <f t="shared" si="191"/>
        <v/>
      </c>
      <c r="AR649" s="2" t="str">
        <f t="shared" si="199"/>
        <v/>
      </c>
      <c r="AS649" t="str">
        <f t="shared" si="200"/>
        <v/>
      </c>
      <c r="AT649" t="str">
        <f t="shared" si="192"/>
        <v/>
      </c>
      <c r="AU649" t="str">
        <f t="shared" si="193"/>
        <v/>
      </c>
    </row>
    <row r="650" spans="2:47" x14ac:dyDescent="0.25">
      <c r="B650" t="str">
        <f>IF(D650="","",MAX($B$2:B649)+1)</f>
        <v/>
      </c>
      <c r="C650" s="3" t="str">
        <f>IF(A650="","",IF(COUNTIF($A$2:$A649,$A650)=0,MAX($C$2:$C649)+1,""))</f>
        <v/>
      </c>
      <c r="M650" t="s">
        <v>57</v>
      </c>
      <c r="O650" t="s">
        <v>57</v>
      </c>
      <c r="P650" s="3" t="str">
        <f t="shared" si="194"/>
        <v/>
      </c>
      <c r="Q650" s="3" t="str">
        <f>IF(D650="","",IF(AND(D650&lt;&gt;"",E650&lt;&gt;"",F650&lt;&gt;"",J650&lt;&gt;"",P650&lt;&gt;"",L650&lt;&gt;"",IFERROR(MATCH(INDEX($C:$C,MATCH($D650,$D:$D,0)),IMAGENES!$B:$B,0),-1)&gt;0),"'si'","'no'"))</f>
        <v/>
      </c>
      <c r="S650" t="str">
        <f t="shared" si="184"/>
        <v/>
      </c>
      <c r="T650" t="str">
        <f t="shared" si="185"/>
        <v/>
      </c>
      <c r="U650" t="str">
        <f t="shared" si="186"/>
        <v/>
      </c>
      <c r="V650" t="str">
        <f t="shared" si="195"/>
        <v/>
      </c>
      <c r="W650" t="str">
        <f t="shared" si="187"/>
        <v/>
      </c>
      <c r="X650" t="str">
        <f t="shared" si="188"/>
        <v/>
      </c>
      <c r="Y650" t="str">
        <f t="shared" si="189"/>
        <v/>
      </c>
      <c r="Z650" t="str">
        <f>IF($X650="","",INDEX(CATEGORIAS!$A:$A,MATCH($X650,CATEGORIAS!$B:$B,0)))</f>
        <v/>
      </c>
      <c r="AA650" t="str">
        <f>IF($Y650="","",INDEX(SUBCATEGORIAS!$A:$A,MATCH($Y650,SUBCATEGORIAS!$B:$B,0)))</f>
        <v/>
      </c>
      <c r="AB650" t="str">
        <f t="shared" si="190"/>
        <v/>
      </c>
      <c r="AC650" t="str">
        <f t="shared" si="196"/>
        <v/>
      </c>
      <c r="AD650" t="str">
        <f t="shared" si="197"/>
        <v/>
      </c>
      <c r="AE650" t="str">
        <f t="shared" si="198"/>
        <v/>
      </c>
      <c r="AG650">
        <v>648</v>
      </c>
      <c r="AH650" t="str">
        <f t="shared" si="201"/>
        <v/>
      </c>
      <c r="AI650" t="str">
        <f>IFERROR(IF(MATCH($AH647,$S:$S,0)&gt;0,CONCATENATE("descripcion: '",INDEX($U:$U,MATCH($AH647,$S:$S,0)),"',"),0),"")</f>
        <v/>
      </c>
      <c r="AN650" t="str">
        <f>IF($E650="","",INDEX(CATEGORIAS!$A:$A,MATCH($E650,CATEGORIAS!$B:$B,0)))</f>
        <v/>
      </c>
      <c r="AO650" t="str">
        <f>IF($F650="","",INDEX(SUBCATEGORIAS!$A:$A,MATCH($F650,SUBCATEGORIAS!$B:$B,0)))</f>
        <v/>
      </c>
      <c r="AP650" t="str">
        <f t="shared" si="191"/>
        <v/>
      </c>
      <c r="AR650" s="2" t="str">
        <f t="shared" si="199"/>
        <v/>
      </c>
      <c r="AS650" t="str">
        <f t="shared" si="200"/>
        <v/>
      </c>
      <c r="AT650" t="str">
        <f t="shared" si="192"/>
        <v/>
      </c>
      <c r="AU650" t="str">
        <f t="shared" si="193"/>
        <v/>
      </c>
    </row>
    <row r="651" spans="2:47" x14ac:dyDescent="0.25">
      <c r="B651" t="str">
        <f>IF(D651="","",MAX($B$2:B650)+1)</f>
        <v/>
      </c>
      <c r="C651" s="3" t="str">
        <f>IF(A651="","",IF(COUNTIF($A$2:$A650,$A651)=0,MAX($C$2:$C650)+1,""))</f>
        <v/>
      </c>
      <c r="M651" t="s">
        <v>57</v>
      </c>
      <c r="O651" t="s">
        <v>57</v>
      </c>
      <c r="P651" s="3" t="str">
        <f t="shared" si="194"/>
        <v/>
      </c>
      <c r="Q651" s="3" t="str">
        <f>IF(D651="","",IF(AND(D651&lt;&gt;"",E651&lt;&gt;"",F651&lt;&gt;"",J651&lt;&gt;"",P651&lt;&gt;"",L651&lt;&gt;"",IFERROR(MATCH(INDEX($C:$C,MATCH($D651,$D:$D,0)),IMAGENES!$B:$B,0),-1)&gt;0),"'si'","'no'"))</f>
        <v/>
      </c>
      <c r="S651" t="str">
        <f t="shared" si="184"/>
        <v/>
      </c>
      <c r="T651" t="str">
        <f t="shared" si="185"/>
        <v/>
      </c>
      <c r="U651" t="str">
        <f t="shared" si="186"/>
        <v/>
      </c>
      <c r="V651" t="str">
        <f t="shared" si="195"/>
        <v/>
      </c>
      <c r="W651" t="str">
        <f t="shared" si="187"/>
        <v/>
      </c>
      <c r="X651" t="str">
        <f t="shared" si="188"/>
        <v/>
      </c>
      <c r="Y651" t="str">
        <f t="shared" si="189"/>
        <v/>
      </c>
      <c r="Z651" t="str">
        <f>IF($X651="","",INDEX(CATEGORIAS!$A:$A,MATCH($X651,CATEGORIAS!$B:$B,0)))</f>
        <v/>
      </c>
      <c r="AA651" t="str">
        <f>IF($Y651="","",INDEX(SUBCATEGORIAS!$A:$A,MATCH($Y651,SUBCATEGORIAS!$B:$B,0)))</f>
        <v/>
      </c>
      <c r="AB651" t="str">
        <f t="shared" si="190"/>
        <v/>
      </c>
      <c r="AC651" t="str">
        <f t="shared" si="196"/>
        <v/>
      </c>
      <c r="AD651" t="str">
        <f t="shared" si="197"/>
        <v/>
      </c>
      <c r="AE651" t="str">
        <f t="shared" si="198"/>
        <v/>
      </c>
      <c r="AG651">
        <v>649</v>
      </c>
      <c r="AH651" t="str">
        <f t="shared" si="201"/>
        <v/>
      </c>
      <c r="AI651" t="str">
        <f>IFERROR(IF(MATCH($AH647,$S:$S,0)&gt;0,CONCATENATE("descripcion_larga: '",INDEX($W:$W,MATCH($AH647,$S:$S,0)),"',"),0),"")</f>
        <v/>
      </c>
      <c r="AN651" t="str">
        <f>IF($E651="","",INDEX(CATEGORIAS!$A:$A,MATCH($E651,CATEGORIAS!$B:$B,0)))</f>
        <v/>
      </c>
      <c r="AO651" t="str">
        <f>IF($F651="","",INDEX(SUBCATEGORIAS!$A:$A,MATCH($F651,SUBCATEGORIAS!$B:$B,0)))</f>
        <v/>
      </c>
      <c r="AP651" t="str">
        <f t="shared" si="191"/>
        <v/>
      </c>
      <c r="AR651" s="2" t="str">
        <f t="shared" si="199"/>
        <v/>
      </c>
      <c r="AS651" t="str">
        <f t="shared" si="200"/>
        <v/>
      </c>
      <c r="AT651" t="str">
        <f t="shared" si="192"/>
        <v/>
      </c>
      <c r="AU651" t="str">
        <f t="shared" si="193"/>
        <v/>
      </c>
    </row>
    <row r="652" spans="2:47" x14ac:dyDescent="0.25">
      <c r="B652" t="str">
        <f>IF(D652="","",MAX($B$2:B651)+1)</f>
        <v/>
      </c>
      <c r="C652" s="3" t="str">
        <f>IF(A652="","",IF(COUNTIF($A$2:$A651,$A652)=0,MAX($C$2:$C651)+1,""))</f>
        <v/>
      </c>
      <c r="M652" t="s">
        <v>57</v>
      </c>
      <c r="O652" t="s">
        <v>57</v>
      </c>
      <c r="P652" s="3" t="str">
        <f t="shared" si="194"/>
        <v/>
      </c>
      <c r="Q652" s="3" t="str">
        <f>IF(D652="","",IF(AND(D652&lt;&gt;"",E652&lt;&gt;"",F652&lt;&gt;"",J652&lt;&gt;"",P652&lt;&gt;"",L652&lt;&gt;"",IFERROR(MATCH(INDEX($C:$C,MATCH($D652,$D:$D,0)),IMAGENES!$B:$B,0),-1)&gt;0),"'si'","'no'"))</f>
        <v/>
      </c>
      <c r="S652" t="str">
        <f t="shared" si="184"/>
        <v/>
      </c>
      <c r="T652" t="str">
        <f t="shared" si="185"/>
        <v/>
      </c>
      <c r="U652" t="str">
        <f t="shared" si="186"/>
        <v/>
      </c>
      <c r="V652" t="str">
        <f t="shared" si="195"/>
        <v/>
      </c>
      <c r="W652" t="str">
        <f t="shared" si="187"/>
        <v/>
      </c>
      <c r="X652" t="str">
        <f t="shared" si="188"/>
        <v/>
      </c>
      <c r="Y652" t="str">
        <f t="shared" si="189"/>
        <v/>
      </c>
      <c r="Z652" t="str">
        <f>IF($X652="","",INDEX(CATEGORIAS!$A:$A,MATCH($X652,CATEGORIAS!$B:$B,0)))</f>
        <v/>
      </c>
      <c r="AA652" t="str">
        <f>IF($Y652="","",INDEX(SUBCATEGORIAS!$A:$A,MATCH($Y652,SUBCATEGORIAS!$B:$B,0)))</f>
        <v/>
      </c>
      <c r="AB652" t="str">
        <f t="shared" si="190"/>
        <v/>
      </c>
      <c r="AC652" t="str">
        <f t="shared" si="196"/>
        <v/>
      </c>
      <c r="AD652" t="str">
        <f t="shared" si="197"/>
        <v/>
      </c>
      <c r="AE652" t="str">
        <f t="shared" si="198"/>
        <v/>
      </c>
      <c r="AG652">
        <v>650</v>
      </c>
      <c r="AH652" t="str">
        <f t="shared" si="201"/>
        <v/>
      </c>
      <c r="AI652" t="str">
        <f>IFERROR(IF(MATCH($AH647,$S:$S,0)&gt;0,CONCATENATE("grado: '",INDEX($V:$V,MATCH($AH647,$S:$S,0)),"',"),0),"")</f>
        <v/>
      </c>
      <c r="AN652" t="str">
        <f>IF($E652="","",INDEX(CATEGORIAS!$A:$A,MATCH($E652,CATEGORIAS!$B:$B,0)))</f>
        <v/>
      </c>
      <c r="AO652" t="str">
        <f>IF($F652="","",INDEX(SUBCATEGORIAS!$A:$A,MATCH($F652,SUBCATEGORIAS!$B:$B,0)))</f>
        <v/>
      </c>
      <c r="AP652" t="str">
        <f t="shared" si="191"/>
        <v/>
      </c>
      <c r="AR652" s="2" t="str">
        <f t="shared" si="199"/>
        <v/>
      </c>
      <c r="AS652" t="str">
        <f t="shared" si="200"/>
        <v/>
      </c>
      <c r="AT652" t="str">
        <f t="shared" si="192"/>
        <v/>
      </c>
      <c r="AU652" t="str">
        <f t="shared" si="193"/>
        <v/>
      </c>
    </row>
    <row r="653" spans="2:47" x14ac:dyDescent="0.25">
      <c r="B653" t="str">
        <f>IF(D653="","",MAX($B$2:B652)+1)</f>
        <v/>
      </c>
      <c r="C653" s="3" t="str">
        <f>IF(A653="","",IF(COUNTIF($A$2:$A652,$A653)=0,MAX($C$2:$C652)+1,""))</f>
        <v/>
      </c>
      <c r="M653" t="s">
        <v>57</v>
      </c>
      <c r="O653" t="s">
        <v>57</v>
      </c>
      <c r="P653" s="3" t="str">
        <f t="shared" si="194"/>
        <v/>
      </c>
      <c r="Q653" s="3" t="str">
        <f>IF(D653="","",IF(AND(D653&lt;&gt;"",E653&lt;&gt;"",F653&lt;&gt;"",J653&lt;&gt;"",P653&lt;&gt;"",L653&lt;&gt;"",IFERROR(MATCH(INDEX($C:$C,MATCH($D653,$D:$D,0)),IMAGENES!$B:$B,0),-1)&gt;0),"'si'","'no'"))</f>
        <v/>
      </c>
      <c r="S653" t="str">
        <f t="shared" si="184"/>
        <v/>
      </c>
      <c r="T653" t="str">
        <f t="shared" si="185"/>
        <v/>
      </c>
      <c r="U653" t="str">
        <f t="shared" si="186"/>
        <v/>
      </c>
      <c r="V653" t="str">
        <f t="shared" si="195"/>
        <v/>
      </c>
      <c r="W653" t="str">
        <f t="shared" si="187"/>
        <v/>
      </c>
      <c r="X653" t="str">
        <f t="shared" si="188"/>
        <v/>
      </c>
      <c r="Y653" t="str">
        <f t="shared" si="189"/>
        <v/>
      </c>
      <c r="Z653" t="str">
        <f>IF($X653="","",INDEX(CATEGORIAS!$A:$A,MATCH($X653,CATEGORIAS!$B:$B,0)))</f>
        <v/>
      </c>
      <c r="AA653" t="str">
        <f>IF($Y653="","",INDEX(SUBCATEGORIAS!$A:$A,MATCH($Y653,SUBCATEGORIAS!$B:$B,0)))</f>
        <v/>
      </c>
      <c r="AB653" t="str">
        <f t="shared" si="190"/>
        <v/>
      </c>
      <c r="AC653" t="str">
        <f t="shared" si="196"/>
        <v/>
      </c>
      <c r="AD653" t="str">
        <f t="shared" si="197"/>
        <v/>
      </c>
      <c r="AE653" t="str">
        <f t="shared" si="198"/>
        <v/>
      </c>
      <c r="AG653">
        <v>651</v>
      </c>
      <c r="AH653" t="str">
        <f t="shared" si="201"/>
        <v/>
      </c>
      <c r="AI653" t="str">
        <f>IFERROR(IF(MATCH($AH647,$S:$S,0)&gt;0,CONCATENATE("id_categoria: '",INDEX($Z:$Z,MATCH($AH647,$S:$S,0)),"',"),0),"")</f>
        <v/>
      </c>
      <c r="AN653" t="str">
        <f>IF($E653="","",INDEX(CATEGORIAS!$A:$A,MATCH($E653,CATEGORIAS!$B:$B,0)))</f>
        <v/>
      </c>
      <c r="AO653" t="str">
        <f>IF($F653="","",INDEX(SUBCATEGORIAS!$A:$A,MATCH($F653,SUBCATEGORIAS!$B:$B,0)))</f>
        <v/>
      </c>
      <c r="AP653" t="str">
        <f t="shared" si="191"/>
        <v/>
      </c>
      <c r="AR653" s="2" t="str">
        <f t="shared" si="199"/>
        <v/>
      </c>
      <c r="AS653" t="str">
        <f t="shared" si="200"/>
        <v/>
      </c>
      <c r="AT653" t="str">
        <f t="shared" si="192"/>
        <v/>
      </c>
      <c r="AU653" t="str">
        <f t="shared" si="193"/>
        <v/>
      </c>
    </row>
    <row r="654" spans="2:47" x14ac:dyDescent="0.25">
      <c r="B654" t="str">
        <f>IF(D654="","",MAX($B$2:B653)+1)</f>
        <v/>
      </c>
      <c r="C654" s="3" t="str">
        <f>IF(A654="","",IF(COUNTIF($A$2:$A653,$A654)=0,MAX($C$2:$C653)+1,""))</f>
        <v/>
      </c>
      <c r="M654" t="s">
        <v>57</v>
      </c>
      <c r="O654" t="s">
        <v>57</v>
      </c>
      <c r="P654" s="3" t="str">
        <f t="shared" si="194"/>
        <v/>
      </c>
      <c r="Q654" s="3" t="str">
        <f>IF(D654="","",IF(AND(D654&lt;&gt;"",E654&lt;&gt;"",F654&lt;&gt;"",J654&lt;&gt;"",P654&lt;&gt;"",L654&lt;&gt;"",IFERROR(MATCH(INDEX($C:$C,MATCH($D654,$D:$D,0)),IMAGENES!$B:$B,0),-1)&gt;0),"'si'","'no'"))</f>
        <v/>
      </c>
      <c r="S654" t="str">
        <f t="shared" si="184"/>
        <v/>
      </c>
      <c r="T654" t="str">
        <f t="shared" si="185"/>
        <v/>
      </c>
      <c r="U654" t="str">
        <f t="shared" si="186"/>
        <v/>
      </c>
      <c r="V654" t="str">
        <f t="shared" si="195"/>
        <v/>
      </c>
      <c r="W654" t="str">
        <f t="shared" si="187"/>
        <v/>
      </c>
      <c r="X654" t="str">
        <f t="shared" si="188"/>
        <v/>
      </c>
      <c r="Y654" t="str">
        <f t="shared" si="189"/>
        <v/>
      </c>
      <c r="Z654" t="str">
        <f>IF($X654="","",INDEX(CATEGORIAS!$A:$A,MATCH($X654,CATEGORIAS!$B:$B,0)))</f>
        <v/>
      </c>
      <c r="AA654" t="str">
        <f>IF($Y654="","",INDEX(SUBCATEGORIAS!$A:$A,MATCH($Y654,SUBCATEGORIAS!$B:$B,0)))</f>
        <v/>
      </c>
      <c r="AB654" t="str">
        <f t="shared" si="190"/>
        <v/>
      </c>
      <c r="AC654" t="str">
        <f t="shared" si="196"/>
        <v/>
      </c>
      <c r="AD654" t="str">
        <f t="shared" si="197"/>
        <v/>
      </c>
      <c r="AE654" t="str">
        <f t="shared" si="198"/>
        <v/>
      </c>
      <c r="AG654">
        <v>652</v>
      </c>
      <c r="AH654" t="str">
        <f t="shared" si="201"/>
        <v/>
      </c>
      <c r="AI654" t="str">
        <f>IFERROR(IF(MATCH($AH647,$S:$S,0)&gt;0,CONCATENATE("id_subcategoria: '",INDEX($AA:$AA,MATCH($AH647,$S:$S,0)),"',"),0),"")</f>
        <v/>
      </c>
      <c r="AN654" t="str">
        <f>IF($E654="","",INDEX(CATEGORIAS!$A:$A,MATCH($E654,CATEGORIAS!$B:$B,0)))</f>
        <v/>
      </c>
      <c r="AO654" t="str">
        <f>IF($F654="","",INDEX(SUBCATEGORIAS!$A:$A,MATCH($F654,SUBCATEGORIAS!$B:$B,0)))</f>
        <v/>
      </c>
      <c r="AP654" t="str">
        <f t="shared" si="191"/>
        <v/>
      </c>
      <c r="AR654" s="2" t="str">
        <f t="shared" si="199"/>
        <v/>
      </c>
      <c r="AS654" t="str">
        <f t="shared" si="200"/>
        <v/>
      </c>
      <c r="AT654" t="str">
        <f t="shared" si="192"/>
        <v/>
      </c>
      <c r="AU654" t="str">
        <f t="shared" si="193"/>
        <v/>
      </c>
    </row>
    <row r="655" spans="2:47" x14ac:dyDescent="0.25">
      <c r="B655" t="str">
        <f>IF(D655="","",MAX($B$2:B654)+1)</f>
        <v/>
      </c>
      <c r="C655" s="3" t="str">
        <f>IF(A655="","",IF(COUNTIF($A$2:$A654,$A655)=0,MAX($C$2:$C654)+1,""))</f>
        <v/>
      </c>
      <c r="M655" t="s">
        <v>57</v>
      </c>
      <c r="O655" t="s">
        <v>57</v>
      </c>
      <c r="P655" s="3" t="str">
        <f t="shared" si="194"/>
        <v/>
      </c>
      <c r="Q655" s="3" t="str">
        <f>IF(D655="","",IF(AND(D655&lt;&gt;"",E655&lt;&gt;"",F655&lt;&gt;"",J655&lt;&gt;"",P655&lt;&gt;"",L655&lt;&gt;"",IFERROR(MATCH(INDEX($C:$C,MATCH($D655,$D:$D,0)),IMAGENES!$B:$B,0),-1)&gt;0),"'si'","'no'"))</f>
        <v/>
      </c>
      <c r="S655" t="str">
        <f t="shared" si="184"/>
        <v/>
      </c>
      <c r="T655" t="str">
        <f t="shared" si="185"/>
        <v/>
      </c>
      <c r="U655" t="str">
        <f t="shared" si="186"/>
        <v/>
      </c>
      <c r="V655" t="str">
        <f t="shared" si="195"/>
        <v/>
      </c>
      <c r="W655" t="str">
        <f t="shared" si="187"/>
        <v/>
      </c>
      <c r="X655" t="str">
        <f t="shared" si="188"/>
        <v/>
      </c>
      <c r="Y655" t="str">
        <f t="shared" si="189"/>
        <v/>
      </c>
      <c r="Z655" t="str">
        <f>IF($X655="","",INDEX(CATEGORIAS!$A:$A,MATCH($X655,CATEGORIAS!$B:$B,0)))</f>
        <v/>
      </c>
      <c r="AA655" t="str">
        <f>IF($Y655="","",INDEX(SUBCATEGORIAS!$A:$A,MATCH($Y655,SUBCATEGORIAS!$B:$B,0)))</f>
        <v/>
      </c>
      <c r="AB655" t="str">
        <f t="shared" si="190"/>
        <v/>
      </c>
      <c r="AC655" t="str">
        <f t="shared" si="196"/>
        <v/>
      </c>
      <c r="AD655" t="str">
        <f t="shared" si="197"/>
        <v/>
      </c>
      <c r="AE655" t="str">
        <f t="shared" si="198"/>
        <v/>
      </c>
      <c r="AG655">
        <v>653</v>
      </c>
      <c r="AH655" t="str">
        <f t="shared" si="201"/>
        <v/>
      </c>
      <c r="AI655" t="str">
        <f>IFERROR(IF(MATCH($AH647,$S:$S,0)&gt;0,CONCATENATE("precio: ",INDEX($AB:$AB,MATCH($AH647,$S:$S,0)),","),0),"")</f>
        <v/>
      </c>
      <c r="AN655" t="str">
        <f>IF($E655="","",INDEX(CATEGORIAS!$A:$A,MATCH($E655,CATEGORIAS!$B:$B,0)))</f>
        <v/>
      </c>
      <c r="AO655" t="str">
        <f>IF($F655="","",INDEX(SUBCATEGORIAS!$A:$A,MATCH($F655,SUBCATEGORIAS!$B:$B,0)))</f>
        <v/>
      </c>
      <c r="AP655" t="str">
        <f t="shared" si="191"/>
        <v/>
      </c>
      <c r="AR655" s="2" t="str">
        <f t="shared" si="199"/>
        <v/>
      </c>
      <c r="AS655" t="str">
        <f t="shared" si="200"/>
        <v/>
      </c>
      <c r="AT655" t="str">
        <f t="shared" si="192"/>
        <v/>
      </c>
      <c r="AU655" t="str">
        <f t="shared" si="193"/>
        <v/>
      </c>
    </row>
    <row r="656" spans="2:47" x14ac:dyDescent="0.25">
      <c r="B656" t="str">
        <f>IF(D656="","",MAX($B$2:B655)+1)</f>
        <v/>
      </c>
      <c r="C656" s="3" t="str">
        <f>IF(A656="","",IF(COUNTIF($A$2:$A655,$A656)=0,MAX($C$2:$C655)+1,""))</f>
        <v/>
      </c>
      <c r="M656" t="s">
        <v>57</v>
      </c>
      <c r="O656" t="s">
        <v>57</v>
      </c>
      <c r="P656" s="3" t="str">
        <f t="shared" si="194"/>
        <v/>
      </c>
      <c r="Q656" s="3" t="str">
        <f>IF(D656="","",IF(AND(D656&lt;&gt;"",E656&lt;&gt;"",F656&lt;&gt;"",J656&lt;&gt;"",P656&lt;&gt;"",L656&lt;&gt;"",IFERROR(MATCH(INDEX($C:$C,MATCH($D656,$D:$D,0)),IMAGENES!$B:$B,0),-1)&gt;0),"'si'","'no'"))</f>
        <v/>
      </c>
      <c r="S656" t="str">
        <f t="shared" si="184"/>
        <v/>
      </c>
      <c r="T656" t="str">
        <f t="shared" si="185"/>
        <v/>
      </c>
      <c r="U656" t="str">
        <f t="shared" si="186"/>
        <v/>
      </c>
      <c r="V656" t="str">
        <f t="shared" si="195"/>
        <v/>
      </c>
      <c r="W656" t="str">
        <f t="shared" si="187"/>
        <v/>
      </c>
      <c r="X656" t="str">
        <f t="shared" si="188"/>
        <v/>
      </c>
      <c r="Y656" t="str">
        <f t="shared" si="189"/>
        <v/>
      </c>
      <c r="Z656" t="str">
        <f>IF($X656="","",INDEX(CATEGORIAS!$A:$A,MATCH($X656,CATEGORIAS!$B:$B,0)))</f>
        <v/>
      </c>
      <c r="AA656" t="str">
        <f>IF($Y656="","",INDEX(SUBCATEGORIAS!$A:$A,MATCH($Y656,SUBCATEGORIAS!$B:$B,0)))</f>
        <v/>
      </c>
      <c r="AB656" t="str">
        <f t="shared" si="190"/>
        <v/>
      </c>
      <c r="AC656" t="str">
        <f t="shared" si="196"/>
        <v/>
      </c>
      <c r="AD656" t="str">
        <f t="shared" si="197"/>
        <v/>
      </c>
      <c r="AE656" t="str">
        <f t="shared" si="198"/>
        <v/>
      </c>
      <c r="AG656">
        <v>654</v>
      </c>
      <c r="AH656" t="str">
        <f t="shared" si="201"/>
        <v/>
      </c>
      <c r="AI656" t="str">
        <f>IFERROR(IF(MATCH($AH647,$S:$S,0)&gt;0,CONCATENATE("video_si: ",IF(LEN(IF(OR(INDEX($AD:$AD,MATCH($AH647,$S:$S,0))=0,INDEX($AD:$AD,MATCH($AH647,$S:$S,0))=" ",INDEX($AD:$AD,MATCH($AH647,$S:$S,0))=""),CONCATENATE(CHAR(39),CHAR(39)),CONCATENATE(CHAR(39),INDEX($AD:$AD,MATCH($AH647,$S:$S,0)),CHAR(39))))&gt;5,"'si'","'no'"),","),0),"")</f>
        <v/>
      </c>
      <c r="AN656" t="str">
        <f>IF($E656="","",INDEX(CATEGORIAS!$A:$A,MATCH($E656,CATEGORIAS!$B:$B,0)))</f>
        <v/>
      </c>
      <c r="AO656" t="str">
        <f>IF($F656="","",INDEX(SUBCATEGORIAS!$A:$A,MATCH($F656,SUBCATEGORIAS!$B:$B,0)))</f>
        <v/>
      </c>
      <c r="AP656" t="str">
        <f t="shared" si="191"/>
        <v/>
      </c>
      <c r="AR656" s="2" t="str">
        <f t="shared" si="199"/>
        <v/>
      </c>
      <c r="AS656" t="str">
        <f t="shared" si="200"/>
        <v/>
      </c>
      <c r="AT656" t="str">
        <f t="shared" si="192"/>
        <v/>
      </c>
      <c r="AU656" t="str">
        <f t="shared" si="193"/>
        <v/>
      </c>
    </row>
    <row r="657" spans="2:47" x14ac:dyDescent="0.25">
      <c r="B657" t="str">
        <f>IF(D657="","",MAX($B$2:B656)+1)</f>
        <v/>
      </c>
      <c r="C657" s="3" t="str">
        <f>IF(A657="","",IF(COUNTIF($A$2:$A656,$A657)=0,MAX($C$2:$C656)+1,""))</f>
        <v/>
      </c>
      <c r="M657" t="s">
        <v>57</v>
      </c>
      <c r="O657" t="s">
        <v>57</v>
      </c>
      <c r="P657" s="3" t="str">
        <f t="shared" si="194"/>
        <v/>
      </c>
      <c r="Q657" s="3" t="str">
        <f>IF(D657="","",IF(AND(D657&lt;&gt;"",E657&lt;&gt;"",F657&lt;&gt;"",J657&lt;&gt;"",P657&lt;&gt;"",L657&lt;&gt;"",IFERROR(MATCH(INDEX($C:$C,MATCH($D657,$D:$D,0)),IMAGENES!$B:$B,0),-1)&gt;0),"'si'","'no'"))</f>
        <v/>
      </c>
      <c r="S657" t="str">
        <f t="shared" si="184"/>
        <v/>
      </c>
      <c r="T657" t="str">
        <f t="shared" si="185"/>
        <v/>
      </c>
      <c r="U657" t="str">
        <f t="shared" si="186"/>
        <v/>
      </c>
      <c r="V657" t="str">
        <f t="shared" si="195"/>
        <v/>
      </c>
      <c r="W657" t="str">
        <f t="shared" si="187"/>
        <v/>
      </c>
      <c r="X657" t="str">
        <f t="shared" si="188"/>
        <v/>
      </c>
      <c r="Y657" t="str">
        <f t="shared" si="189"/>
        <v/>
      </c>
      <c r="Z657" t="str">
        <f>IF($X657="","",INDEX(CATEGORIAS!$A:$A,MATCH($X657,CATEGORIAS!$B:$B,0)))</f>
        <v/>
      </c>
      <c r="AA657" t="str">
        <f>IF($Y657="","",INDEX(SUBCATEGORIAS!$A:$A,MATCH($Y657,SUBCATEGORIAS!$B:$B,0)))</f>
        <v/>
      </c>
      <c r="AB657" t="str">
        <f t="shared" si="190"/>
        <v/>
      </c>
      <c r="AC657" t="str">
        <f t="shared" si="196"/>
        <v/>
      </c>
      <c r="AD657" t="str">
        <f t="shared" si="197"/>
        <v/>
      </c>
      <c r="AE657" t="str">
        <f t="shared" si="198"/>
        <v/>
      </c>
      <c r="AG657">
        <v>655</v>
      </c>
      <c r="AH657" t="str">
        <f t="shared" si="201"/>
        <v/>
      </c>
      <c r="AI657" t="str">
        <f>IFERROR(IF(MATCH($AH647,$S:$S,0)&gt;0,CONCATENATE("video_link: ",IF(OR(INDEX($AD:$AD,MATCH($AH647,$S:$S,0))=0,INDEX($AD:$AD,MATCH($AH647,$S:$S,0))=" ",INDEX($AD:$AD,MATCH($AH647,$S:$S,0))=""),CONCATENATE(CHAR(39),CHAR(39)),CONCATENATE(CHAR(39),INDEX($AD:$AD,MATCH($AH647,$S:$S,0)),CHAR(39))),","),0),"")</f>
        <v/>
      </c>
      <c r="AN657" t="str">
        <f>IF($E657="","",INDEX(CATEGORIAS!$A:$A,MATCH($E657,CATEGORIAS!$B:$B,0)))</f>
        <v/>
      </c>
      <c r="AO657" t="str">
        <f>IF($F657="","",INDEX(SUBCATEGORIAS!$A:$A,MATCH($F657,SUBCATEGORIAS!$B:$B,0)))</f>
        <v/>
      </c>
      <c r="AP657" t="str">
        <f t="shared" si="191"/>
        <v/>
      </c>
      <c r="AR657" s="2" t="str">
        <f t="shared" si="199"/>
        <v/>
      </c>
      <c r="AS657" t="str">
        <f t="shared" si="200"/>
        <v/>
      </c>
      <c r="AT657" t="str">
        <f t="shared" si="192"/>
        <v/>
      </c>
      <c r="AU657" t="str">
        <f t="shared" si="193"/>
        <v/>
      </c>
    </row>
    <row r="658" spans="2:47" x14ac:dyDescent="0.25">
      <c r="B658" t="str">
        <f>IF(D658="","",MAX($B$2:B657)+1)</f>
        <v/>
      </c>
      <c r="C658" s="3" t="str">
        <f>IF(A658="","",IF(COUNTIF($A$2:$A657,$A658)=0,MAX($C$2:$C657)+1,""))</f>
        <v/>
      </c>
      <c r="M658" t="s">
        <v>57</v>
      </c>
      <c r="O658" t="s">
        <v>57</v>
      </c>
      <c r="P658" s="3" t="str">
        <f t="shared" si="194"/>
        <v/>
      </c>
      <c r="Q658" s="3" t="str">
        <f>IF(D658="","",IF(AND(D658&lt;&gt;"",E658&lt;&gt;"",F658&lt;&gt;"",J658&lt;&gt;"",P658&lt;&gt;"",L658&lt;&gt;"",IFERROR(MATCH(INDEX($C:$C,MATCH($D658,$D:$D,0)),IMAGENES!$B:$B,0),-1)&gt;0),"'si'","'no'"))</f>
        <v/>
      </c>
      <c r="S658" t="str">
        <f t="shared" si="184"/>
        <v/>
      </c>
      <c r="T658" t="str">
        <f t="shared" si="185"/>
        <v/>
      </c>
      <c r="U658" t="str">
        <f t="shared" si="186"/>
        <v/>
      </c>
      <c r="V658" t="str">
        <f t="shared" si="195"/>
        <v/>
      </c>
      <c r="W658" t="str">
        <f t="shared" si="187"/>
        <v/>
      </c>
      <c r="X658" t="str">
        <f t="shared" si="188"/>
        <v/>
      </c>
      <c r="Y658" t="str">
        <f t="shared" si="189"/>
        <v/>
      </c>
      <c r="Z658" t="str">
        <f>IF($X658="","",INDEX(CATEGORIAS!$A:$A,MATCH($X658,CATEGORIAS!$B:$B,0)))</f>
        <v/>
      </c>
      <c r="AA658" t="str">
        <f>IF($Y658="","",INDEX(SUBCATEGORIAS!$A:$A,MATCH($Y658,SUBCATEGORIAS!$B:$B,0)))</f>
        <v/>
      </c>
      <c r="AB658" t="str">
        <f t="shared" si="190"/>
        <v/>
      </c>
      <c r="AC658" t="str">
        <f t="shared" si="196"/>
        <v/>
      </c>
      <c r="AD658" t="str">
        <f t="shared" si="197"/>
        <v/>
      </c>
      <c r="AE658" t="str">
        <f t="shared" si="198"/>
        <v/>
      </c>
      <c r="AG658">
        <v>656</v>
      </c>
      <c r="AH658" t="str">
        <f t="shared" si="201"/>
        <v/>
      </c>
      <c r="AI658" t="str">
        <f>IFERROR(IF(MATCH($AH647,$S:$S,0)&gt;0,CONCATENATE("imagen: ",IF(OR(INDEX($AC:$AC,MATCH($AH647,$S:$S,0))=0,INDEX($AC:$AC,MATCH($AH647,$S:$S,0))=" ",INDEX($AC:$AC,MATCH($AH647,$S:$S,0))=""),CONCATENATE(CHAR(39),CHAR(39)),CONCATENATE("require('../images/productos/",INDEX($AC:$AC,MATCH($AH647,$S:$S,0)),"')")),","),0),"")</f>
        <v/>
      </c>
      <c r="AN658" t="str">
        <f>IF($E658="","",INDEX(CATEGORIAS!$A:$A,MATCH($E658,CATEGORIAS!$B:$B,0)))</f>
        <v/>
      </c>
      <c r="AO658" t="str">
        <f>IF($F658="","",INDEX(SUBCATEGORIAS!$A:$A,MATCH($F658,SUBCATEGORIAS!$B:$B,0)))</f>
        <v/>
      </c>
      <c r="AP658" t="str">
        <f t="shared" si="191"/>
        <v/>
      </c>
      <c r="AR658" s="2" t="str">
        <f t="shared" si="199"/>
        <v/>
      </c>
      <c r="AS658" t="str">
        <f t="shared" si="200"/>
        <v/>
      </c>
      <c r="AT658" t="str">
        <f t="shared" si="192"/>
        <v/>
      </c>
      <c r="AU658" t="str">
        <f t="shared" si="193"/>
        <v/>
      </c>
    </row>
    <row r="659" spans="2:47" x14ac:dyDescent="0.25">
      <c r="B659" t="str">
        <f>IF(D659="","",MAX($B$2:B658)+1)</f>
        <v/>
      </c>
      <c r="C659" s="3" t="str">
        <f>IF(A659="","",IF(COUNTIF($A$2:$A658,$A659)=0,MAX($C$2:$C658)+1,""))</f>
        <v/>
      </c>
      <c r="M659" t="s">
        <v>57</v>
      </c>
      <c r="O659" t="s">
        <v>57</v>
      </c>
      <c r="P659" s="3" t="str">
        <f t="shared" si="194"/>
        <v/>
      </c>
      <c r="Q659" s="3" t="str">
        <f>IF(D659="","",IF(AND(D659&lt;&gt;"",E659&lt;&gt;"",F659&lt;&gt;"",J659&lt;&gt;"",P659&lt;&gt;"",L659&lt;&gt;"",IFERROR(MATCH(INDEX($C:$C,MATCH($D659,$D:$D,0)),IMAGENES!$B:$B,0),-1)&gt;0),"'si'","'no'"))</f>
        <v/>
      </c>
      <c r="S659" t="str">
        <f t="shared" si="184"/>
        <v/>
      </c>
      <c r="T659" t="str">
        <f t="shared" si="185"/>
        <v/>
      </c>
      <c r="U659" t="str">
        <f t="shared" si="186"/>
        <v/>
      </c>
      <c r="V659" t="str">
        <f t="shared" si="195"/>
        <v/>
      </c>
      <c r="W659" t="str">
        <f t="shared" si="187"/>
        <v/>
      </c>
      <c r="X659" t="str">
        <f t="shared" si="188"/>
        <v/>
      </c>
      <c r="Y659" t="str">
        <f t="shared" si="189"/>
        <v/>
      </c>
      <c r="Z659" t="str">
        <f>IF($X659="","",INDEX(CATEGORIAS!$A:$A,MATCH($X659,CATEGORIAS!$B:$B,0)))</f>
        <v/>
      </c>
      <c r="AA659" t="str">
        <f>IF($Y659="","",INDEX(SUBCATEGORIAS!$A:$A,MATCH($Y659,SUBCATEGORIAS!$B:$B,0)))</f>
        <v/>
      </c>
      <c r="AB659" t="str">
        <f t="shared" si="190"/>
        <v/>
      </c>
      <c r="AC659" t="str">
        <f t="shared" si="196"/>
        <v/>
      </c>
      <c r="AD659" t="str">
        <f t="shared" si="197"/>
        <v/>
      </c>
      <c r="AE659" t="str">
        <f t="shared" si="198"/>
        <v/>
      </c>
      <c r="AG659">
        <v>657</v>
      </c>
      <c r="AH659" t="str">
        <f t="shared" si="201"/>
        <v/>
      </c>
      <c r="AI659" t="str">
        <f>IFERROR(IF(MATCH($AH647,$S:$S,0)&gt;0,CONCATENATE("disponible: ",INDEX($AE:$AE,MATCH($AH647,$S:$S,0)),","),0),"")</f>
        <v/>
      </c>
      <c r="AN659" t="str">
        <f>IF($E659="","",INDEX(CATEGORIAS!$A:$A,MATCH($E659,CATEGORIAS!$B:$B,0)))</f>
        <v/>
      </c>
      <c r="AO659" t="str">
        <f>IF($F659="","",INDEX(SUBCATEGORIAS!$A:$A,MATCH($F659,SUBCATEGORIAS!$B:$B,0)))</f>
        <v/>
      </c>
      <c r="AP659" t="str">
        <f t="shared" si="191"/>
        <v/>
      </c>
      <c r="AR659" s="2" t="str">
        <f t="shared" si="199"/>
        <v/>
      </c>
      <c r="AS659" t="str">
        <f t="shared" si="200"/>
        <v/>
      </c>
      <c r="AT659" t="str">
        <f t="shared" si="192"/>
        <v/>
      </c>
      <c r="AU659" t="str">
        <f t="shared" si="193"/>
        <v/>
      </c>
    </row>
    <row r="660" spans="2:47" x14ac:dyDescent="0.25">
      <c r="B660" t="str">
        <f>IF(D660="","",MAX($B$2:B659)+1)</f>
        <v/>
      </c>
      <c r="C660" s="3" t="str">
        <f>IF(A660="","",IF(COUNTIF($A$2:$A659,$A660)=0,MAX($C$2:$C659)+1,""))</f>
        <v/>
      </c>
      <c r="M660" t="s">
        <v>57</v>
      </c>
      <c r="O660" t="s">
        <v>57</v>
      </c>
      <c r="P660" s="3" t="str">
        <f t="shared" si="194"/>
        <v/>
      </c>
      <c r="Q660" s="3" t="str">
        <f>IF(D660="","",IF(AND(D660&lt;&gt;"",E660&lt;&gt;"",F660&lt;&gt;"",J660&lt;&gt;"",P660&lt;&gt;"",L660&lt;&gt;"",IFERROR(MATCH(INDEX($C:$C,MATCH($D660,$D:$D,0)),IMAGENES!$B:$B,0),-1)&gt;0),"'si'","'no'"))</f>
        <v/>
      </c>
      <c r="S660" t="str">
        <f t="shared" si="184"/>
        <v/>
      </c>
      <c r="T660" t="str">
        <f t="shared" si="185"/>
        <v/>
      </c>
      <c r="U660" t="str">
        <f t="shared" si="186"/>
        <v/>
      </c>
      <c r="V660" t="str">
        <f t="shared" si="195"/>
        <v/>
      </c>
      <c r="W660" t="str">
        <f t="shared" si="187"/>
        <v/>
      </c>
      <c r="X660" t="str">
        <f t="shared" si="188"/>
        <v/>
      </c>
      <c r="Y660" t="str">
        <f t="shared" si="189"/>
        <v/>
      </c>
      <c r="Z660" t="str">
        <f>IF($X660="","",INDEX(CATEGORIAS!$A:$A,MATCH($X660,CATEGORIAS!$B:$B,0)))</f>
        <v/>
      </c>
      <c r="AA660" t="str">
        <f>IF($Y660="","",INDEX(SUBCATEGORIAS!$A:$A,MATCH($Y660,SUBCATEGORIAS!$B:$B,0)))</f>
        <v/>
      </c>
      <c r="AB660" t="str">
        <f t="shared" si="190"/>
        <v/>
      </c>
      <c r="AC660" t="str">
        <f t="shared" si="196"/>
        <v/>
      </c>
      <c r="AD660" t="str">
        <f t="shared" si="197"/>
        <v/>
      </c>
      <c r="AE660" t="str">
        <f t="shared" si="198"/>
        <v/>
      </c>
      <c r="AG660">
        <v>658</v>
      </c>
      <c r="AH660" t="str">
        <f t="shared" si="201"/>
        <v/>
      </c>
      <c r="AI660" t="str">
        <f>IFERROR(IF(MATCH($AH647,$S:$S,0)&gt;0,"},",0),"")</f>
        <v/>
      </c>
      <c r="AN660" t="str">
        <f>IF($E660="","",INDEX(CATEGORIAS!$A:$A,MATCH($E660,CATEGORIAS!$B:$B,0)))</f>
        <v/>
      </c>
      <c r="AO660" t="str">
        <f>IF($F660="","",INDEX(SUBCATEGORIAS!$A:$A,MATCH($F660,SUBCATEGORIAS!$B:$B,0)))</f>
        <v/>
      </c>
      <c r="AP660" t="str">
        <f t="shared" si="191"/>
        <v/>
      </c>
      <c r="AR660" s="2" t="str">
        <f t="shared" si="199"/>
        <v/>
      </c>
      <c r="AS660" t="str">
        <f t="shared" si="200"/>
        <v/>
      </c>
      <c r="AT660" t="str">
        <f t="shared" si="192"/>
        <v/>
      </c>
      <c r="AU660" t="str">
        <f t="shared" si="193"/>
        <v/>
      </c>
    </row>
    <row r="661" spans="2:47" x14ac:dyDescent="0.25">
      <c r="B661" t="str">
        <f>IF(D661="","",MAX($B$2:B660)+1)</f>
        <v/>
      </c>
      <c r="C661" s="3" t="str">
        <f>IF(A661="","",IF(COUNTIF($A$2:$A660,$A661)=0,MAX($C$2:$C660)+1,""))</f>
        <v/>
      </c>
      <c r="M661" t="s">
        <v>57</v>
      </c>
      <c r="O661" t="s">
        <v>57</v>
      </c>
      <c r="P661" s="3" t="str">
        <f t="shared" si="194"/>
        <v/>
      </c>
      <c r="Q661" s="3" t="str">
        <f>IF(D661="","",IF(AND(D661&lt;&gt;"",E661&lt;&gt;"",F661&lt;&gt;"",J661&lt;&gt;"",P661&lt;&gt;"",L661&lt;&gt;"",IFERROR(MATCH(INDEX($C:$C,MATCH($D661,$D:$D,0)),IMAGENES!$B:$B,0),-1)&gt;0),"'si'","'no'"))</f>
        <v/>
      </c>
      <c r="S661" t="str">
        <f t="shared" si="184"/>
        <v/>
      </c>
      <c r="T661" t="str">
        <f t="shared" si="185"/>
        <v/>
      </c>
      <c r="U661" t="str">
        <f t="shared" si="186"/>
        <v/>
      </c>
      <c r="V661" t="str">
        <f t="shared" si="195"/>
        <v/>
      </c>
      <c r="W661" t="str">
        <f t="shared" si="187"/>
        <v/>
      </c>
      <c r="X661" t="str">
        <f t="shared" si="188"/>
        <v/>
      </c>
      <c r="Y661" t="str">
        <f t="shared" si="189"/>
        <v/>
      </c>
      <c r="Z661" t="str">
        <f>IF($X661="","",INDEX(CATEGORIAS!$A:$A,MATCH($X661,CATEGORIAS!$B:$B,0)))</f>
        <v/>
      </c>
      <c r="AA661" t="str">
        <f>IF($Y661="","",INDEX(SUBCATEGORIAS!$A:$A,MATCH($Y661,SUBCATEGORIAS!$B:$B,0)))</f>
        <v/>
      </c>
      <c r="AB661" t="str">
        <f t="shared" si="190"/>
        <v/>
      </c>
      <c r="AC661" t="str">
        <f t="shared" si="196"/>
        <v/>
      </c>
      <c r="AD661" t="str">
        <f t="shared" si="197"/>
        <v/>
      </c>
      <c r="AE661" t="str">
        <f t="shared" si="198"/>
        <v/>
      </c>
      <c r="AG661">
        <v>659</v>
      </c>
      <c r="AH661">
        <f t="shared" si="201"/>
        <v>48</v>
      </c>
      <c r="AI661" t="str">
        <f>IFERROR(IF(MATCH($AH661,$S:$S,0)&gt;0,"{",0),"")</f>
        <v/>
      </c>
      <c r="AN661" t="str">
        <f>IF($E661="","",INDEX(CATEGORIAS!$A:$A,MATCH($E661,CATEGORIAS!$B:$B,0)))</f>
        <v/>
      </c>
      <c r="AO661" t="str">
        <f>IF($F661="","",INDEX(SUBCATEGORIAS!$A:$A,MATCH($F661,SUBCATEGORIAS!$B:$B,0)))</f>
        <v/>
      </c>
      <c r="AP661" t="str">
        <f t="shared" si="191"/>
        <v/>
      </c>
      <c r="AR661" s="2" t="str">
        <f t="shared" si="199"/>
        <v/>
      </c>
      <c r="AS661" t="str">
        <f t="shared" si="200"/>
        <v/>
      </c>
      <c r="AT661" t="str">
        <f t="shared" si="192"/>
        <v/>
      </c>
      <c r="AU661" t="str">
        <f t="shared" si="193"/>
        <v/>
      </c>
    </row>
    <row r="662" spans="2:47" x14ac:dyDescent="0.25">
      <c r="B662" t="str">
        <f>IF(D662="","",MAX($B$2:B661)+1)</f>
        <v/>
      </c>
      <c r="C662" s="3" t="str">
        <f>IF(A662="","",IF(COUNTIF($A$2:$A661,$A662)=0,MAX($C$2:$C661)+1,""))</f>
        <v/>
      </c>
      <c r="M662" t="s">
        <v>57</v>
      </c>
      <c r="O662" t="s">
        <v>57</v>
      </c>
      <c r="P662" s="3" t="str">
        <f t="shared" si="194"/>
        <v/>
      </c>
      <c r="Q662" s="3" t="str">
        <f>IF(D662="","",IF(AND(D662&lt;&gt;"",E662&lt;&gt;"",F662&lt;&gt;"",J662&lt;&gt;"",P662&lt;&gt;"",L662&lt;&gt;"",IFERROR(MATCH(INDEX($C:$C,MATCH($D662,$D:$D,0)),IMAGENES!$B:$B,0),-1)&gt;0),"'si'","'no'"))</f>
        <v/>
      </c>
      <c r="S662" t="str">
        <f t="shared" si="184"/>
        <v/>
      </c>
      <c r="T662" t="str">
        <f t="shared" si="185"/>
        <v/>
      </c>
      <c r="U662" t="str">
        <f t="shared" si="186"/>
        <v/>
      </c>
      <c r="V662" t="str">
        <f t="shared" si="195"/>
        <v/>
      </c>
      <c r="W662" t="str">
        <f t="shared" si="187"/>
        <v/>
      </c>
      <c r="X662" t="str">
        <f t="shared" si="188"/>
        <v/>
      </c>
      <c r="Y662" t="str">
        <f t="shared" si="189"/>
        <v/>
      </c>
      <c r="Z662" t="str">
        <f>IF($X662="","",INDEX(CATEGORIAS!$A:$A,MATCH($X662,CATEGORIAS!$B:$B,0)))</f>
        <v/>
      </c>
      <c r="AA662" t="str">
        <f>IF($Y662="","",INDEX(SUBCATEGORIAS!$A:$A,MATCH($Y662,SUBCATEGORIAS!$B:$B,0)))</f>
        <v/>
      </c>
      <c r="AB662" t="str">
        <f t="shared" si="190"/>
        <v/>
      </c>
      <c r="AC662" t="str">
        <f t="shared" si="196"/>
        <v/>
      </c>
      <c r="AD662" t="str">
        <f t="shared" si="197"/>
        <v/>
      </c>
      <c r="AE662" t="str">
        <f t="shared" si="198"/>
        <v/>
      </c>
      <c r="AG662">
        <v>660</v>
      </c>
      <c r="AH662" t="str">
        <f t="shared" si="201"/>
        <v/>
      </c>
      <c r="AI662" t="str">
        <f>IFERROR(IF(MATCH($AH661,$S:$S,0)&gt;0,CONCATENATE("id_articulo: ",$AH661,","),0),"")</f>
        <v/>
      </c>
      <c r="AN662" t="str">
        <f>IF($E662="","",INDEX(CATEGORIAS!$A:$A,MATCH($E662,CATEGORIAS!$B:$B,0)))</f>
        <v/>
      </c>
      <c r="AO662" t="str">
        <f>IF($F662="","",INDEX(SUBCATEGORIAS!$A:$A,MATCH($F662,SUBCATEGORIAS!$B:$B,0)))</f>
        <v/>
      </c>
      <c r="AP662" t="str">
        <f t="shared" si="191"/>
        <v/>
      </c>
      <c r="AR662" s="2" t="str">
        <f t="shared" si="199"/>
        <v/>
      </c>
      <c r="AS662" t="str">
        <f t="shared" si="200"/>
        <v/>
      </c>
      <c r="AT662" t="str">
        <f t="shared" si="192"/>
        <v/>
      </c>
      <c r="AU662" t="str">
        <f t="shared" si="193"/>
        <v/>
      </c>
    </row>
    <row r="663" spans="2:47" x14ac:dyDescent="0.25">
      <c r="B663" t="str">
        <f>IF(D663="","",MAX($B$2:B662)+1)</f>
        <v/>
      </c>
      <c r="C663" s="3" t="str">
        <f>IF(A663="","",IF(COUNTIF($A$2:$A662,$A663)=0,MAX($C$2:$C662)+1,""))</f>
        <v/>
      </c>
      <c r="M663" t="s">
        <v>57</v>
      </c>
      <c r="O663" t="s">
        <v>57</v>
      </c>
      <c r="P663" s="3" t="str">
        <f t="shared" si="194"/>
        <v/>
      </c>
      <c r="Q663" s="3" t="str">
        <f>IF(D663="","",IF(AND(D663&lt;&gt;"",E663&lt;&gt;"",F663&lt;&gt;"",J663&lt;&gt;"",P663&lt;&gt;"",L663&lt;&gt;"",IFERROR(MATCH(INDEX($C:$C,MATCH($D663,$D:$D,0)),IMAGENES!$B:$B,0),-1)&gt;0),"'si'","'no'"))</f>
        <v/>
      </c>
      <c r="S663" t="str">
        <f t="shared" si="184"/>
        <v/>
      </c>
      <c r="T663" t="str">
        <f t="shared" si="185"/>
        <v/>
      </c>
      <c r="U663" t="str">
        <f t="shared" si="186"/>
        <v/>
      </c>
      <c r="V663" t="str">
        <f t="shared" si="195"/>
        <v/>
      </c>
      <c r="W663" t="str">
        <f t="shared" si="187"/>
        <v/>
      </c>
      <c r="X663" t="str">
        <f t="shared" si="188"/>
        <v/>
      </c>
      <c r="Y663" t="str">
        <f t="shared" si="189"/>
        <v/>
      </c>
      <c r="Z663" t="str">
        <f>IF($X663="","",INDEX(CATEGORIAS!$A:$A,MATCH($X663,CATEGORIAS!$B:$B,0)))</f>
        <v/>
      </c>
      <c r="AA663" t="str">
        <f>IF($Y663="","",INDEX(SUBCATEGORIAS!$A:$A,MATCH($Y663,SUBCATEGORIAS!$B:$B,0)))</f>
        <v/>
      </c>
      <c r="AB663" t="str">
        <f t="shared" si="190"/>
        <v/>
      </c>
      <c r="AC663" t="str">
        <f t="shared" si="196"/>
        <v/>
      </c>
      <c r="AD663" t="str">
        <f t="shared" si="197"/>
        <v/>
      </c>
      <c r="AE663" t="str">
        <f t="shared" si="198"/>
        <v/>
      </c>
      <c r="AG663">
        <v>661</v>
      </c>
      <c r="AH663" t="str">
        <f t="shared" si="201"/>
        <v/>
      </c>
      <c r="AI663" t="str">
        <f>IFERROR(IF(MATCH($AH661,$S:$S,0)&gt;0,CONCATENATE("nombre: '",INDEX($T:$T,MATCH($AH661,$S:$S,0)),"',"),0),"")</f>
        <v/>
      </c>
      <c r="AN663" t="str">
        <f>IF($E663="","",INDEX(CATEGORIAS!$A:$A,MATCH($E663,CATEGORIAS!$B:$B,0)))</f>
        <v/>
      </c>
      <c r="AO663" t="str">
        <f>IF($F663="","",INDEX(SUBCATEGORIAS!$A:$A,MATCH($F663,SUBCATEGORIAS!$B:$B,0)))</f>
        <v/>
      </c>
      <c r="AP663" t="str">
        <f t="shared" si="191"/>
        <v/>
      </c>
      <c r="AR663" s="2" t="str">
        <f t="shared" si="199"/>
        <v/>
      </c>
      <c r="AS663" t="str">
        <f t="shared" si="200"/>
        <v/>
      </c>
      <c r="AT663" t="str">
        <f t="shared" si="192"/>
        <v/>
      </c>
      <c r="AU663" t="str">
        <f t="shared" si="193"/>
        <v/>
      </c>
    </row>
    <row r="664" spans="2:47" x14ac:dyDescent="0.25">
      <c r="B664" t="str">
        <f>IF(D664="","",MAX($B$2:B663)+1)</f>
        <v/>
      </c>
      <c r="C664" s="3" t="str">
        <f>IF(A664="","",IF(COUNTIF($A$2:$A663,$A664)=0,MAX($C$2:$C663)+1,""))</f>
        <v/>
      </c>
      <c r="M664" t="s">
        <v>57</v>
      </c>
      <c r="O664" t="s">
        <v>57</v>
      </c>
      <c r="P664" s="3" t="str">
        <f t="shared" si="194"/>
        <v/>
      </c>
      <c r="Q664" s="3" t="str">
        <f>IF(D664="","",IF(AND(D664&lt;&gt;"",E664&lt;&gt;"",F664&lt;&gt;"",J664&lt;&gt;"",P664&lt;&gt;"",L664&lt;&gt;"",IFERROR(MATCH(INDEX($C:$C,MATCH($D664,$D:$D,0)),IMAGENES!$B:$B,0),-1)&gt;0),"'si'","'no'"))</f>
        <v/>
      </c>
      <c r="S664" t="str">
        <f t="shared" si="184"/>
        <v/>
      </c>
      <c r="T664" t="str">
        <f t="shared" si="185"/>
        <v/>
      </c>
      <c r="U664" t="str">
        <f t="shared" si="186"/>
        <v/>
      </c>
      <c r="V664" t="str">
        <f t="shared" si="195"/>
        <v/>
      </c>
      <c r="W664" t="str">
        <f t="shared" si="187"/>
        <v/>
      </c>
      <c r="X664" t="str">
        <f t="shared" si="188"/>
        <v/>
      </c>
      <c r="Y664" t="str">
        <f t="shared" si="189"/>
        <v/>
      </c>
      <c r="Z664" t="str">
        <f>IF($X664="","",INDEX(CATEGORIAS!$A:$A,MATCH($X664,CATEGORIAS!$B:$B,0)))</f>
        <v/>
      </c>
      <c r="AA664" t="str">
        <f>IF($Y664="","",INDEX(SUBCATEGORIAS!$A:$A,MATCH($Y664,SUBCATEGORIAS!$B:$B,0)))</f>
        <v/>
      </c>
      <c r="AB664" t="str">
        <f t="shared" si="190"/>
        <v/>
      </c>
      <c r="AC664" t="str">
        <f t="shared" si="196"/>
        <v/>
      </c>
      <c r="AD664" t="str">
        <f t="shared" si="197"/>
        <v/>
      </c>
      <c r="AE664" t="str">
        <f t="shared" si="198"/>
        <v/>
      </c>
      <c r="AG664">
        <v>662</v>
      </c>
      <c r="AH664" t="str">
        <f t="shared" si="201"/>
        <v/>
      </c>
      <c r="AI664" t="str">
        <f>IFERROR(IF(MATCH($AH661,$S:$S,0)&gt;0,CONCATENATE("descripcion: '",INDEX($U:$U,MATCH($AH661,$S:$S,0)),"',"),0),"")</f>
        <v/>
      </c>
      <c r="AN664" t="str">
        <f>IF($E664="","",INDEX(CATEGORIAS!$A:$A,MATCH($E664,CATEGORIAS!$B:$B,0)))</f>
        <v/>
      </c>
      <c r="AO664" t="str">
        <f>IF($F664="","",INDEX(SUBCATEGORIAS!$A:$A,MATCH($F664,SUBCATEGORIAS!$B:$B,0)))</f>
        <v/>
      </c>
      <c r="AP664" t="str">
        <f t="shared" si="191"/>
        <v/>
      </c>
      <c r="AR664" s="2" t="str">
        <f t="shared" si="199"/>
        <v/>
      </c>
      <c r="AS664" t="str">
        <f t="shared" si="200"/>
        <v/>
      </c>
      <c r="AT664" t="str">
        <f t="shared" si="192"/>
        <v/>
      </c>
      <c r="AU664" t="str">
        <f t="shared" si="193"/>
        <v/>
      </c>
    </row>
    <row r="665" spans="2:47" x14ac:dyDescent="0.25">
      <c r="B665" t="str">
        <f>IF(D665="","",MAX($B$2:B664)+1)</f>
        <v/>
      </c>
      <c r="C665" s="3" t="str">
        <f>IF(A665="","",IF(COUNTIF($A$2:$A664,$A665)=0,MAX($C$2:$C664)+1,""))</f>
        <v/>
      </c>
      <c r="M665" t="s">
        <v>57</v>
      </c>
      <c r="O665" t="s">
        <v>57</v>
      </c>
      <c r="P665" s="3" t="str">
        <f t="shared" si="194"/>
        <v/>
      </c>
      <c r="Q665" s="3" t="str">
        <f>IF(D665="","",IF(AND(D665&lt;&gt;"",E665&lt;&gt;"",F665&lt;&gt;"",J665&lt;&gt;"",P665&lt;&gt;"",L665&lt;&gt;"",IFERROR(MATCH(INDEX($C:$C,MATCH($D665,$D:$D,0)),IMAGENES!$B:$B,0),-1)&gt;0),"'si'","'no'"))</f>
        <v/>
      </c>
      <c r="S665" t="str">
        <f t="shared" si="184"/>
        <v/>
      </c>
      <c r="T665" t="str">
        <f t="shared" si="185"/>
        <v/>
      </c>
      <c r="U665" t="str">
        <f t="shared" si="186"/>
        <v/>
      </c>
      <c r="V665" t="str">
        <f t="shared" si="195"/>
        <v/>
      </c>
      <c r="W665" t="str">
        <f t="shared" si="187"/>
        <v/>
      </c>
      <c r="X665" t="str">
        <f t="shared" si="188"/>
        <v/>
      </c>
      <c r="Y665" t="str">
        <f t="shared" si="189"/>
        <v/>
      </c>
      <c r="Z665" t="str">
        <f>IF($X665="","",INDEX(CATEGORIAS!$A:$A,MATCH($X665,CATEGORIAS!$B:$B,0)))</f>
        <v/>
      </c>
      <c r="AA665" t="str">
        <f>IF($Y665="","",INDEX(SUBCATEGORIAS!$A:$A,MATCH($Y665,SUBCATEGORIAS!$B:$B,0)))</f>
        <v/>
      </c>
      <c r="AB665" t="str">
        <f t="shared" si="190"/>
        <v/>
      </c>
      <c r="AC665" t="str">
        <f t="shared" si="196"/>
        <v/>
      </c>
      <c r="AD665" t="str">
        <f t="shared" si="197"/>
        <v/>
      </c>
      <c r="AE665" t="str">
        <f t="shared" si="198"/>
        <v/>
      </c>
      <c r="AG665">
        <v>663</v>
      </c>
      <c r="AH665" t="str">
        <f t="shared" si="201"/>
        <v/>
      </c>
      <c r="AI665" t="str">
        <f>IFERROR(IF(MATCH($AH661,$S:$S,0)&gt;0,CONCATENATE("descripcion_larga: '",INDEX($W:$W,MATCH($AH661,$S:$S,0)),"',"),0),"")</f>
        <v/>
      </c>
      <c r="AN665" t="str">
        <f>IF($E665="","",INDEX(CATEGORIAS!$A:$A,MATCH($E665,CATEGORIAS!$B:$B,0)))</f>
        <v/>
      </c>
      <c r="AO665" t="str">
        <f>IF($F665="","",INDEX(SUBCATEGORIAS!$A:$A,MATCH($F665,SUBCATEGORIAS!$B:$B,0)))</f>
        <v/>
      </c>
      <c r="AP665" t="str">
        <f t="shared" si="191"/>
        <v/>
      </c>
      <c r="AR665" s="2" t="str">
        <f t="shared" si="199"/>
        <v/>
      </c>
      <c r="AS665" t="str">
        <f t="shared" si="200"/>
        <v/>
      </c>
      <c r="AT665" t="str">
        <f t="shared" si="192"/>
        <v/>
      </c>
      <c r="AU665" t="str">
        <f t="shared" si="193"/>
        <v/>
      </c>
    </row>
    <row r="666" spans="2:47" x14ac:dyDescent="0.25">
      <c r="B666" t="str">
        <f>IF(D666="","",MAX($B$2:B665)+1)</f>
        <v/>
      </c>
      <c r="C666" s="3" t="str">
        <f>IF(A666="","",IF(COUNTIF($A$2:$A665,$A666)=0,MAX($C$2:$C665)+1,""))</f>
        <v/>
      </c>
      <c r="M666" t="s">
        <v>57</v>
      </c>
      <c r="O666" t="s">
        <v>57</v>
      </c>
      <c r="P666" s="3" t="str">
        <f t="shared" si="194"/>
        <v/>
      </c>
      <c r="Q666" s="3" t="str">
        <f>IF(D666="","",IF(AND(D666&lt;&gt;"",E666&lt;&gt;"",F666&lt;&gt;"",J666&lt;&gt;"",P666&lt;&gt;"",L666&lt;&gt;"",IFERROR(MATCH(INDEX($C:$C,MATCH($D666,$D:$D,0)),IMAGENES!$B:$B,0),-1)&gt;0),"'si'","'no'"))</f>
        <v/>
      </c>
      <c r="S666" t="str">
        <f t="shared" si="184"/>
        <v/>
      </c>
      <c r="T666" t="str">
        <f t="shared" si="185"/>
        <v/>
      </c>
      <c r="U666" t="str">
        <f t="shared" si="186"/>
        <v/>
      </c>
      <c r="V666" t="str">
        <f t="shared" si="195"/>
        <v/>
      </c>
      <c r="W666" t="str">
        <f t="shared" si="187"/>
        <v/>
      </c>
      <c r="X666" t="str">
        <f t="shared" si="188"/>
        <v/>
      </c>
      <c r="Y666" t="str">
        <f t="shared" si="189"/>
        <v/>
      </c>
      <c r="Z666" t="str">
        <f>IF($X666="","",INDEX(CATEGORIAS!$A:$A,MATCH($X666,CATEGORIAS!$B:$B,0)))</f>
        <v/>
      </c>
      <c r="AA666" t="str">
        <f>IF($Y666="","",INDEX(SUBCATEGORIAS!$A:$A,MATCH($Y666,SUBCATEGORIAS!$B:$B,0)))</f>
        <v/>
      </c>
      <c r="AB666" t="str">
        <f t="shared" si="190"/>
        <v/>
      </c>
      <c r="AC666" t="str">
        <f t="shared" si="196"/>
        <v/>
      </c>
      <c r="AD666" t="str">
        <f t="shared" si="197"/>
        <v/>
      </c>
      <c r="AE666" t="str">
        <f t="shared" si="198"/>
        <v/>
      </c>
      <c r="AG666">
        <v>664</v>
      </c>
      <c r="AH666" t="str">
        <f t="shared" si="201"/>
        <v/>
      </c>
      <c r="AI666" t="str">
        <f>IFERROR(IF(MATCH($AH661,$S:$S,0)&gt;0,CONCATENATE("grado: '",INDEX($V:$V,MATCH($AH661,$S:$S,0)),"',"),0),"")</f>
        <v/>
      </c>
      <c r="AN666" t="str">
        <f>IF($E666="","",INDEX(CATEGORIAS!$A:$A,MATCH($E666,CATEGORIAS!$B:$B,0)))</f>
        <v/>
      </c>
      <c r="AO666" t="str">
        <f>IF($F666="","",INDEX(SUBCATEGORIAS!$A:$A,MATCH($F666,SUBCATEGORIAS!$B:$B,0)))</f>
        <v/>
      </c>
      <c r="AP666" t="str">
        <f t="shared" si="191"/>
        <v/>
      </c>
      <c r="AR666" s="2" t="str">
        <f t="shared" si="199"/>
        <v/>
      </c>
      <c r="AS666" t="str">
        <f t="shared" si="200"/>
        <v/>
      </c>
      <c r="AT666" t="str">
        <f t="shared" si="192"/>
        <v/>
      </c>
      <c r="AU666" t="str">
        <f t="shared" si="193"/>
        <v/>
      </c>
    </row>
    <row r="667" spans="2:47" x14ac:dyDescent="0.25">
      <c r="B667" t="str">
        <f>IF(D667="","",MAX($B$2:B666)+1)</f>
        <v/>
      </c>
      <c r="C667" s="3" t="str">
        <f>IF(A667="","",IF(COUNTIF($A$2:$A666,$A667)=0,MAX($C$2:$C666)+1,""))</f>
        <v/>
      </c>
      <c r="M667" t="s">
        <v>57</v>
      </c>
      <c r="O667" t="s">
        <v>57</v>
      </c>
      <c r="P667" s="3" t="str">
        <f t="shared" si="194"/>
        <v/>
      </c>
      <c r="Q667" s="3" t="str">
        <f>IF(D667="","",IF(AND(D667&lt;&gt;"",E667&lt;&gt;"",F667&lt;&gt;"",J667&lt;&gt;"",P667&lt;&gt;"",L667&lt;&gt;"",IFERROR(MATCH(INDEX($C:$C,MATCH($D667,$D:$D,0)),IMAGENES!$B:$B,0),-1)&gt;0),"'si'","'no'"))</f>
        <v/>
      </c>
      <c r="S667" t="str">
        <f t="shared" si="184"/>
        <v/>
      </c>
      <c r="T667" t="str">
        <f t="shared" si="185"/>
        <v/>
      </c>
      <c r="U667" t="str">
        <f t="shared" si="186"/>
        <v/>
      </c>
      <c r="V667" t="str">
        <f t="shared" si="195"/>
        <v/>
      </c>
      <c r="W667" t="str">
        <f t="shared" si="187"/>
        <v/>
      </c>
      <c r="X667" t="str">
        <f t="shared" si="188"/>
        <v/>
      </c>
      <c r="Y667" t="str">
        <f t="shared" si="189"/>
        <v/>
      </c>
      <c r="Z667" t="str">
        <f>IF($X667="","",INDEX(CATEGORIAS!$A:$A,MATCH($X667,CATEGORIAS!$B:$B,0)))</f>
        <v/>
      </c>
      <c r="AA667" t="str">
        <f>IF($Y667="","",INDEX(SUBCATEGORIAS!$A:$A,MATCH($Y667,SUBCATEGORIAS!$B:$B,0)))</f>
        <v/>
      </c>
      <c r="AB667" t="str">
        <f t="shared" si="190"/>
        <v/>
      </c>
      <c r="AC667" t="str">
        <f t="shared" si="196"/>
        <v/>
      </c>
      <c r="AD667" t="str">
        <f t="shared" si="197"/>
        <v/>
      </c>
      <c r="AE667" t="str">
        <f t="shared" si="198"/>
        <v/>
      </c>
      <c r="AG667">
        <v>665</v>
      </c>
      <c r="AH667" t="str">
        <f t="shared" si="201"/>
        <v/>
      </c>
      <c r="AI667" t="str">
        <f>IFERROR(IF(MATCH($AH661,$S:$S,0)&gt;0,CONCATENATE("id_categoria: '",INDEX($Z:$Z,MATCH($AH661,$S:$S,0)),"',"),0),"")</f>
        <v/>
      </c>
      <c r="AN667" t="str">
        <f>IF($E667="","",INDEX(CATEGORIAS!$A:$A,MATCH($E667,CATEGORIAS!$B:$B,0)))</f>
        <v/>
      </c>
      <c r="AO667" t="str">
        <f>IF($F667="","",INDEX(SUBCATEGORIAS!$A:$A,MATCH($F667,SUBCATEGORIAS!$B:$B,0)))</f>
        <v/>
      </c>
      <c r="AP667" t="str">
        <f t="shared" si="191"/>
        <v/>
      </c>
      <c r="AR667" s="2" t="str">
        <f t="shared" si="199"/>
        <v/>
      </c>
      <c r="AS667" t="str">
        <f t="shared" si="200"/>
        <v/>
      </c>
      <c r="AT667" t="str">
        <f t="shared" si="192"/>
        <v/>
      </c>
      <c r="AU667" t="str">
        <f t="shared" si="193"/>
        <v/>
      </c>
    </row>
    <row r="668" spans="2:47" x14ac:dyDescent="0.25">
      <c r="B668" t="str">
        <f>IF(D668="","",MAX($B$2:B667)+1)</f>
        <v/>
      </c>
      <c r="C668" s="3" t="str">
        <f>IF(A668="","",IF(COUNTIF($A$2:$A667,$A668)=0,MAX($C$2:$C667)+1,""))</f>
        <v/>
      </c>
      <c r="M668" t="s">
        <v>57</v>
      </c>
      <c r="O668" t="s">
        <v>57</v>
      </c>
      <c r="P668" s="3" t="str">
        <f t="shared" si="194"/>
        <v/>
      </c>
      <c r="Q668" s="3" t="str">
        <f>IF(D668="","",IF(AND(D668&lt;&gt;"",E668&lt;&gt;"",F668&lt;&gt;"",J668&lt;&gt;"",P668&lt;&gt;"",L668&lt;&gt;"",IFERROR(MATCH(INDEX($C:$C,MATCH($D668,$D:$D,0)),IMAGENES!$B:$B,0),-1)&gt;0),"'si'","'no'"))</f>
        <v/>
      </c>
      <c r="S668" t="str">
        <f t="shared" si="184"/>
        <v/>
      </c>
      <c r="T668" t="str">
        <f t="shared" si="185"/>
        <v/>
      </c>
      <c r="U668" t="str">
        <f t="shared" si="186"/>
        <v/>
      </c>
      <c r="V668" t="str">
        <f t="shared" si="195"/>
        <v/>
      </c>
      <c r="W668" t="str">
        <f t="shared" si="187"/>
        <v/>
      </c>
      <c r="X668" t="str">
        <f t="shared" si="188"/>
        <v/>
      </c>
      <c r="Y668" t="str">
        <f t="shared" si="189"/>
        <v/>
      </c>
      <c r="Z668" t="str">
        <f>IF($X668="","",INDEX(CATEGORIAS!$A:$A,MATCH($X668,CATEGORIAS!$B:$B,0)))</f>
        <v/>
      </c>
      <c r="AA668" t="str">
        <f>IF($Y668="","",INDEX(SUBCATEGORIAS!$A:$A,MATCH($Y668,SUBCATEGORIAS!$B:$B,0)))</f>
        <v/>
      </c>
      <c r="AB668" t="str">
        <f t="shared" si="190"/>
        <v/>
      </c>
      <c r="AC668" t="str">
        <f t="shared" si="196"/>
        <v/>
      </c>
      <c r="AD668" t="str">
        <f t="shared" si="197"/>
        <v/>
      </c>
      <c r="AE668" t="str">
        <f t="shared" si="198"/>
        <v/>
      </c>
      <c r="AG668">
        <v>666</v>
      </c>
      <c r="AH668" t="str">
        <f t="shared" si="201"/>
        <v/>
      </c>
      <c r="AI668" t="str">
        <f>IFERROR(IF(MATCH($AH661,$S:$S,0)&gt;0,CONCATENATE("id_subcategoria: '",INDEX($AA:$AA,MATCH($AH661,$S:$S,0)),"',"),0),"")</f>
        <v/>
      </c>
      <c r="AN668" t="str">
        <f>IF($E668="","",INDEX(CATEGORIAS!$A:$A,MATCH($E668,CATEGORIAS!$B:$B,0)))</f>
        <v/>
      </c>
      <c r="AO668" t="str">
        <f>IF($F668="","",INDEX(SUBCATEGORIAS!$A:$A,MATCH($F668,SUBCATEGORIAS!$B:$B,0)))</f>
        <v/>
      </c>
      <c r="AP668" t="str">
        <f t="shared" si="191"/>
        <v/>
      </c>
      <c r="AR668" s="2" t="str">
        <f t="shared" si="199"/>
        <v/>
      </c>
      <c r="AS668" t="str">
        <f t="shared" si="200"/>
        <v/>
      </c>
      <c r="AT668" t="str">
        <f t="shared" si="192"/>
        <v/>
      </c>
      <c r="AU668" t="str">
        <f t="shared" si="193"/>
        <v/>
      </c>
    </row>
    <row r="669" spans="2:47" x14ac:dyDescent="0.25">
      <c r="B669" t="str">
        <f>IF(D669="","",MAX($B$2:B668)+1)</f>
        <v/>
      </c>
      <c r="C669" s="3" t="str">
        <f>IF(A669="","",IF(COUNTIF($A$2:$A668,$A669)=0,MAX($C$2:$C668)+1,""))</f>
        <v/>
      </c>
      <c r="M669" t="s">
        <v>57</v>
      </c>
      <c r="O669" t="s">
        <v>57</v>
      </c>
      <c r="P669" s="3" t="str">
        <f t="shared" si="194"/>
        <v/>
      </c>
      <c r="Q669" s="3" t="str">
        <f>IF(D669="","",IF(AND(D669&lt;&gt;"",E669&lt;&gt;"",F669&lt;&gt;"",J669&lt;&gt;"",P669&lt;&gt;"",L669&lt;&gt;"",IFERROR(MATCH(INDEX($C:$C,MATCH($D669,$D:$D,0)),IMAGENES!$B:$B,0),-1)&gt;0),"'si'","'no'"))</f>
        <v/>
      </c>
      <c r="S669" t="str">
        <f t="shared" si="184"/>
        <v/>
      </c>
      <c r="T669" t="str">
        <f t="shared" si="185"/>
        <v/>
      </c>
      <c r="U669" t="str">
        <f t="shared" si="186"/>
        <v/>
      </c>
      <c r="V669" t="str">
        <f t="shared" si="195"/>
        <v/>
      </c>
      <c r="W669" t="str">
        <f t="shared" si="187"/>
        <v/>
      </c>
      <c r="X669" t="str">
        <f t="shared" si="188"/>
        <v/>
      </c>
      <c r="Y669" t="str">
        <f t="shared" si="189"/>
        <v/>
      </c>
      <c r="Z669" t="str">
        <f>IF($X669="","",INDEX(CATEGORIAS!$A:$A,MATCH($X669,CATEGORIAS!$B:$B,0)))</f>
        <v/>
      </c>
      <c r="AA669" t="str">
        <f>IF($Y669="","",INDEX(SUBCATEGORIAS!$A:$A,MATCH($Y669,SUBCATEGORIAS!$B:$B,0)))</f>
        <v/>
      </c>
      <c r="AB669" t="str">
        <f t="shared" si="190"/>
        <v/>
      </c>
      <c r="AC669" t="str">
        <f t="shared" si="196"/>
        <v/>
      </c>
      <c r="AD669" t="str">
        <f t="shared" si="197"/>
        <v/>
      </c>
      <c r="AE669" t="str">
        <f t="shared" si="198"/>
        <v/>
      </c>
      <c r="AG669">
        <v>667</v>
      </c>
      <c r="AH669" t="str">
        <f t="shared" si="201"/>
        <v/>
      </c>
      <c r="AI669" t="str">
        <f>IFERROR(IF(MATCH($AH661,$S:$S,0)&gt;0,CONCATENATE("precio: ",INDEX($AB:$AB,MATCH($AH661,$S:$S,0)),","),0),"")</f>
        <v/>
      </c>
      <c r="AN669" t="str">
        <f>IF($E669="","",INDEX(CATEGORIAS!$A:$A,MATCH($E669,CATEGORIAS!$B:$B,0)))</f>
        <v/>
      </c>
      <c r="AO669" t="str">
        <f>IF($F669="","",INDEX(SUBCATEGORIAS!$A:$A,MATCH($F669,SUBCATEGORIAS!$B:$B,0)))</f>
        <v/>
      </c>
      <c r="AP669" t="str">
        <f t="shared" si="191"/>
        <v/>
      </c>
      <c r="AR669" s="2" t="str">
        <f t="shared" si="199"/>
        <v/>
      </c>
      <c r="AS669" t="str">
        <f t="shared" si="200"/>
        <v/>
      </c>
      <c r="AT669" t="str">
        <f t="shared" si="192"/>
        <v/>
      </c>
      <c r="AU669" t="str">
        <f t="shared" si="193"/>
        <v/>
      </c>
    </row>
    <row r="670" spans="2:47" x14ac:dyDescent="0.25">
      <c r="B670" t="str">
        <f>IF(D670="","",MAX($B$2:B669)+1)</f>
        <v/>
      </c>
      <c r="C670" s="3" t="str">
        <f>IF(A670="","",IF(COUNTIF($A$2:$A669,$A670)=0,MAX($C$2:$C669)+1,""))</f>
        <v/>
      </c>
      <c r="M670" t="s">
        <v>57</v>
      </c>
      <c r="O670" t="s">
        <v>57</v>
      </c>
      <c r="P670" s="3" t="str">
        <f t="shared" si="194"/>
        <v/>
      </c>
      <c r="Q670" s="3" t="str">
        <f>IF(D670="","",IF(AND(D670&lt;&gt;"",E670&lt;&gt;"",F670&lt;&gt;"",J670&lt;&gt;"",P670&lt;&gt;"",L670&lt;&gt;"",IFERROR(MATCH(INDEX($C:$C,MATCH($D670,$D:$D,0)),IMAGENES!$B:$B,0),-1)&gt;0),"'si'","'no'"))</f>
        <v/>
      </c>
      <c r="S670" t="str">
        <f t="shared" si="184"/>
        <v/>
      </c>
      <c r="T670" t="str">
        <f t="shared" si="185"/>
        <v/>
      </c>
      <c r="U670" t="str">
        <f t="shared" si="186"/>
        <v/>
      </c>
      <c r="V670" t="str">
        <f t="shared" si="195"/>
        <v/>
      </c>
      <c r="W670" t="str">
        <f t="shared" si="187"/>
        <v/>
      </c>
      <c r="X670" t="str">
        <f t="shared" si="188"/>
        <v/>
      </c>
      <c r="Y670" t="str">
        <f t="shared" si="189"/>
        <v/>
      </c>
      <c r="Z670" t="str">
        <f>IF($X670="","",INDEX(CATEGORIAS!$A:$A,MATCH($X670,CATEGORIAS!$B:$B,0)))</f>
        <v/>
      </c>
      <c r="AA670" t="str">
        <f>IF($Y670="","",INDEX(SUBCATEGORIAS!$A:$A,MATCH($Y670,SUBCATEGORIAS!$B:$B,0)))</f>
        <v/>
      </c>
      <c r="AB670" t="str">
        <f t="shared" si="190"/>
        <v/>
      </c>
      <c r="AC670" t="str">
        <f t="shared" si="196"/>
        <v/>
      </c>
      <c r="AD670" t="str">
        <f t="shared" si="197"/>
        <v/>
      </c>
      <c r="AE670" t="str">
        <f t="shared" si="198"/>
        <v/>
      </c>
      <c r="AG670">
        <v>668</v>
      </c>
      <c r="AH670" t="str">
        <f t="shared" si="201"/>
        <v/>
      </c>
      <c r="AI670" t="str">
        <f>IFERROR(IF(MATCH($AH661,$S:$S,0)&gt;0,CONCATENATE("video_si: ",IF(LEN(IF(OR(INDEX($AD:$AD,MATCH($AH661,$S:$S,0))=0,INDEX($AD:$AD,MATCH($AH661,$S:$S,0))=" ",INDEX($AD:$AD,MATCH($AH661,$S:$S,0))=""),CONCATENATE(CHAR(39),CHAR(39)),CONCATENATE(CHAR(39),INDEX($AD:$AD,MATCH($AH661,$S:$S,0)),CHAR(39))))&gt;5,"'si'","'no'"),","),0),"")</f>
        <v/>
      </c>
      <c r="AN670" t="str">
        <f>IF($E670="","",INDEX(CATEGORIAS!$A:$A,MATCH($E670,CATEGORIAS!$B:$B,0)))</f>
        <v/>
      </c>
      <c r="AO670" t="str">
        <f>IF($F670="","",INDEX(SUBCATEGORIAS!$A:$A,MATCH($F670,SUBCATEGORIAS!$B:$B,0)))</f>
        <v/>
      </c>
      <c r="AP670" t="str">
        <f t="shared" si="191"/>
        <v/>
      </c>
      <c r="AR670" s="2" t="str">
        <f t="shared" si="199"/>
        <v/>
      </c>
      <c r="AS670" t="str">
        <f t="shared" si="200"/>
        <v/>
      </c>
      <c r="AT670" t="str">
        <f t="shared" si="192"/>
        <v/>
      </c>
      <c r="AU670" t="str">
        <f t="shared" si="193"/>
        <v/>
      </c>
    </row>
    <row r="671" spans="2:47" x14ac:dyDescent="0.25">
      <c r="B671" t="str">
        <f>IF(D671="","",MAX($B$2:B670)+1)</f>
        <v/>
      </c>
      <c r="C671" s="3" t="str">
        <f>IF(A671="","",IF(COUNTIF($A$2:$A670,$A671)=0,MAX($C$2:$C670)+1,""))</f>
        <v/>
      </c>
      <c r="M671" t="s">
        <v>57</v>
      </c>
      <c r="O671" t="s">
        <v>57</v>
      </c>
      <c r="P671" s="3" t="str">
        <f t="shared" si="194"/>
        <v/>
      </c>
      <c r="Q671" s="3" t="str">
        <f>IF(D671="","",IF(AND(D671&lt;&gt;"",E671&lt;&gt;"",F671&lt;&gt;"",J671&lt;&gt;"",P671&lt;&gt;"",L671&lt;&gt;"",IFERROR(MATCH(INDEX($C:$C,MATCH($D671,$D:$D,0)),IMAGENES!$B:$B,0),-1)&gt;0),"'si'","'no'"))</f>
        <v/>
      </c>
      <c r="S671" t="str">
        <f t="shared" si="184"/>
        <v/>
      </c>
      <c r="T671" t="str">
        <f t="shared" si="185"/>
        <v/>
      </c>
      <c r="U671" t="str">
        <f t="shared" si="186"/>
        <v/>
      </c>
      <c r="V671" t="str">
        <f t="shared" si="195"/>
        <v/>
      </c>
      <c r="W671" t="str">
        <f t="shared" si="187"/>
        <v/>
      </c>
      <c r="X671" t="str">
        <f t="shared" si="188"/>
        <v/>
      </c>
      <c r="Y671" t="str">
        <f t="shared" si="189"/>
        <v/>
      </c>
      <c r="Z671" t="str">
        <f>IF($X671="","",INDEX(CATEGORIAS!$A:$A,MATCH($X671,CATEGORIAS!$B:$B,0)))</f>
        <v/>
      </c>
      <c r="AA671" t="str">
        <f>IF($Y671="","",INDEX(SUBCATEGORIAS!$A:$A,MATCH($Y671,SUBCATEGORIAS!$B:$B,0)))</f>
        <v/>
      </c>
      <c r="AB671" t="str">
        <f t="shared" si="190"/>
        <v/>
      </c>
      <c r="AC671" t="str">
        <f t="shared" si="196"/>
        <v/>
      </c>
      <c r="AD671" t="str">
        <f t="shared" si="197"/>
        <v/>
      </c>
      <c r="AE671" t="str">
        <f t="shared" si="198"/>
        <v/>
      </c>
      <c r="AG671">
        <v>669</v>
      </c>
      <c r="AH671" t="str">
        <f t="shared" si="201"/>
        <v/>
      </c>
      <c r="AI671" t="str">
        <f>IFERROR(IF(MATCH($AH661,$S:$S,0)&gt;0,CONCATENATE("video_link: ",IF(OR(INDEX($AD:$AD,MATCH($AH661,$S:$S,0))=0,INDEX($AD:$AD,MATCH($AH661,$S:$S,0))=" ",INDEX($AD:$AD,MATCH($AH661,$S:$S,0))=""),CONCATENATE(CHAR(39),CHAR(39)),CONCATENATE(CHAR(39),INDEX($AD:$AD,MATCH($AH661,$S:$S,0)),CHAR(39))),","),0),"")</f>
        <v/>
      </c>
      <c r="AN671" t="str">
        <f>IF($E671="","",INDEX(CATEGORIAS!$A:$A,MATCH($E671,CATEGORIAS!$B:$B,0)))</f>
        <v/>
      </c>
      <c r="AO671" t="str">
        <f>IF($F671="","",INDEX(SUBCATEGORIAS!$A:$A,MATCH($F671,SUBCATEGORIAS!$B:$B,0)))</f>
        <v/>
      </c>
      <c r="AP671" t="str">
        <f t="shared" si="191"/>
        <v/>
      </c>
      <c r="AR671" s="2" t="str">
        <f t="shared" si="199"/>
        <v/>
      </c>
      <c r="AS671" t="str">
        <f t="shared" si="200"/>
        <v/>
      </c>
      <c r="AT671" t="str">
        <f t="shared" si="192"/>
        <v/>
      </c>
      <c r="AU671" t="str">
        <f t="shared" si="193"/>
        <v/>
      </c>
    </row>
    <row r="672" spans="2:47" x14ac:dyDescent="0.25">
      <c r="B672" t="str">
        <f>IF(D672="","",MAX($B$2:B671)+1)</f>
        <v/>
      </c>
      <c r="C672" s="3" t="str">
        <f>IF(A672="","",IF(COUNTIF($A$2:$A671,$A672)=0,MAX($C$2:$C671)+1,""))</f>
        <v/>
      </c>
      <c r="M672" t="s">
        <v>57</v>
      </c>
      <c r="O672" t="s">
        <v>57</v>
      </c>
      <c r="P672" s="3" t="str">
        <f t="shared" si="194"/>
        <v/>
      </c>
      <c r="Q672" s="3" t="str">
        <f>IF(D672="","",IF(AND(D672&lt;&gt;"",E672&lt;&gt;"",F672&lt;&gt;"",J672&lt;&gt;"",P672&lt;&gt;"",L672&lt;&gt;"",IFERROR(MATCH(INDEX($C:$C,MATCH($D672,$D:$D,0)),IMAGENES!$B:$B,0),-1)&gt;0),"'si'","'no'"))</f>
        <v/>
      </c>
      <c r="S672" t="str">
        <f t="shared" si="184"/>
        <v/>
      </c>
      <c r="T672" t="str">
        <f t="shared" si="185"/>
        <v/>
      </c>
      <c r="U672" t="str">
        <f t="shared" si="186"/>
        <v/>
      </c>
      <c r="V672" t="str">
        <f t="shared" si="195"/>
        <v/>
      </c>
      <c r="W672" t="str">
        <f t="shared" si="187"/>
        <v/>
      </c>
      <c r="X672" t="str">
        <f t="shared" si="188"/>
        <v/>
      </c>
      <c r="Y672" t="str">
        <f t="shared" si="189"/>
        <v/>
      </c>
      <c r="Z672" t="str">
        <f>IF($X672="","",INDEX(CATEGORIAS!$A:$A,MATCH($X672,CATEGORIAS!$B:$B,0)))</f>
        <v/>
      </c>
      <c r="AA672" t="str">
        <f>IF($Y672="","",INDEX(SUBCATEGORIAS!$A:$A,MATCH($Y672,SUBCATEGORIAS!$B:$B,0)))</f>
        <v/>
      </c>
      <c r="AB672" t="str">
        <f t="shared" si="190"/>
        <v/>
      </c>
      <c r="AC672" t="str">
        <f t="shared" si="196"/>
        <v/>
      </c>
      <c r="AD672" t="str">
        <f t="shared" si="197"/>
        <v/>
      </c>
      <c r="AE672" t="str">
        <f t="shared" si="198"/>
        <v/>
      </c>
      <c r="AG672">
        <v>670</v>
      </c>
      <c r="AH672" t="str">
        <f t="shared" si="201"/>
        <v/>
      </c>
      <c r="AI672" t="str">
        <f>IFERROR(IF(MATCH($AH661,$S:$S,0)&gt;0,CONCATENATE("imagen: ",IF(OR(INDEX($AC:$AC,MATCH($AH661,$S:$S,0))=0,INDEX($AC:$AC,MATCH($AH661,$S:$S,0))=" ",INDEX($AC:$AC,MATCH($AH661,$S:$S,0))=""),CONCATENATE(CHAR(39),CHAR(39)),CONCATENATE("require('../images/productos/",INDEX($AC:$AC,MATCH($AH661,$S:$S,0)),"')")),","),0),"")</f>
        <v/>
      </c>
      <c r="AN672" t="str">
        <f>IF($E672="","",INDEX(CATEGORIAS!$A:$A,MATCH($E672,CATEGORIAS!$B:$B,0)))</f>
        <v/>
      </c>
      <c r="AO672" t="str">
        <f>IF($F672="","",INDEX(SUBCATEGORIAS!$A:$A,MATCH($F672,SUBCATEGORIAS!$B:$B,0)))</f>
        <v/>
      </c>
      <c r="AP672" t="str">
        <f t="shared" si="191"/>
        <v/>
      </c>
      <c r="AR672" s="2" t="str">
        <f t="shared" si="199"/>
        <v/>
      </c>
      <c r="AS672" t="str">
        <f t="shared" si="200"/>
        <v/>
      </c>
      <c r="AT672" t="str">
        <f t="shared" si="192"/>
        <v/>
      </c>
      <c r="AU672" t="str">
        <f t="shared" si="193"/>
        <v/>
      </c>
    </row>
    <row r="673" spans="2:47" x14ac:dyDescent="0.25">
      <c r="B673" t="str">
        <f>IF(D673="","",MAX($B$2:B672)+1)</f>
        <v/>
      </c>
      <c r="C673" s="3" t="str">
        <f>IF(A673="","",IF(COUNTIF($A$2:$A672,$A673)=0,MAX($C$2:$C672)+1,""))</f>
        <v/>
      </c>
      <c r="M673" t="s">
        <v>57</v>
      </c>
      <c r="O673" t="s">
        <v>57</v>
      </c>
      <c r="P673" s="3" t="str">
        <f t="shared" si="194"/>
        <v/>
      </c>
      <c r="Q673" s="3" t="str">
        <f>IF(D673="","",IF(AND(D673&lt;&gt;"",E673&lt;&gt;"",F673&lt;&gt;"",J673&lt;&gt;"",P673&lt;&gt;"",L673&lt;&gt;"",IFERROR(MATCH(INDEX($C:$C,MATCH($D673,$D:$D,0)),IMAGENES!$B:$B,0),-1)&gt;0),"'si'","'no'"))</f>
        <v/>
      </c>
      <c r="S673" t="str">
        <f t="shared" si="184"/>
        <v/>
      </c>
      <c r="T673" t="str">
        <f t="shared" si="185"/>
        <v/>
      </c>
      <c r="U673" t="str">
        <f t="shared" si="186"/>
        <v/>
      </c>
      <c r="V673" t="str">
        <f t="shared" si="195"/>
        <v/>
      </c>
      <c r="W673" t="str">
        <f t="shared" si="187"/>
        <v/>
      </c>
      <c r="X673" t="str">
        <f t="shared" si="188"/>
        <v/>
      </c>
      <c r="Y673" t="str">
        <f t="shared" si="189"/>
        <v/>
      </c>
      <c r="Z673" t="str">
        <f>IF($X673="","",INDEX(CATEGORIAS!$A:$A,MATCH($X673,CATEGORIAS!$B:$B,0)))</f>
        <v/>
      </c>
      <c r="AA673" t="str">
        <f>IF($Y673="","",INDEX(SUBCATEGORIAS!$A:$A,MATCH($Y673,SUBCATEGORIAS!$B:$B,0)))</f>
        <v/>
      </c>
      <c r="AB673" t="str">
        <f t="shared" si="190"/>
        <v/>
      </c>
      <c r="AC673" t="str">
        <f t="shared" si="196"/>
        <v/>
      </c>
      <c r="AD673" t="str">
        <f t="shared" si="197"/>
        <v/>
      </c>
      <c r="AE673" t="str">
        <f t="shared" si="198"/>
        <v/>
      </c>
      <c r="AG673">
        <v>671</v>
      </c>
      <c r="AH673" t="str">
        <f t="shared" si="201"/>
        <v/>
      </c>
      <c r="AI673" t="str">
        <f>IFERROR(IF(MATCH($AH661,$S:$S,0)&gt;0,CONCATENATE("disponible: ",INDEX($AE:$AE,MATCH($AH661,$S:$S,0)),","),0),"")</f>
        <v/>
      </c>
      <c r="AN673" t="str">
        <f>IF($E673="","",INDEX(CATEGORIAS!$A:$A,MATCH($E673,CATEGORIAS!$B:$B,0)))</f>
        <v/>
      </c>
      <c r="AO673" t="str">
        <f>IF($F673="","",INDEX(SUBCATEGORIAS!$A:$A,MATCH($F673,SUBCATEGORIAS!$B:$B,0)))</f>
        <v/>
      </c>
      <c r="AP673" t="str">
        <f t="shared" si="191"/>
        <v/>
      </c>
      <c r="AR673" s="2" t="str">
        <f t="shared" si="199"/>
        <v/>
      </c>
      <c r="AS673" t="str">
        <f t="shared" si="200"/>
        <v/>
      </c>
      <c r="AT673" t="str">
        <f t="shared" si="192"/>
        <v/>
      </c>
      <c r="AU673" t="str">
        <f t="shared" si="193"/>
        <v/>
      </c>
    </row>
    <row r="674" spans="2:47" x14ac:dyDescent="0.25">
      <c r="B674" t="str">
        <f>IF(D674="","",MAX($B$2:B673)+1)</f>
        <v/>
      </c>
      <c r="C674" s="3" t="str">
        <f>IF(A674="","",IF(COUNTIF($A$2:$A673,$A674)=0,MAX($C$2:$C673)+1,""))</f>
        <v/>
      </c>
      <c r="M674" t="s">
        <v>57</v>
      </c>
      <c r="O674" t="s">
        <v>57</v>
      </c>
      <c r="P674" s="3" t="str">
        <f t="shared" si="194"/>
        <v/>
      </c>
      <c r="Q674" s="3" t="str">
        <f>IF(D674="","",IF(AND(D674&lt;&gt;"",E674&lt;&gt;"",F674&lt;&gt;"",J674&lt;&gt;"",P674&lt;&gt;"",L674&lt;&gt;"",IFERROR(MATCH(INDEX($C:$C,MATCH($D674,$D:$D,0)),IMAGENES!$B:$B,0),-1)&gt;0),"'si'","'no'"))</f>
        <v/>
      </c>
      <c r="S674" t="str">
        <f t="shared" si="184"/>
        <v/>
      </c>
      <c r="T674" t="str">
        <f t="shared" si="185"/>
        <v/>
      </c>
      <c r="U674" t="str">
        <f t="shared" si="186"/>
        <v/>
      </c>
      <c r="V674" t="str">
        <f t="shared" si="195"/>
        <v/>
      </c>
      <c r="W674" t="str">
        <f t="shared" si="187"/>
        <v/>
      </c>
      <c r="X674" t="str">
        <f t="shared" si="188"/>
        <v/>
      </c>
      <c r="Y674" t="str">
        <f t="shared" si="189"/>
        <v/>
      </c>
      <c r="Z674" t="str">
        <f>IF($X674="","",INDEX(CATEGORIAS!$A:$A,MATCH($X674,CATEGORIAS!$B:$B,0)))</f>
        <v/>
      </c>
      <c r="AA674" t="str">
        <f>IF($Y674="","",INDEX(SUBCATEGORIAS!$A:$A,MATCH($Y674,SUBCATEGORIAS!$B:$B,0)))</f>
        <v/>
      </c>
      <c r="AB674" t="str">
        <f t="shared" si="190"/>
        <v/>
      </c>
      <c r="AC674" t="str">
        <f t="shared" si="196"/>
        <v/>
      </c>
      <c r="AD674" t="str">
        <f t="shared" si="197"/>
        <v/>
      </c>
      <c r="AE674" t="str">
        <f t="shared" si="198"/>
        <v/>
      </c>
      <c r="AG674">
        <v>672</v>
      </c>
      <c r="AH674" t="str">
        <f t="shared" si="201"/>
        <v/>
      </c>
      <c r="AI674" t="str">
        <f>IFERROR(IF(MATCH($AH661,$S:$S,0)&gt;0,"},",0),"")</f>
        <v/>
      </c>
      <c r="AN674" t="str">
        <f>IF($E674="","",INDEX(CATEGORIAS!$A:$A,MATCH($E674,CATEGORIAS!$B:$B,0)))</f>
        <v/>
      </c>
      <c r="AO674" t="str">
        <f>IF($F674="","",INDEX(SUBCATEGORIAS!$A:$A,MATCH($F674,SUBCATEGORIAS!$B:$B,0)))</f>
        <v/>
      </c>
      <c r="AP674" t="str">
        <f t="shared" si="191"/>
        <v/>
      </c>
      <c r="AR674" s="2" t="str">
        <f t="shared" si="199"/>
        <v/>
      </c>
      <c r="AS674" t="str">
        <f t="shared" si="200"/>
        <v/>
      </c>
      <c r="AT674" t="str">
        <f t="shared" si="192"/>
        <v/>
      </c>
      <c r="AU674" t="str">
        <f t="shared" si="193"/>
        <v/>
      </c>
    </row>
    <row r="675" spans="2:47" x14ac:dyDescent="0.25">
      <c r="B675" t="str">
        <f>IF(D675="","",MAX($B$2:B674)+1)</f>
        <v/>
      </c>
      <c r="C675" s="3" t="str">
        <f>IF(A675="","",IF(COUNTIF($A$2:$A674,$A675)=0,MAX($C$2:$C674)+1,""))</f>
        <v/>
      </c>
      <c r="M675" t="s">
        <v>57</v>
      </c>
      <c r="O675" t="s">
        <v>57</v>
      </c>
      <c r="P675" s="3" t="str">
        <f t="shared" si="194"/>
        <v/>
      </c>
      <c r="Q675" s="3" t="str">
        <f>IF(D675="","",IF(AND(D675&lt;&gt;"",E675&lt;&gt;"",F675&lt;&gt;"",J675&lt;&gt;"",P675&lt;&gt;"",L675&lt;&gt;"",IFERROR(MATCH(INDEX($C:$C,MATCH($D675,$D:$D,0)),IMAGENES!$B:$B,0),-1)&gt;0),"'si'","'no'"))</f>
        <v/>
      </c>
      <c r="S675" t="str">
        <f t="shared" si="184"/>
        <v/>
      </c>
      <c r="T675" t="str">
        <f t="shared" si="185"/>
        <v/>
      </c>
      <c r="U675" t="str">
        <f t="shared" si="186"/>
        <v/>
      </c>
      <c r="V675" t="str">
        <f t="shared" si="195"/>
        <v/>
      </c>
      <c r="W675" t="str">
        <f t="shared" si="187"/>
        <v/>
      </c>
      <c r="X675" t="str">
        <f t="shared" si="188"/>
        <v/>
      </c>
      <c r="Y675" t="str">
        <f t="shared" si="189"/>
        <v/>
      </c>
      <c r="Z675" t="str">
        <f>IF($X675="","",INDEX(CATEGORIAS!$A:$A,MATCH($X675,CATEGORIAS!$B:$B,0)))</f>
        <v/>
      </c>
      <c r="AA675" t="str">
        <f>IF($Y675="","",INDEX(SUBCATEGORIAS!$A:$A,MATCH($Y675,SUBCATEGORIAS!$B:$B,0)))</f>
        <v/>
      </c>
      <c r="AB675" t="str">
        <f t="shared" si="190"/>
        <v/>
      </c>
      <c r="AC675" t="str">
        <f t="shared" si="196"/>
        <v/>
      </c>
      <c r="AD675" t="str">
        <f t="shared" si="197"/>
        <v/>
      </c>
      <c r="AE675" t="str">
        <f t="shared" si="198"/>
        <v/>
      </c>
      <c r="AG675">
        <v>673</v>
      </c>
      <c r="AH675">
        <f t="shared" si="201"/>
        <v>49</v>
      </c>
      <c r="AI675" t="str">
        <f>IFERROR(IF(MATCH($AH675,$S:$S,0)&gt;0,"{",0),"")</f>
        <v/>
      </c>
      <c r="AN675" t="str">
        <f>IF($E675="","",INDEX(CATEGORIAS!$A:$A,MATCH($E675,CATEGORIAS!$B:$B,0)))</f>
        <v/>
      </c>
      <c r="AO675" t="str">
        <f>IF($F675="","",INDEX(SUBCATEGORIAS!$A:$A,MATCH($F675,SUBCATEGORIAS!$B:$B,0)))</f>
        <v/>
      </c>
      <c r="AP675" t="str">
        <f t="shared" si="191"/>
        <v/>
      </c>
      <c r="AR675" s="2" t="str">
        <f t="shared" si="199"/>
        <v/>
      </c>
      <c r="AS675" t="str">
        <f t="shared" si="200"/>
        <v/>
      </c>
      <c r="AT675" t="str">
        <f t="shared" si="192"/>
        <v/>
      </c>
      <c r="AU675" t="str">
        <f t="shared" si="193"/>
        <v/>
      </c>
    </row>
    <row r="676" spans="2:47" x14ac:dyDescent="0.25">
      <c r="B676" t="str">
        <f>IF(D676="","",MAX($B$2:B675)+1)</f>
        <v/>
      </c>
      <c r="C676" s="3" t="str">
        <f>IF(A676="","",IF(COUNTIF($A$2:$A675,$A676)=0,MAX($C$2:$C675)+1,""))</f>
        <v/>
      </c>
      <c r="M676" t="s">
        <v>57</v>
      </c>
      <c r="O676" t="s">
        <v>57</v>
      </c>
      <c r="P676" s="3" t="str">
        <f t="shared" si="194"/>
        <v/>
      </c>
      <c r="Q676" s="3" t="str">
        <f>IF(D676="","",IF(AND(D676&lt;&gt;"",E676&lt;&gt;"",F676&lt;&gt;"",J676&lt;&gt;"",P676&lt;&gt;"",L676&lt;&gt;"",IFERROR(MATCH(INDEX($C:$C,MATCH($D676,$D:$D,0)),IMAGENES!$B:$B,0),-1)&gt;0),"'si'","'no'"))</f>
        <v/>
      </c>
      <c r="S676" t="str">
        <f t="shared" si="184"/>
        <v/>
      </c>
      <c r="T676" t="str">
        <f t="shared" si="185"/>
        <v/>
      </c>
      <c r="U676" t="str">
        <f t="shared" si="186"/>
        <v/>
      </c>
      <c r="V676" t="str">
        <f t="shared" si="195"/>
        <v/>
      </c>
      <c r="W676" t="str">
        <f t="shared" si="187"/>
        <v/>
      </c>
      <c r="X676" t="str">
        <f t="shared" si="188"/>
        <v/>
      </c>
      <c r="Y676" t="str">
        <f t="shared" si="189"/>
        <v/>
      </c>
      <c r="Z676" t="str">
        <f>IF($X676="","",INDEX(CATEGORIAS!$A:$A,MATCH($X676,CATEGORIAS!$B:$B,0)))</f>
        <v/>
      </c>
      <c r="AA676" t="str">
        <f>IF($Y676="","",INDEX(SUBCATEGORIAS!$A:$A,MATCH($Y676,SUBCATEGORIAS!$B:$B,0)))</f>
        <v/>
      </c>
      <c r="AB676" t="str">
        <f t="shared" si="190"/>
        <v/>
      </c>
      <c r="AC676" t="str">
        <f t="shared" si="196"/>
        <v/>
      </c>
      <c r="AD676" t="str">
        <f t="shared" si="197"/>
        <v/>
      </c>
      <c r="AE676" t="str">
        <f t="shared" si="198"/>
        <v/>
      </c>
      <c r="AG676">
        <v>674</v>
      </c>
      <c r="AH676" t="str">
        <f t="shared" si="201"/>
        <v/>
      </c>
      <c r="AI676" t="str">
        <f>IFERROR(IF(MATCH($AH675,$S:$S,0)&gt;0,CONCATENATE("id_articulo: ",$AH675,","),0),"")</f>
        <v/>
      </c>
      <c r="AN676" t="str">
        <f>IF($E676="","",INDEX(CATEGORIAS!$A:$A,MATCH($E676,CATEGORIAS!$B:$B,0)))</f>
        <v/>
      </c>
      <c r="AO676" t="str">
        <f>IF($F676="","",INDEX(SUBCATEGORIAS!$A:$A,MATCH($F676,SUBCATEGORIAS!$B:$B,0)))</f>
        <v/>
      </c>
      <c r="AP676" t="str">
        <f t="shared" si="191"/>
        <v/>
      </c>
      <c r="AR676" s="2" t="str">
        <f t="shared" si="199"/>
        <v/>
      </c>
      <c r="AS676" t="str">
        <f t="shared" si="200"/>
        <v/>
      </c>
      <c r="AT676" t="str">
        <f t="shared" si="192"/>
        <v/>
      </c>
      <c r="AU676" t="str">
        <f t="shared" si="193"/>
        <v/>
      </c>
    </row>
    <row r="677" spans="2:47" x14ac:dyDescent="0.25">
      <c r="B677" t="str">
        <f>IF(D677="","",MAX($B$2:B676)+1)</f>
        <v/>
      </c>
      <c r="C677" s="3" t="str">
        <f>IF(A677="","",IF(COUNTIF($A$2:$A676,$A677)=0,MAX($C$2:$C676)+1,""))</f>
        <v/>
      </c>
      <c r="M677" t="s">
        <v>57</v>
      </c>
      <c r="O677" t="s">
        <v>57</v>
      </c>
      <c r="P677" s="3" t="str">
        <f t="shared" si="194"/>
        <v/>
      </c>
      <c r="Q677" s="3" t="str">
        <f>IF(D677="","",IF(AND(D677&lt;&gt;"",E677&lt;&gt;"",F677&lt;&gt;"",J677&lt;&gt;"",P677&lt;&gt;"",L677&lt;&gt;"",IFERROR(MATCH(INDEX($C:$C,MATCH($D677,$D:$D,0)),IMAGENES!$B:$B,0),-1)&gt;0),"'si'","'no'"))</f>
        <v/>
      </c>
      <c r="S677" t="str">
        <f t="shared" si="184"/>
        <v/>
      </c>
      <c r="T677" t="str">
        <f t="shared" si="185"/>
        <v/>
      </c>
      <c r="U677" t="str">
        <f t="shared" si="186"/>
        <v/>
      </c>
      <c r="V677" t="str">
        <f t="shared" si="195"/>
        <v/>
      </c>
      <c r="W677" t="str">
        <f t="shared" si="187"/>
        <v/>
      </c>
      <c r="X677" t="str">
        <f t="shared" si="188"/>
        <v/>
      </c>
      <c r="Y677" t="str">
        <f t="shared" si="189"/>
        <v/>
      </c>
      <c r="Z677" t="str">
        <f>IF($X677="","",INDEX(CATEGORIAS!$A:$A,MATCH($X677,CATEGORIAS!$B:$B,0)))</f>
        <v/>
      </c>
      <c r="AA677" t="str">
        <f>IF($Y677="","",INDEX(SUBCATEGORIAS!$A:$A,MATCH($Y677,SUBCATEGORIAS!$B:$B,0)))</f>
        <v/>
      </c>
      <c r="AB677" t="str">
        <f t="shared" si="190"/>
        <v/>
      </c>
      <c r="AC677" t="str">
        <f t="shared" si="196"/>
        <v/>
      </c>
      <c r="AD677" t="str">
        <f t="shared" si="197"/>
        <v/>
      </c>
      <c r="AE677" t="str">
        <f t="shared" si="198"/>
        <v/>
      </c>
      <c r="AG677">
        <v>675</v>
      </c>
      <c r="AH677" t="str">
        <f t="shared" si="201"/>
        <v/>
      </c>
      <c r="AI677" t="str">
        <f>IFERROR(IF(MATCH($AH675,$S:$S,0)&gt;0,CONCATENATE("nombre: '",INDEX($T:$T,MATCH($AH675,$S:$S,0)),"',"),0),"")</f>
        <v/>
      </c>
      <c r="AN677" t="str">
        <f>IF($E677="","",INDEX(CATEGORIAS!$A:$A,MATCH($E677,CATEGORIAS!$B:$B,0)))</f>
        <v/>
      </c>
      <c r="AO677" t="str">
        <f>IF($F677="","",INDEX(SUBCATEGORIAS!$A:$A,MATCH($F677,SUBCATEGORIAS!$B:$B,0)))</f>
        <v/>
      </c>
      <c r="AP677" t="str">
        <f t="shared" si="191"/>
        <v/>
      </c>
      <c r="AR677" s="2" t="str">
        <f t="shared" si="199"/>
        <v/>
      </c>
      <c r="AS677" t="str">
        <f t="shared" si="200"/>
        <v/>
      </c>
      <c r="AT677" t="str">
        <f t="shared" si="192"/>
        <v/>
      </c>
      <c r="AU677" t="str">
        <f t="shared" si="193"/>
        <v/>
      </c>
    </row>
    <row r="678" spans="2:47" x14ac:dyDescent="0.25">
      <c r="B678" t="str">
        <f>IF(D678="","",MAX($B$2:B677)+1)</f>
        <v/>
      </c>
      <c r="C678" s="3" t="str">
        <f>IF(A678="","",IF(COUNTIF($A$2:$A677,$A678)=0,MAX($C$2:$C677)+1,""))</f>
        <v/>
      </c>
      <c r="M678" t="s">
        <v>57</v>
      </c>
      <c r="O678" t="s">
        <v>57</v>
      </c>
      <c r="P678" s="3" t="str">
        <f t="shared" si="194"/>
        <v/>
      </c>
      <c r="Q678" s="3" t="str">
        <f>IF(D678="","",IF(AND(D678&lt;&gt;"",E678&lt;&gt;"",F678&lt;&gt;"",J678&lt;&gt;"",P678&lt;&gt;"",L678&lt;&gt;"",IFERROR(MATCH(INDEX($C:$C,MATCH($D678,$D:$D,0)),IMAGENES!$B:$B,0),-1)&gt;0),"'si'","'no'"))</f>
        <v/>
      </c>
      <c r="S678" t="str">
        <f t="shared" si="184"/>
        <v/>
      </c>
      <c r="T678" t="str">
        <f t="shared" si="185"/>
        <v/>
      </c>
      <c r="U678" t="str">
        <f t="shared" si="186"/>
        <v/>
      </c>
      <c r="V678" t="str">
        <f t="shared" si="195"/>
        <v/>
      </c>
      <c r="W678" t="str">
        <f t="shared" si="187"/>
        <v/>
      </c>
      <c r="X678" t="str">
        <f t="shared" si="188"/>
        <v/>
      </c>
      <c r="Y678" t="str">
        <f t="shared" si="189"/>
        <v/>
      </c>
      <c r="Z678" t="str">
        <f>IF($X678="","",INDEX(CATEGORIAS!$A:$A,MATCH($X678,CATEGORIAS!$B:$B,0)))</f>
        <v/>
      </c>
      <c r="AA678" t="str">
        <f>IF($Y678="","",INDEX(SUBCATEGORIAS!$A:$A,MATCH($Y678,SUBCATEGORIAS!$B:$B,0)))</f>
        <v/>
      </c>
      <c r="AB678" t="str">
        <f t="shared" si="190"/>
        <v/>
      </c>
      <c r="AC678" t="str">
        <f t="shared" si="196"/>
        <v/>
      </c>
      <c r="AD678" t="str">
        <f t="shared" si="197"/>
        <v/>
      </c>
      <c r="AE678" t="str">
        <f t="shared" si="198"/>
        <v/>
      </c>
      <c r="AG678">
        <v>676</v>
      </c>
      <c r="AH678" t="str">
        <f t="shared" si="201"/>
        <v/>
      </c>
      <c r="AI678" t="str">
        <f>IFERROR(IF(MATCH($AH675,$S:$S,0)&gt;0,CONCATENATE("descripcion: '",INDEX($U:$U,MATCH($AH675,$S:$S,0)),"',"),0),"")</f>
        <v/>
      </c>
      <c r="AN678" t="str">
        <f>IF($E678="","",INDEX(CATEGORIAS!$A:$A,MATCH($E678,CATEGORIAS!$B:$B,0)))</f>
        <v/>
      </c>
      <c r="AO678" t="str">
        <f>IF($F678="","",INDEX(SUBCATEGORIAS!$A:$A,MATCH($F678,SUBCATEGORIAS!$B:$B,0)))</f>
        <v/>
      </c>
      <c r="AP678" t="str">
        <f t="shared" si="191"/>
        <v/>
      </c>
      <c r="AR678" s="2" t="str">
        <f t="shared" si="199"/>
        <v/>
      </c>
      <c r="AS678" t="str">
        <f t="shared" si="200"/>
        <v/>
      </c>
      <c r="AT678" t="str">
        <f t="shared" si="192"/>
        <v/>
      </c>
      <c r="AU678" t="str">
        <f t="shared" si="193"/>
        <v/>
      </c>
    </row>
    <row r="679" spans="2:47" x14ac:dyDescent="0.25">
      <c r="B679" t="str">
        <f>IF(D679="","",MAX($B$2:B678)+1)</f>
        <v/>
      </c>
      <c r="C679" s="3" t="str">
        <f>IF(A679="","",IF(COUNTIF($A$2:$A678,$A679)=0,MAX($C$2:$C678)+1,""))</f>
        <v/>
      </c>
      <c r="M679" t="s">
        <v>57</v>
      </c>
      <c r="O679" t="s">
        <v>57</v>
      </c>
      <c r="P679" s="3" t="str">
        <f t="shared" si="194"/>
        <v/>
      </c>
      <c r="Q679" s="3" t="str">
        <f>IF(D679="","",IF(AND(D679&lt;&gt;"",E679&lt;&gt;"",F679&lt;&gt;"",J679&lt;&gt;"",P679&lt;&gt;"",L679&lt;&gt;"",IFERROR(MATCH(INDEX($C:$C,MATCH($D679,$D:$D,0)),IMAGENES!$B:$B,0),-1)&gt;0),"'si'","'no'"))</f>
        <v/>
      </c>
      <c r="S679" t="str">
        <f t="shared" si="184"/>
        <v/>
      </c>
      <c r="T679" t="str">
        <f t="shared" si="185"/>
        <v/>
      </c>
      <c r="U679" t="str">
        <f t="shared" si="186"/>
        <v/>
      </c>
      <c r="V679" t="str">
        <f t="shared" si="195"/>
        <v/>
      </c>
      <c r="W679" t="str">
        <f t="shared" si="187"/>
        <v/>
      </c>
      <c r="X679" t="str">
        <f t="shared" si="188"/>
        <v/>
      </c>
      <c r="Y679" t="str">
        <f t="shared" si="189"/>
        <v/>
      </c>
      <c r="Z679" t="str">
        <f>IF($X679="","",INDEX(CATEGORIAS!$A:$A,MATCH($X679,CATEGORIAS!$B:$B,0)))</f>
        <v/>
      </c>
      <c r="AA679" t="str">
        <f>IF($Y679="","",INDEX(SUBCATEGORIAS!$A:$A,MATCH($Y679,SUBCATEGORIAS!$B:$B,0)))</f>
        <v/>
      </c>
      <c r="AB679" t="str">
        <f t="shared" si="190"/>
        <v/>
      </c>
      <c r="AC679" t="str">
        <f t="shared" si="196"/>
        <v/>
      </c>
      <c r="AD679" t="str">
        <f t="shared" si="197"/>
        <v/>
      </c>
      <c r="AE679" t="str">
        <f t="shared" si="198"/>
        <v/>
      </c>
      <c r="AG679">
        <v>677</v>
      </c>
      <c r="AH679" t="str">
        <f t="shared" si="201"/>
        <v/>
      </c>
      <c r="AI679" t="str">
        <f>IFERROR(IF(MATCH($AH675,$S:$S,0)&gt;0,CONCATENATE("descripcion_larga: '",INDEX($W:$W,MATCH($AH675,$S:$S,0)),"',"),0),"")</f>
        <v/>
      </c>
      <c r="AN679" t="str">
        <f>IF($E679="","",INDEX(CATEGORIAS!$A:$A,MATCH($E679,CATEGORIAS!$B:$B,0)))</f>
        <v/>
      </c>
      <c r="AO679" t="str">
        <f>IF($F679="","",INDEX(SUBCATEGORIAS!$A:$A,MATCH($F679,SUBCATEGORIAS!$B:$B,0)))</f>
        <v/>
      </c>
      <c r="AP679" t="str">
        <f t="shared" si="191"/>
        <v/>
      </c>
      <c r="AR679" s="2" t="str">
        <f t="shared" si="199"/>
        <v/>
      </c>
      <c r="AS679" t="str">
        <f t="shared" si="200"/>
        <v/>
      </c>
      <c r="AT679" t="str">
        <f t="shared" si="192"/>
        <v/>
      </c>
      <c r="AU679" t="str">
        <f t="shared" si="193"/>
        <v/>
      </c>
    </row>
    <row r="680" spans="2:47" x14ac:dyDescent="0.25">
      <c r="B680" t="str">
        <f>IF(D680="","",MAX($B$2:B679)+1)</f>
        <v/>
      </c>
      <c r="C680" s="3" t="str">
        <f>IF(A680="","",IF(COUNTIF($A$2:$A679,$A680)=0,MAX($C$2:$C679)+1,""))</f>
        <v/>
      </c>
      <c r="M680" t="s">
        <v>57</v>
      </c>
      <c r="O680" t="s">
        <v>57</v>
      </c>
      <c r="P680" s="3" t="str">
        <f t="shared" si="194"/>
        <v/>
      </c>
      <c r="Q680" s="3" t="str">
        <f>IF(D680="","",IF(AND(D680&lt;&gt;"",E680&lt;&gt;"",F680&lt;&gt;"",J680&lt;&gt;"",P680&lt;&gt;"",L680&lt;&gt;"",IFERROR(MATCH(INDEX($C:$C,MATCH($D680,$D:$D,0)),IMAGENES!$B:$B,0),-1)&gt;0),"'si'","'no'"))</f>
        <v/>
      </c>
      <c r="S680" t="str">
        <f t="shared" si="184"/>
        <v/>
      </c>
      <c r="T680" t="str">
        <f t="shared" si="185"/>
        <v/>
      </c>
      <c r="U680" t="str">
        <f t="shared" si="186"/>
        <v/>
      </c>
      <c r="V680" t="str">
        <f t="shared" si="195"/>
        <v/>
      </c>
      <c r="W680" t="str">
        <f t="shared" si="187"/>
        <v/>
      </c>
      <c r="X680" t="str">
        <f t="shared" si="188"/>
        <v/>
      </c>
      <c r="Y680" t="str">
        <f t="shared" si="189"/>
        <v/>
      </c>
      <c r="Z680" t="str">
        <f>IF($X680="","",INDEX(CATEGORIAS!$A:$A,MATCH($X680,CATEGORIAS!$B:$B,0)))</f>
        <v/>
      </c>
      <c r="AA680" t="str">
        <f>IF($Y680="","",INDEX(SUBCATEGORIAS!$A:$A,MATCH($Y680,SUBCATEGORIAS!$B:$B,0)))</f>
        <v/>
      </c>
      <c r="AB680" t="str">
        <f t="shared" si="190"/>
        <v/>
      </c>
      <c r="AC680" t="str">
        <f t="shared" si="196"/>
        <v/>
      </c>
      <c r="AD680" t="str">
        <f t="shared" si="197"/>
        <v/>
      </c>
      <c r="AE680" t="str">
        <f t="shared" si="198"/>
        <v/>
      </c>
      <c r="AG680">
        <v>678</v>
      </c>
      <c r="AH680" t="str">
        <f t="shared" si="201"/>
        <v/>
      </c>
      <c r="AI680" t="str">
        <f>IFERROR(IF(MATCH($AH675,$S:$S,0)&gt;0,CONCATENATE("grado: '",INDEX($V:$V,MATCH($AH675,$S:$S,0)),"',"),0),"")</f>
        <v/>
      </c>
      <c r="AN680" t="str">
        <f>IF($E680="","",INDEX(CATEGORIAS!$A:$A,MATCH($E680,CATEGORIAS!$B:$B,0)))</f>
        <v/>
      </c>
      <c r="AO680" t="str">
        <f>IF($F680="","",INDEX(SUBCATEGORIAS!$A:$A,MATCH($F680,SUBCATEGORIAS!$B:$B,0)))</f>
        <v/>
      </c>
      <c r="AP680" t="str">
        <f t="shared" si="191"/>
        <v/>
      </c>
      <c r="AR680" s="2" t="str">
        <f t="shared" si="199"/>
        <v/>
      </c>
      <c r="AS680" t="str">
        <f t="shared" si="200"/>
        <v/>
      </c>
      <c r="AT680" t="str">
        <f t="shared" si="192"/>
        <v/>
      </c>
      <c r="AU680" t="str">
        <f t="shared" si="193"/>
        <v/>
      </c>
    </row>
    <row r="681" spans="2:47" x14ac:dyDescent="0.25">
      <c r="B681" t="str">
        <f>IF(D681="","",MAX($B$2:B680)+1)</f>
        <v/>
      </c>
      <c r="C681" s="3" t="str">
        <f>IF(A681="","",IF(COUNTIF($A$2:$A680,$A681)=0,MAX($C$2:$C680)+1,""))</f>
        <v/>
      </c>
      <c r="M681" t="s">
        <v>57</v>
      </c>
      <c r="O681" t="s">
        <v>57</v>
      </c>
      <c r="P681" s="3" t="str">
        <f t="shared" si="194"/>
        <v/>
      </c>
      <c r="Q681" s="3" t="str">
        <f>IF(D681="","",IF(AND(D681&lt;&gt;"",E681&lt;&gt;"",F681&lt;&gt;"",J681&lt;&gt;"",P681&lt;&gt;"",L681&lt;&gt;"",IFERROR(MATCH(INDEX($C:$C,MATCH($D681,$D:$D,0)),IMAGENES!$B:$B,0),-1)&gt;0),"'si'","'no'"))</f>
        <v/>
      </c>
      <c r="S681" t="str">
        <f t="shared" si="184"/>
        <v/>
      </c>
      <c r="T681" t="str">
        <f t="shared" si="185"/>
        <v/>
      </c>
      <c r="U681" t="str">
        <f t="shared" si="186"/>
        <v/>
      </c>
      <c r="V681" t="str">
        <f t="shared" si="195"/>
        <v/>
      </c>
      <c r="W681" t="str">
        <f t="shared" si="187"/>
        <v/>
      </c>
      <c r="X681" t="str">
        <f t="shared" si="188"/>
        <v/>
      </c>
      <c r="Y681" t="str">
        <f t="shared" si="189"/>
        <v/>
      </c>
      <c r="Z681" t="str">
        <f>IF($X681="","",INDEX(CATEGORIAS!$A:$A,MATCH($X681,CATEGORIAS!$B:$B,0)))</f>
        <v/>
      </c>
      <c r="AA681" t="str">
        <f>IF($Y681="","",INDEX(SUBCATEGORIAS!$A:$A,MATCH($Y681,SUBCATEGORIAS!$B:$B,0)))</f>
        <v/>
      </c>
      <c r="AB681" t="str">
        <f t="shared" si="190"/>
        <v/>
      </c>
      <c r="AC681" t="str">
        <f t="shared" si="196"/>
        <v/>
      </c>
      <c r="AD681" t="str">
        <f t="shared" si="197"/>
        <v/>
      </c>
      <c r="AE681" t="str">
        <f t="shared" si="198"/>
        <v/>
      </c>
      <c r="AG681">
        <v>679</v>
      </c>
      <c r="AH681" t="str">
        <f t="shared" si="201"/>
        <v/>
      </c>
      <c r="AI681" t="str">
        <f>IFERROR(IF(MATCH($AH675,$S:$S,0)&gt;0,CONCATENATE("id_categoria: '",INDEX($Z:$Z,MATCH($AH675,$S:$S,0)),"',"),0),"")</f>
        <v/>
      </c>
      <c r="AN681" t="str">
        <f>IF($E681="","",INDEX(CATEGORIAS!$A:$A,MATCH($E681,CATEGORIAS!$B:$B,0)))</f>
        <v/>
      </c>
      <c r="AO681" t="str">
        <f>IF($F681="","",INDEX(SUBCATEGORIAS!$A:$A,MATCH($F681,SUBCATEGORIAS!$B:$B,0)))</f>
        <v/>
      </c>
      <c r="AP681" t="str">
        <f t="shared" si="191"/>
        <v/>
      </c>
      <c r="AR681" s="2" t="str">
        <f t="shared" si="199"/>
        <v/>
      </c>
      <c r="AS681" t="str">
        <f t="shared" si="200"/>
        <v/>
      </c>
      <c r="AT681" t="str">
        <f t="shared" si="192"/>
        <v/>
      </c>
      <c r="AU681" t="str">
        <f t="shared" si="193"/>
        <v/>
      </c>
    </row>
    <row r="682" spans="2:47" x14ac:dyDescent="0.25">
      <c r="B682" t="str">
        <f>IF(D682="","",MAX($B$2:B681)+1)</f>
        <v/>
      </c>
      <c r="C682" s="3" t="str">
        <f>IF(A682="","",IF(COUNTIF($A$2:$A681,$A682)=0,MAX($C$2:$C681)+1,""))</f>
        <v/>
      </c>
      <c r="M682" t="s">
        <v>57</v>
      </c>
      <c r="O682" t="s">
        <v>57</v>
      </c>
      <c r="P682" s="3" t="str">
        <f t="shared" si="194"/>
        <v/>
      </c>
      <c r="Q682" s="3" t="str">
        <f>IF(D682="","",IF(AND(D682&lt;&gt;"",E682&lt;&gt;"",F682&lt;&gt;"",J682&lt;&gt;"",P682&lt;&gt;"",L682&lt;&gt;"",IFERROR(MATCH(INDEX($C:$C,MATCH($D682,$D:$D,0)),IMAGENES!$B:$B,0),-1)&gt;0),"'si'","'no'"))</f>
        <v/>
      </c>
      <c r="S682" t="str">
        <f t="shared" si="184"/>
        <v/>
      </c>
      <c r="T682" t="str">
        <f t="shared" si="185"/>
        <v/>
      </c>
      <c r="U682" t="str">
        <f t="shared" si="186"/>
        <v/>
      </c>
      <c r="V682" t="str">
        <f t="shared" si="195"/>
        <v/>
      </c>
      <c r="W682" t="str">
        <f t="shared" si="187"/>
        <v/>
      </c>
      <c r="X682" t="str">
        <f t="shared" si="188"/>
        <v/>
      </c>
      <c r="Y682" t="str">
        <f t="shared" si="189"/>
        <v/>
      </c>
      <c r="Z682" t="str">
        <f>IF($X682="","",INDEX(CATEGORIAS!$A:$A,MATCH($X682,CATEGORIAS!$B:$B,0)))</f>
        <v/>
      </c>
      <c r="AA682" t="str">
        <f>IF($Y682="","",INDEX(SUBCATEGORIAS!$A:$A,MATCH($Y682,SUBCATEGORIAS!$B:$B,0)))</f>
        <v/>
      </c>
      <c r="AB682" t="str">
        <f t="shared" si="190"/>
        <v/>
      </c>
      <c r="AC682" t="str">
        <f t="shared" si="196"/>
        <v/>
      </c>
      <c r="AD682" t="str">
        <f t="shared" si="197"/>
        <v/>
      </c>
      <c r="AE682" t="str">
        <f t="shared" si="198"/>
        <v/>
      </c>
      <c r="AG682">
        <v>680</v>
      </c>
      <c r="AH682" t="str">
        <f t="shared" si="201"/>
        <v/>
      </c>
      <c r="AI682" t="str">
        <f>IFERROR(IF(MATCH($AH675,$S:$S,0)&gt;0,CONCATENATE("id_subcategoria: '",INDEX($AA:$AA,MATCH($AH675,$S:$S,0)),"',"),0),"")</f>
        <v/>
      </c>
      <c r="AN682" t="str">
        <f>IF($E682="","",INDEX(CATEGORIAS!$A:$A,MATCH($E682,CATEGORIAS!$B:$B,0)))</f>
        <v/>
      </c>
      <c r="AO682" t="str">
        <f>IF($F682="","",INDEX(SUBCATEGORIAS!$A:$A,MATCH($F682,SUBCATEGORIAS!$B:$B,0)))</f>
        <v/>
      </c>
      <c r="AP682" t="str">
        <f t="shared" si="191"/>
        <v/>
      </c>
      <c r="AR682" s="2" t="str">
        <f t="shared" si="199"/>
        <v/>
      </c>
      <c r="AS682" t="str">
        <f t="shared" si="200"/>
        <v/>
      </c>
      <c r="AT682" t="str">
        <f t="shared" si="192"/>
        <v/>
      </c>
      <c r="AU682" t="str">
        <f t="shared" si="193"/>
        <v/>
      </c>
    </row>
    <row r="683" spans="2:47" x14ac:dyDescent="0.25">
      <c r="B683" t="str">
        <f>IF(D683="","",MAX($B$2:B682)+1)</f>
        <v/>
      </c>
      <c r="C683" s="3" t="str">
        <f>IF(A683="","",IF(COUNTIF($A$2:$A682,$A683)=0,MAX($C$2:$C682)+1,""))</f>
        <v/>
      </c>
      <c r="M683" t="s">
        <v>57</v>
      </c>
      <c r="O683" t="s">
        <v>57</v>
      </c>
      <c r="P683" s="3" t="str">
        <f t="shared" si="194"/>
        <v/>
      </c>
      <c r="Q683" s="3" t="str">
        <f>IF(D683="","",IF(AND(D683&lt;&gt;"",E683&lt;&gt;"",F683&lt;&gt;"",J683&lt;&gt;"",P683&lt;&gt;"",L683&lt;&gt;"",IFERROR(MATCH(INDEX($C:$C,MATCH($D683,$D:$D,0)),IMAGENES!$B:$B,0),-1)&gt;0),"'si'","'no'"))</f>
        <v/>
      </c>
      <c r="S683" t="str">
        <f t="shared" si="184"/>
        <v/>
      </c>
      <c r="T683" t="str">
        <f t="shared" si="185"/>
        <v/>
      </c>
      <c r="U683" t="str">
        <f t="shared" si="186"/>
        <v/>
      </c>
      <c r="V683" t="str">
        <f t="shared" si="195"/>
        <v/>
      </c>
      <c r="W683" t="str">
        <f t="shared" si="187"/>
        <v/>
      </c>
      <c r="X683" t="str">
        <f t="shared" si="188"/>
        <v/>
      </c>
      <c r="Y683" t="str">
        <f t="shared" si="189"/>
        <v/>
      </c>
      <c r="Z683" t="str">
        <f>IF($X683="","",INDEX(CATEGORIAS!$A:$A,MATCH($X683,CATEGORIAS!$B:$B,0)))</f>
        <v/>
      </c>
      <c r="AA683" t="str">
        <f>IF($Y683="","",INDEX(SUBCATEGORIAS!$A:$A,MATCH($Y683,SUBCATEGORIAS!$B:$B,0)))</f>
        <v/>
      </c>
      <c r="AB683" t="str">
        <f t="shared" si="190"/>
        <v/>
      </c>
      <c r="AC683" t="str">
        <f t="shared" si="196"/>
        <v/>
      </c>
      <c r="AD683" t="str">
        <f t="shared" si="197"/>
        <v/>
      </c>
      <c r="AE683" t="str">
        <f t="shared" si="198"/>
        <v/>
      </c>
      <c r="AG683">
        <v>681</v>
      </c>
      <c r="AH683" t="str">
        <f t="shared" si="201"/>
        <v/>
      </c>
      <c r="AI683" t="str">
        <f>IFERROR(IF(MATCH($AH675,$S:$S,0)&gt;0,CONCATENATE("precio: ",INDEX($AB:$AB,MATCH($AH675,$S:$S,0)),","),0),"")</f>
        <v/>
      </c>
      <c r="AN683" t="str">
        <f>IF($E683="","",INDEX(CATEGORIAS!$A:$A,MATCH($E683,CATEGORIAS!$B:$B,0)))</f>
        <v/>
      </c>
      <c r="AO683" t="str">
        <f>IF($F683="","",INDEX(SUBCATEGORIAS!$A:$A,MATCH($F683,SUBCATEGORIAS!$B:$B,0)))</f>
        <v/>
      </c>
      <c r="AP683" t="str">
        <f t="shared" si="191"/>
        <v/>
      </c>
      <c r="AR683" s="2" t="str">
        <f t="shared" si="199"/>
        <v/>
      </c>
      <c r="AS683" t="str">
        <f t="shared" si="200"/>
        <v/>
      </c>
      <c r="AT683" t="str">
        <f t="shared" si="192"/>
        <v/>
      </c>
      <c r="AU683" t="str">
        <f t="shared" si="193"/>
        <v/>
      </c>
    </row>
    <row r="684" spans="2:47" x14ac:dyDescent="0.25">
      <c r="B684" t="str">
        <f>IF(D684="","",MAX($B$2:B683)+1)</f>
        <v/>
      </c>
      <c r="C684" s="3" t="str">
        <f>IF(A684="","",IF(COUNTIF($A$2:$A683,$A684)=0,MAX($C$2:$C683)+1,""))</f>
        <v/>
      </c>
      <c r="M684" t="s">
        <v>57</v>
      </c>
      <c r="O684" t="s">
        <v>57</v>
      </c>
      <c r="P684" s="3" t="str">
        <f t="shared" si="194"/>
        <v/>
      </c>
      <c r="Q684" s="3" t="str">
        <f>IF(D684="","",IF(AND(D684&lt;&gt;"",E684&lt;&gt;"",F684&lt;&gt;"",J684&lt;&gt;"",P684&lt;&gt;"",L684&lt;&gt;"",IFERROR(MATCH(INDEX($C:$C,MATCH($D684,$D:$D,0)),IMAGENES!$B:$B,0),-1)&gt;0),"'si'","'no'"))</f>
        <v/>
      </c>
      <c r="S684" t="str">
        <f t="shared" si="184"/>
        <v/>
      </c>
      <c r="T684" t="str">
        <f t="shared" si="185"/>
        <v/>
      </c>
      <c r="U684" t="str">
        <f t="shared" si="186"/>
        <v/>
      </c>
      <c r="V684" t="str">
        <f t="shared" si="195"/>
        <v/>
      </c>
      <c r="W684" t="str">
        <f t="shared" si="187"/>
        <v/>
      </c>
      <c r="X684" t="str">
        <f t="shared" si="188"/>
        <v/>
      </c>
      <c r="Y684" t="str">
        <f t="shared" si="189"/>
        <v/>
      </c>
      <c r="Z684" t="str">
        <f>IF($X684="","",INDEX(CATEGORIAS!$A:$A,MATCH($X684,CATEGORIAS!$B:$B,0)))</f>
        <v/>
      </c>
      <c r="AA684" t="str">
        <f>IF($Y684="","",INDEX(SUBCATEGORIAS!$A:$A,MATCH($Y684,SUBCATEGORIAS!$B:$B,0)))</f>
        <v/>
      </c>
      <c r="AB684" t="str">
        <f t="shared" si="190"/>
        <v/>
      </c>
      <c r="AC684" t="str">
        <f t="shared" si="196"/>
        <v/>
      </c>
      <c r="AD684" t="str">
        <f t="shared" si="197"/>
        <v/>
      </c>
      <c r="AE684" t="str">
        <f t="shared" si="198"/>
        <v/>
      </c>
      <c r="AG684">
        <v>682</v>
      </c>
      <c r="AH684" t="str">
        <f t="shared" si="201"/>
        <v/>
      </c>
      <c r="AI684" t="str">
        <f>IFERROR(IF(MATCH($AH675,$S:$S,0)&gt;0,CONCATENATE("video_si: ",IF(LEN(IF(OR(INDEX($AD:$AD,MATCH($AH675,$S:$S,0))=0,INDEX($AD:$AD,MATCH($AH675,$S:$S,0))=" ",INDEX($AD:$AD,MATCH($AH675,$S:$S,0))=""),CONCATENATE(CHAR(39),CHAR(39)),CONCATENATE(CHAR(39),INDEX($AD:$AD,MATCH($AH675,$S:$S,0)),CHAR(39))))&gt;5,"'si'","'no'"),","),0),"")</f>
        <v/>
      </c>
      <c r="AN684" t="str">
        <f>IF($E684="","",INDEX(CATEGORIAS!$A:$A,MATCH($E684,CATEGORIAS!$B:$B,0)))</f>
        <v/>
      </c>
      <c r="AO684" t="str">
        <f>IF($F684="","",INDEX(SUBCATEGORIAS!$A:$A,MATCH($F684,SUBCATEGORIAS!$B:$B,0)))</f>
        <v/>
      </c>
      <c r="AP684" t="str">
        <f t="shared" si="191"/>
        <v/>
      </c>
      <c r="AR684" s="2" t="str">
        <f t="shared" si="199"/>
        <v/>
      </c>
      <c r="AS684" t="str">
        <f t="shared" si="200"/>
        <v/>
      </c>
      <c r="AT684" t="str">
        <f t="shared" si="192"/>
        <v/>
      </c>
      <c r="AU684" t="str">
        <f t="shared" si="193"/>
        <v/>
      </c>
    </row>
    <row r="685" spans="2:47" x14ac:dyDescent="0.25">
      <c r="B685" t="str">
        <f>IF(D685="","",MAX($B$2:B684)+1)</f>
        <v/>
      </c>
      <c r="C685" s="3" t="str">
        <f>IF(A685="","",IF(COUNTIF($A$2:$A684,$A685)=0,MAX($C$2:$C684)+1,""))</f>
        <v/>
      </c>
      <c r="M685" t="s">
        <v>57</v>
      </c>
      <c r="O685" t="s">
        <v>57</v>
      </c>
      <c r="P685" s="3" t="str">
        <f t="shared" si="194"/>
        <v/>
      </c>
      <c r="Q685" s="3" t="str">
        <f>IF(D685="","",IF(AND(D685&lt;&gt;"",E685&lt;&gt;"",F685&lt;&gt;"",J685&lt;&gt;"",P685&lt;&gt;"",L685&lt;&gt;"",IFERROR(MATCH(INDEX($C:$C,MATCH($D685,$D:$D,0)),IMAGENES!$B:$B,0),-1)&gt;0),"'si'","'no'"))</f>
        <v/>
      </c>
      <c r="S685" t="str">
        <f t="shared" si="184"/>
        <v/>
      </c>
      <c r="T685" t="str">
        <f t="shared" si="185"/>
        <v/>
      </c>
      <c r="U685" t="str">
        <f t="shared" si="186"/>
        <v/>
      </c>
      <c r="V685" t="str">
        <f t="shared" si="195"/>
        <v/>
      </c>
      <c r="W685" t="str">
        <f t="shared" si="187"/>
        <v/>
      </c>
      <c r="X685" t="str">
        <f t="shared" si="188"/>
        <v/>
      </c>
      <c r="Y685" t="str">
        <f t="shared" si="189"/>
        <v/>
      </c>
      <c r="Z685" t="str">
        <f>IF($X685="","",INDEX(CATEGORIAS!$A:$A,MATCH($X685,CATEGORIAS!$B:$B,0)))</f>
        <v/>
      </c>
      <c r="AA685" t="str">
        <f>IF($Y685="","",INDEX(SUBCATEGORIAS!$A:$A,MATCH($Y685,SUBCATEGORIAS!$B:$B,0)))</f>
        <v/>
      </c>
      <c r="AB685" t="str">
        <f t="shared" si="190"/>
        <v/>
      </c>
      <c r="AC685" t="str">
        <f t="shared" si="196"/>
        <v/>
      </c>
      <c r="AD685" t="str">
        <f t="shared" si="197"/>
        <v/>
      </c>
      <c r="AE685" t="str">
        <f t="shared" si="198"/>
        <v/>
      </c>
      <c r="AG685">
        <v>683</v>
      </c>
      <c r="AH685" t="str">
        <f t="shared" si="201"/>
        <v/>
      </c>
      <c r="AI685" t="str">
        <f>IFERROR(IF(MATCH($AH675,$S:$S,0)&gt;0,CONCATENATE("video_link: ",IF(OR(INDEX($AD:$AD,MATCH($AH675,$S:$S,0))=0,INDEX($AD:$AD,MATCH($AH675,$S:$S,0))=" ",INDEX($AD:$AD,MATCH($AH675,$S:$S,0))=""),CONCATENATE(CHAR(39),CHAR(39)),CONCATENATE(CHAR(39),INDEX($AD:$AD,MATCH($AH675,$S:$S,0)),CHAR(39))),","),0),"")</f>
        <v/>
      </c>
      <c r="AN685" t="str">
        <f>IF($E685="","",INDEX(CATEGORIAS!$A:$A,MATCH($E685,CATEGORIAS!$B:$B,0)))</f>
        <v/>
      </c>
      <c r="AO685" t="str">
        <f>IF($F685="","",INDEX(SUBCATEGORIAS!$A:$A,MATCH($F685,SUBCATEGORIAS!$B:$B,0)))</f>
        <v/>
      </c>
      <c r="AP685" t="str">
        <f t="shared" si="191"/>
        <v/>
      </c>
      <c r="AR685" s="2" t="str">
        <f t="shared" si="199"/>
        <v/>
      </c>
      <c r="AS685" t="str">
        <f t="shared" si="200"/>
        <v/>
      </c>
      <c r="AT685" t="str">
        <f t="shared" si="192"/>
        <v/>
      </c>
      <c r="AU685" t="str">
        <f t="shared" si="193"/>
        <v/>
      </c>
    </row>
    <row r="686" spans="2:47" x14ac:dyDescent="0.25">
      <c r="B686" t="str">
        <f>IF(D686="","",MAX($B$2:B685)+1)</f>
        <v/>
      </c>
      <c r="C686" s="3" t="str">
        <f>IF(A686="","",IF(COUNTIF($A$2:$A685,$A686)=0,MAX($C$2:$C685)+1,""))</f>
        <v/>
      </c>
      <c r="M686" t="s">
        <v>57</v>
      </c>
      <c r="O686" t="s">
        <v>57</v>
      </c>
      <c r="P686" s="3" t="str">
        <f t="shared" si="194"/>
        <v/>
      </c>
      <c r="Q686" s="3" t="str">
        <f>IF(D686="","",IF(AND(D686&lt;&gt;"",E686&lt;&gt;"",F686&lt;&gt;"",J686&lt;&gt;"",P686&lt;&gt;"",L686&lt;&gt;"",IFERROR(MATCH(INDEX($C:$C,MATCH($D686,$D:$D,0)),IMAGENES!$B:$B,0),-1)&gt;0),"'si'","'no'"))</f>
        <v/>
      </c>
      <c r="S686" t="str">
        <f t="shared" si="184"/>
        <v/>
      </c>
      <c r="T686" t="str">
        <f t="shared" si="185"/>
        <v/>
      </c>
      <c r="U686" t="str">
        <f t="shared" si="186"/>
        <v/>
      </c>
      <c r="V686" t="str">
        <f t="shared" si="195"/>
        <v/>
      </c>
      <c r="W686" t="str">
        <f t="shared" si="187"/>
        <v/>
      </c>
      <c r="X686" t="str">
        <f t="shared" si="188"/>
        <v/>
      </c>
      <c r="Y686" t="str">
        <f t="shared" si="189"/>
        <v/>
      </c>
      <c r="Z686" t="str">
        <f>IF($X686="","",INDEX(CATEGORIAS!$A:$A,MATCH($X686,CATEGORIAS!$B:$B,0)))</f>
        <v/>
      </c>
      <c r="AA686" t="str">
        <f>IF($Y686="","",INDEX(SUBCATEGORIAS!$A:$A,MATCH($Y686,SUBCATEGORIAS!$B:$B,0)))</f>
        <v/>
      </c>
      <c r="AB686" t="str">
        <f t="shared" si="190"/>
        <v/>
      </c>
      <c r="AC686" t="str">
        <f t="shared" si="196"/>
        <v/>
      </c>
      <c r="AD686" t="str">
        <f t="shared" si="197"/>
        <v/>
      </c>
      <c r="AE686" t="str">
        <f t="shared" si="198"/>
        <v/>
      </c>
      <c r="AG686">
        <v>684</v>
      </c>
      <c r="AH686" t="str">
        <f t="shared" si="201"/>
        <v/>
      </c>
      <c r="AI686" t="str">
        <f>IFERROR(IF(MATCH($AH675,$S:$S,0)&gt;0,CONCATENATE("imagen: ",IF(OR(INDEX($AC:$AC,MATCH($AH675,$S:$S,0))=0,INDEX($AC:$AC,MATCH($AH675,$S:$S,0))=" ",INDEX($AC:$AC,MATCH($AH675,$S:$S,0))=""),CONCATENATE(CHAR(39),CHAR(39)),CONCATENATE("require('../images/productos/",INDEX($AC:$AC,MATCH($AH675,$S:$S,0)),"')")),","),0),"")</f>
        <v/>
      </c>
      <c r="AN686" t="str">
        <f>IF($E686="","",INDEX(CATEGORIAS!$A:$A,MATCH($E686,CATEGORIAS!$B:$B,0)))</f>
        <v/>
      </c>
      <c r="AO686" t="str">
        <f>IF($F686="","",INDEX(SUBCATEGORIAS!$A:$A,MATCH($F686,SUBCATEGORIAS!$B:$B,0)))</f>
        <v/>
      </c>
      <c r="AP686" t="str">
        <f t="shared" si="191"/>
        <v/>
      </c>
      <c r="AR686" s="2" t="str">
        <f t="shared" si="199"/>
        <v/>
      </c>
      <c r="AS686" t="str">
        <f t="shared" si="200"/>
        <v/>
      </c>
      <c r="AT686" t="str">
        <f t="shared" si="192"/>
        <v/>
      </c>
      <c r="AU686" t="str">
        <f t="shared" si="193"/>
        <v/>
      </c>
    </row>
    <row r="687" spans="2:47" x14ac:dyDescent="0.25">
      <c r="B687" t="str">
        <f>IF(D687="","",MAX($B$2:B686)+1)</f>
        <v/>
      </c>
      <c r="C687" s="3" t="str">
        <f>IF(A687="","",IF(COUNTIF($A$2:$A686,$A687)=0,MAX($C$2:$C686)+1,""))</f>
        <v/>
      </c>
      <c r="M687" t="s">
        <v>57</v>
      </c>
      <c r="O687" t="s">
        <v>57</v>
      </c>
      <c r="P687" s="3" t="str">
        <f t="shared" si="194"/>
        <v/>
      </c>
      <c r="Q687" s="3" t="str">
        <f>IF(D687="","",IF(AND(D687&lt;&gt;"",E687&lt;&gt;"",F687&lt;&gt;"",J687&lt;&gt;"",P687&lt;&gt;"",L687&lt;&gt;"",IFERROR(MATCH(INDEX($C:$C,MATCH($D687,$D:$D,0)),IMAGENES!$B:$B,0),-1)&gt;0),"'si'","'no'"))</f>
        <v/>
      </c>
      <c r="S687" t="str">
        <f t="shared" si="184"/>
        <v/>
      </c>
      <c r="T687" t="str">
        <f t="shared" si="185"/>
        <v/>
      </c>
      <c r="U687" t="str">
        <f t="shared" si="186"/>
        <v/>
      </c>
      <c r="V687" t="str">
        <f t="shared" si="195"/>
        <v/>
      </c>
      <c r="W687" t="str">
        <f t="shared" si="187"/>
        <v/>
      </c>
      <c r="X687" t="str">
        <f t="shared" si="188"/>
        <v/>
      </c>
      <c r="Y687" t="str">
        <f t="shared" si="189"/>
        <v/>
      </c>
      <c r="Z687" t="str">
        <f>IF($X687="","",INDEX(CATEGORIAS!$A:$A,MATCH($X687,CATEGORIAS!$B:$B,0)))</f>
        <v/>
      </c>
      <c r="AA687" t="str">
        <f>IF($Y687="","",INDEX(SUBCATEGORIAS!$A:$A,MATCH($Y687,SUBCATEGORIAS!$B:$B,0)))</f>
        <v/>
      </c>
      <c r="AB687" t="str">
        <f t="shared" si="190"/>
        <v/>
      </c>
      <c r="AC687" t="str">
        <f t="shared" si="196"/>
        <v/>
      </c>
      <c r="AD687" t="str">
        <f t="shared" si="197"/>
        <v/>
      </c>
      <c r="AE687" t="str">
        <f t="shared" si="198"/>
        <v/>
      </c>
      <c r="AG687">
        <v>685</v>
      </c>
      <c r="AH687" t="str">
        <f t="shared" si="201"/>
        <v/>
      </c>
      <c r="AI687" t="str">
        <f>IFERROR(IF(MATCH($AH675,$S:$S,0)&gt;0,CONCATENATE("disponible: ",INDEX($AE:$AE,MATCH($AH675,$S:$S,0)),","),0),"")</f>
        <v/>
      </c>
      <c r="AN687" t="str">
        <f>IF($E687="","",INDEX(CATEGORIAS!$A:$A,MATCH($E687,CATEGORIAS!$B:$B,0)))</f>
        <v/>
      </c>
      <c r="AO687" t="str">
        <f>IF($F687="","",INDEX(SUBCATEGORIAS!$A:$A,MATCH($F687,SUBCATEGORIAS!$B:$B,0)))</f>
        <v/>
      </c>
      <c r="AP687" t="str">
        <f t="shared" si="191"/>
        <v/>
      </c>
      <c r="AR687" s="2" t="str">
        <f t="shared" si="199"/>
        <v/>
      </c>
      <c r="AS687" t="str">
        <f t="shared" si="200"/>
        <v/>
      </c>
      <c r="AT687" t="str">
        <f t="shared" si="192"/>
        <v/>
      </c>
      <c r="AU687" t="str">
        <f t="shared" si="193"/>
        <v/>
      </c>
    </row>
    <row r="688" spans="2:47" x14ac:dyDescent="0.25">
      <c r="B688" t="str">
        <f>IF(D688="","",MAX($B$2:B687)+1)</f>
        <v/>
      </c>
      <c r="C688" s="3" t="str">
        <f>IF(A688="","",IF(COUNTIF($A$2:$A687,$A688)=0,MAX($C$2:$C687)+1,""))</f>
        <v/>
      </c>
      <c r="M688" t="s">
        <v>57</v>
      </c>
      <c r="O688" t="s">
        <v>57</v>
      </c>
      <c r="P688" s="3" t="str">
        <f t="shared" si="194"/>
        <v/>
      </c>
      <c r="Q688" s="3" t="str">
        <f>IF(D688="","",IF(AND(D688&lt;&gt;"",E688&lt;&gt;"",F688&lt;&gt;"",J688&lt;&gt;"",P688&lt;&gt;"",L688&lt;&gt;"",IFERROR(MATCH(INDEX($C:$C,MATCH($D688,$D:$D,0)),IMAGENES!$B:$B,0),-1)&gt;0),"'si'","'no'"))</f>
        <v/>
      </c>
      <c r="S688" t="str">
        <f t="shared" si="184"/>
        <v/>
      </c>
      <c r="T688" t="str">
        <f t="shared" si="185"/>
        <v/>
      </c>
      <c r="U688" t="str">
        <f t="shared" si="186"/>
        <v/>
      </c>
      <c r="V688" t="str">
        <f t="shared" si="195"/>
        <v/>
      </c>
      <c r="W688" t="str">
        <f t="shared" si="187"/>
        <v/>
      </c>
      <c r="X688" t="str">
        <f t="shared" si="188"/>
        <v/>
      </c>
      <c r="Y688" t="str">
        <f t="shared" si="189"/>
        <v/>
      </c>
      <c r="Z688" t="str">
        <f>IF($X688="","",INDEX(CATEGORIAS!$A:$A,MATCH($X688,CATEGORIAS!$B:$B,0)))</f>
        <v/>
      </c>
      <c r="AA688" t="str">
        <f>IF($Y688="","",INDEX(SUBCATEGORIAS!$A:$A,MATCH($Y688,SUBCATEGORIAS!$B:$B,0)))</f>
        <v/>
      </c>
      <c r="AB688" t="str">
        <f t="shared" si="190"/>
        <v/>
      </c>
      <c r="AC688" t="str">
        <f t="shared" si="196"/>
        <v/>
      </c>
      <c r="AD688" t="str">
        <f t="shared" si="197"/>
        <v/>
      </c>
      <c r="AE688" t="str">
        <f t="shared" si="198"/>
        <v/>
      </c>
      <c r="AG688">
        <v>686</v>
      </c>
      <c r="AH688" t="str">
        <f t="shared" si="201"/>
        <v/>
      </c>
      <c r="AI688" t="str">
        <f>IFERROR(IF(MATCH($AH675,$S:$S,0)&gt;0,"},",0),"")</f>
        <v/>
      </c>
      <c r="AN688" t="str">
        <f>IF($E688="","",INDEX(CATEGORIAS!$A:$A,MATCH($E688,CATEGORIAS!$B:$B,0)))</f>
        <v/>
      </c>
      <c r="AO688" t="str">
        <f>IF($F688="","",INDEX(SUBCATEGORIAS!$A:$A,MATCH($F688,SUBCATEGORIAS!$B:$B,0)))</f>
        <v/>
      </c>
      <c r="AP688" t="str">
        <f t="shared" si="191"/>
        <v/>
      </c>
      <c r="AR688" s="2" t="str">
        <f t="shared" si="199"/>
        <v/>
      </c>
      <c r="AS688" t="str">
        <f t="shared" si="200"/>
        <v/>
      </c>
      <c r="AT688" t="str">
        <f t="shared" si="192"/>
        <v/>
      </c>
      <c r="AU688" t="str">
        <f t="shared" si="193"/>
        <v/>
      </c>
    </row>
    <row r="689" spans="2:47" x14ac:dyDescent="0.25">
      <c r="B689" t="str">
        <f>IF(D689="","",MAX($B$2:B688)+1)</f>
        <v/>
      </c>
      <c r="C689" s="3" t="str">
        <f>IF(A689="","",IF(COUNTIF($A$2:$A688,$A689)=0,MAX($C$2:$C688)+1,""))</f>
        <v/>
      </c>
      <c r="M689" t="s">
        <v>57</v>
      </c>
      <c r="O689" t="s">
        <v>57</v>
      </c>
      <c r="P689" s="3" t="str">
        <f t="shared" si="194"/>
        <v/>
      </c>
      <c r="Q689" s="3" t="str">
        <f>IF(D689="","",IF(AND(D689&lt;&gt;"",E689&lt;&gt;"",F689&lt;&gt;"",J689&lt;&gt;"",P689&lt;&gt;"",L689&lt;&gt;"",IFERROR(MATCH(INDEX($C:$C,MATCH($D689,$D:$D,0)),IMAGENES!$B:$B,0),-1)&gt;0),"'si'","'no'"))</f>
        <v/>
      </c>
      <c r="S689" t="str">
        <f t="shared" si="184"/>
        <v/>
      </c>
      <c r="T689" t="str">
        <f t="shared" si="185"/>
        <v/>
      </c>
      <c r="U689" t="str">
        <f t="shared" si="186"/>
        <v/>
      </c>
      <c r="V689" t="str">
        <f t="shared" si="195"/>
        <v/>
      </c>
      <c r="W689" t="str">
        <f t="shared" si="187"/>
        <v/>
      </c>
      <c r="X689" t="str">
        <f t="shared" si="188"/>
        <v/>
      </c>
      <c r="Y689" t="str">
        <f t="shared" si="189"/>
        <v/>
      </c>
      <c r="Z689" t="str">
        <f>IF($X689="","",INDEX(CATEGORIAS!$A:$A,MATCH($X689,CATEGORIAS!$B:$B,0)))</f>
        <v/>
      </c>
      <c r="AA689" t="str">
        <f>IF($Y689="","",INDEX(SUBCATEGORIAS!$A:$A,MATCH($Y689,SUBCATEGORIAS!$B:$B,0)))</f>
        <v/>
      </c>
      <c r="AB689" t="str">
        <f t="shared" si="190"/>
        <v/>
      </c>
      <c r="AC689" t="str">
        <f t="shared" si="196"/>
        <v/>
      </c>
      <c r="AD689" t="str">
        <f t="shared" si="197"/>
        <v/>
      </c>
      <c r="AE689" t="str">
        <f t="shared" si="198"/>
        <v/>
      </c>
      <c r="AG689">
        <v>687</v>
      </c>
      <c r="AH689">
        <f t="shared" si="201"/>
        <v>50</v>
      </c>
      <c r="AI689" t="str">
        <f>IFERROR(IF(MATCH($AH689,$S:$S,0)&gt;0,"{",0),"")</f>
        <v/>
      </c>
      <c r="AN689" t="str">
        <f>IF($E689="","",INDEX(CATEGORIAS!$A:$A,MATCH($E689,CATEGORIAS!$B:$B,0)))</f>
        <v/>
      </c>
      <c r="AO689" t="str">
        <f>IF($F689="","",INDEX(SUBCATEGORIAS!$A:$A,MATCH($F689,SUBCATEGORIAS!$B:$B,0)))</f>
        <v/>
      </c>
      <c r="AP689" t="str">
        <f t="shared" si="191"/>
        <v/>
      </c>
      <c r="AR689" s="2" t="str">
        <f t="shared" si="199"/>
        <v/>
      </c>
      <c r="AS689" t="str">
        <f t="shared" si="200"/>
        <v/>
      </c>
      <c r="AT689" t="str">
        <f t="shared" si="192"/>
        <v/>
      </c>
      <c r="AU689" t="str">
        <f t="shared" si="193"/>
        <v/>
      </c>
    </row>
    <row r="690" spans="2:47" x14ac:dyDescent="0.25">
      <c r="B690" t="str">
        <f>IF(D690="","",MAX($B$2:B689)+1)</f>
        <v/>
      </c>
      <c r="C690" s="3" t="str">
        <f>IF(A690="","",IF(COUNTIF($A$2:$A689,$A690)=0,MAX($C$2:$C689)+1,""))</f>
        <v/>
      </c>
      <c r="M690" t="s">
        <v>57</v>
      </c>
      <c r="O690" t="s">
        <v>57</v>
      </c>
      <c r="P690" s="3" t="str">
        <f t="shared" si="194"/>
        <v/>
      </c>
      <c r="Q690" s="3" t="str">
        <f>IF(D690="","",IF(AND(D690&lt;&gt;"",E690&lt;&gt;"",F690&lt;&gt;"",J690&lt;&gt;"",P690&lt;&gt;"",L690&lt;&gt;"",IFERROR(MATCH(INDEX($C:$C,MATCH($D690,$D:$D,0)),IMAGENES!$B:$B,0),-1)&gt;0),"'si'","'no'"))</f>
        <v/>
      </c>
      <c r="S690" t="str">
        <f t="shared" si="184"/>
        <v/>
      </c>
      <c r="T690" t="str">
        <f t="shared" si="185"/>
        <v/>
      </c>
      <c r="U690" t="str">
        <f t="shared" si="186"/>
        <v/>
      </c>
      <c r="V690" t="str">
        <f t="shared" si="195"/>
        <v/>
      </c>
      <c r="W690" t="str">
        <f t="shared" si="187"/>
        <v/>
      </c>
      <c r="X690" t="str">
        <f t="shared" si="188"/>
        <v/>
      </c>
      <c r="Y690" t="str">
        <f t="shared" si="189"/>
        <v/>
      </c>
      <c r="Z690" t="str">
        <f>IF($X690="","",INDEX(CATEGORIAS!$A:$A,MATCH($X690,CATEGORIAS!$B:$B,0)))</f>
        <v/>
      </c>
      <c r="AA690" t="str">
        <f>IF($Y690="","",INDEX(SUBCATEGORIAS!$A:$A,MATCH($Y690,SUBCATEGORIAS!$B:$B,0)))</f>
        <v/>
      </c>
      <c r="AB690" t="str">
        <f t="shared" si="190"/>
        <v/>
      </c>
      <c r="AC690" t="str">
        <f t="shared" si="196"/>
        <v/>
      </c>
      <c r="AD690" t="str">
        <f t="shared" si="197"/>
        <v/>
      </c>
      <c r="AE690" t="str">
        <f t="shared" si="198"/>
        <v/>
      </c>
      <c r="AG690">
        <v>688</v>
      </c>
      <c r="AH690" t="str">
        <f t="shared" si="201"/>
        <v/>
      </c>
      <c r="AI690" t="str">
        <f>IFERROR(IF(MATCH($AH689,$S:$S,0)&gt;0,CONCATENATE("id_articulo: ",$AH689,","),0),"")</f>
        <v/>
      </c>
      <c r="AN690" t="str">
        <f>IF($E690="","",INDEX(CATEGORIAS!$A:$A,MATCH($E690,CATEGORIAS!$B:$B,0)))</f>
        <v/>
      </c>
      <c r="AO690" t="str">
        <f>IF($F690="","",INDEX(SUBCATEGORIAS!$A:$A,MATCH($F690,SUBCATEGORIAS!$B:$B,0)))</f>
        <v/>
      </c>
      <c r="AP690" t="str">
        <f t="shared" si="191"/>
        <v/>
      </c>
      <c r="AR690" s="2" t="str">
        <f t="shared" si="199"/>
        <v/>
      </c>
      <c r="AS690" t="str">
        <f t="shared" si="200"/>
        <v/>
      </c>
      <c r="AT690" t="str">
        <f t="shared" si="192"/>
        <v/>
      </c>
      <c r="AU690" t="str">
        <f t="shared" si="193"/>
        <v/>
      </c>
    </row>
    <row r="691" spans="2:47" x14ac:dyDescent="0.25">
      <c r="B691" t="str">
        <f>IF(D691="","",MAX($B$2:B690)+1)</f>
        <v/>
      </c>
      <c r="C691" s="3" t="str">
        <f>IF(A691="","",IF(COUNTIF($A$2:$A690,$A691)=0,MAX($C$2:$C690)+1,""))</f>
        <v/>
      </c>
      <c r="M691" t="s">
        <v>57</v>
      </c>
      <c r="O691" t="s">
        <v>57</v>
      </c>
      <c r="P691" s="3" t="str">
        <f t="shared" si="194"/>
        <v/>
      </c>
      <c r="Q691" s="3" t="str">
        <f>IF(D691="","",IF(AND(D691&lt;&gt;"",E691&lt;&gt;"",F691&lt;&gt;"",J691&lt;&gt;"",P691&lt;&gt;"",L691&lt;&gt;"",IFERROR(MATCH(INDEX($C:$C,MATCH($D691,$D:$D,0)),IMAGENES!$B:$B,0),-1)&gt;0),"'si'","'no'"))</f>
        <v/>
      </c>
      <c r="S691" t="str">
        <f t="shared" si="184"/>
        <v/>
      </c>
      <c r="T691" t="str">
        <f t="shared" si="185"/>
        <v/>
      </c>
      <c r="U691" t="str">
        <f t="shared" si="186"/>
        <v/>
      </c>
      <c r="V691" t="str">
        <f t="shared" si="195"/>
        <v/>
      </c>
      <c r="W691" t="str">
        <f t="shared" si="187"/>
        <v/>
      </c>
      <c r="X691" t="str">
        <f t="shared" si="188"/>
        <v/>
      </c>
      <c r="Y691" t="str">
        <f t="shared" si="189"/>
        <v/>
      </c>
      <c r="Z691" t="str">
        <f>IF($X691="","",INDEX(CATEGORIAS!$A:$A,MATCH($X691,CATEGORIAS!$B:$B,0)))</f>
        <v/>
      </c>
      <c r="AA691" t="str">
        <f>IF($Y691="","",INDEX(SUBCATEGORIAS!$A:$A,MATCH($Y691,SUBCATEGORIAS!$B:$B,0)))</f>
        <v/>
      </c>
      <c r="AB691" t="str">
        <f t="shared" si="190"/>
        <v/>
      </c>
      <c r="AC691" t="str">
        <f t="shared" si="196"/>
        <v/>
      </c>
      <c r="AD691" t="str">
        <f t="shared" si="197"/>
        <v/>
      </c>
      <c r="AE691" t="str">
        <f t="shared" si="198"/>
        <v/>
      </c>
      <c r="AG691">
        <v>689</v>
      </c>
      <c r="AH691" t="str">
        <f t="shared" si="201"/>
        <v/>
      </c>
      <c r="AI691" t="str">
        <f>IFERROR(IF(MATCH($AH689,$S:$S,0)&gt;0,CONCATENATE("nombre: '",INDEX($T:$T,MATCH($AH689,$S:$S,0)),"',"),0),"")</f>
        <v/>
      </c>
      <c r="AN691" t="str">
        <f>IF($E691="","",INDEX(CATEGORIAS!$A:$A,MATCH($E691,CATEGORIAS!$B:$B,0)))</f>
        <v/>
      </c>
      <c r="AO691" t="str">
        <f>IF($F691="","",INDEX(SUBCATEGORIAS!$A:$A,MATCH($F691,SUBCATEGORIAS!$B:$B,0)))</f>
        <v/>
      </c>
      <c r="AP691" t="str">
        <f t="shared" si="191"/>
        <v/>
      </c>
      <c r="AR691" s="2" t="str">
        <f t="shared" si="199"/>
        <v/>
      </c>
      <c r="AS691" t="str">
        <f t="shared" si="200"/>
        <v/>
      </c>
      <c r="AT691" t="str">
        <f t="shared" si="192"/>
        <v/>
      </c>
      <c r="AU691" t="str">
        <f t="shared" si="193"/>
        <v/>
      </c>
    </row>
    <row r="692" spans="2:47" x14ac:dyDescent="0.25">
      <c r="B692" t="str">
        <f>IF(D692="","",MAX($B$2:B691)+1)</f>
        <v/>
      </c>
      <c r="C692" s="3" t="str">
        <f>IF(A692="","",IF(COUNTIF($A$2:$A691,$A692)=0,MAX($C$2:$C691)+1,""))</f>
        <v/>
      </c>
      <c r="M692" t="s">
        <v>57</v>
      </c>
      <c r="O692" t="s">
        <v>57</v>
      </c>
      <c r="P692" s="3" t="str">
        <f t="shared" si="194"/>
        <v/>
      </c>
      <c r="Q692" s="3" t="str">
        <f>IF(D692="","",IF(AND(D692&lt;&gt;"",E692&lt;&gt;"",F692&lt;&gt;"",J692&lt;&gt;"",P692&lt;&gt;"",L692&lt;&gt;"",IFERROR(MATCH(INDEX($C:$C,MATCH($D692,$D:$D,0)),IMAGENES!$B:$B,0),-1)&gt;0),"'si'","'no'"))</f>
        <v/>
      </c>
      <c r="S692" t="str">
        <f t="shared" si="184"/>
        <v/>
      </c>
      <c r="T692" t="str">
        <f t="shared" si="185"/>
        <v/>
      </c>
      <c r="U692" t="str">
        <f t="shared" si="186"/>
        <v/>
      </c>
      <c r="V692" t="str">
        <f t="shared" si="195"/>
        <v/>
      </c>
      <c r="W692" t="str">
        <f t="shared" si="187"/>
        <v/>
      </c>
      <c r="X692" t="str">
        <f t="shared" si="188"/>
        <v/>
      </c>
      <c r="Y692" t="str">
        <f t="shared" si="189"/>
        <v/>
      </c>
      <c r="Z692" t="str">
        <f>IF($X692="","",INDEX(CATEGORIAS!$A:$A,MATCH($X692,CATEGORIAS!$B:$B,0)))</f>
        <v/>
      </c>
      <c r="AA692" t="str">
        <f>IF($Y692="","",INDEX(SUBCATEGORIAS!$A:$A,MATCH($Y692,SUBCATEGORIAS!$B:$B,0)))</f>
        <v/>
      </c>
      <c r="AB692" t="str">
        <f t="shared" si="190"/>
        <v/>
      </c>
      <c r="AC692" t="str">
        <f t="shared" si="196"/>
        <v/>
      </c>
      <c r="AD692" t="str">
        <f t="shared" si="197"/>
        <v/>
      </c>
      <c r="AE692" t="str">
        <f t="shared" si="198"/>
        <v/>
      </c>
      <c r="AG692">
        <v>690</v>
      </c>
      <c r="AH692" t="str">
        <f t="shared" si="201"/>
        <v/>
      </c>
      <c r="AI692" t="str">
        <f>IFERROR(IF(MATCH($AH689,$S:$S,0)&gt;0,CONCATENATE("descripcion: '",INDEX($U:$U,MATCH($AH689,$S:$S,0)),"',"),0),"")</f>
        <v/>
      </c>
      <c r="AN692" t="str">
        <f>IF($E692="","",INDEX(CATEGORIAS!$A:$A,MATCH($E692,CATEGORIAS!$B:$B,0)))</f>
        <v/>
      </c>
      <c r="AO692" t="str">
        <f>IF($F692="","",INDEX(SUBCATEGORIAS!$A:$A,MATCH($F692,SUBCATEGORIAS!$B:$B,0)))</f>
        <v/>
      </c>
      <c r="AP692" t="str">
        <f t="shared" si="191"/>
        <v/>
      </c>
      <c r="AR692" s="2" t="str">
        <f t="shared" si="199"/>
        <v/>
      </c>
      <c r="AS692" t="str">
        <f t="shared" si="200"/>
        <v/>
      </c>
      <c r="AT692" t="str">
        <f t="shared" si="192"/>
        <v/>
      </c>
      <c r="AU692" t="str">
        <f t="shared" si="193"/>
        <v/>
      </c>
    </row>
    <row r="693" spans="2:47" x14ac:dyDescent="0.25">
      <c r="B693" t="str">
        <f>IF(D693="","",MAX($B$2:B692)+1)</f>
        <v/>
      </c>
      <c r="C693" s="3" t="str">
        <f>IF(A693="","",IF(COUNTIF($A$2:$A692,$A693)=0,MAX($C$2:$C692)+1,""))</f>
        <v/>
      </c>
      <c r="M693" t="s">
        <v>57</v>
      </c>
      <c r="O693" t="s">
        <v>57</v>
      </c>
      <c r="P693" s="3" t="str">
        <f t="shared" si="194"/>
        <v/>
      </c>
      <c r="Q693" s="3" t="str">
        <f>IF(D693="","",IF(AND(D693&lt;&gt;"",E693&lt;&gt;"",F693&lt;&gt;"",J693&lt;&gt;"",P693&lt;&gt;"",L693&lt;&gt;"",IFERROR(MATCH(INDEX($C:$C,MATCH($D693,$D:$D,0)),IMAGENES!$B:$B,0),-1)&gt;0),"'si'","'no'"))</f>
        <v/>
      </c>
      <c r="S693" t="str">
        <f t="shared" si="184"/>
        <v/>
      </c>
      <c r="T693" t="str">
        <f t="shared" si="185"/>
        <v/>
      </c>
      <c r="U693" t="str">
        <f t="shared" si="186"/>
        <v/>
      </c>
      <c r="V693" t="str">
        <f t="shared" si="195"/>
        <v/>
      </c>
      <c r="W693" t="str">
        <f t="shared" si="187"/>
        <v/>
      </c>
      <c r="X693" t="str">
        <f t="shared" si="188"/>
        <v/>
      </c>
      <c r="Y693" t="str">
        <f t="shared" si="189"/>
        <v/>
      </c>
      <c r="Z693" t="str">
        <f>IF($X693="","",INDEX(CATEGORIAS!$A:$A,MATCH($X693,CATEGORIAS!$B:$B,0)))</f>
        <v/>
      </c>
      <c r="AA693" t="str">
        <f>IF($Y693="","",INDEX(SUBCATEGORIAS!$A:$A,MATCH($Y693,SUBCATEGORIAS!$B:$B,0)))</f>
        <v/>
      </c>
      <c r="AB693" t="str">
        <f t="shared" si="190"/>
        <v/>
      </c>
      <c r="AC693" t="str">
        <f t="shared" si="196"/>
        <v/>
      </c>
      <c r="AD693" t="str">
        <f t="shared" si="197"/>
        <v/>
      </c>
      <c r="AE693" t="str">
        <f t="shared" si="198"/>
        <v/>
      </c>
      <c r="AG693">
        <v>691</v>
      </c>
      <c r="AH693" t="str">
        <f t="shared" si="201"/>
        <v/>
      </c>
      <c r="AI693" t="str">
        <f>IFERROR(IF(MATCH($AH689,$S:$S,0)&gt;0,CONCATENATE("descripcion_larga: '",INDEX($W:$W,MATCH($AH689,$S:$S,0)),"',"),0),"")</f>
        <v/>
      </c>
      <c r="AN693" t="str">
        <f>IF($E693="","",INDEX(CATEGORIAS!$A:$A,MATCH($E693,CATEGORIAS!$B:$B,0)))</f>
        <v/>
      </c>
      <c r="AO693" t="str">
        <f>IF($F693="","",INDEX(SUBCATEGORIAS!$A:$A,MATCH($F693,SUBCATEGORIAS!$B:$B,0)))</f>
        <v/>
      </c>
      <c r="AP693" t="str">
        <f t="shared" si="191"/>
        <v/>
      </c>
      <c r="AR693" s="2" t="str">
        <f t="shared" si="199"/>
        <v/>
      </c>
      <c r="AS693" t="str">
        <f t="shared" si="200"/>
        <v/>
      </c>
      <c r="AT693" t="str">
        <f t="shared" si="192"/>
        <v/>
      </c>
      <c r="AU693" t="str">
        <f t="shared" si="193"/>
        <v/>
      </c>
    </row>
    <row r="694" spans="2:47" x14ac:dyDescent="0.25">
      <c r="B694" t="str">
        <f>IF(D694="","",MAX($B$2:B693)+1)</f>
        <v/>
      </c>
      <c r="C694" s="3" t="str">
        <f>IF(A694="","",IF(COUNTIF($A$2:$A693,$A694)=0,MAX($C$2:$C693)+1,""))</f>
        <v/>
      </c>
      <c r="M694" t="s">
        <v>57</v>
      </c>
      <c r="O694" t="s">
        <v>57</v>
      </c>
      <c r="P694" s="3" t="str">
        <f t="shared" si="194"/>
        <v/>
      </c>
      <c r="Q694" s="3" t="str">
        <f>IF(D694="","",IF(AND(D694&lt;&gt;"",E694&lt;&gt;"",F694&lt;&gt;"",J694&lt;&gt;"",P694&lt;&gt;"",L694&lt;&gt;"",IFERROR(MATCH(INDEX($C:$C,MATCH($D694,$D:$D,0)),IMAGENES!$B:$B,0),-1)&gt;0),"'si'","'no'"))</f>
        <v/>
      </c>
      <c r="S694" t="str">
        <f t="shared" si="184"/>
        <v/>
      </c>
      <c r="T694" t="str">
        <f t="shared" si="185"/>
        <v/>
      </c>
      <c r="U694" t="str">
        <f t="shared" si="186"/>
        <v/>
      </c>
      <c r="V694" t="str">
        <f t="shared" si="195"/>
        <v/>
      </c>
      <c r="W694" t="str">
        <f t="shared" si="187"/>
        <v/>
      </c>
      <c r="X694" t="str">
        <f t="shared" si="188"/>
        <v/>
      </c>
      <c r="Y694" t="str">
        <f t="shared" si="189"/>
        <v/>
      </c>
      <c r="Z694" t="str">
        <f>IF($X694="","",INDEX(CATEGORIAS!$A:$A,MATCH($X694,CATEGORIAS!$B:$B,0)))</f>
        <v/>
      </c>
      <c r="AA694" t="str">
        <f>IF($Y694="","",INDEX(SUBCATEGORIAS!$A:$A,MATCH($Y694,SUBCATEGORIAS!$B:$B,0)))</f>
        <v/>
      </c>
      <c r="AB694" t="str">
        <f t="shared" si="190"/>
        <v/>
      </c>
      <c r="AC694" t="str">
        <f t="shared" si="196"/>
        <v/>
      </c>
      <c r="AD694" t="str">
        <f t="shared" si="197"/>
        <v/>
      </c>
      <c r="AE694" t="str">
        <f t="shared" si="198"/>
        <v/>
      </c>
      <c r="AG694">
        <v>692</v>
      </c>
      <c r="AH694" t="str">
        <f t="shared" si="201"/>
        <v/>
      </c>
      <c r="AI694" t="str">
        <f>IFERROR(IF(MATCH($AH689,$S:$S,0)&gt;0,CONCATENATE("grado: '",INDEX($V:$V,MATCH($AH689,$S:$S,0)),"',"),0),"")</f>
        <v/>
      </c>
      <c r="AN694" t="str">
        <f>IF($E694="","",INDEX(CATEGORIAS!$A:$A,MATCH($E694,CATEGORIAS!$B:$B,0)))</f>
        <v/>
      </c>
      <c r="AO694" t="str">
        <f>IF($F694="","",INDEX(SUBCATEGORIAS!$A:$A,MATCH($F694,SUBCATEGORIAS!$B:$B,0)))</f>
        <v/>
      </c>
      <c r="AP694" t="str">
        <f t="shared" si="191"/>
        <v/>
      </c>
      <c r="AR694" s="2" t="str">
        <f t="shared" si="199"/>
        <v/>
      </c>
      <c r="AS694" t="str">
        <f t="shared" si="200"/>
        <v/>
      </c>
      <c r="AT694" t="str">
        <f t="shared" si="192"/>
        <v/>
      </c>
      <c r="AU694" t="str">
        <f t="shared" si="193"/>
        <v/>
      </c>
    </row>
    <row r="695" spans="2:47" x14ac:dyDescent="0.25">
      <c r="B695" t="str">
        <f>IF(D695="","",MAX($B$2:B694)+1)</f>
        <v/>
      </c>
      <c r="C695" s="3" t="str">
        <f>IF(A695="","",IF(COUNTIF($A$2:$A694,$A695)=0,MAX($C$2:$C694)+1,""))</f>
        <v/>
      </c>
      <c r="M695" t="s">
        <v>57</v>
      </c>
      <c r="O695" t="s">
        <v>57</v>
      </c>
      <c r="P695" s="3" t="str">
        <f t="shared" si="194"/>
        <v/>
      </c>
      <c r="Q695" s="3" t="str">
        <f>IF(D695="","",IF(AND(D695&lt;&gt;"",E695&lt;&gt;"",F695&lt;&gt;"",J695&lt;&gt;"",P695&lt;&gt;"",L695&lt;&gt;"",IFERROR(MATCH(INDEX($C:$C,MATCH($D695,$D:$D,0)),IMAGENES!$B:$B,0),-1)&gt;0),"'si'","'no'"))</f>
        <v/>
      </c>
      <c r="S695" t="str">
        <f t="shared" si="184"/>
        <v/>
      </c>
      <c r="T695" t="str">
        <f t="shared" si="185"/>
        <v/>
      </c>
      <c r="U695" t="str">
        <f t="shared" si="186"/>
        <v/>
      </c>
      <c r="V695" t="str">
        <f t="shared" si="195"/>
        <v/>
      </c>
      <c r="W695" t="str">
        <f t="shared" si="187"/>
        <v/>
      </c>
      <c r="X695" t="str">
        <f t="shared" si="188"/>
        <v/>
      </c>
      <c r="Y695" t="str">
        <f t="shared" si="189"/>
        <v/>
      </c>
      <c r="Z695" t="str">
        <f>IF($X695="","",INDEX(CATEGORIAS!$A:$A,MATCH($X695,CATEGORIAS!$B:$B,0)))</f>
        <v/>
      </c>
      <c r="AA695" t="str">
        <f>IF($Y695="","",INDEX(SUBCATEGORIAS!$A:$A,MATCH($Y695,SUBCATEGORIAS!$B:$B,0)))</f>
        <v/>
      </c>
      <c r="AB695" t="str">
        <f t="shared" si="190"/>
        <v/>
      </c>
      <c r="AC695" t="str">
        <f t="shared" si="196"/>
        <v/>
      </c>
      <c r="AD695" t="str">
        <f t="shared" si="197"/>
        <v/>
      </c>
      <c r="AE695" t="str">
        <f t="shared" si="198"/>
        <v/>
      </c>
      <c r="AG695">
        <v>693</v>
      </c>
      <c r="AH695" t="str">
        <f t="shared" si="201"/>
        <v/>
      </c>
      <c r="AI695" t="str">
        <f>IFERROR(IF(MATCH($AH689,$S:$S,0)&gt;0,CONCATENATE("id_categoria: '",INDEX($Z:$Z,MATCH($AH689,$S:$S,0)),"',"),0),"")</f>
        <v/>
      </c>
      <c r="AN695" t="str">
        <f>IF($E695="","",INDEX(CATEGORIAS!$A:$A,MATCH($E695,CATEGORIAS!$B:$B,0)))</f>
        <v/>
      </c>
      <c r="AO695" t="str">
        <f>IF($F695="","",INDEX(SUBCATEGORIAS!$A:$A,MATCH($F695,SUBCATEGORIAS!$B:$B,0)))</f>
        <v/>
      </c>
      <c r="AP695" t="str">
        <f t="shared" si="191"/>
        <v/>
      </c>
      <c r="AR695" s="2" t="str">
        <f t="shared" si="199"/>
        <v/>
      </c>
      <c r="AS695" t="str">
        <f t="shared" si="200"/>
        <v/>
      </c>
      <c r="AT695" t="str">
        <f t="shared" si="192"/>
        <v/>
      </c>
      <c r="AU695" t="str">
        <f t="shared" si="193"/>
        <v/>
      </c>
    </row>
    <row r="696" spans="2:47" x14ac:dyDescent="0.25">
      <c r="B696" t="str">
        <f>IF(D696="","",MAX($B$2:B695)+1)</f>
        <v/>
      </c>
      <c r="C696" s="3" t="str">
        <f>IF(A696="","",IF(COUNTIF($A$2:$A695,$A696)=0,MAX($C$2:$C695)+1,""))</f>
        <v/>
      </c>
      <c r="M696" t="s">
        <v>57</v>
      </c>
      <c r="O696" t="s">
        <v>57</v>
      </c>
      <c r="P696" s="3" t="str">
        <f t="shared" si="194"/>
        <v/>
      </c>
      <c r="Q696" s="3" t="str">
        <f>IF(D696="","",IF(AND(D696&lt;&gt;"",E696&lt;&gt;"",F696&lt;&gt;"",J696&lt;&gt;"",P696&lt;&gt;"",L696&lt;&gt;"",IFERROR(MATCH(INDEX($C:$C,MATCH($D696,$D:$D,0)),IMAGENES!$B:$B,0),-1)&gt;0),"'si'","'no'"))</f>
        <v/>
      </c>
      <c r="S696" t="str">
        <f t="shared" si="184"/>
        <v/>
      </c>
      <c r="T696" t="str">
        <f t="shared" si="185"/>
        <v/>
      </c>
      <c r="U696" t="str">
        <f t="shared" si="186"/>
        <v/>
      </c>
      <c r="V696" t="str">
        <f t="shared" si="195"/>
        <v/>
      </c>
      <c r="W696" t="str">
        <f t="shared" si="187"/>
        <v/>
      </c>
      <c r="X696" t="str">
        <f t="shared" si="188"/>
        <v/>
      </c>
      <c r="Y696" t="str">
        <f t="shared" si="189"/>
        <v/>
      </c>
      <c r="Z696" t="str">
        <f>IF($X696="","",INDEX(CATEGORIAS!$A:$A,MATCH($X696,CATEGORIAS!$B:$B,0)))</f>
        <v/>
      </c>
      <c r="AA696" t="str">
        <f>IF($Y696="","",INDEX(SUBCATEGORIAS!$A:$A,MATCH($Y696,SUBCATEGORIAS!$B:$B,0)))</f>
        <v/>
      </c>
      <c r="AB696" t="str">
        <f t="shared" si="190"/>
        <v/>
      </c>
      <c r="AC696" t="str">
        <f t="shared" si="196"/>
        <v/>
      </c>
      <c r="AD696" t="str">
        <f t="shared" si="197"/>
        <v/>
      </c>
      <c r="AE696" t="str">
        <f t="shared" si="198"/>
        <v/>
      </c>
      <c r="AG696">
        <v>694</v>
      </c>
      <c r="AH696" t="str">
        <f t="shared" si="201"/>
        <v/>
      </c>
      <c r="AI696" t="str">
        <f>IFERROR(IF(MATCH($AH689,$S:$S,0)&gt;0,CONCATENATE("id_subcategoria: '",INDEX($AA:$AA,MATCH($AH689,$S:$S,0)),"',"),0),"")</f>
        <v/>
      </c>
      <c r="AN696" t="str">
        <f>IF($E696="","",INDEX(CATEGORIAS!$A:$A,MATCH($E696,CATEGORIAS!$B:$B,0)))</f>
        <v/>
      </c>
      <c r="AO696" t="str">
        <f>IF($F696="","",INDEX(SUBCATEGORIAS!$A:$A,MATCH($F696,SUBCATEGORIAS!$B:$B,0)))</f>
        <v/>
      </c>
      <c r="AP696" t="str">
        <f t="shared" si="191"/>
        <v/>
      </c>
      <c r="AR696" s="2" t="str">
        <f t="shared" si="199"/>
        <v/>
      </c>
      <c r="AS696" t="str">
        <f t="shared" si="200"/>
        <v/>
      </c>
      <c r="AT696" t="str">
        <f t="shared" si="192"/>
        <v/>
      </c>
      <c r="AU696" t="str">
        <f t="shared" si="193"/>
        <v/>
      </c>
    </row>
    <row r="697" spans="2:47" x14ac:dyDescent="0.25">
      <c r="B697" t="str">
        <f>IF(D697="","",MAX($B$2:B696)+1)</f>
        <v/>
      </c>
      <c r="C697" s="3" t="str">
        <f>IF(A697="","",IF(COUNTIF($A$2:$A696,$A697)=0,MAX($C$2:$C696)+1,""))</f>
        <v/>
      </c>
      <c r="M697" t="s">
        <v>57</v>
      </c>
      <c r="O697" t="s">
        <v>57</v>
      </c>
      <c r="P697" s="3" t="str">
        <f t="shared" si="194"/>
        <v/>
      </c>
      <c r="Q697" s="3" t="str">
        <f>IF(D697="","",IF(AND(D697&lt;&gt;"",E697&lt;&gt;"",F697&lt;&gt;"",J697&lt;&gt;"",P697&lt;&gt;"",L697&lt;&gt;"",IFERROR(MATCH(INDEX($C:$C,MATCH($D697,$D:$D,0)),IMAGENES!$B:$B,0),-1)&gt;0),"'si'","'no'"))</f>
        <v/>
      </c>
      <c r="S697" t="str">
        <f t="shared" si="184"/>
        <v/>
      </c>
      <c r="T697" t="str">
        <f t="shared" si="185"/>
        <v/>
      </c>
      <c r="U697" t="str">
        <f t="shared" si="186"/>
        <v/>
      </c>
      <c r="V697" t="str">
        <f t="shared" si="195"/>
        <v/>
      </c>
      <c r="W697" t="str">
        <f t="shared" si="187"/>
        <v/>
      </c>
      <c r="X697" t="str">
        <f t="shared" si="188"/>
        <v/>
      </c>
      <c r="Y697" t="str">
        <f t="shared" si="189"/>
        <v/>
      </c>
      <c r="Z697" t="str">
        <f>IF($X697="","",INDEX(CATEGORIAS!$A:$A,MATCH($X697,CATEGORIAS!$B:$B,0)))</f>
        <v/>
      </c>
      <c r="AA697" t="str">
        <f>IF($Y697="","",INDEX(SUBCATEGORIAS!$A:$A,MATCH($Y697,SUBCATEGORIAS!$B:$B,0)))</f>
        <v/>
      </c>
      <c r="AB697" t="str">
        <f t="shared" si="190"/>
        <v/>
      </c>
      <c r="AC697" t="str">
        <f t="shared" si="196"/>
        <v/>
      </c>
      <c r="AD697" t="str">
        <f t="shared" si="197"/>
        <v/>
      </c>
      <c r="AE697" t="str">
        <f t="shared" si="198"/>
        <v/>
      </c>
      <c r="AG697">
        <v>695</v>
      </c>
      <c r="AH697" t="str">
        <f t="shared" si="201"/>
        <v/>
      </c>
      <c r="AI697" t="str">
        <f>IFERROR(IF(MATCH($AH689,$S:$S,0)&gt;0,CONCATENATE("precio: ",INDEX($AB:$AB,MATCH($AH689,$S:$S,0)),","),0),"")</f>
        <v/>
      </c>
      <c r="AN697" t="str">
        <f>IF($E697="","",INDEX(CATEGORIAS!$A:$A,MATCH($E697,CATEGORIAS!$B:$B,0)))</f>
        <v/>
      </c>
      <c r="AO697" t="str">
        <f>IF($F697="","",INDEX(SUBCATEGORIAS!$A:$A,MATCH($F697,SUBCATEGORIAS!$B:$B,0)))</f>
        <v/>
      </c>
      <c r="AP697" t="str">
        <f t="shared" si="191"/>
        <v/>
      </c>
      <c r="AR697" s="2" t="str">
        <f t="shared" si="199"/>
        <v/>
      </c>
      <c r="AS697" t="str">
        <f t="shared" si="200"/>
        <v/>
      </c>
      <c r="AT697" t="str">
        <f t="shared" si="192"/>
        <v/>
      </c>
      <c r="AU697" t="str">
        <f t="shared" si="193"/>
        <v/>
      </c>
    </row>
    <row r="698" spans="2:47" x14ac:dyDescent="0.25">
      <c r="B698" t="str">
        <f>IF(D698="","",MAX($B$2:B697)+1)</f>
        <v/>
      </c>
      <c r="C698" s="3" t="str">
        <f>IF(A698="","",IF(COUNTIF($A$2:$A697,$A698)=0,MAX($C$2:$C697)+1,""))</f>
        <v/>
      </c>
      <c r="M698" t="s">
        <v>57</v>
      </c>
      <c r="O698" t="s">
        <v>57</v>
      </c>
      <c r="P698" s="3" t="str">
        <f t="shared" si="194"/>
        <v/>
      </c>
      <c r="Q698" s="3" t="str">
        <f>IF(D698="","",IF(AND(D698&lt;&gt;"",E698&lt;&gt;"",F698&lt;&gt;"",J698&lt;&gt;"",P698&lt;&gt;"",L698&lt;&gt;"",IFERROR(MATCH(INDEX($C:$C,MATCH($D698,$D:$D,0)),IMAGENES!$B:$B,0),-1)&gt;0),"'si'","'no'"))</f>
        <v/>
      </c>
      <c r="S698" t="str">
        <f t="shared" si="184"/>
        <v/>
      </c>
      <c r="T698" t="str">
        <f t="shared" si="185"/>
        <v/>
      </c>
      <c r="U698" t="str">
        <f t="shared" si="186"/>
        <v/>
      </c>
      <c r="V698" t="str">
        <f t="shared" si="195"/>
        <v/>
      </c>
      <c r="W698" t="str">
        <f t="shared" si="187"/>
        <v/>
      </c>
      <c r="X698" t="str">
        <f t="shared" si="188"/>
        <v/>
      </c>
      <c r="Y698" t="str">
        <f t="shared" si="189"/>
        <v/>
      </c>
      <c r="Z698" t="str">
        <f>IF($X698="","",INDEX(CATEGORIAS!$A:$A,MATCH($X698,CATEGORIAS!$B:$B,0)))</f>
        <v/>
      </c>
      <c r="AA698" t="str">
        <f>IF($Y698="","",INDEX(SUBCATEGORIAS!$A:$A,MATCH($Y698,SUBCATEGORIAS!$B:$B,0)))</f>
        <v/>
      </c>
      <c r="AB698" t="str">
        <f t="shared" si="190"/>
        <v/>
      </c>
      <c r="AC698" t="str">
        <f t="shared" si="196"/>
        <v/>
      </c>
      <c r="AD698" t="str">
        <f t="shared" si="197"/>
        <v/>
      </c>
      <c r="AE698" t="str">
        <f t="shared" si="198"/>
        <v/>
      </c>
      <c r="AG698">
        <v>696</v>
      </c>
      <c r="AH698" t="str">
        <f t="shared" si="201"/>
        <v/>
      </c>
      <c r="AI698" t="str">
        <f>IFERROR(IF(MATCH($AH689,$S:$S,0)&gt;0,CONCATENATE("video_si: ",IF(LEN(IF(OR(INDEX($AD:$AD,MATCH($AH689,$S:$S,0))=0,INDEX($AD:$AD,MATCH($AH689,$S:$S,0))=" ",INDEX($AD:$AD,MATCH($AH689,$S:$S,0))=""),CONCATENATE(CHAR(39),CHAR(39)),CONCATENATE(CHAR(39),INDEX($AD:$AD,MATCH($AH689,$S:$S,0)),CHAR(39))))&gt;5,"'si'","'no'"),","),0),"")</f>
        <v/>
      </c>
      <c r="AN698" t="str">
        <f>IF($E698="","",INDEX(CATEGORIAS!$A:$A,MATCH($E698,CATEGORIAS!$B:$B,0)))</f>
        <v/>
      </c>
      <c r="AO698" t="str">
        <f>IF($F698="","",INDEX(SUBCATEGORIAS!$A:$A,MATCH($F698,SUBCATEGORIAS!$B:$B,0)))</f>
        <v/>
      </c>
      <c r="AP698" t="str">
        <f t="shared" si="191"/>
        <v/>
      </c>
      <c r="AR698" s="2" t="str">
        <f t="shared" si="199"/>
        <v/>
      </c>
      <c r="AS698" t="str">
        <f t="shared" si="200"/>
        <v/>
      </c>
      <c r="AT698" t="str">
        <f t="shared" si="192"/>
        <v/>
      </c>
      <c r="AU698" t="str">
        <f t="shared" si="193"/>
        <v/>
      </c>
    </row>
    <row r="699" spans="2:47" x14ac:dyDescent="0.25">
      <c r="B699" t="str">
        <f>IF(D699="","",MAX($B$2:B698)+1)</f>
        <v/>
      </c>
      <c r="C699" s="3" t="str">
        <f>IF(A699="","",IF(COUNTIF($A$2:$A698,$A699)=0,MAX($C$2:$C698)+1,""))</f>
        <v/>
      </c>
      <c r="M699" t="s">
        <v>57</v>
      </c>
      <c r="O699" t="s">
        <v>57</v>
      </c>
      <c r="P699" s="3" t="str">
        <f t="shared" si="194"/>
        <v/>
      </c>
      <c r="Q699" s="3" t="str">
        <f>IF(D699="","",IF(AND(D699&lt;&gt;"",E699&lt;&gt;"",F699&lt;&gt;"",J699&lt;&gt;"",P699&lt;&gt;"",L699&lt;&gt;"",IFERROR(MATCH(INDEX($C:$C,MATCH($D699,$D:$D,0)),IMAGENES!$B:$B,0),-1)&gt;0),"'si'","'no'"))</f>
        <v/>
      </c>
      <c r="S699" t="str">
        <f t="shared" si="184"/>
        <v/>
      </c>
      <c r="T699" t="str">
        <f t="shared" si="185"/>
        <v/>
      </c>
      <c r="U699" t="str">
        <f t="shared" si="186"/>
        <v/>
      </c>
      <c r="V699" t="str">
        <f t="shared" si="195"/>
        <v/>
      </c>
      <c r="W699" t="str">
        <f t="shared" si="187"/>
        <v/>
      </c>
      <c r="X699" t="str">
        <f t="shared" si="188"/>
        <v/>
      </c>
      <c r="Y699" t="str">
        <f t="shared" si="189"/>
        <v/>
      </c>
      <c r="Z699" t="str">
        <f>IF($X699="","",INDEX(CATEGORIAS!$A:$A,MATCH($X699,CATEGORIAS!$B:$B,0)))</f>
        <v/>
      </c>
      <c r="AA699" t="str">
        <f>IF($Y699="","",INDEX(SUBCATEGORIAS!$A:$A,MATCH($Y699,SUBCATEGORIAS!$B:$B,0)))</f>
        <v/>
      </c>
      <c r="AB699" t="str">
        <f t="shared" si="190"/>
        <v/>
      </c>
      <c r="AC699" t="str">
        <f t="shared" si="196"/>
        <v/>
      </c>
      <c r="AD699" t="str">
        <f t="shared" si="197"/>
        <v/>
      </c>
      <c r="AE699" t="str">
        <f t="shared" si="198"/>
        <v/>
      </c>
      <c r="AG699">
        <v>697</v>
      </c>
      <c r="AH699" t="str">
        <f t="shared" si="201"/>
        <v/>
      </c>
      <c r="AI699" t="str">
        <f>IFERROR(IF(MATCH($AH689,$S:$S,0)&gt;0,CONCATENATE("video_link: ",IF(OR(INDEX($AD:$AD,MATCH($AH689,$S:$S,0))=0,INDEX($AD:$AD,MATCH($AH689,$S:$S,0))=" ",INDEX($AD:$AD,MATCH($AH689,$S:$S,0))=""),CONCATENATE(CHAR(39),CHAR(39)),CONCATENATE(CHAR(39),INDEX($AD:$AD,MATCH($AH689,$S:$S,0)),CHAR(39))),","),0),"")</f>
        <v/>
      </c>
      <c r="AN699" t="str">
        <f>IF($E699="","",INDEX(CATEGORIAS!$A:$A,MATCH($E699,CATEGORIAS!$B:$B,0)))</f>
        <v/>
      </c>
      <c r="AO699" t="str">
        <f>IF($F699="","",INDEX(SUBCATEGORIAS!$A:$A,MATCH($F699,SUBCATEGORIAS!$B:$B,0)))</f>
        <v/>
      </c>
      <c r="AP699" t="str">
        <f t="shared" si="191"/>
        <v/>
      </c>
      <c r="AR699" s="2" t="str">
        <f t="shared" si="199"/>
        <v/>
      </c>
      <c r="AS699" t="str">
        <f t="shared" si="200"/>
        <v/>
      </c>
      <c r="AT699" t="str">
        <f t="shared" si="192"/>
        <v/>
      </c>
      <c r="AU699" t="str">
        <f t="shared" si="193"/>
        <v/>
      </c>
    </row>
    <row r="700" spans="2:47" x14ac:dyDescent="0.25">
      <c r="B700" t="str">
        <f>IF(D700="","",MAX($B$2:B699)+1)</f>
        <v/>
      </c>
      <c r="C700" s="3" t="str">
        <f>IF(A700="","",IF(COUNTIF($A$2:$A699,$A700)=0,MAX($C$2:$C699)+1,""))</f>
        <v/>
      </c>
      <c r="M700" t="s">
        <v>57</v>
      </c>
      <c r="O700" t="s">
        <v>57</v>
      </c>
      <c r="P700" s="3" t="str">
        <f t="shared" si="194"/>
        <v/>
      </c>
      <c r="Q700" s="3" t="str">
        <f>IF(D700="","",IF(AND(D700&lt;&gt;"",E700&lt;&gt;"",F700&lt;&gt;"",J700&lt;&gt;"",P700&lt;&gt;"",L700&lt;&gt;"",IFERROR(MATCH(INDEX($C:$C,MATCH($D700,$D:$D,0)),IMAGENES!$B:$B,0),-1)&gt;0),"'si'","'no'"))</f>
        <v/>
      </c>
      <c r="S700" t="str">
        <f t="shared" si="184"/>
        <v/>
      </c>
      <c r="T700" t="str">
        <f t="shared" si="185"/>
        <v/>
      </c>
      <c r="U700" t="str">
        <f t="shared" si="186"/>
        <v/>
      </c>
      <c r="V700" t="str">
        <f t="shared" si="195"/>
        <v/>
      </c>
      <c r="W700" t="str">
        <f t="shared" si="187"/>
        <v/>
      </c>
      <c r="X700" t="str">
        <f t="shared" si="188"/>
        <v/>
      </c>
      <c r="Y700" t="str">
        <f t="shared" si="189"/>
        <v/>
      </c>
      <c r="Z700" t="str">
        <f>IF($X700="","",INDEX(CATEGORIAS!$A:$A,MATCH($X700,CATEGORIAS!$B:$B,0)))</f>
        <v/>
      </c>
      <c r="AA700" t="str">
        <f>IF($Y700="","",INDEX(SUBCATEGORIAS!$A:$A,MATCH($Y700,SUBCATEGORIAS!$B:$B,0)))</f>
        <v/>
      </c>
      <c r="AB700" t="str">
        <f t="shared" si="190"/>
        <v/>
      </c>
      <c r="AC700" t="str">
        <f t="shared" si="196"/>
        <v/>
      </c>
      <c r="AD700" t="str">
        <f t="shared" si="197"/>
        <v/>
      </c>
      <c r="AE700" t="str">
        <f t="shared" si="198"/>
        <v/>
      </c>
      <c r="AG700">
        <v>698</v>
      </c>
      <c r="AH700" t="str">
        <f t="shared" si="201"/>
        <v/>
      </c>
      <c r="AI700" t="str">
        <f>IFERROR(IF(MATCH($AH689,$S:$S,0)&gt;0,CONCATENATE("imagen: ",IF(OR(INDEX($AC:$AC,MATCH($AH689,$S:$S,0))=0,INDEX($AC:$AC,MATCH($AH689,$S:$S,0))=" ",INDEX($AC:$AC,MATCH($AH689,$S:$S,0))=""),CONCATENATE(CHAR(39),CHAR(39)),CONCATENATE("require('../images/productos/",INDEX($AC:$AC,MATCH($AH689,$S:$S,0)),"')")),","),0),"")</f>
        <v/>
      </c>
      <c r="AN700" t="str">
        <f>IF($E700="","",INDEX(CATEGORIAS!$A:$A,MATCH($E700,CATEGORIAS!$B:$B,0)))</f>
        <v/>
      </c>
      <c r="AO700" t="str">
        <f>IF($F700="","",INDEX(SUBCATEGORIAS!$A:$A,MATCH($F700,SUBCATEGORIAS!$B:$B,0)))</f>
        <v/>
      </c>
      <c r="AP700" t="str">
        <f t="shared" si="191"/>
        <v/>
      </c>
      <c r="AR700" s="2" t="str">
        <f t="shared" si="199"/>
        <v/>
      </c>
      <c r="AS700" t="str">
        <f t="shared" si="200"/>
        <v/>
      </c>
      <c r="AT700" t="str">
        <f t="shared" si="192"/>
        <v/>
      </c>
      <c r="AU700" t="str">
        <f t="shared" si="193"/>
        <v/>
      </c>
    </row>
    <row r="701" spans="2:47" x14ac:dyDescent="0.25">
      <c r="B701" t="str">
        <f>IF(D701="","",MAX($B$2:B700)+1)</f>
        <v/>
      </c>
      <c r="C701" s="3" t="str">
        <f>IF(A701="","",IF(COUNTIF($A$2:$A700,$A701)=0,MAX($C$2:$C700)+1,""))</f>
        <v/>
      </c>
      <c r="M701" t="s">
        <v>57</v>
      </c>
      <c r="O701" t="s">
        <v>57</v>
      </c>
      <c r="P701" s="3" t="str">
        <f t="shared" si="194"/>
        <v/>
      </c>
      <c r="Q701" s="3" t="str">
        <f>IF(D701="","",IF(AND(D701&lt;&gt;"",E701&lt;&gt;"",F701&lt;&gt;"",J701&lt;&gt;"",P701&lt;&gt;"",L701&lt;&gt;"",IFERROR(MATCH(INDEX($C:$C,MATCH($D701,$D:$D,0)),IMAGENES!$B:$B,0),-1)&gt;0),"'si'","'no'"))</f>
        <v/>
      </c>
      <c r="S701" t="str">
        <f t="shared" si="184"/>
        <v/>
      </c>
      <c r="T701" t="str">
        <f t="shared" si="185"/>
        <v/>
      </c>
      <c r="U701" t="str">
        <f t="shared" si="186"/>
        <v/>
      </c>
      <c r="V701" t="str">
        <f t="shared" si="195"/>
        <v/>
      </c>
      <c r="W701" t="str">
        <f t="shared" si="187"/>
        <v/>
      </c>
      <c r="X701" t="str">
        <f t="shared" si="188"/>
        <v/>
      </c>
      <c r="Y701" t="str">
        <f t="shared" si="189"/>
        <v/>
      </c>
      <c r="Z701" t="str">
        <f>IF($X701="","",INDEX(CATEGORIAS!$A:$A,MATCH($X701,CATEGORIAS!$B:$B,0)))</f>
        <v/>
      </c>
      <c r="AA701" t="str">
        <f>IF($Y701="","",INDEX(SUBCATEGORIAS!$A:$A,MATCH($Y701,SUBCATEGORIAS!$B:$B,0)))</f>
        <v/>
      </c>
      <c r="AB701" t="str">
        <f t="shared" si="190"/>
        <v/>
      </c>
      <c r="AC701" t="str">
        <f t="shared" si="196"/>
        <v/>
      </c>
      <c r="AD701" t="str">
        <f t="shared" si="197"/>
        <v/>
      </c>
      <c r="AE701" t="str">
        <f t="shared" si="198"/>
        <v/>
      </c>
      <c r="AG701">
        <v>699</v>
      </c>
      <c r="AH701" t="str">
        <f t="shared" si="201"/>
        <v/>
      </c>
      <c r="AI701" t="str">
        <f>IFERROR(IF(MATCH($AH689,$S:$S,0)&gt;0,CONCATENATE("disponible: ",INDEX($AE:$AE,MATCH($AH689,$S:$S,0)),","),0),"")</f>
        <v/>
      </c>
      <c r="AN701" t="str">
        <f>IF($E701="","",INDEX(CATEGORIAS!$A:$A,MATCH($E701,CATEGORIAS!$B:$B,0)))</f>
        <v/>
      </c>
      <c r="AO701" t="str">
        <f>IF($F701="","",INDEX(SUBCATEGORIAS!$A:$A,MATCH($F701,SUBCATEGORIAS!$B:$B,0)))</f>
        <v/>
      </c>
      <c r="AP701" t="str">
        <f t="shared" si="191"/>
        <v/>
      </c>
      <c r="AR701" s="2" t="str">
        <f t="shared" si="199"/>
        <v/>
      </c>
      <c r="AS701" t="str">
        <f t="shared" si="200"/>
        <v/>
      </c>
      <c r="AT701" t="str">
        <f t="shared" si="192"/>
        <v/>
      </c>
      <c r="AU701" t="str">
        <f t="shared" si="193"/>
        <v/>
      </c>
    </row>
    <row r="702" spans="2:47" x14ac:dyDescent="0.25">
      <c r="B702" t="str">
        <f>IF(D702="","",MAX($B$2:B701)+1)</f>
        <v/>
      </c>
      <c r="C702" s="3" t="str">
        <f>IF(A702="","",IF(COUNTIF($A$2:$A701,$A702)=0,MAX($C$2:$C701)+1,""))</f>
        <v/>
      </c>
      <c r="M702" t="s">
        <v>57</v>
      </c>
      <c r="O702" t="s">
        <v>57</v>
      </c>
      <c r="P702" s="3" t="str">
        <f t="shared" si="194"/>
        <v/>
      </c>
      <c r="Q702" s="3" t="str">
        <f>IF(D702="","",IF(AND(D702&lt;&gt;"",E702&lt;&gt;"",F702&lt;&gt;"",J702&lt;&gt;"",P702&lt;&gt;"",L702&lt;&gt;"",IFERROR(MATCH(INDEX($C:$C,MATCH($D702,$D:$D,0)),IMAGENES!$B:$B,0),-1)&gt;0),"'si'","'no'"))</f>
        <v/>
      </c>
      <c r="S702" t="str">
        <f t="shared" si="184"/>
        <v/>
      </c>
      <c r="T702" t="str">
        <f t="shared" si="185"/>
        <v/>
      </c>
      <c r="U702" t="str">
        <f t="shared" si="186"/>
        <v/>
      </c>
      <c r="V702" t="str">
        <f t="shared" si="195"/>
        <v/>
      </c>
      <c r="W702" t="str">
        <f t="shared" si="187"/>
        <v/>
      </c>
      <c r="X702" t="str">
        <f t="shared" si="188"/>
        <v/>
      </c>
      <c r="Y702" t="str">
        <f t="shared" si="189"/>
        <v/>
      </c>
      <c r="Z702" t="str">
        <f>IF($X702="","",INDEX(CATEGORIAS!$A:$A,MATCH($X702,CATEGORIAS!$B:$B,0)))</f>
        <v/>
      </c>
      <c r="AA702" t="str">
        <f>IF($Y702="","",INDEX(SUBCATEGORIAS!$A:$A,MATCH($Y702,SUBCATEGORIAS!$B:$B,0)))</f>
        <v/>
      </c>
      <c r="AB702" t="str">
        <f t="shared" si="190"/>
        <v/>
      </c>
      <c r="AC702" t="str">
        <f t="shared" si="196"/>
        <v/>
      </c>
      <c r="AD702" t="str">
        <f t="shared" si="197"/>
        <v/>
      </c>
      <c r="AE702" t="str">
        <f t="shared" si="198"/>
        <v/>
      </c>
      <c r="AG702">
        <v>700</v>
      </c>
      <c r="AH702" t="str">
        <f t="shared" si="201"/>
        <v/>
      </c>
      <c r="AI702" t="str">
        <f>IFERROR(IF(MATCH($AH689,$S:$S,0)&gt;0,"},",0),"")</f>
        <v/>
      </c>
      <c r="AN702" t="str">
        <f>IF($E702="","",INDEX(CATEGORIAS!$A:$A,MATCH($E702,CATEGORIAS!$B:$B,0)))</f>
        <v/>
      </c>
      <c r="AO702" t="str">
        <f>IF($F702="","",INDEX(SUBCATEGORIAS!$A:$A,MATCH($F702,SUBCATEGORIAS!$B:$B,0)))</f>
        <v/>
      </c>
      <c r="AP702" t="str">
        <f t="shared" si="191"/>
        <v/>
      </c>
      <c r="AR702" s="2" t="str">
        <f t="shared" si="199"/>
        <v/>
      </c>
      <c r="AS702" t="str">
        <f t="shared" si="200"/>
        <v/>
      </c>
      <c r="AT702" t="str">
        <f t="shared" si="192"/>
        <v/>
      </c>
      <c r="AU702" t="str">
        <f t="shared" si="193"/>
        <v/>
      </c>
    </row>
    <row r="703" spans="2:47" x14ac:dyDescent="0.25">
      <c r="B703" t="str">
        <f>IF(D703="","",MAX($B$2:B702)+1)</f>
        <v/>
      </c>
      <c r="C703" s="3" t="str">
        <f>IF(A703="","",IF(COUNTIF($A$2:$A702,$A703)=0,MAX($C$2:$C702)+1,""))</f>
        <v/>
      </c>
      <c r="M703" t="s">
        <v>57</v>
      </c>
      <c r="O703" t="s">
        <v>57</v>
      </c>
      <c r="P703" s="3" t="str">
        <f t="shared" si="194"/>
        <v/>
      </c>
      <c r="Q703" s="3" t="str">
        <f>IF(D703="","",IF(AND(D703&lt;&gt;"",E703&lt;&gt;"",F703&lt;&gt;"",J703&lt;&gt;"",P703&lt;&gt;"",L703&lt;&gt;"",IFERROR(MATCH(INDEX($C:$C,MATCH($D703,$D:$D,0)),IMAGENES!$B:$B,0),-1)&gt;0),"'si'","'no'"))</f>
        <v/>
      </c>
      <c r="S703" t="str">
        <f t="shared" si="184"/>
        <v/>
      </c>
      <c r="T703" t="str">
        <f t="shared" si="185"/>
        <v/>
      </c>
      <c r="U703" t="str">
        <f t="shared" si="186"/>
        <v/>
      </c>
      <c r="V703" t="str">
        <f t="shared" si="195"/>
        <v/>
      </c>
      <c r="W703" t="str">
        <f t="shared" si="187"/>
        <v/>
      </c>
      <c r="X703" t="str">
        <f t="shared" si="188"/>
        <v/>
      </c>
      <c r="Y703" t="str">
        <f t="shared" si="189"/>
        <v/>
      </c>
      <c r="Z703" t="str">
        <f>IF($X703="","",INDEX(CATEGORIAS!$A:$A,MATCH($X703,CATEGORIAS!$B:$B,0)))</f>
        <v/>
      </c>
      <c r="AA703" t="str">
        <f>IF($Y703="","",INDEX(SUBCATEGORIAS!$A:$A,MATCH($Y703,SUBCATEGORIAS!$B:$B,0)))</f>
        <v/>
      </c>
      <c r="AB703" t="str">
        <f t="shared" si="190"/>
        <v/>
      </c>
      <c r="AC703" t="str">
        <f t="shared" si="196"/>
        <v/>
      </c>
      <c r="AD703" t="str">
        <f t="shared" si="197"/>
        <v/>
      </c>
      <c r="AE703" t="str">
        <f t="shared" si="198"/>
        <v/>
      </c>
      <c r="AG703">
        <v>701</v>
      </c>
      <c r="AH703">
        <f t="shared" si="201"/>
        <v>51</v>
      </c>
      <c r="AN703" t="str">
        <f>IF($E703="","",INDEX(CATEGORIAS!$A:$A,MATCH($E703,CATEGORIAS!$B:$B,0)))</f>
        <v/>
      </c>
      <c r="AO703" t="str">
        <f>IF($F703="","",INDEX(SUBCATEGORIAS!$A:$A,MATCH($F703,SUBCATEGORIAS!$B:$B,0)))</f>
        <v/>
      </c>
      <c r="AP703" t="str">
        <f t="shared" si="191"/>
        <v/>
      </c>
      <c r="AR703" s="2" t="str">
        <f t="shared" si="199"/>
        <v/>
      </c>
      <c r="AS703" t="str">
        <f t="shared" si="200"/>
        <v/>
      </c>
      <c r="AT703" t="str">
        <f t="shared" si="192"/>
        <v/>
      </c>
      <c r="AU703" t="str">
        <f t="shared" si="193"/>
        <v/>
      </c>
    </row>
    <row r="704" spans="2:47" x14ac:dyDescent="0.25">
      <c r="B704" t="str">
        <f>IF(D704="","",MAX($B$2:B703)+1)</f>
        <v/>
      </c>
      <c r="C704" s="3" t="str">
        <f>IF(A704="","",IF(COUNTIF($A$2:$A703,$A704)=0,MAX($C$2:$C703)+1,""))</f>
        <v/>
      </c>
      <c r="M704" t="s">
        <v>57</v>
      </c>
      <c r="O704" t="s">
        <v>57</v>
      </c>
      <c r="P704" s="3" t="str">
        <f t="shared" si="194"/>
        <v/>
      </c>
      <c r="Q704" s="3" t="str">
        <f>IF(D704="","",IF(AND(D704&lt;&gt;"",E704&lt;&gt;"",F704&lt;&gt;"",J704&lt;&gt;"",P704&lt;&gt;"",L704&lt;&gt;"",IFERROR(MATCH(INDEX($C:$C,MATCH($D704,$D:$D,0)),IMAGENES!$B:$B,0),-1)&gt;0),"'si'","'no'"))</f>
        <v/>
      </c>
      <c r="S704" t="str">
        <f t="shared" si="184"/>
        <v/>
      </c>
      <c r="T704" t="str">
        <f t="shared" si="185"/>
        <v/>
      </c>
      <c r="U704" t="str">
        <f t="shared" si="186"/>
        <v/>
      </c>
      <c r="V704" t="str">
        <f t="shared" si="195"/>
        <v/>
      </c>
      <c r="W704" t="str">
        <f t="shared" si="187"/>
        <v/>
      </c>
      <c r="X704" t="str">
        <f t="shared" si="188"/>
        <v/>
      </c>
      <c r="Y704" t="str">
        <f t="shared" si="189"/>
        <v/>
      </c>
      <c r="Z704" t="str">
        <f>IF($X704="","",INDEX(CATEGORIAS!$A:$A,MATCH($X704,CATEGORIAS!$B:$B,0)))</f>
        <v/>
      </c>
      <c r="AA704" t="str">
        <f>IF($Y704="","",INDEX(SUBCATEGORIAS!$A:$A,MATCH($Y704,SUBCATEGORIAS!$B:$B,0)))</f>
        <v/>
      </c>
      <c r="AB704" t="str">
        <f t="shared" si="190"/>
        <v/>
      </c>
      <c r="AC704" t="str">
        <f t="shared" si="196"/>
        <v/>
      </c>
      <c r="AD704" t="str">
        <f t="shared" si="197"/>
        <v/>
      </c>
      <c r="AE704" t="str">
        <f t="shared" si="198"/>
        <v/>
      </c>
      <c r="AG704">
        <v>702</v>
      </c>
      <c r="AH704" t="str">
        <f t="shared" si="201"/>
        <v/>
      </c>
      <c r="AN704" t="str">
        <f>IF($E704="","",INDEX(CATEGORIAS!$A:$A,MATCH($E704,CATEGORIAS!$B:$B,0)))</f>
        <v/>
      </c>
      <c r="AO704" t="str">
        <f>IF($F704="","",INDEX(SUBCATEGORIAS!$A:$A,MATCH($F704,SUBCATEGORIAS!$B:$B,0)))</f>
        <v/>
      </c>
      <c r="AP704" t="str">
        <f t="shared" si="191"/>
        <v/>
      </c>
      <c r="AR704" s="2" t="str">
        <f t="shared" si="199"/>
        <v/>
      </c>
      <c r="AS704" t="str">
        <f t="shared" si="200"/>
        <v/>
      </c>
      <c r="AT704" t="str">
        <f t="shared" si="192"/>
        <v/>
      </c>
      <c r="AU704" t="str">
        <f t="shared" si="193"/>
        <v/>
      </c>
    </row>
    <row r="705" spans="2:47" x14ac:dyDescent="0.25">
      <c r="B705" t="str">
        <f>IF(D705="","",MAX($B$2:B704)+1)</f>
        <v/>
      </c>
      <c r="C705" s="3" t="str">
        <f>IF(A705="","",IF(COUNTIF($A$2:$A704,$A705)=0,MAX($C$2:$C704)+1,""))</f>
        <v/>
      </c>
      <c r="M705" t="s">
        <v>57</v>
      </c>
      <c r="O705" t="s">
        <v>57</v>
      </c>
      <c r="P705" s="3" t="str">
        <f t="shared" si="194"/>
        <v/>
      </c>
      <c r="Q705" s="3" t="str">
        <f>IF(D705="","",IF(AND(D705&lt;&gt;"",E705&lt;&gt;"",F705&lt;&gt;"",J705&lt;&gt;"",P705&lt;&gt;"",L705&lt;&gt;"",IFERROR(MATCH(INDEX($C:$C,MATCH($D705,$D:$D,0)),IMAGENES!$B:$B,0),-1)&gt;0),"'si'","'no'"))</f>
        <v/>
      </c>
      <c r="S705" t="str">
        <f t="shared" si="184"/>
        <v/>
      </c>
      <c r="T705" t="str">
        <f t="shared" si="185"/>
        <v/>
      </c>
      <c r="U705" t="str">
        <f t="shared" si="186"/>
        <v/>
      </c>
      <c r="V705" t="str">
        <f t="shared" si="195"/>
        <v/>
      </c>
      <c r="W705" t="str">
        <f t="shared" si="187"/>
        <v/>
      </c>
      <c r="X705" t="str">
        <f t="shared" si="188"/>
        <v/>
      </c>
      <c r="Y705" t="str">
        <f t="shared" si="189"/>
        <v/>
      </c>
      <c r="Z705" t="str">
        <f>IF($X705="","",INDEX(CATEGORIAS!$A:$A,MATCH($X705,CATEGORIAS!$B:$B,0)))</f>
        <v/>
      </c>
      <c r="AA705" t="str">
        <f>IF($Y705="","",INDEX(SUBCATEGORIAS!$A:$A,MATCH($Y705,SUBCATEGORIAS!$B:$B,0)))</f>
        <v/>
      </c>
      <c r="AB705" t="str">
        <f t="shared" si="190"/>
        <v/>
      </c>
      <c r="AC705" t="str">
        <f t="shared" si="196"/>
        <v/>
      </c>
      <c r="AD705" t="str">
        <f t="shared" si="197"/>
        <v/>
      </c>
      <c r="AE705" t="str">
        <f t="shared" si="198"/>
        <v/>
      </c>
      <c r="AG705">
        <v>703</v>
      </c>
      <c r="AH705" t="str">
        <f t="shared" si="201"/>
        <v/>
      </c>
      <c r="AN705" t="str">
        <f>IF($E705="","",INDEX(CATEGORIAS!$A:$A,MATCH($E705,CATEGORIAS!$B:$B,0)))</f>
        <v/>
      </c>
      <c r="AO705" t="str">
        <f>IF($F705="","",INDEX(SUBCATEGORIAS!$A:$A,MATCH($F705,SUBCATEGORIAS!$B:$B,0)))</f>
        <v/>
      </c>
      <c r="AP705" t="str">
        <f t="shared" si="191"/>
        <v/>
      </c>
      <c r="AR705" s="2" t="str">
        <f t="shared" si="199"/>
        <v/>
      </c>
      <c r="AS705" t="str">
        <f t="shared" si="200"/>
        <v/>
      </c>
      <c r="AT705" t="str">
        <f t="shared" si="192"/>
        <v/>
      </c>
      <c r="AU705" t="str">
        <f t="shared" si="193"/>
        <v/>
      </c>
    </row>
    <row r="706" spans="2:47" x14ac:dyDescent="0.25">
      <c r="B706" t="str">
        <f>IF(D706="","",MAX($B$2:B705)+1)</f>
        <v/>
      </c>
      <c r="C706" s="3" t="str">
        <f>IF(A706="","",IF(COUNTIF($A$2:$A705,$A706)=0,MAX($C$2:$C705)+1,""))</f>
        <v/>
      </c>
      <c r="M706" t="s">
        <v>57</v>
      </c>
      <c r="O706" t="s">
        <v>57</v>
      </c>
      <c r="P706" s="3" t="str">
        <f t="shared" si="194"/>
        <v/>
      </c>
      <c r="Q706" s="3" t="str">
        <f>IF(D706="","",IF(AND(D706&lt;&gt;"",E706&lt;&gt;"",F706&lt;&gt;"",J706&lt;&gt;"",P706&lt;&gt;"",L706&lt;&gt;"",IFERROR(MATCH(INDEX($C:$C,MATCH($D706,$D:$D,0)),IMAGENES!$B:$B,0),-1)&gt;0),"'si'","'no'"))</f>
        <v/>
      </c>
      <c r="S706" t="str">
        <f t="shared" si="184"/>
        <v/>
      </c>
      <c r="T706" t="str">
        <f t="shared" si="185"/>
        <v/>
      </c>
      <c r="U706" t="str">
        <f t="shared" si="186"/>
        <v/>
      </c>
      <c r="V706" t="str">
        <f t="shared" si="195"/>
        <v/>
      </c>
      <c r="W706" t="str">
        <f t="shared" si="187"/>
        <v/>
      </c>
      <c r="X706" t="str">
        <f t="shared" si="188"/>
        <v/>
      </c>
      <c r="Y706" t="str">
        <f t="shared" si="189"/>
        <v/>
      </c>
      <c r="Z706" t="str">
        <f>IF($X706="","",INDEX(CATEGORIAS!$A:$A,MATCH($X706,CATEGORIAS!$B:$B,0)))</f>
        <v/>
      </c>
      <c r="AA706" t="str">
        <f>IF($Y706="","",INDEX(SUBCATEGORIAS!$A:$A,MATCH($Y706,SUBCATEGORIAS!$B:$B,0)))</f>
        <v/>
      </c>
      <c r="AB706" t="str">
        <f t="shared" si="190"/>
        <v/>
      </c>
      <c r="AC706" t="str">
        <f t="shared" si="196"/>
        <v/>
      </c>
      <c r="AD706" t="str">
        <f t="shared" si="197"/>
        <v/>
      </c>
      <c r="AE706" t="str">
        <f t="shared" si="198"/>
        <v/>
      </c>
      <c r="AG706">
        <v>704</v>
      </c>
      <c r="AH706" t="str">
        <f t="shared" si="201"/>
        <v/>
      </c>
      <c r="AN706" t="str">
        <f>IF($E706="","",INDEX(CATEGORIAS!$A:$A,MATCH($E706,CATEGORIAS!$B:$B,0)))</f>
        <v/>
      </c>
      <c r="AO706" t="str">
        <f>IF($F706="","",INDEX(SUBCATEGORIAS!$A:$A,MATCH($F706,SUBCATEGORIAS!$B:$B,0)))</f>
        <v/>
      </c>
      <c r="AP706" t="str">
        <f t="shared" si="191"/>
        <v/>
      </c>
      <c r="AR706" s="2" t="str">
        <f t="shared" si="199"/>
        <v/>
      </c>
      <c r="AS706" t="str">
        <f t="shared" si="200"/>
        <v/>
      </c>
      <c r="AT706" t="str">
        <f t="shared" si="192"/>
        <v/>
      </c>
      <c r="AU706" t="str">
        <f t="shared" si="193"/>
        <v/>
      </c>
    </row>
    <row r="707" spans="2:47" x14ac:dyDescent="0.25">
      <c r="B707" t="str">
        <f>IF(D707="","",MAX($B$2:B706)+1)</f>
        <v/>
      </c>
      <c r="C707" s="3" t="str">
        <f>IF(A707="","",IF(COUNTIF($A$2:$A706,$A707)=0,MAX($C$2:$C706)+1,""))</f>
        <v/>
      </c>
      <c r="M707" t="s">
        <v>57</v>
      </c>
      <c r="O707" t="s">
        <v>57</v>
      </c>
      <c r="P707" s="3" t="str">
        <f t="shared" si="194"/>
        <v/>
      </c>
      <c r="Q707" s="3" t="str">
        <f>IF(D707="","",IF(AND(D707&lt;&gt;"",E707&lt;&gt;"",F707&lt;&gt;"",J707&lt;&gt;"",P707&lt;&gt;"",L707&lt;&gt;"",IFERROR(MATCH(INDEX($C:$C,MATCH($D707,$D:$D,0)),IMAGENES!$B:$B,0),-1)&gt;0),"'si'","'no'"))</f>
        <v/>
      </c>
      <c r="S707" t="str">
        <f t="shared" ref="S707:S770" si="202">IFERROR(INDEX($C:$C,MATCH($B707,$C:$C,0)),"")</f>
        <v/>
      </c>
      <c r="T707" t="str">
        <f t="shared" ref="T707:T770" si="203">IF($S707="","",INDEX($D:$D,MATCH($S707,$C:$C,0)))</f>
        <v/>
      </c>
      <c r="U707" t="str">
        <f t="shared" ref="U707:U770" si="204">IF($S707="","",INDEX($L:$L,MATCH($S707,$C:$C,0)))</f>
        <v/>
      </c>
      <c r="V707" t="str">
        <f t="shared" si="195"/>
        <v/>
      </c>
      <c r="W707" t="str">
        <f t="shared" ref="W707:W770" si="205">IF($S707="","",INDEX($M:$M,MATCH($S707,$C:$C,0)))</f>
        <v/>
      </c>
      <c r="X707" t="str">
        <f t="shared" ref="X707:X770" si="206">IF($S707="","",INDEX($E:$E,MATCH($S707,$C:$C,0)))</f>
        <v/>
      </c>
      <c r="Y707" t="str">
        <f t="shared" ref="Y707:Y770" si="207">IF($S707="","",INDEX($F:$F,MATCH($S707,$C:$C,0)))</f>
        <v/>
      </c>
      <c r="Z707" t="str">
        <f>IF($X707="","",INDEX(CATEGORIAS!$A:$A,MATCH($X707,CATEGORIAS!$B:$B,0)))</f>
        <v/>
      </c>
      <c r="AA707" t="str">
        <f>IF($Y707="","",INDEX(SUBCATEGORIAS!$A:$A,MATCH($Y707,SUBCATEGORIAS!$B:$B,0)))</f>
        <v/>
      </c>
      <c r="AB707" t="str">
        <f t="shared" ref="AB707:AB770" si="208">IF($S707="","",INDEX($J:$J,MATCH($S707,$C:$C,0)))</f>
        <v/>
      </c>
      <c r="AC707" t="str">
        <f t="shared" si="196"/>
        <v/>
      </c>
      <c r="AD707" t="str">
        <f t="shared" si="197"/>
        <v/>
      </c>
      <c r="AE707" t="str">
        <f t="shared" si="198"/>
        <v/>
      </c>
      <c r="AG707">
        <v>705</v>
      </c>
      <c r="AH707" t="str">
        <f t="shared" si="201"/>
        <v/>
      </c>
      <c r="AN707" t="str">
        <f>IF($E707="","",INDEX(CATEGORIAS!$A:$A,MATCH($E707,CATEGORIAS!$B:$B,0)))</f>
        <v/>
      </c>
      <c r="AO707" t="str">
        <f>IF($F707="","",INDEX(SUBCATEGORIAS!$A:$A,MATCH($F707,SUBCATEGORIAS!$B:$B,0)))</f>
        <v/>
      </c>
      <c r="AP707" t="str">
        <f t="shared" ref="AP707:AP770" si="209">IF(B707="","",B707)</f>
        <v/>
      </c>
      <c r="AR707" s="2" t="str">
        <f t="shared" si="199"/>
        <v/>
      </c>
      <c r="AS707" t="str">
        <f t="shared" si="200"/>
        <v/>
      </c>
      <c r="AT707" t="str">
        <f t="shared" ref="AT707:AT770" si="210">IF(B707="","",IF(B707/100&gt;0,IF(B707/10&gt;0,CONCATENATE("00",B707),CONCATENATE("0",B707)),B707))</f>
        <v/>
      </c>
      <c r="AU707" t="str">
        <f t="shared" ref="AU707:AU770" si="211">IF(B707="","",CONCATENATE("{ id_sku: '",CONCATENATE(AR707,AS707,AT707),"', id_articulo: '",INDEX($C:$C,MATCH($D707,$D:$D,0)),"', variacion: '",P707,"' },"))</f>
        <v/>
      </c>
    </row>
    <row r="708" spans="2:47" x14ac:dyDescent="0.25">
      <c r="B708" t="str">
        <f>IF(D708="","",MAX($B$2:B707)+1)</f>
        <v/>
      </c>
      <c r="C708" s="3" t="str">
        <f>IF(A708="","",IF(COUNTIF($A$2:$A707,$A708)=0,MAX($C$2:$C707)+1,""))</f>
        <v/>
      </c>
      <c r="M708" t="s">
        <v>57</v>
      </c>
      <c r="O708" t="s">
        <v>57</v>
      </c>
      <c r="P708" s="3" t="str">
        <f t="shared" ref="P708:P771" si="212">_xlfn.TEXTJOIN(" - ",TRUE,G708:I708)</f>
        <v/>
      </c>
      <c r="Q708" s="3" t="str">
        <f>IF(D708="","",IF(AND(D708&lt;&gt;"",E708&lt;&gt;"",F708&lt;&gt;"",J708&lt;&gt;"",P708&lt;&gt;"",L708&lt;&gt;"",IFERROR(MATCH(INDEX($C:$C,MATCH($D708,$D:$D,0)),IMAGENES!$B:$B,0),-1)&gt;0),"'si'","'no'"))</f>
        <v/>
      </c>
      <c r="S708" t="str">
        <f t="shared" si="202"/>
        <v/>
      </c>
      <c r="T708" t="str">
        <f t="shared" si="203"/>
        <v/>
      </c>
      <c r="U708" t="str">
        <f t="shared" si="204"/>
        <v/>
      </c>
      <c r="V708" t="str">
        <f t="shared" ref="V708:V771" si="213">IF($S708="","",INDEX($K:$K,MATCH($S708,$C:$C,0)))</f>
        <v/>
      </c>
      <c r="W708" t="str">
        <f t="shared" si="205"/>
        <v/>
      </c>
      <c r="X708" t="str">
        <f t="shared" si="206"/>
        <v/>
      </c>
      <c r="Y708" t="str">
        <f t="shared" si="207"/>
        <v/>
      </c>
      <c r="Z708" t="str">
        <f>IF($X708="","",INDEX(CATEGORIAS!$A:$A,MATCH($X708,CATEGORIAS!$B:$B,0)))</f>
        <v/>
      </c>
      <c r="AA708" t="str">
        <f>IF($Y708="","",INDEX(SUBCATEGORIAS!$A:$A,MATCH($Y708,SUBCATEGORIAS!$B:$B,0)))</f>
        <v/>
      </c>
      <c r="AB708" t="str">
        <f t="shared" si="208"/>
        <v/>
      </c>
      <c r="AC708" t="str">
        <f t="shared" ref="AC708:AC771" si="214">IF($S708="","",IF(OR(INDEX($N:$N,MATCH($S708,$C:$C,0))=0,INDEX($N:$N,MATCH($S708,$C:$C,0))=" "),"",INDEX($N:$N,MATCH($S708,$C:$C,0))))</f>
        <v/>
      </c>
      <c r="AD708" t="str">
        <f t="shared" ref="AD708:AD771" si="215">IF($S708="","",IF(OR(INDEX($O:$O,MATCH($S708,$C:$C,0))=0,INDEX($O:$O,MATCH($S708,$C:$C,0))=" "),"",INDEX($O:$O,MATCH($S708,$C:$C,0))))</f>
        <v/>
      </c>
      <c r="AE708" t="str">
        <f t="shared" ref="AE708:AE771" si="216">IF($S708="","",INDEX($Q:$Q,MATCH($S708,$C:$C,0)))</f>
        <v/>
      </c>
      <c r="AG708">
        <v>706</v>
      </c>
      <c r="AH708" t="str">
        <f t="shared" si="201"/>
        <v/>
      </c>
      <c r="AN708" t="str">
        <f>IF($E708="","",INDEX(CATEGORIAS!$A:$A,MATCH($E708,CATEGORIAS!$B:$B,0)))</f>
        <v/>
      </c>
      <c r="AO708" t="str">
        <f>IF($F708="","",INDEX(SUBCATEGORIAS!$A:$A,MATCH($F708,SUBCATEGORIAS!$B:$B,0)))</f>
        <v/>
      </c>
      <c r="AP708" t="str">
        <f t="shared" si="209"/>
        <v/>
      </c>
      <c r="AR708" s="2" t="str">
        <f t="shared" ref="AR708:AR771" si="217">IF(AN708="","",IF(AN708/100&gt;0,IF(AN708/10&gt;0,CONCATENATE("00",AN708),CONCATENATE("0",AN708)),AN708))</f>
        <v/>
      </c>
      <c r="AS708" t="str">
        <f t="shared" ref="AS708:AS771" si="218">IF(AO708="","",IF(AO708/100&gt;0,IF(AO708/10&gt;0,CONCATENATE("00",AO708),CONCATENATE("0",AO708)),AO708))</f>
        <v/>
      </c>
      <c r="AT708" t="str">
        <f t="shared" si="210"/>
        <v/>
      </c>
      <c r="AU708" t="str">
        <f t="shared" si="211"/>
        <v/>
      </c>
    </row>
    <row r="709" spans="2:47" x14ac:dyDescent="0.25">
      <c r="B709" t="str">
        <f>IF(D709="","",MAX($B$2:B708)+1)</f>
        <v/>
      </c>
      <c r="C709" s="3" t="str">
        <f>IF(A709="","",IF(COUNTIF($A$2:$A708,$A709)=0,MAX($C$2:$C708)+1,""))</f>
        <v/>
      </c>
      <c r="M709" t="s">
        <v>57</v>
      </c>
      <c r="O709" t="s">
        <v>57</v>
      </c>
      <c r="P709" s="3" t="str">
        <f t="shared" si="212"/>
        <v/>
      </c>
      <c r="Q709" s="3" t="str">
        <f>IF(D709="","",IF(AND(D709&lt;&gt;"",E709&lt;&gt;"",F709&lt;&gt;"",J709&lt;&gt;"",P709&lt;&gt;"",L709&lt;&gt;"",IFERROR(MATCH(INDEX($C:$C,MATCH($D709,$D:$D,0)),IMAGENES!$B:$B,0),-1)&gt;0),"'si'","'no'"))</f>
        <v/>
      </c>
      <c r="S709" t="str">
        <f t="shared" si="202"/>
        <v/>
      </c>
      <c r="T709" t="str">
        <f t="shared" si="203"/>
        <v/>
      </c>
      <c r="U709" t="str">
        <f t="shared" si="204"/>
        <v/>
      </c>
      <c r="V709" t="str">
        <f t="shared" si="213"/>
        <v/>
      </c>
      <c r="W709" t="str">
        <f t="shared" si="205"/>
        <v/>
      </c>
      <c r="X709" t="str">
        <f t="shared" si="206"/>
        <v/>
      </c>
      <c r="Y709" t="str">
        <f t="shared" si="207"/>
        <v/>
      </c>
      <c r="Z709" t="str">
        <f>IF($X709="","",INDEX(CATEGORIAS!$A:$A,MATCH($X709,CATEGORIAS!$B:$B,0)))</f>
        <v/>
      </c>
      <c r="AA709" t="str">
        <f>IF($Y709="","",INDEX(SUBCATEGORIAS!$A:$A,MATCH($Y709,SUBCATEGORIAS!$B:$B,0)))</f>
        <v/>
      </c>
      <c r="AB709" t="str">
        <f t="shared" si="208"/>
        <v/>
      </c>
      <c r="AC709" t="str">
        <f t="shared" si="214"/>
        <v/>
      </c>
      <c r="AD709" t="str">
        <f t="shared" si="215"/>
        <v/>
      </c>
      <c r="AE709" t="str">
        <f t="shared" si="216"/>
        <v/>
      </c>
      <c r="AG709">
        <v>707</v>
      </c>
      <c r="AH709" t="str">
        <f t="shared" ref="AH709:AH772" si="219">IF(AG708/14=INT(AG708/14),AG708/14+1,"")</f>
        <v/>
      </c>
      <c r="AN709" t="str">
        <f>IF($E709="","",INDEX(CATEGORIAS!$A:$A,MATCH($E709,CATEGORIAS!$B:$B,0)))</f>
        <v/>
      </c>
      <c r="AO709" t="str">
        <f>IF($F709="","",INDEX(SUBCATEGORIAS!$A:$A,MATCH($F709,SUBCATEGORIAS!$B:$B,0)))</f>
        <v/>
      </c>
      <c r="AP709" t="str">
        <f t="shared" si="209"/>
        <v/>
      </c>
      <c r="AR709" s="2" t="str">
        <f t="shared" si="217"/>
        <v/>
      </c>
      <c r="AS709" t="str">
        <f t="shared" si="218"/>
        <v/>
      </c>
      <c r="AT709" t="str">
        <f t="shared" si="210"/>
        <v/>
      </c>
      <c r="AU709" t="str">
        <f t="shared" si="211"/>
        <v/>
      </c>
    </row>
    <row r="710" spans="2:47" x14ac:dyDescent="0.25">
      <c r="B710" t="str">
        <f>IF(D710="","",MAX($B$2:B709)+1)</f>
        <v/>
      </c>
      <c r="C710" s="3" t="str">
        <f>IF(A710="","",IF(COUNTIF($A$2:$A709,$A710)=0,MAX($C$2:$C709)+1,""))</f>
        <v/>
      </c>
      <c r="M710" t="s">
        <v>57</v>
      </c>
      <c r="O710" t="s">
        <v>57</v>
      </c>
      <c r="P710" s="3" t="str">
        <f t="shared" si="212"/>
        <v/>
      </c>
      <c r="Q710" s="3" t="str">
        <f>IF(D710="","",IF(AND(D710&lt;&gt;"",E710&lt;&gt;"",F710&lt;&gt;"",J710&lt;&gt;"",P710&lt;&gt;"",L710&lt;&gt;"",IFERROR(MATCH(INDEX($C:$C,MATCH($D710,$D:$D,0)),IMAGENES!$B:$B,0),-1)&gt;0),"'si'","'no'"))</f>
        <v/>
      </c>
      <c r="S710" t="str">
        <f t="shared" si="202"/>
        <v/>
      </c>
      <c r="T710" t="str">
        <f t="shared" si="203"/>
        <v/>
      </c>
      <c r="U710" t="str">
        <f t="shared" si="204"/>
        <v/>
      </c>
      <c r="V710" t="str">
        <f t="shared" si="213"/>
        <v/>
      </c>
      <c r="W710" t="str">
        <f t="shared" si="205"/>
        <v/>
      </c>
      <c r="X710" t="str">
        <f t="shared" si="206"/>
        <v/>
      </c>
      <c r="Y710" t="str">
        <f t="shared" si="207"/>
        <v/>
      </c>
      <c r="Z710" t="str">
        <f>IF($X710="","",INDEX(CATEGORIAS!$A:$A,MATCH($X710,CATEGORIAS!$B:$B,0)))</f>
        <v/>
      </c>
      <c r="AA710" t="str">
        <f>IF($Y710="","",INDEX(SUBCATEGORIAS!$A:$A,MATCH($Y710,SUBCATEGORIAS!$B:$B,0)))</f>
        <v/>
      </c>
      <c r="AB710" t="str">
        <f t="shared" si="208"/>
        <v/>
      </c>
      <c r="AC710" t="str">
        <f t="shared" si="214"/>
        <v/>
      </c>
      <c r="AD710" t="str">
        <f t="shared" si="215"/>
        <v/>
      </c>
      <c r="AE710" t="str">
        <f t="shared" si="216"/>
        <v/>
      </c>
      <c r="AG710">
        <v>708</v>
      </c>
      <c r="AH710" t="str">
        <f t="shared" si="219"/>
        <v/>
      </c>
      <c r="AN710" t="str">
        <f>IF($E710="","",INDEX(CATEGORIAS!$A:$A,MATCH($E710,CATEGORIAS!$B:$B,0)))</f>
        <v/>
      </c>
      <c r="AO710" t="str">
        <f>IF($F710="","",INDEX(SUBCATEGORIAS!$A:$A,MATCH($F710,SUBCATEGORIAS!$B:$B,0)))</f>
        <v/>
      </c>
      <c r="AP710" t="str">
        <f t="shared" si="209"/>
        <v/>
      </c>
      <c r="AR710" s="2" t="str">
        <f t="shared" si="217"/>
        <v/>
      </c>
      <c r="AS710" t="str">
        <f t="shared" si="218"/>
        <v/>
      </c>
      <c r="AT710" t="str">
        <f t="shared" si="210"/>
        <v/>
      </c>
      <c r="AU710" t="str">
        <f t="shared" si="211"/>
        <v/>
      </c>
    </row>
    <row r="711" spans="2:47" x14ac:dyDescent="0.25">
      <c r="B711" t="str">
        <f>IF(D711="","",MAX($B$2:B710)+1)</f>
        <v/>
      </c>
      <c r="C711" s="3" t="str">
        <f>IF(A711="","",IF(COUNTIF($A$2:$A710,$A711)=0,MAX($C$2:$C710)+1,""))</f>
        <v/>
      </c>
      <c r="M711" t="s">
        <v>57</v>
      </c>
      <c r="O711" t="s">
        <v>57</v>
      </c>
      <c r="P711" s="3" t="str">
        <f t="shared" si="212"/>
        <v/>
      </c>
      <c r="Q711" s="3" t="str">
        <f>IF(D711="","",IF(AND(D711&lt;&gt;"",E711&lt;&gt;"",F711&lt;&gt;"",J711&lt;&gt;"",P711&lt;&gt;"",L711&lt;&gt;"",IFERROR(MATCH(INDEX($C:$C,MATCH($D711,$D:$D,0)),IMAGENES!$B:$B,0),-1)&gt;0),"'si'","'no'"))</f>
        <v/>
      </c>
      <c r="S711" t="str">
        <f t="shared" si="202"/>
        <v/>
      </c>
      <c r="T711" t="str">
        <f t="shared" si="203"/>
        <v/>
      </c>
      <c r="U711" t="str">
        <f t="shared" si="204"/>
        <v/>
      </c>
      <c r="V711" t="str">
        <f t="shared" si="213"/>
        <v/>
      </c>
      <c r="W711" t="str">
        <f t="shared" si="205"/>
        <v/>
      </c>
      <c r="X711" t="str">
        <f t="shared" si="206"/>
        <v/>
      </c>
      <c r="Y711" t="str">
        <f t="shared" si="207"/>
        <v/>
      </c>
      <c r="Z711" t="str">
        <f>IF($X711="","",INDEX(CATEGORIAS!$A:$A,MATCH($X711,CATEGORIAS!$B:$B,0)))</f>
        <v/>
      </c>
      <c r="AA711" t="str">
        <f>IF($Y711="","",INDEX(SUBCATEGORIAS!$A:$A,MATCH($Y711,SUBCATEGORIAS!$B:$B,0)))</f>
        <v/>
      </c>
      <c r="AB711" t="str">
        <f t="shared" si="208"/>
        <v/>
      </c>
      <c r="AC711" t="str">
        <f t="shared" si="214"/>
        <v/>
      </c>
      <c r="AD711" t="str">
        <f t="shared" si="215"/>
        <v/>
      </c>
      <c r="AE711" t="str">
        <f t="shared" si="216"/>
        <v/>
      </c>
      <c r="AG711">
        <v>709</v>
      </c>
      <c r="AH711" t="str">
        <f t="shared" si="219"/>
        <v/>
      </c>
      <c r="AN711" t="str">
        <f>IF($E711="","",INDEX(CATEGORIAS!$A:$A,MATCH($E711,CATEGORIAS!$B:$B,0)))</f>
        <v/>
      </c>
      <c r="AO711" t="str">
        <f>IF($F711="","",INDEX(SUBCATEGORIAS!$A:$A,MATCH($F711,SUBCATEGORIAS!$B:$B,0)))</f>
        <v/>
      </c>
      <c r="AP711" t="str">
        <f t="shared" si="209"/>
        <v/>
      </c>
      <c r="AR711" s="2" t="str">
        <f t="shared" si="217"/>
        <v/>
      </c>
      <c r="AS711" t="str">
        <f t="shared" si="218"/>
        <v/>
      </c>
      <c r="AT711" t="str">
        <f t="shared" si="210"/>
        <v/>
      </c>
      <c r="AU711" t="str">
        <f t="shared" si="211"/>
        <v/>
      </c>
    </row>
    <row r="712" spans="2:47" x14ac:dyDescent="0.25">
      <c r="B712" t="str">
        <f>IF(D712="","",MAX($B$2:B711)+1)</f>
        <v/>
      </c>
      <c r="C712" s="3" t="str">
        <f>IF(A712="","",IF(COUNTIF($A$2:$A711,$A712)=0,MAX($C$2:$C711)+1,""))</f>
        <v/>
      </c>
      <c r="M712" t="s">
        <v>57</v>
      </c>
      <c r="O712" t="s">
        <v>57</v>
      </c>
      <c r="P712" s="3" t="str">
        <f t="shared" si="212"/>
        <v/>
      </c>
      <c r="Q712" s="3" t="str">
        <f>IF(D712="","",IF(AND(D712&lt;&gt;"",E712&lt;&gt;"",F712&lt;&gt;"",J712&lt;&gt;"",P712&lt;&gt;"",L712&lt;&gt;"",IFERROR(MATCH(INDEX($C:$C,MATCH($D712,$D:$D,0)),IMAGENES!$B:$B,0),-1)&gt;0),"'si'","'no'"))</f>
        <v/>
      </c>
      <c r="S712" t="str">
        <f t="shared" si="202"/>
        <v/>
      </c>
      <c r="T712" t="str">
        <f t="shared" si="203"/>
        <v/>
      </c>
      <c r="U712" t="str">
        <f t="shared" si="204"/>
        <v/>
      </c>
      <c r="V712" t="str">
        <f t="shared" si="213"/>
        <v/>
      </c>
      <c r="W712" t="str">
        <f t="shared" si="205"/>
        <v/>
      </c>
      <c r="X712" t="str">
        <f t="shared" si="206"/>
        <v/>
      </c>
      <c r="Y712" t="str">
        <f t="shared" si="207"/>
        <v/>
      </c>
      <c r="Z712" t="str">
        <f>IF($X712="","",INDEX(CATEGORIAS!$A:$A,MATCH($X712,CATEGORIAS!$B:$B,0)))</f>
        <v/>
      </c>
      <c r="AA712" t="str">
        <f>IF($Y712="","",INDEX(SUBCATEGORIAS!$A:$A,MATCH($Y712,SUBCATEGORIAS!$B:$B,0)))</f>
        <v/>
      </c>
      <c r="AB712" t="str">
        <f t="shared" si="208"/>
        <v/>
      </c>
      <c r="AC712" t="str">
        <f t="shared" si="214"/>
        <v/>
      </c>
      <c r="AD712" t="str">
        <f t="shared" si="215"/>
        <v/>
      </c>
      <c r="AE712" t="str">
        <f t="shared" si="216"/>
        <v/>
      </c>
      <c r="AG712">
        <v>710</v>
      </c>
      <c r="AH712" t="str">
        <f t="shared" si="219"/>
        <v/>
      </c>
      <c r="AN712" t="str">
        <f>IF($E712="","",INDEX(CATEGORIAS!$A:$A,MATCH($E712,CATEGORIAS!$B:$B,0)))</f>
        <v/>
      </c>
      <c r="AO712" t="str">
        <f>IF($F712="","",INDEX(SUBCATEGORIAS!$A:$A,MATCH($F712,SUBCATEGORIAS!$B:$B,0)))</f>
        <v/>
      </c>
      <c r="AP712" t="str">
        <f t="shared" si="209"/>
        <v/>
      </c>
      <c r="AR712" s="2" t="str">
        <f t="shared" si="217"/>
        <v/>
      </c>
      <c r="AS712" t="str">
        <f t="shared" si="218"/>
        <v/>
      </c>
      <c r="AT712" t="str">
        <f t="shared" si="210"/>
        <v/>
      </c>
      <c r="AU712" t="str">
        <f t="shared" si="211"/>
        <v/>
      </c>
    </row>
    <row r="713" spans="2:47" x14ac:dyDescent="0.25">
      <c r="B713" t="str">
        <f>IF(D713="","",MAX($B$2:B712)+1)</f>
        <v/>
      </c>
      <c r="C713" s="3" t="str">
        <f>IF(A713="","",IF(COUNTIF($A$2:$A712,$A713)=0,MAX($C$2:$C712)+1,""))</f>
        <v/>
      </c>
      <c r="M713" t="s">
        <v>57</v>
      </c>
      <c r="O713" t="s">
        <v>57</v>
      </c>
      <c r="P713" s="3" t="str">
        <f t="shared" si="212"/>
        <v/>
      </c>
      <c r="Q713" s="3" t="str">
        <f>IF(D713="","",IF(AND(D713&lt;&gt;"",E713&lt;&gt;"",F713&lt;&gt;"",J713&lt;&gt;"",P713&lt;&gt;"",L713&lt;&gt;"",IFERROR(MATCH(INDEX($C:$C,MATCH($D713,$D:$D,0)),IMAGENES!$B:$B,0),-1)&gt;0),"'si'","'no'"))</f>
        <v/>
      </c>
      <c r="S713" t="str">
        <f t="shared" si="202"/>
        <v/>
      </c>
      <c r="T713" t="str">
        <f t="shared" si="203"/>
        <v/>
      </c>
      <c r="U713" t="str">
        <f t="shared" si="204"/>
        <v/>
      </c>
      <c r="V713" t="str">
        <f t="shared" si="213"/>
        <v/>
      </c>
      <c r="W713" t="str">
        <f t="shared" si="205"/>
        <v/>
      </c>
      <c r="X713" t="str">
        <f t="shared" si="206"/>
        <v/>
      </c>
      <c r="Y713" t="str">
        <f t="shared" si="207"/>
        <v/>
      </c>
      <c r="Z713" t="str">
        <f>IF($X713="","",INDEX(CATEGORIAS!$A:$A,MATCH($X713,CATEGORIAS!$B:$B,0)))</f>
        <v/>
      </c>
      <c r="AA713" t="str">
        <f>IF($Y713="","",INDEX(SUBCATEGORIAS!$A:$A,MATCH($Y713,SUBCATEGORIAS!$B:$B,0)))</f>
        <v/>
      </c>
      <c r="AB713" t="str">
        <f t="shared" si="208"/>
        <v/>
      </c>
      <c r="AC713" t="str">
        <f t="shared" si="214"/>
        <v/>
      </c>
      <c r="AD713" t="str">
        <f t="shared" si="215"/>
        <v/>
      </c>
      <c r="AE713" t="str">
        <f t="shared" si="216"/>
        <v/>
      </c>
      <c r="AG713">
        <v>711</v>
      </c>
      <c r="AH713" t="str">
        <f t="shared" si="219"/>
        <v/>
      </c>
      <c r="AN713" t="str">
        <f>IF($E713="","",INDEX(CATEGORIAS!$A:$A,MATCH($E713,CATEGORIAS!$B:$B,0)))</f>
        <v/>
      </c>
      <c r="AO713" t="str">
        <f>IF($F713="","",INDEX(SUBCATEGORIAS!$A:$A,MATCH($F713,SUBCATEGORIAS!$B:$B,0)))</f>
        <v/>
      </c>
      <c r="AP713" t="str">
        <f t="shared" si="209"/>
        <v/>
      </c>
      <c r="AR713" s="2" t="str">
        <f t="shared" si="217"/>
        <v/>
      </c>
      <c r="AS713" t="str">
        <f t="shared" si="218"/>
        <v/>
      </c>
      <c r="AT713" t="str">
        <f t="shared" si="210"/>
        <v/>
      </c>
      <c r="AU713" t="str">
        <f t="shared" si="211"/>
        <v/>
      </c>
    </row>
    <row r="714" spans="2:47" x14ac:dyDescent="0.25">
      <c r="B714" t="str">
        <f>IF(D714="","",MAX($B$2:B713)+1)</f>
        <v/>
      </c>
      <c r="C714" s="3" t="str">
        <f>IF(A714="","",IF(COUNTIF($A$2:$A713,$A714)=0,MAX($C$2:$C713)+1,""))</f>
        <v/>
      </c>
      <c r="M714" t="s">
        <v>57</v>
      </c>
      <c r="O714" t="s">
        <v>57</v>
      </c>
      <c r="P714" s="3" t="str">
        <f t="shared" si="212"/>
        <v/>
      </c>
      <c r="Q714" s="3" t="str">
        <f>IF(D714="","",IF(AND(D714&lt;&gt;"",E714&lt;&gt;"",F714&lt;&gt;"",J714&lt;&gt;"",P714&lt;&gt;"",L714&lt;&gt;"",IFERROR(MATCH(INDEX($C:$C,MATCH($D714,$D:$D,0)),IMAGENES!$B:$B,0),-1)&gt;0),"'si'","'no'"))</f>
        <v/>
      </c>
      <c r="S714" t="str">
        <f t="shared" si="202"/>
        <v/>
      </c>
      <c r="T714" t="str">
        <f t="shared" si="203"/>
        <v/>
      </c>
      <c r="U714" t="str">
        <f t="shared" si="204"/>
        <v/>
      </c>
      <c r="V714" t="str">
        <f t="shared" si="213"/>
        <v/>
      </c>
      <c r="W714" t="str">
        <f t="shared" si="205"/>
        <v/>
      </c>
      <c r="X714" t="str">
        <f t="shared" si="206"/>
        <v/>
      </c>
      <c r="Y714" t="str">
        <f t="shared" si="207"/>
        <v/>
      </c>
      <c r="Z714" t="str">
        <f>IF($X714="","",INDEX(CATEGORIAS!$A:$A,MATCH($X714,CATEGORIAS!$B:$B,0)))</f>
        <v/>
      </c>
      <c r="AA714" t="str">
        <f>IF($Y714="","",INDEX(SUBCATEGORIAS!$A:$A,MATCH($Y714,SUBCATEGORIAS!$B:$B,0)))</f>
        <v/>
      </c>
      <c r="AB714" t="str">
        <f t="shared" si="208"/>
        <v/>
      </c>
      <c r="AC714" t="str">
        <f t="shared" si="214"/>
        <v/>
      </c>
      <c r="AD714" t="str">
        <f t="shared" si="215"/>
        <v/>
      </c>
      <c r="AE714" t="str">
        <f t="shared" si="216"/>
        <v/>
      </c>
      <c r="AG714">
        <v>712</v>
      </c>
      <c r="AH714" t="str">
        <f t="shared" si="219"/>
        <v/>
      </c>
      <c r="AN714" t="str">
        <f>IF($E714="","",INDEX(CATEGORIAS!$A:$A,MATCH($E714,CATEGORIAS!$B:$B,0)))</f>
        <v/>
      </c>
      <c r="AO714" t="str">
        <f>IF($F714="","",INDEX(SUBCATEGORIAS!$A:$A,MATCH($F714,SUBCATEGORIAS!$B:$B,0)))</f>
        <v/>
      </c>
      <c r="AP714" t="str">
        <f t="shared" si="209"/>
        <v/>
      </c>
      <c r="AR714" s="2" t="str">
        <f t="shared" si="217"/>
        <v/>
      </c>
      <c r="AS714" t="str">
        <f t="shared" si="218"/>
        <v/>
      </c>
      <c r="AT714" t="str">
        <f t="shared" si="210"/>
        <v/>
      </c>
      <c r="AU714" t="str">
        <f t="shared" si="211"/>
        <v/>
      </c>
    </row>
    <row r="715" spans="2:47" x14ac:dyDescent="0.25">
      <c r="B715" t="str">
        <f>IF(D715="","",MAX($B$2:B714)+1)</f>
        <v/>
      </c>
      <c r="C715" s="3" t="str">
        <f>IF(A715="","",IF(COUNTIF($A$2:$A714,$A715)=0,MAX($C$2:$C714)+1,""))</f>
        <v/>
      </c>
      <c r="M715" t="s">
        <v>57</v>
      </c>
      <c r="O715" t="s">
        <v>57</v>
      </c>
      <c r="P715" s="3" t="str">
        <f t="shared" si="212"/>
        <v/>
      </c>
      <c r="Q715" s="3" t="str">
        <f>IF(D715="","",IF(AND(D715&lt;&gt;"",E715&lt;&gt;"",F715&lt;&gt;"",J715&lt;&gt;"",P715&lt;&gt;"",L715&lt;&gt;"",IFERROR(MATCH(INDEX($C:$C,MATCH($D715,$D:$D,0)),IMAGENES!$B:$B,0),-1)&gt;0),"'si'","'no'"))</f>
        <v/>
      </c>
      <c r="S715" t="str">
        <f t="shared" si="202"/>
        <v/>
      </c>
      <c r="T715" t="str">
        <f t="shared" si="203"/>
        <v/>
      </c>
      <c r="U715" t="str">
        <f t="shared" si="204"/>
        <v/>
      </c>
      <c r="V715" t="str">
        <f t="shared" si="213"/>
        <v/>
      </c>
      <c r="W715" t="str">
        <f t="shared" si="205"/>
        <v/>
      </c>
      <c r="X715" t="str">
        <f t="shared" si="206"/>
        <v/>
      </c>
      <c r="Y715" t="str">
        <f t="shared" si="207"/>
        <v/>
      </c>
      <c r="Z715" t="str">
        <f>IF($X715="","",INDEX(CATEGORIAS!$A:$A,MATCH($X715,CATEGORIAS!$B:$B,0)))</f>
        <v/>
      </c>
      <c r="AA715" t="str">
        <f>IF($Y715="","",INDEX(SUBCATEGORIAS!$A:$A,MATCH($Y715,SUBCATEGORIAS!$B:$B,0)))</f>
        <v/>
      </c>
      <c r="AB715" t="str">
        <f t="shared" si="208"/>
        <v/>
      </c>
      <c r="AC715" t="str">
        <f t="shared" si="214"/>
        <v/>
      </c>
      <c r="AD715" t="str">
        <f t="shared" si="215"/>
        <v/>
      </c>
      <c r="AE715" t="str">
        <f t="shared" si="216"/>
        <v/>
      </c>
      <c r="AG715">
        <v>713</v>
      </c>
      <c r="AH715" t="str">
        <f t="shared" si="219"/>
        <v/>
      </c>
      <c r="AN715" t="str">
        <f>IF($E715="","",INDEX(CATEGORIAS!$A:$A,MATCH($E715,CATEGORIAS!$B:$B,0)))</f>
        <v/>
      </c>
      <c r="AO715" t="str">
        <f>IF($F715="","",INDEX(SUBCATEGORIAS!$A:$A,MATCH($F715,SUBCATEGORIAS!$B:$B,0)))</f>
        <v/>
      </c>
      <c r="AP715" t="str">
        <f t="shared" si="209"/>
        <v/>
      </c>
      <c r="AR715" s="2" t="str">
        <f t="shared" si="217"/>
        <v/>
      </c>
      <c r="AS715" t="str">
        <f t="shared" si="218"/>
        <v/>
      </c>
      <c r="AT715" t="str">
        <f t="shared" si="210"/>
        <v/>
      </c>
      <c r="AU715" t="str">
        <f t="shared" si="211"/>
        <v/>
      </c>
    </row>
    <row r="716" spans="2:47" x14ac:dyDescent="0.25">
      <c r="B716" t="str">
        <f>IF(D716="","",MAX($B$2:B715)+1)</f>
        <v/>
      </c>
      <c r="C716" s="3" t="str">
        <f>IF(A716="","",IF(COUNTIF($A$2:$A715,$A716)=0,MAX($C$2:$C715)+1,""))</f>
        <v/>
      </c>
      <c r="M716" t="s">
        <v>57</v>
      </c>
      <c r="O716" t="s">
        <v>57</v>
      </c>
      <c r="P716" s="3" t="str">
        <f t="shared" si="212"/>
        <v/>
      </c>
      <c r="Q716" s="3" t="str">
        <f>IF(D716="","",IF(AND(D716&lt;&gt;"",E716&lt;&gt;"",F716&lt;&gt;"",J716&lt;&gt;"",P716&lt;&gt;"",L716&lt;&gt;"",IFERROR(MATCH(INDEX($C:$C,MATCH($D716,$D:$D,0)),IMAGENES!$B:$B,0),-1)&gt;0),"'si'","'no'"))</f>
        <v/>
      </c>
      <c r="S716" t="str">
        <f t="shared" si="202"/>
        <v/>
      </c>
      <c r="T716" t="str">
        <f t="shared" si="203"/>
        <v/>
      </c>
      <c r="U716" t="str">
        <f t="shared" si="204"/>
        <v/>
      </c>
      <c r="V716" t="str">
        <f t="shared" si="213"/>
        <v/>
      </c>
      <c r="W716" t="str">
        <f t="shared" si="205"/>
        <v/>
      </c>
      <c r="X716" t="str">
        <f t="shared" si="206"/>
        <v/>
      </c>
      <c r="Y716" t="str">
        <f t="shared" si="207"/>
        <v/>
      </c>
      <c r="Z716" t="str">
        <f>IF($X716="","",INDEX(CATEGORIAS!$A:$A,MATCH($X716,CATEGORIAS!$B:$B,0)))</f>
        <v/>
      </c>
      <c r="AA716" t="str">
        <f>IF($Y716="","",INDEX(SUBCATEGORIAS!$A:$A,MATCH($Y716,SUBCATEGORIAS!$B:$B,0)))</f>
        <v/>
      </c>
      <c r="AB716" t="str">
        <f t="shared" si="208"/>
        <v/>
      </c>
      <c r="AC716" t="str">
        <f t="shared" si="214"/>
        <v/>
      </c>
      <c r="AD716" t="str">
        <f t="shared" si="215"/>
        <v/>
      </c>
      <c r="AE716" t="str">
        <f t="shared" si="216"/>
        <v/>
      </c>
      <c r="AG716">
        <v>714</v>
      </c>
      <c r="AH716" t="str">
        <f t="shared" si="219"/>
        <v/>
      </c>
      <c r="AN716" t="str">
        <f>IF($E716="","",INDEX(CATEGORIAS!$A:$A,MATCH($E716,CATEGORIAS!$B:$B,0)))</f>
        <v/>
      </c>
      <c r="AO716" t="str">
        <f>IF($F716="","",INDEX(SUBCATEGORIAS!$A:$A,MATCH($F716,SUBCATEGORIAS!$B:$B,0)))</f>
        <v/>
      </c>
      <c r="AP716" t="str">
        <f t="shared" si="209"/>
        <v/>
      </c>
      <c r="AR716" s="2" t="str">
        <f t="shared" si="217"/>
        <v/>
      </c>
      <c r="AS716" t="str">
        <f t="shared" si="218"/>
        <v/>
      </c>
      <c r="AT716" t="str">
        <f t="shared" si="210"/>
        <v/>
      </c>
      <c r="AU716" t="str">
        <f t="shared" si="211"/>
        <v/>
      </c>
    </row>
    <row r="717" spans="2:47" x14ac:dyDescent="0.25">
      <c r="B717" t="str">
        <f>IF(D717="","",MAX($B$2:B716)+1)</f>
        <v/>
      </c>
      <c r="C717" s="3" t="str">
        <f>IF(A717="","",IF(COUNTIF($A$2:$A716,$A717)=0,MAX($C$2:$C716)+1,""))</f>
        <v/>
      </c>
      <c r="M717" t="s">
        <v>57</v>
      </c>
      <c r="O717" t="s">
        <v>57</v>
      </c>
      <c r="P717" s="3" t="str">
        <f t="shared" si="212"/>
        <v/>
      </c>
      <c r="Q717" s="3" t="str">
        <f>IF(D717="","",IF(AND(D717&lt;&gt;"",E717&lt;&gt;"",F717&lt;&gt;"",J717&lt;&gt;"",P717&lt;&gt;"",L717&lt;&gt;"",IFERROR(MATCH(INDEX($C:$C,MATCH($D717,$D:$D,0)),IMAGENES!$B:$B,0),-1)&gt;0),"'si'","'no'"))</f>
        <v/>
      </c>
      <c r="S717" t="str">
        <f t="shared" si="202"/>
        <v/>
      </c>
      <c r="T717" t="str">
        <f t="shared" si="203"/>
        <v/>
      </c>
      <c r="U717" t="str">
        <f t="shared" si="204"/>
        <v/>
      </c>
      <c r="V717" t="str">
        <f t="shared" si="213"/>
        <v/>
      </c>
      <c r="W717" t="str">
        <f t="shared" si="205"/>
        <v/>
      </c>
      <c r="X717" t="str">
        <f t="shared" si="206"/>
        <v/>
      </c>
      <c r="Y717" t="str">
        <f t="shared" si="207"/>
        <v/>
      </c>
      <c r="Z717" t="str">
        <f>IF($X717="","",INDEX(CATEGORIAS!$A:$A,MATCH($X717,CATEGORIAS!$B:$B,0)))</f>
        <v/>
      </c>
      <c r="AA717" t="str">
        <f>IF($Y717="","",INDEX(SUBCATEGORIAS!$A:$A,MATCH($Y717,SUBCATEGORIAS!$B:$B,0)))</f>
        <v/>
      </c>
      <c r="AB717" t="str">
        <f t="shared" si="208"/>
        <v/>
      </c>
      <c r="AC717" t="str">
        <f t="shared" si="214"/>
        <v/>
      </c>
      <c r="AD717" t="str">
        <f t="shared" si="215"/>
        <v/>
      </c>
      <c r="AE717" t="str">
        <f t="shared" si="216"/>
        <v/>
      </c>
      <c r="AG717">
        <v>715</v>
      </c>
      <c r="AH717">
        <f t="shared" si="219"/>
        <v>52</v>
      </c>
      <c r="AN717" t="str">
        <f>IF($E717="","",INDEX(CATEGORIAS!$A:$A,MATCH($E717,CATEGORIAS!$B:$B,0)))</f>
        <v/>
      </c>
      <c r="AO717" t="str">
        <f>IF($F717="","",INDEX(SUBCATEGORIAS!$A:$A,MATCH($F717,SUBCATEGORIAS!$B:$B,0)))</f>
        <v/>
      </c>
      <c r="AP717" t="str">
        <f t="shared" si="209"/>
        <v/>
      </c>
      <c r="AR717" s="2" t="str">
        <f t="shared" si="217"/>
        <v/>
      </c>
      <c r="AS717" t="str">
        <f t="shared" si="218"/>
        <v/>
      </c>
      <c r="AT717" t="str">
        <f t="shared" si="210"/>
        <v/>
      </c>
      <c r="AU717" t="str">
        <f t="shared" si="211"/>
        <v/>
      </c>
    </row>
    <row r="718" spans="2:47" x14ac:dyDescent="0.25">
      <c r="B718" t="str">
        <f>IF(D718="","",MAX($B$2:B717)+1)</f>
        <v/>
      </c>
      <c r="C718" s="3" t="str">
        <f>IF(A718="","",IF(COUNTIF($A$2:$A717,$A718)=0,MAX($C$2:$C717)+1,""))</f>
        <v/>
      </c>
      <c r="M718" t="s">
        <v>57</v>
      </c>
      <c r="O718" t="s">
        <v>57</v>
      </c>
      <c r="P718" s="3" t="str">
        <f t="shared" si="212"/>
        <v/>
      </c>
      <c r="Q718" s="3" t="str">
        <f>IF(D718="","",IF(AND(D718&lt;&gt;"",E718&lt;&gt;"",F718&lt;&gt;"",J718&lt;&gt;"",P718&lt;&gt;"",L718&lt;&gt;"",IFERROR(MATCH(INDEX($C:$C,MATCH($D718,$D:$D,0)),IMAGENES!$B:$B,0),-1)&gt;0),"'si'","'no'"))</f>
        <v/>
      </c>
      <c r="S718" t="str">
        <f t="shared" si="202"/>
        <v/>
      </c>
      <c r="T718" t="str">
        <f t="shared" si="203"/>
        <v/>
      </c>
      <c r="U718" t="str">
        <f t="shared" si="204"/>
        <v/>
      </c>
      <c r="V718" t="str">
        <f t="shared" si="213"/>
        <v/>
      </c>
      <c r="W718" t="str">
        <f t="shared" si="205"/>
        <v/>
      </c>
      <c r="X718" t="str">
        <f t="shared" si="206"/>
        <v/>
      </c>
      <c r="Y718" t="str">
        <f t="shared" si="207"/>
        <v/>
      </c>
      <c r="Z718" t="str">
        <f>IF($X718="","",INDEX(CATEGORIAS!$A:$A,MATCH($X718,CATEGORIAS!$B:$B,0)))</f>
        <v/>
      </c>
      <c r="AA718" t="str">
        <f>IF($Y718="","",INDEX(SUBCATEGORIAS!$A:$A,MATCH($Y718,SUBCATEGORIAS!$B:$B,0)))</f>
        <v/>
      </c>
      <c r="AB718" t="str">
        <f t="shared" si="208"/>
        <v/>
      </c>
      <c r="AC718" t="str">
        <f t="shared" si="214"/>
        <v/>
      </c>
      <c r="AD718" t="str">
        <f t="shared" si="215"/>
        <v/>
      </c>
      <c r="AE718" t="str">
        <f t="shared" si="216"/>
        <v/>
      </c>
      <c r="AG718">
        <v>716</v>
      </c>
      <c r="AH718" t="str">
        <f t="shared" si="219"/>
        <v/>
      </c>
      <c r="AN718" t="str">
        <f>IF($E718="","",INDEX(CATEGORIAS!$A:$A,MATCH($E718,CATEGORIAS!$B:$B,0)))</f>
        <v/>
      </c>
      <c r="AO718" t="str">
        <f>IF($F718="","",INDEX(SUBCATEGORIAS!$A:$A,MATCH($F718,SUBCATEGORIAS!$B:$B,0)))</f>
        <v/>
      </c>
      <c r="AP718" t="str">
        <f t="shared" si="209"/>
        <v/>
      </c>
      <c r="AR718" s="2" t="str">
        <f t="shared" si="217"/>
        <v/>
      </c>
      <c r="AS718" t="str">
        <f t="shared" si="218"/>
        <v/>
      </c>
      <c r="AT718" t="str">
        <f t="shared" si="210"/>
        <v/>
      </c>
      <c r="AU718" t="str">
        <f t="shared" si="211"/>
        <v/>
      </c>
    </row>
    <row r="719" spans="2:47" x14ac:dyDescent="0.25">
      <c r="B719" t="str">
        <f>IF(D719="","",MAX($B$2:B718)+1)</f>
        <v/>
      </c>
      <c r="C719" s="3" t="str">
        <f>IF(A719="","",IF(COUNTIF($A$2:$A718,$A719)=0,MAX($C$2:$C718)+1,""))</f>
        <v/>
      </c>
      <c r="M719" t="s">
        <v>57</v>
      </c>
      <c r="O719" t="s">
        <v>57</v>
      </c>
      <c r="P719" s="3" t="str">
        <f t="shared" si="212"/>
        <v/>
      </c>
      <c r="Q719" s="3" t="str">
        <f>IF(D719="","",IF(AND(D719&lt;&gt;"",E719&lt;&gt;"",F719&lt;&gt;"",J719&lt;&gt;"",P719&lt;&gt;"",L719&lt;&gt;"",IFERROR(MATCH(INDEX($C:$C,MATCH($D719,$D:$D,0)),IMAGENES!$B:$B,0),-1)&gt;0),"'si'","'no'"))</f>
        <v/>
      </c>
      <c r="S719" t="str">
        <f t="shared" si="202"/>
        <v/>
      </c>
      <c r="T719" t="str">
        <f t="shared" si="203"/>
        <v/>
      </c>
      <c r="U719" t="str">
        <f t="shared" si="204"/>
        <v/>
      </c>
      <c r="V719" t="str">
        <f t="shared" si="213"/>
        <v/>
      </c>
      <c r="W719" t="str">
        <f t="shared" si="205"/>
        <v/>
      </c>
      <c r="X719" t="str">
        <f t="shared" si="206"/>
        <v/>
      </c>
      <c r="Y719" t="str">
        <f t="shared" si="207"/>
        <v/>
      </c>
      <c r="Z719" t="str">
        <f>IF($X719="","",INDEX(CATEGORIAS!$A:$A,MATCH($X719,CATEGORIAS!$B:$B,0)))</f>
        <v/>
      </c>
      <c r="AA719" t="str">
        <f>IF($Y719="","",INDEX(SUBCATEGORIAS!$A:$A,MATCH($Y719,SUBCATEGORIAS!$B:$B,0)))</f>
        <v/>
      </c>
      <c r="AB719" t="str">
        <f t="shared" si="208"/>
        <v/>
      </c>
      <c r="AC719" t="str">
        <f t="shared" si="214"/>
        <v/>
      </c>
      <c r="AD719" t="str">
        <f t="shared" si="215"/>
        <v/>
      </c>
      <c r="AE719" t="str">
        <f t="shared" si="216"/>
        <v/>
      </c>
      <c r="AG719">
        <v>717</v>
      </c>
      <c r="AH719" t="str">
        <f t="shared" si="219"/>
        <v/>
      </c>
      <c r="AN719" t="str">
        <f>IF($E719="","",INDEX(CATEGORIAS!$A:$A,MATCH($E719,CATEGORIAS!$B:$B,0)))</f>
        <v/>
      </c>
      <c r="AO719" t="str">
        <f>IF($F719="","",INDEX(SUBCATEGORIAS!$A:$A,MATCH($F719,SUBCATEGORIAS!$B:$B,0)))</f>
        <v/>
      </c>
      <c r="AP719" t="str">
        <f t="shared" si="209"/>
        <v/>
      </c>
      <c r="AR719" s="2" t="str">
        <f t="shared" si="217"/>
        <v/>
      </c>
      <c r="AS719" t="str">
        <f t="shared" si="218"/>
        <v/>
      </c>
      <c r="AT719" t="str">
        <f t="shared" si="210"/>
        <v/>
      </c>
      <c r="AU719" t="str">
        <f t="shared" si="211"/>
        <v/>
      </c>
    </row>
    <row r="720" spans="2:47" x14ac:dyDescent="0.25">
      <c r="B720" t="str">
        <f>IF(D720="","",MAX($B$2:B719)+1)</f>
        <v/>
      </c>
      <c r="C720" s="3" t="str">
        <f>IF(A720="","",IF(COUNTIF($A$2:$A719,$A720)=0,MAX($C$2:$C719)+1,""))</f>
        <v/>
      </c>
      <c r="M720" t="s">
        <v>57</v>
      </c>
      <c r="O720" t="s">
        <v>57</v>
      </c>
      <c r="P720" s="3" t="str">
        <f t="shared" si="212"/>
        <v/>
      </c>
      <c r="Q720" s="3" t="str">
        <f>IF(D720="","",IF(AND(D720&lt;&gt;"",E720&lt;&gt;"",F720&lt;&gt;"",J720&lt;&gt;"",P720&lt;&gt;"",L720&lt;&gt;"",IFERROR(MATCH(INDEX($C:$C,MATCH($D720,$D:$D,0)),IMAGENES!$B:$B,0),-1)&gt;0),"'si'","'no'"))</f>
        <v/>
      </c>
      <c r="S720" t="str">
        <f t="shared" si="202"/>
        <v/>
      </c>
      <c r="T720" t="str">
        <f t="shared" si="203"/>
        <v/>
      </c>
      <c r="U720" t="str">
        <f t="shared" si="204"/>
        <v/>
      </c>
      <c r="V720" t="str">
        <f t="shared" si="213"/>
        <v/>
      </c>
      <c r="W720" t="str">
        <f t="shared" si="205"/>
        <v/>
      </c>
      <c r="X720" t="str">
        <f t="shared" si="206"/>
        <v/>
      </c>
      <c r="Y720" t="str">
        <f t="shared" si="207"/>
        <v/>
      </c>
      <c r="Z720" t="str">
        <f>IF($X720="","",INDEX(CATEGORIAS!$A:$A,MATCH($X720,CATEGORIAS!$B:$B,0)))</f>
        <v/>
      </c>
      <c r="AA720" t="str">
        <f>IF($Y720="","",INDEX(SUBCATEGORIAS!$A:$A,MATCH($Y720,SUBCATEGORIAS!$B:$B,0)))</f>
        <v/>
      </c>
      <c r="AB720" t="str">
        <f t="shared" si="208"/>
        <v/>
      </c>
      <c r="AC720" t="str">
        <f t="shared" si="214"/>
        <v/>
      </c>
      <c r="AD720" t="str">
        <f t="shared" si="215"/>
        <v/>
      </c>
      <c r="AE720" t="str">
        <f t="shared" si="216"/>
        <v/>
      </c>
      <c r="AG720">
        <v>718</v>
      </c>
      <c r="AH720" t="str">
        <f t="shared" si="219"/>
        <v/>
      </c>
      <c r="AN720" t="str">
        <f>IF($E720="","",INDEX(CATEGORIAS!$A:$A,MATCH($E720,CATEGORIAS!$B:$B,0)))</f>
        <v/>
      </c>
      <c r="AO720" t="str">
        <f>IF($F720="","",INDEX(SUBCATEGORIAS!$A:$A,MATCH($F720,SUBCATEGORIAS!$B:$B,0)))</f>
        <v/>
      </c>
      <c r="AP720" t="str">
        <f t="shared" si="209"/>
        <v/>
      </c>
      <c r="AR720" s="2" t="str">
        <f t="shared" si="217"/>
        <v/>
      </c>
      <c r="AS720" t="str">
        <f t="shared" si="218"/>
        <v/>
      </c>
      <c r="AT720" t="str">
        <f t="shared" si="210"/>
        <v/>
      </c>
      <c r="AU720" t="str">
        <f t="shared" si="211"/>
        <v/>
      </c>
    </row>
    <row r="721" spans="2:47" x14ac:dyDescent="0.25">
      <c r="B721" t="str">
        <f>IF(D721="","",MAX($B$2:B720)+1)</f>
        <v/>
      </c>
      <c r="C721" s="3" t="str">
        <f>IF(A721="","",IF(COUNTIF($A$2:$A720,$A721)=0,MAX($C$2:$C720)+1,""))</f>
        <v/>
      </c>
      <c r="M721" t="s">
        <v>57</v>
      </c>
      <c r="O721" t="s">
        <v>57</v>
      </c>
      <c r="P721" s="3" t="str">
        <f t="shared" si="212"/>
        <v/>
      </c>
      <c r="Q721" s="3" t="str">
        <f>IF(D721="","",IF(AND(D721&lt;&gt;"",E721&lt;&gt;"",F721&lt;&gt;"",J721&lt;&gt;"",P721&lt;&gt;"",L721&lt;&gt;"",IFERROR(MATCH(INDEX($C:$C,MATCH($D721,$D:$D,0)),IMAGENES!$B:$B,0),-1)&gt;0),"'si'","'no'"))</f>
        <v/>
      </c>
      <c r="S721" t="str">
        <f t="shared" si="202"/>
        <v/>
      </c>
      <c r="T721" t="str">
        <f t="shared" si="203"/>
        <v/>
      </c>
      <c r="U721" t="str">
        <f t="shared" si="204"/>
        <v/>
      </c>
      <c r="V721" t="str">
        <f t="shared" si="213"/>
        <v/>
      </c>
      <c r="W721" t="str">
        <f t="shared" si="205"/>
        <v/>
      </c>
      <c r="X721" t="str">
        <f t="shared" si="206"/>
        <v/>
      </c>
      <c r="Y721" t="str">
        <f t="shared" si="207"/>
        <v/>
      </c>
      <c r="Z721" t="str">
        <f>IF($X721="","",INDEX(CATEGORIAS!$A:$A,MATCH($X721,CATEGORIAS!$B:$B,0)))</f>
        <v/>
      </c>
      <c r="AA721" t="str">
        <f>IF($Y721="","",INDEX(SUBCATEGORIAS!$A:$A,MATCH($Y721,SUBCATEGORIAS!$B:$B,0)))</f>
        <v/>
      </c>
      <c r="AB721" t="str">
        <f t="shared" si="208"/>
        <v/>
      </c>
      <c r="AC721" t="str">
        <f t="shared" si="214"/>
        <v/>
      </c>
      <c r="AD721" t="str">
        <f t="shared" si="215"/>
        <v/>
      </c>
      <c r="AE721" t="str">
        <f t="shared" si="216"/>
        <v/>
      </c>
      <c r="AG721">
        <v>719</v>
      </c>
      <c r="AH721" t="str">
        <f t="shared" si="219"/>
        <v/>
      </c>
      <c r="AN721" t="str">
        <f>IF($E721="","",INDEX(CATEGORIAS!$A:$A,MATCH($E721,CATEGORIAS!$B:$B,0)))</f>
        <v/>
      </c>
      <c r="AO721" t="str">
        <f>IF($F721="","",INDEX(SUBCATEGORIAS!$A:$A,MATCH($F721,SUBCATEGORIAS!$B:$B,0)))</f>
        <v/>
      </c>
      <c r="AP721" t="str">
        <f t="shared" si="209"/>
        <v/>
      </c>
      <c r="AR721" s="2" t="str">
        <f t="shared" si="217"/>
        <v/>
      </c>
      <c r="AS721" t="str">
        <f t="shared" si="218"/>
        <v/>
      </c>
      <c r="AT721" t="str">
        <f t="shared" si="210"/>
        <v/>
      </c>
      <c r="AU721" t="str">
        <f t="shared" si="211"/>
        <v/>
      </c>
    </row>
    <row r="722" spans="2:47" x14ac:dyDescent="0.25">
      <c r="B722" t="str">
        <f>IF(D722="","",MAX($B$2:B721)+1)</f>
        <v/>
      </c>
      <c r="C722" s="3" t="str">
        <f>IF(A722="","",IF(COUNTIF($A$2:$A721,$A722)=0,MAX($C$2:$C721)+1,""))</f>
        <v/>
      </c>
      <c r="M722" t="s">
        <v>57</v>
      </c>
      <c r="O722" t="s">
        <v>57</v>
      </c>
      <c r="P722" s="3" t="str">
        <f t="shared" si="212"/>
        <v/>
      </c>
      <c r="Q722" s="3" t="str">
        <f>IF(D722="","",IF(AND(D722&lt;&gt;"",E722&lt;&gt;"",F722&lt;&gt;"",J722&lt;&gt;"",P722&lt;&gt;"",L722&lt;&gt;"",IFERROR(MATCH(INDEX($C:$C,MATCH($D722,$D:$D,0)),IMAGENES!$B:$B,0),-1)&gt;0),"'si'","'no'"))</f>
        <v/>
      </c>
      <c r="S722" t="str">
        <f t="shared" si="202"/>
        <v/>
      </c>
      <c r="T722" t="str">
        <f t="shared" si="203"/>
        <v/>
      </c>
      <c r="U722" t="str">
        <f t="shared" si="204"/>
        <v/>
      </c>
      <c r="V722" t="str">
        <f t="shared" si="213"/>
        <v/>
      </c>
      <c r="W722" t="str">
        <f t="shared" si="205"/>
        <v/>
      </c>
      <c r="X722" t="str">
        <f t="shared" si="206"/>
        <v/>
      </c>
      <c r="Y722" t="str">
        <f t="shared" si="207"/>
        <v/>
      </c>
      <c r="Z722" t="str">
        <f>IF($X722="","",INDEX(CATEGORIAS!$A:$A,MATCH($X722,CATEGORIAS!$B:$B,0)))</f>
        <v/>
      </c>
      <c r="AA722" t="str">
        <f>IF($Y722="","",INDEX(SUBCATEGORIAS!$A:$A,MATCH($Y722,SUBCATEGORIAS!$B:$B,0)))</f>
        <v/>
      </c>
      <c r="AB722" t="str">
        <f t="shared" si="208"/>
        <v/>
      </c>
      <c r="AC722" t="str">
        <f t="shared" si="214"/>
        <v/>
      </c>
      <c r="AD722" t="str">
        <f t="shared" si="215"/>
        <v/>
      </c>
      <c r="AE722" t="str">
        <f t="shared" si="216"/>
        <v/>
      </c>
      <c r="AG722">
        <v>720</v>
      </c>
      <c r="AH722" t="str">
        <f t="shared" si="219"/>
        <v/>
      </c>
      <c r="AN722" t="str">
        <f>IF($E722="","",INDEX(CATEGORIAS!$A:$A,MATCH($E722,CATEGORIAS!$B:$B,0)))</f>
        <v/>
      </c>
      <c r="AO722" t="str">
        <f>IF($F722="","",INDEX(SUBCATEGORIAS!$A:$A,MATCH($F722,SUBCATEGORIAS!$B:$B,0)))</f>
        <v/>
      </c>
      <c r="AP722" t="str">
        <f t="shared" si="209"/>
        <v/>
      </c>
      <c r="AR722" s="2" t="str">
        <f t="shared" si="217"/>
        <v/>
      </c>
      <c r="AS722" t="str">
        <f t="shared" si="218"/>
        <v/>
      </c>
      <c r="AT722" t="str">
        <f t="shared" si="210"/>
        <v/>
      </c>
      <c r="AU722" t="str">
        <f t="shared" si="211"/>
        <v/>
      </c>
    </row>
    <row r="723" spans="2:47" x14ac:dyDescent="0.25">
      <c r="B723" t="str">
        <f>IF(D723="","",MAX($B$2:B722)+1)</f>
        <v/>
      </c>
      <c r="C723" s="3" t="str">
        <f>IF(A723="","",IF(COUNTIF($A$2:$A722,$A723)=0,MAX($C$2:$C722)+1,""))</f>
        <v/>
      </c>
      <c r="M723" t="s">
        <v>57</v>
      </c>
      <c r="O723" t="s">
        <v>57</v>
      </c>
      <c r="P723" s="3" t="str">
        <f t="shared" si="212"/>
        <v/>
      </c>
      <c r="Q723" s="3" t="str">
        <f>IF(D723="","",IF(AND(D723&lt;&gt;"",E723&lt;&gt;"",F723&lt;&gt;"",J723&lt;&gt;"",P723&lt;&gt;"",L723&lt;&gt;"",IFERROR(MATCH(INDEX($C:$C,MATCH($D723,$D:$D,0)),IMAGENES!$B:$B,0),-1)&gt;0),"'si'","'no'"))</f>
        <v/>
      </c>
      <c r="S723" t="str">
        <f t="shared" si="202"/>
        <v/>
      </c>
      <c r="T723" t="str">
        <f t="shared" si="203"/>
        <v/>
      </c>
      <c r="U723" t="str">
        <f t="shared" si="204"/>
        <v/>
      </c>
      <c r="V723" t="str">
        <f t="shared" si="213"/>
        <v/>
      </c>
      <c r="W723" t="str">
        <f t="shared" si="205"/>
        <v/>
      </c>
      <c r="X723" t="str">
        <f t="shared" si="206"/>
        <v/>
      </c>
      <c r="Y723" t="str">
        <f t="shared" si="207"/>
        <v/>
      </c>
      <c r="Z723" t="str">
        <f>IF($X723="","",INDEX(CATEGORIAS!$A:$A,MATCH($X723,CATEGORIAS!$B:$B,0)))</f>
        <v/>
      </c>
      <c r="AA723" t="str">
        <f>IF($Y723="","",INDEX(SUBCATEGORIAS!$A:$A,MATCH($Y723,SUBCATEGORIAS!$B:$B,0)))</f>
        <v/>
      </c>
      <c r="AB723" t="str">
        <f t="shared" si="208"/>
        <v/>
      </c>
      <c r="AC723" t="str">
        <f t="shared" si="214"/>
        <v/>
      </c>
      <c r="AD723" t="str">
        <f t="shared" si="215"/>
        <v/>
      </c>
      <c r="AE723" t="str">
        <f t="shared" si="216"/>
        <v/>
      </c>
      <c r="AG723">
        <v>721</v>
      </c>
      <c r="AH723" t="str">
        <f t="shared" si="219"/>
        <v/>
      </c>
      <c r="AN723" t="str">
        <f>IF($E723="","",INDEX(CATEGORIAS!$A:$A,MATCH($E723,CATEGORIAS!$B:$B,0)))</f>
        <v/>
      </c>
      <c r="AO723" t="str">
        <f>IF($F723="","",INDEX(SUBCATEGORIAS!$A:$A,MATCH($F723,SUBCATEGORIAS!$B:$B,0)))</f>
        <v/>
      </c>
      <c r="AP723" t="str">
        <f t="shared" si="209"/>
        <v/>
      </c>
      <c r="AR723" s="2" t="str">
        <f t="shared" si="217"/>
        <v/>
      </c>
      <c r="AS723" t="str">
        <f t="shared" si="218"/>
        <v/>
      </c>
      <c r="AT723" t="str">
        <f t="shared" si="210"/>
        <v/>
      </c>
      <c r="AU723" t="str">
        <f t="shared" si="211"/>
        <v/>
      </c>
    </row>
    <row r="724" spans="2:47" x14ac:dyDescent="0.25">
      <c r="B724" t="str">
        <f>IF(D724="","",MAX($B$2:B723)+1)</f>
        <v/>
      </c>
      <c r="C724" s="3" t="str">
        <f>IF(A724="","",IF(COUNTIF($A$2:$A723,$A724)=0,MAX($C$2:$C723)+1,""))</f>
        <v/>
      </c>
      <c r="M724" t="s">
        <v>57</v>
      </c>
      <c r="O724" t="s">
        <v>57</v>
      </c>
      <c r="P724" s="3" t="str">
        <f t="shared" si="212"/>
        <v/>
      </c>
      <c r="Q724" s="3" t="str">
        <f>IF(D724="","",IF(AND(D724&lt;&gt;"",E724&lt;&gt;"",F724&lt;&gt;"",J724&lt;&gt;"",P724&lt;&gt;"",L724&lt;&gt;"",IFERROR(MATCH(INDEX($C:$C,MATCH($D724,$D:$D,0)),IMAGENES!$B:$B,0),-1)&gt;0),"'si'","'no'"))</f>
        <v/>
      </c>
      <c r="S724" t="str">
        <f t="shared" si="202"/>
        <v/>
      </c>
      <c r="T724" t="str">
        <f t="shared" si="203"/>
        <v/>
      </c>
      <c r="U724" t="str">
        <f t="shared" si="204"/>
        <v/>
      </c>
      <c r="V724" t="str">
        <f t="shared" si="213"/>
        <v/>
      </c>
      <c r="W724" t="str">
        <f t="shared" si="205"/>
        <v/>
      </c>
      <c r="X724" t="str">
        <f t="shared" si="206"/>
        <v/>
      </c>
      <c r="Y724" t="str">
        <f t="shared" si="207"/>
        <v/>
      </c>
      <c r="Z724" t="str">
        <f>IF($X724="","",INDEX(CATEGORIAS!$A:$A,MATCH($X724,CATEGORIAS!$B:$B,0)))</f>
        <v/>
      </c>
      <c r="AA724" t="str">
        <f>IF($Y724="","",INDEX(SUBCATEGORIAS!$A:$A,MATCH($Y724,SUBCATEGORIAS!$B:$B,0)))</f>
        <v/>
      </c>
      <c r="AB724" t="str">
        <f t="shared" si="208"/>
        <v/>
      </c>
      <c r="AC724" t="str">
        <f t="shared" si="214"/>
        <v/>
      </c>
      <c r="AD724" t="str">
        <f t="shared" si="215"/>
        <v/>
      </c>
      <c r="AE724" t="str">
        <f t="shared" si="216"/>
        <v/>
      </c>
      <c r="AG724">
        <v>722</v>
      </c>
      <c r="AH724" t="str">
        <f t="shared" si="219"/>
        <v/>
      </c>
      <c r="AN724" t="str">
        <f>IF($E724="","",INDEX(CATEGORIAS!$A:$A,MATCH($E724,CATEGORIAS!$B:$B,0)))</f>
        <v/>
      </c>
      <c r="AO724" t="str">
        <f>IF($F724="","",INDEX(SUBCATEGORIAS!$A:$A,MATCH($F724,SUBCATEGORIAS!$B:$B,0)))</f>
        <v/>
      </c>
      <c r="AP724" t="str">
        <f t="shared" si="209"/>
        <v/>
      </c>
      <c r="AR724" s="2" t="str">
        <f t="shared" si="217"/>
        <v/>
      </c>
      <c r="AS724" t="str">
        <f t="shared" si="218"/>
        <v/>
      </c>
      <c r="AT724" t="str">
        <f t="shared" si="210"/>
        <v/>
      </c>
      <c r="AU724" t="str">
        <f t="shared" si="211"/>
        <v/>
      </c>
    </row>
    <row r="725" spans="2:47" x14ac:dyDescent="0.25">
      <c r="B725" t="str">
        <f>IF(D725="","",MAX($B$2:B724)+1)</f>
        <v/>
      </c>
      <c r="C725" s="3" t="str">
        <f>IF(A725="","",IF(COUNTIF($A$2:$A724,$A725)=0,MAX($C$2:$C724)+1,""))</f>
        <v/>
      </c>
      <c r="M725" t="s">
        <v>57</v>
      </c>
      <c r="O725" t="s">
        <v>57</v>
      </c>
      <c r="P725" s="3" t="str">
        <f t="shared" si="212"/>
        <v/>
      </c>
      <c r="Q725" s="3" t="str">
        <f>IF(D725="","",IF(AND(D725&lt;&gt;"",E725&lt;&gt;"",F725&lt;&gt;"",J725&lt;&gt;"",P725&lt;&gt;"",L725&lt;&gt;"",IFERROR(MATCH(INDEX($C:$C,MATCH($D725,$D:$D,0)),IMAGENES!$B:$B,0),-1)&gt;0),"'si'","'no'"))</f>
        <v/>
      </c>
      <c r="S725" t="str">
        <f t="shared" si="202"/>
        <v/>
      </c>
      <c r="T725" t="str">
        <f t="shared" si="203"/>
        <v/>
      </c>
      <c r="U725" t="str">
        <f t="shared" si="204"/>
        <v/>
      </c>
      <c r="V725" t="str">
        <f t="shared" si="213"/>
        <v/>
      </c>
      <c r="W725" t="str">
        <f t="shared" si="205"/>
        <v/>
      </c>
      <c r="X725" t="str">
        <f t="shared" si="206"/>
        <v/>
      </c>
      <c r="Y725" t="str">
        <f t="shared" si="207"/>
        <v/>
      </c>
      <c r="Z725" t="str">
        <f>IF($X725="","",INDEX(CATEGORIAS!$A:$A,MATCH($X725,CATEGORIAS!$B:$B,0)))</f>
        <v/>
      </c>
      <c r="AA725" t="str">
        <f>IF($Y725="","",INDEX(SUBCATEGORIAS!$A:$A,MATCH($Y725,SUBCATEGORIAS!$B:$B,0)))</f>
        <v/>
      </c>
      <c r="AB725" t="str">
        <f t="shared" si="208"/>
        <v/>
      </c>
      <c r="AC725" t="str">
        <f t="shared" si="214"/>
        <v/>
      </c>
      <c r="AD725" t="str">
        <f t="shared" si="215"/>
        <v/>
      </c>
      <c r="AE725" t="str">
        <f t="shared" si="216"/>
        <v/>
      </c>
      <c r="AG725">
        <v>723</v>
      </c>
      <c r="AH725" t="str">
        <f t="shared" si="219"/>
        <v/>
      </c>
      <c r="AN725" t="str">
        <f>IF($E725="","",INDEX(CATEGORIAS!$A:$A,MATCH($E725,CATEGORIAS!$B:$B,0)))</f>
        <v/>
      </c>
      <c r="AO725" t="str">
        <f>IF($F725="","",INDEX(SUBCATEGORIAS!$A:$A,MATCH($F725,SUBCATEGORIAS!$B:$B,0)))</f>
        <v/>
      </c>
      <c r="AP725" t="str">
        <f t="shared" si="209"/>
        <v/>
      </c>
      <c r="AR725" s="2" t="str">
        <f t="shared" si="217"/>
        <v/>
      </c>
      <c r="AS725" t="str">
        <f t="shared" si="218"/>
        <v/>
      </c>
      <c r="AT725" t="str">
        <f t="shared" si="210"/>
        <v/>
      </c>
      <c r="AU725" t="str">
        <f t="shared" si="211"/>
        <v/>
      </c>
    </row>
    <row r="726" spans="2:47" x14ac:dyDescent="0.25">
      <c r="B726" t="str">
        <f>IF(D726="","",MAX($B$2:B725)+1)</f>
        <v/>
      </c>
      <c r="C726" s="3" t="str">
        <f>IF(A726="","",IF(COUNTIF($A$2:$A725,$A726)=0,MAX($C$2:$C725)+1,""))</f>
        <v/>
      </c>
      <c r="M726" t="s">
        <v>57</v>
      </c>
      <c r="O726" t="s">
        <v>57</v>
      </c>
      <c r="P726" s="3" t="str">
        <f t="shared" si="212"/>
        <v/>
      </c>
      <c r="Q726" s="3" t="str">
        <f>IF(D726="","",IF(AND(D726&lt;&gt;"",E726&lt;&gt;"",F726&lt;&gt;"",J726&lt;&gt;"",P726&lt;&gt;"",L726&lt;&gt;"",IFERROR(MATCH(INDEX($C:$C,MATCH($D726,$D:$D,0)),IMAGENES!$B:$B,0),-1)&gt;0),"'si'","'no'"))</f>
        <v/>
      </c>
      <c r="S726" t="str">
        <f t="shared" si="202"/>
        <v/>
      </c>
      <c r="T726" t="str">
        <f t="shared" si="203"/>
        <v/>
      </c>
      <c r="U726" t="str">
        <f t="shared" si="204"/>
        <v/>
      </c>
      <c r="V726" t="str">
        <f t="shared" si="213"/>
        <v/>
      </c>
      <c r="W726" t="str">
        <f t="shared" si="205"/>
        <v/>
      </c>
      <c r="X726" t="str">
        <f t="shared" si="206"/>
        <v/>
      </c>
      <c r="Y726" t="str">
        <f t="shared" si="207"/>
        <v/>
      </c>
      <c r="Z726" t="str">
        <f>IF($X726="","",INDEX(CATEGORIAS!$A:$A,MATCH($X726,CATEGORIAS!$B:$B,0)))</f>
        <v/>
      </c>
      <c r="AA726" t="str">
        <f>IF($Y726="","",INDEX(SUBCATEGORIAS!$A:$A,MATCH($Y726,SUBCATEGORIAS!$B:$B,0)))</f>
        <v/>
      </c>
      <c r="AB726" t="str">
        <f t="shared" si="208"/>
        <v/>
      </c>
      <c r="AC726" t="str">
        <f t="shared" si="214"/>
        <v/>
      </c>
      <c r="AD726" t="str">
        <f t="shared" si="215"/>
        <v/>
      </c>
      <c r="AE726" t="str">
        <f t="shared" si="216"/>
        <v/>
      </c>
      <c r="AG726">
        <v>724</v>
      </c>
      <c r="AH726" t="str">
        <f t="shared" si="219"/>
        <v/>
      </c>
      <c r="AN726" t="str">
        <f>IF($E726="","",INDEX(CATEGORIAS!$A:$A,MATCH($E726,CATEGORIAS!$B:$B,0)))</f>
        <v/>
      </c>
      <c r="AO726" t="str">
        <f>IF($F726="","",INDEX(SUBCATEGORIAS!$A:$A,MATCH($F726,SUBCATEGORIAS!$B:$B,0)))</f>
        <v/>
      </c>
      <c r="AP726" t="str">
        <f t="shared" si="209"/>
        <v/>
      </c>
      <c r="AR726" s="2" t="str">
        <f t="shared" si="217"/>
        <v/>
      </c>
      <c r="AS726" t="str">
        <f t="shared" si="218"/>
        <v/>
      </c>
      <c r="AT726" t="str">
        <f t="shared" si="210"/>
        <v/>
      </c>
      <c r="AU726" t="str">
        <f t="shared" si="211"/>
        <v/>
      </c>
    </row>
    <row r="727" spans="2:47" x14ac:dyDescent="0.25">
      <c r="B727" t="str">
        <f>IF(D727="","",MAX($B$2:B726)+1)</f>
        <v/>
      </c>
      <c r="C727" s="3" t="str">
        <f>IF(A727="","",IF(COUNTIF($A$2:$A726,$A727)=0,MAX($C$2:$C726)+1,""))</f>
        <v/>
      </c>
      <c r="M727" t="s">
        <v>57</v>
      </c>
      <c r="O727" t="s">
        <v>57</v>
      </c>
      <c r="P727" s="3" t="str">
        <f t="shared" si="212"/>
        <v/>
      </c>
      <c r="Q727" s="3" t="str">
        <f>IF(D727="","",IF(AND(D727&lt;&gt;"",E727&lt;&gt;"",F727&lt;&gt;"",J727&lt;&gt;"",P727&lt;&gt;"",L727&lt;&gt;"",IFERROR(MATCH(INDEX($C:$C,MATCH($D727,$D:$D,0)),IMAGENES!$B:$B,0),-1)&gt;0),"'si'","'no'"))</f>
        <v/>
      </c>
      <c r="S727" t="str">
        <f t="shared" si="202"/>
        <v/>
      </c>
      <c r="T727" t="str">
        <f t="shared" si="203"/>
        <v/>
      </c>
      <c r="U727" t="str">
        <f t="shared" si="204"/>
        <v/>
      </c>
      <c r="V727" t="str">
        <f t="shared" si="213"/>
        <v/>
      </c>
      <c r="W727" t="str">
        <f t="shared" si="205"/>
        <v/>
      </c>
      <c r="X727" t="str">
        <f t="shared" si="206"/>
        <v/>
      </c>
      <c r="Y727" t="str">
        <f t="shared" si="207"/>
        <v/>
      </c>
      <c r="Z727" t="str">
        <f>IF($X727="","",INDEX(CATEGORIAS!$A:$A,MATCH($X727,CATEGORIAS!$B:$B,0)))</f>
        <v/>
      </c>
      <c r="AA727" t="str">
        <f>IF($Y727="","",INDEX(SUBCATEGORIAS!$A:$A,MATCH($Y727,SUBCATEGORIAS!$B:$B,0)))</f>
        <v/>
      </c>
      <c r="AB727" t="str">
        <f t="shared" si="208"/>
        <v/>
      </c>
      <c r="AC727" t="str">
        <f t="shared" si="214"/>
        <v/>
      </c>
      <c r="AD727" t="str">
        <f t="shared" si="215"/>
        <v/>
      </c>
      <c r="AE727" t="str">
        <f t="shared" si="216"/>
        <v/>
      </c>
      <c r="AG727">
        <v>725</v>
      </c>
      <c r="AH727" t="str">
        <f t="shared" si="219"/>
        <v/>
      </c>
      <c r="AN727" t="str">
        <f>IF($E727="","",INDEX(CATEGORIAS!$A:$A,MATCH($E727,CATEGORIAS!$B:$B,0)))</f>
        <v/>
      </c>
      <c r="AO727" t="str">
        <f>IF($F727="","",INDEX(SUBCATEGORIAS!$A:$A,MATCH($F727,SUBCATEGORIAS!$B:$B,0)))</f>
        <v/>
      </c>
      <c r="AP727" t="str">
        <f t="shared" si="209"/>
        <v/>
      </c>
      <c r="AR727" s="2" t="str">
        <f t="shared" si="217"/>
        <v/>
      </c>
      <c r="AS727" t="str">
        <f t="shared" si="218"/>
        <v/>
      </c>
      <c r="AT727" t="str">
        <f t="shared" si="210"/>
        <v/>
      </c>
      <c r="AU727" t="str">
        <f t="shared" si="211"/>
        <v/>
      </c>
    </row>
    <row r="728" spans="2:47" x14ac:dyDescent="0.25">
      <c r="B728" t="str">
        <f>IF(D728="","",MAX($B$2:B727)+1)</f>
        <v/>
      </c>
      <c r="C728" s="3" t="str">
        <f>IF(A728="","",IF(COUNTIF($A$2:$A727,$A728)=0,MAX($C$2:$C727)+1,""))</f>
        <v/>
      </c>
      <c r="M728" t="s">
        <v>57</v>
      </c>
      <c r="O728" t="s">
        <v>57</v>
      </c>
      <c r="P728" s="3" t="str">
        <f t="shared" si="212"/>
        <v/>
      </c>
      <c r="Q728" s="3" t="str">
        <f>IF(D728="","",IF(AND(D728&lt;&gt;"",E728&lt;&gt;"",F728&lt;&gt;"",J728&lt;&gt;"",P728&lt;&gt;"",L728&lt;&gt;"",IFERROR(MATCH(INDEX($C:$C,MATCH($D728,$D:$D,0)),IMAGENES!$B:$B,0),-1)&gt;0),"'si'","'no'"))</f>
        <v/>
      </c>
      <c r="S728" t="str">
        <f t="shared" si="202"/>
        <v/>
      </c>
      <c r="T728" t="str">
        <f t="shared" si="203"/>
        <v/>
      </c>
      <c r="U728" t="str">
        <f t="shared" si="204"/>
        <v/>
      </c>
      <c r="V728" t="str">
        <f t="shared" si="213"/>
        <v/>
      </c>
      <c r="W728" t="str">
        <f t="shared" si="205"/>
        <v/>
      </c>
      <c r="X728" t="str">
        <f t="shared" si="206"/>
        <v/>
      </c>
      <c r="Y728" t="str">
        <f t="shared" si="207"/>
        <v/>
      </c>
      <c r="Z728" t="str">
        <f>IF($X728="","",INDEX(CATEGORIAS!$A:$A,MATCH($X728,CATEGORIAS!$B:$B,0)))</f>
        <v/>
      </c>
      <c r="AA728" t="str">
        <f>IF($Y728="","",INDEX(SUBCATEGORIAS!$A:$A,MATCH($Y728,SUBCATEGORIAS!$B:$B,0)))</f>
        <v/>
      </c>
      <c r="AB728" t="str">
        <f t="shared" si="208"/>
        <v/>
      </c>
      <c r="AC728" t="str">
        <f t="shared" si="214"/>
        <v/>
      </c>
      <c r="AD728" t="str">
        <f t="shared" si="215"/>
        <v/>
      </c>
      <c r="AE728" t="str">
        <f t="shared" si="216"/>
        <v/>
      </c>
      <c r="AG728">
        <v>726</v>
      </c>
      <c r="AH728" t="str">
        <f t="shared" si="219"/>
        <v/>
      </c>
      <c r="AN728" t="str">
        <f>IF($E728="","",INDEX(CATEGORIAS!$A:$A,MATCH($E728,CATEGORIAS!$B:$B,0)))</f>
        <v/>
      </c>
      <c r="AO728" t="str">
        <f>IF($F728="","",INDEX(SUBCATEGORIAS!$A:$A,MATCH($F728,SUBCATEGORIAS!$B:$B,0)))</f>
        <v/>
      </c>
      <c r="AP728" t="str">
        <f t="shared" si="209"/>
        <v/>
      </c>
      <c r="AR728" s="2" t="str">
        <f t="shared" si="217"/>
        <v/>
      </c>
      <c r="AS728" t="str">
        <f t="shared" si="218"/>
        <v/>
      </c>
      <c r="AT728" t="str">
        <f t="shared" si="210"/>
        <v/>
      </c>
      <c r="AU728" t="str">
        <f t="shared" si="211"/>
        <v/>
      </c>
    </row>
    <row r="729" spans="2:47" x14ac:dyDescent="0.25">
      <c r="B729" t="str">
        <f>IF(D729="","",MAX($B$2:B728)+1)</f>
        <v/>
      </c>
      <c r="C729" s="3" t="str">
        <f>IF(A729="","",IF(COUNTIF($A$2:$A728,$A729)=0,MAX($C$2:$C728)+1,""))</f>
        <v/>
      </c>
      <c r="M729" t="s">
        <v>57</v>
      </c>
      <c r="O729" t="s">
        <v>57</v>
      </c>
      <c r="P729" s="3" t="str">
        <f t="shared" si="212"/>
        <v/>
      </c>
      <c r="Q729" s="3" t="str">
        <f>IF(D729="","",IF(AND(D729&lt;&gt;"",E729&lt;&gt;"",F729&lt;&gt;"",J729&lt;&gt;"",P729&lt;&gt;"",L729&lt;&gt;"",IFERROR(MATCH(INDEX($C:$C,MATCH($D729,$D:$D,0)),IMAGENES!$B:$B,0),-1)&gt;0),"'si'","'no'"))</f>
        <v/>
      </c>
      <c r="S729" t="str">
        <f t="shared" si="202"/>
        <v/>
      </c>
      <c r="T729" t="str">
        <f t="shared" si="203"/>
        <v/>
      </c>
      <c r="U729" t="str">
        <f t="shared" si="204"/>
        <v/>
      </c>
      <c r="V729" t="str">
        <f t="shared" si="213"/>
        <v/>
      </c>
      <c r="W729" t="str">
        <f t="shared" si="205"/>
        <v/>
      </c>
      <c r="X729" t="str">
        <f t="shared" si="206"/>
        <v/>
      </c>
      <c r="Y729" t="str">
        <f t="shared" si="207"/>
        <v/>
      </c>
      <c r="Z729" t="str">
        <f>IF($X729="","",INDEX(CATEGORIAS!$A:$A,MATCH($X729,CATEGORIAS!$B:$B,0)))</f>
        <v/>
      </c>
      <c r="AA729" t="str">
        <f>IF($Y729="","",INDEX(SUBCATEGORIAS!$A:$A,MATCH($Y729,SUBCATEGORIAS!$B:$B,0)))</f>
        <v/>
      </c>
      <c r="AB729" t="str">
        <f t="shared" si="208"/>
        <v/>
      </c>
      <c r="AC729" t="str">
        <f t="shared" si="214"/>
        <v/>
      </c>
      <c r="AD729" t="str">
        <f t="shared" si="215"/>
        <v/>
      </c>
      <c r="AE729" t="str">
        <f t="shared" si="216"/>
        <v/>
      </c>
      <c r="AG729">
        <v>727</v>
      </c>
      <c r="AH729" t="str">
        <f t="shared" si="219"/>
        <v/>
      </c>
      <c r="AN729" t="str">
        <f>IF($E729="","",INDEX(CATEGORIAS!$A:$A,MATCH($E729,CATEGORIAS!$B:$B,0)))</f>
        <v/>
      </c>
      <c r="AO729" t="str">
        <f>IF($F729="","",INDEX(SUBCATEGORIAS!$A:$A,MATCH($F729,SUBCATEGORIAS!$B:$B,0)))</f>
        <v/>
      </c>
      <c r="AP729" t="str">
        <f t="shared" si="209"/>
        <v/>
      </c>
      <c r="AR729" s="2" t="str">
        <f t="shared" si="217"/>
        <v/>
      </c>
      <c r="AS729" t="str">
        <f t="shared" si="218"/>
        <v/>
      </c>
      <c r="AT729" t="str">
        <f t="shared" si="210"/>
        <v/>
      </c>
      <c r="AU729" t="str">
        <f t="shared" si="211"/>
        <v/>
      </c>
    </row>
    <row r="730" spans="2:47" x14ac:dyDescent="0.25">
      <c r="B730" t="str">
        <f>IF(D730="","",MAX($B$2:B729)+1)</f>
        <v/>
      </c>
      <c r="C730" s="3" t="str">
        <f>IF(A730="","",IF(COUNTIF($A$2:$A729,$A730)=0,MAX($C$2:$C729)+1,""))</f>
        <v/>
      </c>
      <c r="M730" t="s">
        <v>57</v>
      </c>
      <c r="O730" t="s">
        <v>57</v>
      </c>
      <c r="P730" s="3" t="str">
        <f t="shared" si="212"/>
        <v/>
      </c>
      <c r="Q730" s="3" t="str">
        <f>IF(D730="","",IF(AND(D730&lt;&gt;"",E730&lt;&gt;"",F730&lt;&gt;"",J730&lt;&gt;"",P730&lt;&gt;"",L730&lt;&gt;"",IFERROR(MATCH(INDEX($C:$C,MATCH($D730,$D:$D,0)),IMAGENES!$B:$B,0),-1)&gt;0),"'si'","'no'"))</f>
        <v/>
      </c>
      <c r="S730" t="str">
        <f t="shared" si="202"/>
        <v/>
      </c>
      <c r="T730" t="str">
        <f t="shared" si="203"/>
        <v/>
      </c>
      <c r="U730" t="str">
        <f t="shared" si="204"/>
        <v/>
      </c>
      <c r="V730" t="str">
        <f t="shared" si="213"/>
        <v/>
      </c>
      <c r="W730" t="str">
        <f t="shared" si="205"/>
        <v/>
      </c>
      <c r="X730" t="str">
        <f t="shared" si="206"/>
        <v/>
      </c>
      <c r="Y730" t="str">
        <f t="shared" si="207"/>
        <v/>
      </c>
      <c r="Z730" t="str">
        <f>IF($X730="","",INDEX(CATEGORIAS!$A:$A,MATCH($X730,CATEGORIAS!$B:$B,0)))</f>
        <v/>
      </c>
      <c r="AA730" t="str">
        <f>IF($Y730="","",INDEX(SUBCATEGORIAS!$A:$A,MATCH($Y730,SUBCATEGORIAS!$B:$B,0)))</f>
        <v/>
      </c>
      <c r="AB730" t="str">
        <f t="shared" si="208"/>
        <v/>
      </c>
      <c r="AC730" t="str">
        <f t="shared" si="214"/>
        <v/>
      </c>
      <c r="AD730" t="str">
        <f t="shared" si="215"/>
        <v/>
      </c>
      <c r="AE730" t="str">
        <f t="shared" si="216"/>
        <v/>
      </c>
      <c r="AG730">
        <v>728</v>
      </c>
      <c r="AH730" t="str">
        <f t="shared" si="219"/>
        <v/>
      </c>
      <c r="AN730" t="str">
        <f>IF($E730="","",INDEX(CATEGORIAS!$A:$A,MATCH($E730,CATEGORIAS!$B:$B,0)))</f>
        <v/>
      </c>
      <c r="AO730" t="str">
        <f>IF($F730="","",INDEX(SUBCATEGORIAS!$A:$A,MATCH($F730,SUBCATEGORIAS!$B:$B,0)))</f>
        <v/>
      </c>
      <c r="AP730" t="str">
        <f t="shared" si="209"/>
        <v/>
      </c>
      <c r="AR730" s="2" t="str">
        <f t="shared" si="217"/>
        <v/>
      </c>
      <c r="AS730" t="str">
        <f t="shared" si="218"/>
        <v/>
      </c>
      <c r="AT730" t="str">
        <f t="shared" si="210"/>
        <v/>
      </c>
      <c r="AU730" t="str">
        <f t="shared" si="211"/>
        <v/>
      </c>
    </row>
    <row r="731" spans="2:47" x14ac:dyDescent="0.25">
      <c r="B731" t="str">
        <f>IF(D731="","",MAX($B$2:B730)+1)</f>
        <v/>
      </c>
      <c r="C731" s="3" t="str">
        <f>IF(A731="","",IF(COUNTIF($A$2:$A730,$A731)=0,MAX($C$2:$C730)+1,""))</f>
        <v/>
      </c>
      <c r="M731" t="s">
        <v>57</v>
      </c>
      <c r="O731" t="s">
        <v>57</v>
      </c>
      <c r="P731" s="3" t="str">
        <f t="shared" si="212"/>
        <v/>
      </c>
      <c r="Q731" s="3" t="str">
        <f>IF(D731="","",IF(AND(D731&lt;&gt;"",E731&lt;&gt;"",F731&lt;&gt;"",J731&lt;&gt;"",P731&lt;&gt;"",L731&lt;&gt;"",IFERROR(MATCH(INDEX($C:$C,MATCH($D731,$D:$D,0)),IMAGENES!$B:$B,0),-1)&gt;0),"'si'","'no'"))</f>
        <v/>
      </c>
      <c r="S731" t="str">
        <f t="shared" si="202"/>
        <v/>
      </c>
      <c r="T731" t="str">
        <f t="shared" si="203"/>
        <v/>
      </c>
      <c r="U731" t="str">
        <f t="shared" si="204"/>
        <v/>
      </c>
      <c r="V731" t="str">
        <f t="shared" si="213"/>
        <v/>
      </c>
      <c r="W731" t="str">
        <f t="shared" si="205"/>
        <v/>
      </c>
      <c r="X731" t="str">
        <f t="shared" si="206"/>
        <v/>
      </c>
      <c r="Y731" t="str">
        <f t="shared" si="207"/>
        <v/>
      </c>
      <c r="Z731" t="str">
        <f>IF($X731="","",INDEX(CATEGORIAS!$A:$A,MATCH($X731,CATEGORIAS!$B:$B,0)))</f>
        <v/>
      </c>
      <c r="AA731" t="str">
        <f>IF($Y731="","",INDEX(SUBCATEGORIAS!$A:$A,MATCH($Y731,SUBCATEGORIAS!$B:$B,0)))</f>
        <v/>
      </c>
      <c r="AB731" t="str">
        <f t="shared" si="208"/>
        <v/>
      </c>
      <c r="AC731" t="str">
        <f t="shared" si="214"/>
        <v/>
      </c>
      <c r="AD731" t="str">
        <f t="shared" si="215"/>
        <v/>
      </c>
      <c r="AE731" t="str">
        <f t="shared" si="216"/>
        <v/>
      </c>
      <c r="AG731">
        <v>729</v>
      </c>
      <c r="AH731">
        <f t="shared" si="219"/>
        <v>53</v>
      </c>
      <c r="AN731" t="str">
        <f>IF($E731="","",INDEX(CATEGORIAS!$A:$A,MATCH($E731,CATEGORIAS!$B:$B,0)))</f>
        <v/>
      </c>
      <c r="AO731" t="str">
        <f>IF($F731="","",INDEX(SUBCATEGORIAS!$A:$A,MATCH($F731,SUBCATEGORIAS!$B:$B,0)))</f>
        <v/>
      </c>
      <c r="AP731" t="str">
        <f t="shared" si="209"/>
        <v/>
      </c>
      <c r="AR731" s="2" t="str">
        <f t="shared" si="217"/>
        <v/>
      </c>
      <c r="AS731" t="str">
        <f t="shared" si="218"/>
        <v/>
      </c>
      <c r="AT731" t="str">
        <f t="shared" si="210"/>
        <v/>
      </c>
      <c r="AU731" t="str">
        <f t="shared" si="211"/>
        <v/>
      </c>
    </row>
    <row r="732" spans="2:47" x14ac:dyDescent="0.25">
      <c r="B732" t="str">
        <f>IF(D732="","",MAX($B$2:B731)+1)</f>
        <v/>
      </c>
      <c r="C732" s="3" t="str">
        <f>IF(A732="","",IF(COUNTIF($A$2:$A731,$A732)=0,MAX($C$2:$C731)+1,""))</f>
        <v/>
      </c>
      <c r="M732" t="s">
        <v>57</v>
      </c>
      <c r="O732" t="s">
        <v>57</v>
      </c>
      <c r="P732" s="3" t="str">
        <f t="shared" si="212"/>
        <v/>
      </c>
      <c r="Q732" s="3" t="str">
        <f>IF(D732="","",IF(AND(D732&lt;&gt;"",E732&lt;&gt;"",F732&lt;&gt;"",J732&lt;&gt;"",P732&lt;&gt;"",L732&lt;&gt;"",IFERROR(MATCH(INDEX($C:$C,MATCH($D732,$D:$D,0)),IMAGENES!$B:$B,0),-1)&gt;0),"'si'","'no'"))</f>
        <v/>
      </c>
      <c r="S732" t="str">
        <f t="shared" si="202"/>
        <v/>
      </c>
      <c r="T732" t="str">
        <f t="shared" si="203"/>
        <v/>
      </c>
      <c r="U732" t="str">
        <f t="shared" si="204"/>
        <v/>
      </c>
      <c r="V732" t="str">
        <f t="shared" si="213"/>
        <v/>
      </c>
      <c r="W732" t="str">
        <f t="shared" si="205"/>
        <v/>
      </c>
      <c r="X732" t="str">
        <f t="shared" si="206"/>
        <v/>
      </c>
      <c r="Y732" t="str">
        <f t="shared" si="207"/>
        <v/>
      </c>
      <c r="Z732" t="str">
        <f>IF($X732="","",INDEX(CATEGORIAS!$A:$A,MATCH($X732,CATEGORIAS!$B:$B,0)))</f>
        <v/>
      </c>
      <c r="AA732" t="str">
        <f>IF($Y732="","",INDEX(SUBCATEGORIAS!$A:$A,MATCH($Y732,SUBCATEGORIAS!$B:$B,0)))</f>
        <v/>
      </c>
      <c r="AB732" t="str">
        <f t="shared" si="208"/>
        <v/>
      </c>
      <c r="AC732" t="str">
        <f t="shared" si="214"/>
        <v/>
      </c>
      <c r="AD732" t="str">
        <f t="shared" si="215"/>
        <v/>
      </c>
      <c r="AE732" t="str">
        <f t="shared" si="216"/>
        <v/>
      </c>
      <c r="AG732">
        <v>730</v>
      </c>
      <c r="AH732" t="str">
        <f t="shared" si="219"/>
        <v/>
      </c>
      <c r="AN732" t="str">
        <f>IF($E732="","",INDEX(CATEGORIAS!$A:$A,MATCH($E732,CATEGORIAS!$B:$B,0)))</f>
        <v/>
      </c>
      <c r="AO732" t="str">
        <f>IF($F732="","",INDEX(SUBCATEGORIAS!$A:$A,MATCH($F732,SUBCATEGORIAS!$B:$B,0)))</f>
        <v/>
      </c>
      <c r="AP732" t="str">
        <f t="shared" si="209"/>
        <v/>
      </c>
      <c r="AR732" s="2" t="str">
        <f t="shared" si="217"/>
        <v/>
      </c>
      <c r="AS732" t="str">
        <f t="shared" si="218"/>
        <v/>
      </c>
      <c r="AT732" t="str">
        <f t="shared" si="210"/>
        <v/>
      </c>
      <c r="AU732" t="str">
        <f t="shared" si="211"/>
        <v/>
      </c>
    </row>
    <row r="733" spans="2:47" x14ac:dyDescent="0.25">
      <c r="B733" t="str">
        <f>IF(D733="","",MAX($B$2:B732)+1)</f>
        <v/>
      </c>
      <c r="C733" s="3" t="str">
        <f>IF(A733="","",IF(COUNTIF($A$2:$A732,$A733)=0,MAX($C$2:$C732)+1,""))</f>
        <v/>
      </c>
      <c r="M733" t="s">
        <v>57</v>
      </c>
      <c r="O733" t="s">
        <v>57</v>
      </c>
      <c r="P733" s="3" t="str">
        <f t="shared" si="212"/>
        <v/>
      </c>
      <c r="Q733" s="3" t="str">
        <f>IF(D733="","",IF(AND(D733&lt;&gt;"",E733&lt;&gt;"",F733&lt;&gt;"",J733&lt;&gt;"",P733&lt;&gt;"",L733&lt;&gt;"",IFERROR(MATCH(INDEX($C:$C,MATCH($D733,$D:$D,0)),IMAGENES!$B:$B,0),-1)&gt;0),"'si'","'no'"))</f>
        <v/>
      </c>
      <c r="S733" t="str">
        <f t="shared" si="202"/>
        <v/>
      </c>
      <c r="T733" t="str">
        <f t="shared" si="203"/>
        <v/>
      </c>
      <c r="U733" t="str">
        <f t="shared" si="204"/>
        <v/>
      </c>
      <c r="V733" t="str">
        <f t="shared" si="213"/>
        <v/>
      </c>
      <c r="W733" t="str">
        <f t="shared" si="205"/>
        <v/>
      </c>
      <c r="X733" t="str">
        <f t="shared" si="206"/>
        <v/>
      </c>
      <c r="Y733" t="str">
        <f t="shared" si="207"/>
        <v/>
      </c>
      <c r="Z733" t="str">
        <f>IF($X733="","",INDEX(CATEGORIAS!$A:$A,MATCH($X733,CATEGORIAS!$B:$B,0)))</f>
        <v/>
      </c>
      <c r="AA733" t="str">
        <f>IF($Y733="","",INDEX(SUBCATEGORIAS!$A:$A,MATCH($Y733,SUBCATEGORIAS!$B:$B,0)))</f>
        <v/>
      </c>
      <c r="AB733" t="str">
        <f t="shared" si="208"/>
        <v/>
      </c>
      <c r="AC733" t="str">
        <f t="shared" si="214"/>
        <v/>
      </c>
      <c r="AD733" t="str">
        <f t="shared" si="215"/>
        <v/>
      </c>
      <c r="AE733" t="str">
        <f t="shared" si="216"/>
        <v/>
      </c>
      <c r="AG733">
        <v>731</v>
      </c>
      <c r="AH733" t="str">
        <f t="shared" si="219"/>
        <v/>
      </c>
      <c r="AN733" t="str">
        <f>IF($E733="","",INDEX(CATEGORIAS!$A:$A,MATCH($E733,CATEGORIAS!$B:$B,0)))</f>
        <v/>
      </c>
      <c r="AO733" t="str">
        <f>IF($F733="","",INDEX(SUBCATEGORIAS!$A:$A,MATCH($F733,SUBCATEGORIAS!$B:$B,0)))</f>
        <v/>
      </c>
      <c r="AP733" t="str">
        <f t="shared" si="209"/>
        <v/>
      </c>
      <c r="AR733" s="2" t="str">
        <f t="shared" si="217"/>
        <v/>
      </c>
      <c r="AS733" t="str">
        <f t="shared" si="218"/>
        <v/>
      </c>
      <c r="AT733" t="str">
        <f t="shared" si="210"/>
        <v/>
      </c>
      <c r="AU733" t="str">
        <f t="shared" si="211"/>
        <v/>
      </c>
    </row>
    <row r="734" spans="2:47" x14ac:dyDescent="0.25">
      <c r="B734" t="str">
        <f>IF(D734="","",MAX($B$2:B733)+1)</f>
        <v/>
      </c>
      <c r="C734" s="3" t="str">
        <f>IF(A734="","",IF(COUNTIF($A$2:$A733,$A734)=0,MAX($C$2:$C733)+1,""))</f>
        <v/>
      </c>
      <c r="M734" t="s">
        <v>57</v>
      </c>
      <c r="O734" t="s">
        <v>57</v>
      </c>
      <c r="P734" s="3" t="str">
        <f t="shared" si="212"/>
        <v/>
      </c>
      <c r="Q734" s="3" t="str">
        <f>IF(D734="","",IF(AND(D734&lt;&gt;"",E734&lt;&gt;"",F734&lt;&gt;"",J734&lt;&gt;"",P734&lt;&gt;"",L734&lt;&gt;"",IFERROR(MATCH(INDEX($C:$C,MATCH($D734,$D:$D,0)),IMAGENES!$B:$B,0),-1)&gt;0),"'si'","'no'"))</f>
        <v/>
      </c>
      <c r="S734" t="str">
        <f t="shared" si="202"/>
        <v/>
      </c>
      <c r="T734" t="str">
        <f t="shared" si="203"/>
        <v/>
      </c>
      <c r="U734" t="str">
        <f t="shared" si="204"/>
        <v/>
      </c>
      <c r="V734" t="str">
        <f t="shared" si="213"/>
        <v/>
      </c>
      <c r="W734" t="str">
        <f t="shared" si="205"/>
        <v/>
      </c>
      <c r="X734" t="str">
        <f t="shared" si="206"/>
        <v/>
      </c>
      <c r="Y734" t="str">
        <f t="shared" si="207"/>
        <v/>
      </c>
      <c r="Z734" t="str">
        <f>IF($X734="","",INDEX(CATEGORIAS!$A:$A,MATCH($X734,CATEGORIAS!$B:$B,0)))</f>
        <v/>
      </c>
      <c r="AA734" t="str">
        <f>IF($Y734="","",INDEX(SUBCATEGORIAS!$A:$A,MATCH($Y734,SUBCATEGORIAS!$B:$B,0)))</f>
        <v/>
      </c>
      <c r="AB734" t="str">
        <f t="shared" si="208"/>
        <v/>
      </c>
      <c r="AC734" t="str">
        <f t="shared" si="214"/>
        <v/>
      </c>
      <c r="AD734" t="str">
        <f t="shared" si="215"/>
        <v/>
      </c>
      <c r="AE734" t="str">
        <f t="shared" si="216"/>
        <v/>
      </c>
      <c r="AG734">
        <v>732</v>
      </c>
      <c r="AH734" t="str">
        <f t="shared" si="219"/>
        <v/>
      </c>
      <c r="AN734" t="str">
        <f>IF($E734="","",INDEX(CATEGORIAS!$A:$A,MATCH($E734,CATEGORIAS!$B:$B,0)))</f>
        <v/>
      </c>
      <c r="AO734" t="str">
        <f>IF($F734="","",INDEX(SUBCATEGORIAS!$A:$A,MATCH($F734,SUBCATEGORIAS!$B:$B,0)))</f>
        <v/>
      </c>
      <c r="AP734" t="str">
        <f t="shared" si="209"/>
        <v/>
      </c>
      <c r="AR734" s="2" t="str">
        <f t="shared" si="217"/>
        <v/>
      </c>
      <c r="AS734" t="str">
        <f t="shared" si="218"/>
        <v/>
      </c>
      <c r="AT734" t="str">
        <f t="shared" si="210"/>
        <v/>
      </c>
      <c r="AU734" t="str">
        <f t="shared" si="211"/>
        <v/>
      </c>
    </row>
    <row r="735" spans="2:47" x14ac:dyDescent="0.25">
      <c r="B735" t="str">
        <f>IF(D735="","",MAX($B$2:B734)+1)</f>
        <v/>
      </c>
      <c r="C735" s="3" t="str">
        <f>IF(A735="","",IF(COUNTIF($A$2:$A734,$A735)=0,MAX($C$2:$C734)+1,""))</f>
        <v/>
      </c>
      <c r="M735" t="s">
        <v>57</v>
      </c>
      <c r="O735" t="s">
        <v>57</v>
      </c>
      <c r="P735" s="3" t="str">
        <f t="shared" si="212"/>
        <v/>
      </c>
      <c r="Q735" s="3" t="str">
        <f>IF(D735="","",IF(AND(D735&lt;&gt;"",E735&lt;&gt;"",F735&lt;&gt;"",J735&lt;&gt;"",P735&lt;&gt;"",L735&lt;&gt;"",IFERROR(MATCH(INDEX($C:$C,MATCH($D735,$D:$D,0)),IMAGENES!$B:$B,0),-1)&gt;0),"'si'","'no'"))</f>
        <v/>
      </c>
      <c r="S735" t="str">
        <f t="shared" si="202"/>
        <v/>
      </c>
      <c r="T735" t="str">
        <f t="shared" si="203"/>
        <v/>
      </c>
      <c r="U735" t="str">
        <f t="shared" si="204"/>
        <v/>
      </c>
      <c r="V735" t="str">
        <f t="shared" si="213"/>
        <v/>
      </c>
      <c r="W735" t="str">
        <f t="shared" si="205"/>
        <v/>
      </c>
      <c r="X735" t="str">
        <f t="shared" si="206"/>
        <v/>
      </c>
      <c r="Y735" t="str">
        <f t="shared" si="207"/>
        <v/>
      </c>
      <c r="Z735" t="str">
        <f>IF($X735="","",INDEX(CATEGORIAS!$A:$A,MATCH($X735,CATEGORIAS!$B:$B,0)))</f>
        <v/>
      </c>
      <c r="AA735" t="str">
        <f>IF($Y735="","",INDEX(SUBCATEGORIAS!$A:$A,MATCH($Y735,SUBCATEGORIAS!$B:$B,0)))</f>
        <v/>
      </c>
      <c r="AB735" t="str">
        <f t="shared" si="208"/>
        <v/>
      </c>
      <c r="AC735" t="str">
        <f t="shared" si="214"/>
        <v/>
      </c>
      <c r="AD735" t="str">
        <f t="shared" si="215"/>
        <v/>
      </c>
      <c r="AE735" t="str">
        <f t="shared" si="216"/>
        <v/>
      </c>
      <c r="AG735">
        <v>733</v>
      </c>
      <c r="AH735" t="str">
        <f t="shared" si="219"/>
        <v/>
      </c>
      <c r="AN735" t="str">
        <f>IF($E735="","",INDEX(CATEGORIAS!$A:$A,MATCH($E735,CATEGORIAS!$B:$B,0)))</f>
        <v/>
      </c>
      <c r="AO735" t="str">
        <f>IF($F735="","",INDEX(SUBCATEGORIAS!$A:$A,MATCH($F735,SUBCATEGORIAS!$B:$B,0)))</f>
        <v/>
      </c>
      <c r="AP735" t="str">
        <f t="shared" si="209"/>
        <v/>
      </c>
      <c r="AR735" s="2" t="str">
        <f t="shared" si="217"/>
        <v/>
      </c>
      <c r="AS735" t="str">
        <f t="shared" si="218"/>
        <v/>
      </c>
      <c r="AT735" t="str">
        <f t="shared" si="210"/>
        <v/>
      </c>
      <c r="AU735" t="str">
        <f t="shared" si="211"/>
        <v/>
      </c>
    </row>
    <row r="736" spans="2:47" x14ac:dyDescent="0.25">
      <c r="B736" t="str">
        <f>IF(D736="","",MAX($B$2:B735)+1)</f>
        <v/>
      </c>
      <c r="C736" s="3" t="str">
        <f>IF(A736="","",IF(COUNTIF($A$2:$A735,$A736)=0,MAX($C$2:$C735)+1,""))</f>
        <v/>
      </c>
      <c r="M736" t="s">
        <v>57</v>
      </c>
      <c r="O736" t="s">
        <v>57</v>
      </c>
      <c r="P736" s="3" t="str">
        <f t="shared" si="212"/>
        <v/>
      </c>
      <c r="Q736" s="3" t="str">
        <f>IF(D736="","",IF(AND(D736&lt;&gt;"",E736&lt;&gt;"",F736&lt;&gt;"",J736&lt;&gt;"",P736&lt;&gt;"",L736&lt;&gt;"",IFERROR(MATCH(INDEX($C:$C,MATCH($D736,$D:$D,0)),IMAGENES!$B:$B,0),-1)&gt;0),"'si'","'no'"))</f>
        <v/>
      </c>
      <c r="S736" t="str">
        <f t="shared" si="202"/>
        <v/>
      </c>
      <c r="T736" t="str">
        <f t="shared" si="203"/>
        <v/>
      </c>
      <c r="U736" t="str">
        <f t="shared" si="204"/>
        <v/>
      </c>
      <c r="V736" t="str">
        <f t="shared" si="213"/>
        <v/>
      </c>
      <c r="W736" t="str">
        <f t="shared" si="205"/>
        <v/>
      </c>
      <c r="X736" t="str">
        <f t="shared" si="206"/>
        <v/>
      </c>
      <c r="Y736" t="str">
        <f t="shared" si="207"/>
        <v/>
      </c>
      <c r="Z736" t="str">
        <f>IF($X736="","",INDEX(CATEGORIAS!$A:$A,MATCH($X736,CATEGORIAS!$B:$B,0)))</f>
        <v/>
      </c>
      <c r="AA736" t="str">
        <f>IF($Y736="","",INDEX(SUBCATEGORIAS!$A:$A,MATCH($Y736,SUBCATEGORIAS!$B:$B,0)))</f>
        <v/>
      </c>
      <c r="AB736" t="str">
        <f t="shared" si="208"/>
        <v/>
      </c>
      <c r="AC736" t="str">
        <f t="shared" si="214"/>
        <v/>
      </c>
      <c r="AD736" t="str">
        <f t="shared" si="215"/>
        <v/>
      </c>
      <c r="AE736" t="str">
        <f t="shared" si="216"/>
        <v/>
      </c>
      <c r="AG736">
        <v>734</v>
      </c>
      <c r="AH736" t="str">
        <f t="shared" si="219"/>
        <v/>
      </c>
      <c r="AN736" t="str">
        <f>IF($E736="","",INDEX(CATEGORIAS!$A:$A,MATCH($E736,CATEGORIAS!$B:$B,0)))</f>
        <v/>
      </c>
      <c r="AO736" t="str">
        <f>IF($F736="","",INDEX(SUBCATEGORIAS!$A:$A,MATCH($F736,SUBCATEGORIAS!$B:$B,0)))</f>
        <v/>
      </c>
      <c r="AP736" t="str">
        <f t="shared" si="209"/>
        <v/>
      </c>
      <c r="AR736" s="2" t="str">
        <f t="shared" si="217"/>
        <v/>
      </c>
      <c r="AS736" t="str">
        <f t="shared" si="218"/>
        <v/>
      </c>
      <c r="AT736" t="str">
        <f t="shared" si="210"/>
        <v/>
      </c>
      <c r="AU736" t="str">
        <f t="shared" si="211"/>
        <v/>
      </c>
    </row>
    <row r="737" spans="2:47" x14ac:dyDescent="0.25">
      <c r="B737" t="str">
        <f>IF(D737="","",MAX($B$2:B736)+1)</f>
        <v/>
      </c>
      <c r="C737" s="3" t="str">
        <f>IF(A737="","",IF(COUNTIF($A$2:$A736,$A737)=0,MAX($C$2:$C736)+1,""))</f>
        <v/>
      </c>
      <c r="M737" t="s">
        <v>57</v>
      </c>
      <c r="O737" t="s">
        <v>57</v>
      </c>
      <c r="P737" s="3" t="str">
        <f t="shared" si="212"/>
        <v/>
      </c>
      <c r="Q737" s="3" t="str">
        <f>IF(D737="","",IF(AND(D737&lt;&gt;"",E737&lt;&gt;"",F737&lt;&gt;"",J737&lt;&gt;"",P737&lt;&gt;"",L737&lt;&gt;"",IFERROR(MATCH(INDEX($C:$C,MATCH($D737,$D:$D,0)),IMAGENES!$B:$B,0),-1)&gt;0),"'si'","'no'"))</f>
        <v/>
      </c>
      <c r="S737" t="str">
        <f t="shared" si="202"/>
        <v/>
      </c>
      <c r="T737" t="str">
        <f t="shared" si="203"/>
        <v/>
      </c>
      <c r="U737" t="str">
        <f t="shared" si="204"/>
        <v/>
      </c>
      <c r="V737" t="str">
        <f t="shared" si="213"/>
        <v/>
      </c>
      <c r="W737" t="str">
        <f t="shared" si="205"/>
        <v/>
      </c>
      <c r="X737" t="str">
        <f t="shared" si="206"/>
        <v/>
      </c>
      <c r="Y737" t="str">
        <f t="shared" si="207"/>
        <v/>
      </c>
      <c r="Z737" t="str">
        <f>IF($X737="","",INDEX(CATEGORIAS!$A:$A,MATCH($X737,CATEGORIAS!$B:$B,0)))</f>
        <v/>
      </c>
      <c r="AA737" t="str">
        <f>IF($Y737="","",INDEX(SUBCATEGORIAS!$A:$A,MATCH($Y737,SUBCATEGORIAS!$B:$B,0)))</f>
        <v/>
      </c>
      <c r="AB737" t="str">
        <f t="shared" si="208"/>
        <v/>
      </c>
      <c r="AC737" t="str">
        <f t="shared" si="214"/>
        <v/>
      </c>
      <c r="AD737" t="str">
        <f t="shared" si="215"/>
        <v/>
      </c>
      <c r="AE737" t="str">
        <f t="shared" si="216"/>
        <v/>
      </c>
      <c r="AG737">
        <v>735</v>
      </c>
      <c r="AH737" t="str">
        <f t="shared" si="219"/>
        <v/>
      </c>
      <c r="AN737" t="str">
        <f>IF($E737="","",INDEX(CATEGORIAS!$A:$A,MATCH($E737,CATEGORIAS!$B:$B,0)))</f>
        <v/>
      </c>
      <c r="AO737" t="str">
        <f>IF($F737="","",INDEX(SUBCATEGORIAS!$A:$A,MATCH($F737,SUBCATEGORIAS!$B:$B,0)))</f>
        <v/>
      </c>
      <c r="AP737" t="str">
        <f t="shared" si="209"/>
        <v/>
      </c>
      <c r="AR737" s="2" t="str">
        <f t="shared" si="217"/>
        <v/>
      </c>
      <c r="AS737" t="str">
        <f t="shared" si="218"/>
        <v/>
      </c>
      <c r="AT737" t="str">
        <f t="shared" si="210"/>
        <v/>
      </c>
      <c r="AU737" t="str">
        <f t="shared" si="211"/>
        <v/>
      </c>
    </row>
    <row r="738" spans="2:47" x14ac:dyDescent="0.25">
      <c r="B738" t="str">
        <f>IF(D738="","",MAX($B$2:B737)+1)</f>
        <v/>
      </c>
      <c r="C738" s="3" t="str">
        <f>IF(A738="","",IF(COUNTIF($A$2:$A737,$A738)=0,MAX($C$2:$C737)+1,""))</f>
        <v/>
      </c>
      <c r="M738" t="s">
        <v>57</v>
      </c>
      <c r="O738" t="s">
        <v>57</v>
      </c>
      <c r="P738" s="3" t="str">
        <f t="shared" si="212"/>
        <v/>
      </c>
      <c r="Q738" s="3" t="str">
        <f>IF(D738="","",IF(AND(D738&lt;&gt;"",E738&lt;&gt;"",F738&lt;&gt;"",J738&lt;&gt;"",P738&lt;&gt;"",L738&lt;&gt;"",IFERROR(MATCH(INDEX($C:$C,MATCH($D738,$D:$D,0)),IMAGENES!$B:$B,0),-1)&gt;0),"'si'","'no'"))</f>
        <v/>
      </c>
      <c r="S738" t="str">
        <f t="shared" si="202"/>
        <v/>
      </c>
      <c r="T738" t="str">
        <f t="shared" si="203"/>
        <v/>
      </c>
      <c r="U738" t="str">
        <f t="shared" si="204"/>
        <v/>
      </c>
      <c r="V738" t="str">
        <f t="shared" si="213"/>
        <v/>
      </c>
      <c r="W738" t="str">
        <f t="shared" si="205"/>
        <v/>
      </c>
      <c r="X738" t="str">
        <f t="shared" si="206"/>
        <v/>
      </c>
      <c r="Y738" t="str">
        <f t="shared" si="207"/>
        <v/>
      </c>
      <c r="Z738" t="str">
        <f>IF($X738="","",INDEX(CATEGORIAS!$A:$A,MATCH($X738,CATEGORIAS!$B:$B,0)))</f>
        <v/>
      </c>
      <c r="AA738" t="str">
        <f>IF($Y738="","",INDEX(SUBCATEGORIAS!$A:$A,MATCH($Y738,SUBCATEGORIAS!$B:$B,0)))</f>
        <v/>
      </c>
      <c r="AB738" t="str">
        <f t="shared" si="208"/>
        <v/>
      </c>
      <c r="AC738" t="str">
        <f t="shared" si="214"/>
        <v/>
      </c>
      <c r="AD738" t="str">
        <f t="shared" si="215"/>
        <v/>
      </c>
      <c r="AE738" t="str">
        <f t="shared" si="216"/>
        <v/>
      </c>
      <c r="AG738">
        <v>736</v>
      </c>
      <c r="AH738" t="str">
        <f t="shared" si="219"/>
        <v/>
      </c>
      <c r="AN738" t="str">
        <f>IF($E738="","",INDEX(CATEGORIAS!$A:$A,MATCH($E738,CATEGORIAS!$B:$B,0)))</f>
        <v/>
      </c>
      <c r="AO738" t="str">
        <f>IF($F738="","",INDEX(SUBCATEGORIAS!$A:$A,MATCH($F738,SUBCATEGORIAS!$B:$B,0)))</f>
        <v/>
      </c>
      <c r="AP738" t="str">
        <f t="shared" si="209"/>
        <v/>
      </c>
      <c r="AR738" s="2" t="str">
        <f t="shared" si="217"/>
        <v/>
      </c>
      <c r="AS738" t="str">
        <f t="shared" si="218"/>
        <v/>
      </c>
      <c r="AT738" t="str">
        <f t="shared" si="210"/>
        <v/>
      </c>
      <c r="AU738" t="str">
        <f t="shared" si="211"/>
        <v/>
      </c>
    </row>
    <row r="739" spans="2:47" x14ac:dyDescent="0.25">
      <c r="B739" t="str">
        <f>IF(D739="","",MAX($B$2:B738)+1)</f>
        <v/>
      </c>
      <c r="C739" s="3" t="str">
        <f>IF(A739="","",IF(COUNTIF($A$2:$A738,$A739)=0,MAX($C$2:$C738)+1,""))</f>
        <v/>
      </c>
      <c r="M739" t="s">
        <v>57</v>
      </c>
      <c r="O739" t="s">
        <v>57</v>
      </c>
      <c r="P739" s="3" t="str">
        <f t="shared" si="212"/>
        <v/>
      </c>
      <c r="Q739" s="3" t="str">
        <f>IF(D739="","",IF(AND(D739&lt;&gt;"",E739&lt;&gt;"",F739&lt;&gt;"",J739&lt;&gt;"",P739&lt;&gt;"",L739&lt;&gt;"",IFERROR(MATCH(INDEX($C:$C,MATCH($D739,$D:$D,0)),IMAGENES!$B:$B,0),-1)&gt;0),"'si'","'no'"))</f>
        <v/>
      </c>
      <c r="S739" t="str">
        <f t="shared" si="202"/>
        <v/>
      </c>
      <c r="T739" t="str">
        <f t="shared" si="203"/>
        <v/>
      </c>
      <c r="U739" t="str">
        <f t="shared" si="204"/>
        <v/>
      </c>
      <c r="V739" t="str">
        <f t="shared" si="213"/>
        <v/>
      </c>
      <c r="W739" t="str">
        <f t="shared" si="205"/>
        <v/>
      </c>
      <c r="X739" t="str">
        <f t="shared" si="206"/>
        <v/>
      </c>
      <c r="Y739" t="str">
        <f t="shared" si="207"/>
        <v/>
      </c>
      <c r="Z739" t="str">
        <f>IF($X739="","",INDEX(CATEGORIAS!$A:$A,MATCH($X739,CATEGORIAS!$B:$B,0)))</f>
        <v/>
      </c>
      <c r="AA739" t="str">
        <f>IF($Y739="","",INDEX(SUBCATEGORIAS!$A:$A,MATCH($Y739,SUBCATEGORIAS!$B:$B,0)))</f>
        <v/>
      </c>
      <c r="AB739" t="str">
        <f t="shared" si="208"/>
        <v/>
      </c>
      <c r="AC739" t="str">
        <f t="shared" si="214"/>
        <v/>
      </c>
      <c r="AD739" t="str">
        <f t="shared" si="215"/>
        <v/>
      </c>
      <c r="AE739" t="str">
        <f t="shared" si="216"/>
        <v/>
      </c>
      <c r="AG739">
        <v>737</v>
      </c>
      <c r="AH739" t="str">
        <f t="shared" si="219"/>
        <v/>
      </c>
      <c r="AN739" t="str">
        <f>IF($E739="","",INDEX(CATEGORIAS!$A:$A,MATCH($E739,CATEGORIAS!$B:$B,0)))</f>
        <v/>
      </c>
      <c r="AO739" t="str">
        <f>IF($F739="","",INDEX(SUBCATEGORIAS!$A:$A,MATCH($F739,SUBCATEGORIAS!$B:$B,0)))</f>
        <v/>
      </c>
      <c r="AP739" t="str">
        <f t="shared" si="209"/>
        <v/>
      </c>
      <c r="AR739" s="2" t="str">
        <f t="shared" si="217"/>
        <v/>
      </c>
      <c r="AS739" t="str">
        <f t="shared" si="218"/>
        <v/>
      </c>
      <c r="AT739" t="str">
        <f t="shared" si="210"/>
        <v/>
      </c>
      <c r="AU739" t="str">
        <f t="shared" si="211"/>
        <v/>
      </c>
    </row>
    <row r="740" spans="2:47" x14ac:dyDescent="0.25">
      <c r="B740" t="str">
        <f>IF(D740="","",MAX($B$2:B739)+1)</f>
        <v/>
      </c>
      <c r="C740" s="3" t="str">
        <f>IF(A740="","",IF(COUNTIF($A$2:$A739,$A740)=0,MAX($C$2:$C739)+1,""))</f>
        <v/>
      </c>
      <c r="M740" t="s">
        <v>57</v>
      </c>
      <c r="O740" t="s">
        <v>57</v>
      </c>
      <c r="P740" s="3" t="str">
        <f t="shared" si="212"/>
        <v/>
      </c>
      <c r="Q740" s="3" t="str">
        <f>IF(D740="","",IF(AND(D740&lt;&gt;"",E740&lt;&gt;"",F740&lt;&gt;"",J740&lt;&gt;"",P740&lt;&gt;"",L740&lt;&gt;"",IFERROR(MATCH(INDEX($C:$C,MATCH($D740,$D:$D,0)),IMAGENES!$B:$B,0),-1)&gt;0),"'si'","'no'"))</f>
        <v/>
      </c>
      <c r="S740" t="str">
        <f t="shared" si="202"/>
        <v/>
      </c>
      <c r="T740" t="str">
        <f t="shared" si="203"/>
        <v/>
      </c>
      <c r="U740" t="str">
        <f t="shared" si="204"/>
        <v/>
      </c>
      <c r="V740" t="str">
        <f t="shared" si="213"/>
        <v/>
      </c>
      <c r="W740" t="str">
        <f t="shared" si="205"/>
        <v/>
      </c>
      <c r="X740" t="str">
        <f t="shared" si="206"/>
        <v/>
      </c>
      <c r="Y740" t="str">
        <f t="shared" si="207"/>
        <v/>
      </c>
      <c r="Z740" t="str">
        <f>IF($X740="","",INDEX(CATEGORIAS!$A:$A,MATCH($X740,CATEGORIAS!$B:$B,0)))</f>
        <v/>
      </c>
      <c r="AA740" t="str">
        <f>IF($Y740="","",INDEX(SUBCATEGORIAS!$A:$A,MATCH($Y740,SUBCATEGORIAS!$B:$B,0)))</f>
        <v/>
      </c>
      <c r="AB740" t="str">
        <f t="shared" si="208"/>
        <v/>
      </c>
      <c r="AC740" t="str">
        <f t="shared" si="214"/>
        <v/>
      </c>
      <c r="AD740" t="str">
        <f t="shared" si="215"/>
        <v/>
      </c>
      <c r="AE740" t="str">
        <f t="shared" si="216"/>
        <v/>
      </c>
      <c r="AG740">
        <v>738</v>
      </c>
      <c r="AH740" t="str">
        <f t="shared" si="219"/>
        <v/>
      </c>
      <c r="AN740" t="str">
        <f>IF($E740="","",INDEX(CATEGORIAS!$A:$A,MATCH($E740,CATEGORIAS!$B:$B,0)))</f>
        <v/>
      </c>
      <c r="AO740" t="str">
        <f>IF($F740="","",INDEX(SUBCATEGORIAS!$A:$A,MATCH($F740,SUBCATEGORIAS!$B:$B,0)))</f>
        <v/>
      </c>
      <c r="AP740" t="str">
        <f t="shared" si="209"/>
        <v/>
      </c>
      <c r="AR740" s="2" t="str">
        <f t="shared" si="217"/>
        <v/>
      </c>
      <c r="AS740" t="str">
        <f t="shared" si="218"/>
        <v/>
      </c>
      <c r="AT740" t="str">
        <f t="shared" si="210"/>
        <v/>
      </c>
      <c r="AU740" t="str">
        <f t="shared" si="211"/>
        <v/>
      </c>
    </row>
    <row r="741" spans="2:47" x14ac:dyDescent="0.25">
      <c r="B741" t="str">
        <f>IF(D741="","",MAX($B$2:B740)+1)</f>
        <v/>
      </c>
      <c r="C741" s="3" t="str">
        <f>IF(A741="","",IF(COUNTIF($A$2:$A740,$A741)=0,MAX($C$2:$C740)+1,""))</f>
        <v/>
      </c>
      <c r="M741" t="s">
        <v>57</v>
      </c>
      <c r="O741" t="s">
        <v>57</v>
      </c>
      <c r="P741" s="3" t="str">
        <f t="shared" si="212"/>
        <v/>
      </c>
      <c r="Q741" s="3" t="str">
        <f>IF(D741="","",IF(AND(D741&lt;&gt;"",E741&lt;&gt;"",F741&lt;&gt;"",J741&lt;&gt;"",P741&lt;&gt;"",L741&lt;&gt;"",IFERROR(MATCH(INDEX($C:$C,MATCH($D741,$D:$D,0)),IMAGENES!$B:$B,0),-1)&gt;0),"'si'","'no'"))</f>
        <v/>
      </c>
      <c r="S741" t="str">
        <f t="shared" si="202"/>
        <v/>
      </c>
      <c r="T741" t="str">
        <f t="shared" si="203"/>
        <v/>
      </c>
      <c r="U741" t="str">
        <f t="shared" si="204"/>
        <v/>
      </c>
      <c r="V741" t="str">
        <f t="shared" si="213"/>
        <v/>
      </c>
      <c r="W741" t="str">
        <f t="shared" si="205"/>
        <v/>
      </c>
      <c r="X741" t="str">
        <f t="shared" si="206"/>
        <v/>
      </c>
      <c r="Y741" t="str">
        <f t="shared" si="207"/>
        <v/>
      </c>
      <c r="Z741" t="str">
        <f>IF($X741="","",INDEX(CATEGORIAS!$A:$A,MATCH($X741,CATEGORIAS!$B:$B,0)))</f>
        <v/>
      </c>
      <c r="AA741" t="str">
        <f>IF($Y741="","",INDEX(SUBCATEGORIAS!$A:$A,MATCH($Y741,SUBCATEGORIAS!$B:$B,0)))</f>
        <v/>
      </c>
      <c r="AB741" t="str">
        <f t="shared" si="208"/>
        <v/>
      </c>
      <c r="AC741" t="str">
        <f t="shared" si="214"/>
        <v/>
      </c>
      <c r="AD741" t="str">
        <f t="shared" si="215"/>
        <v/>
      </c>
      <c r="AE741" t="str">
        <f t="shared" si="216"/>
        <v/>
      </c>
      <c r="AG741">
        <v>739</v>
      </c>
      <c r="AH741" t="str">
        <f t="shared" si="219"/>
        <v/>
      </c>
      <c r="AN741" t="str">
        <f>IF($E741="","",INDEX(CATEGORIAS!$A:$A,MATCH($E741,CATEGORIAS!$B:$B,0)))</f>
        <v/>
      </c>
      <c r="AO741" t="str">
        <f>IF($F741="","",INDEX(SUBCATEGORIAS!$A:$A,MATCH($F741,SUBCATEGORIAS!$B:$B,0)))</f>
        <v/>
      </c>
      <c r="AP741" t="str">
        <f t="shared" si="209"/>
        <v/>
      </c>
      <c r="AR741" s="2" t="str">
        <f t="shared" si="217"/>
        <v/>
      </c>
      <c r="AS741" t="str">
        <f t="shared" si="218"/>
        <v/>
      </c>
      <c r="AT741" t="str">
        <f t="shared" si="210"/>
        <v/>
      </c>
      <c r="AU741" t="str">
        <f t="shared" si="211"/>
        <v/>
      </c>
    </row>
    <row r="742" spans="2:47" x14ac:dyDescent="0.25">
      <c r="B742" t="str">
        <f>IF(D742="","",MAX($B$2:B741)+1)</f>
        <v/>
      </c>
      <c r="C742" s="3" t="str">
        <f>IF(A742="","",IF(COUNTIF($A$2:$A741,$A742)=0,MAX($C$2:$C741)+1,""))</f>
        <v/>
      </c>
      <c r="M742" t="s">
        <v>57</v>
      </c>
      <c r="O742" t="s">
        <v>57</v>
      </c>
      <c r="P742" s="3" t="str">
        <f t="shared" si="212"/>
        <v/>
      </c>
      <c r="Q742" s="3" t="str">
        <f>IF(D742="","",IF(AND(D742&lt;&gt;"",E742&lt;&gt;"",F742&lt;&gt;"",J742&lt;&gt;"",P742&lt;&gt;"",L742&lt;&gt;"",IFERROR(MATCH(INDEX($C:$C,MATCH($D742,$D:$D,0)),IMAGENES!$B:$B,0),-1)&gt;0),"'si'","'no'"))</f>
        <v/>
      </c>
      <c r="S742" t="str">
        <f t="shared" si="202"/>
        <v/>
      </c>
      <c r="T742" t="str">
        <f t="shared" si="203"/>
        <v/>
      </c>
      <c r="U742" t="str">
        <f t="shared" si="204"/>
        <v/>
      </c>
      <c r="V742" t="str">
        <f t="shared" si="213"/>
        <v/>
      </c>
      <c r="W742" t="str">
        <f t="shared" si="205"/>
        <v/>
      </c>
      <c r="X742" t="str">
        <f t="shared" si="206"/>
        <v/>
      </c>
      <c r="Y742" t="str">
        <f t="shared" si="207"/>
        <v/>
      </c>
      <c r="Z742" t="str">
        <f>IF($X742="","",INDEX(CATEGORIAS!$A:$A,MATCH($X742,CATEGORIAS!$B:$B,0)))</f>
        <v/>
      </c>
      <c r="AA742" t="str">
        <f>IF($Y742="","",INDEX(SUBCATEGORIAS!$A:$A,MATCH($Y742,SUBCATEGORIAS!$B:$B,0)))</f>
        <v/>
      </c>
      <c r="AB742" t="str">
        <f t="shared" si="208"/>
        <v/>
      </c>
      <c r="AC742" t="str">
        <f t="shared" si="214"/>
        <v/>
      </c>
      <c r="AD742" t="str">
        <f t="shared" si="215"/>
        <v/>
      </c>
      <c r="AE742" t="str">
        <f t="shared" si="216"/>
        <v/>
      </c>
      <c r="AG742">
        <v>740</v>
      </c>
      <c r="AH742" t="str">
        <f t="shared" si="219"/>
        <v/>
      </c>
      <c r="AN742" t="str">
        <f>IF($E742="","",INDEX(CATEGORIAS!$A:$A,MATCH($E742,CATEGORIAS!$B:$B,0)))</f>
        <v/>
      </c>
      <c r="AO742" t="str">
        <f>IF($F742="","",INDEX(SUBCATEGORIAS!$A:$A,MATCH($F742,SUBCATEGORIAS!$B:$B,0)))</f>
        <v/>
      </c>
      <c r="AP742" t="str">
        <f t="shared" si="209"/>
        <v/>
      </c>
      <c r="AR742" s="2" t="str">
        <f t="shared" si="217"/>
        <v/>
      </c>
      <c r="AS742" t="str">
        <f t="shared" si="218"/>
        <v/>
      </c>
      <c r="AT742" t="str">
        <f t="shared" si="210"/>
        <v/>
      </c>
      <c r="AU742" t="str">
        <f t="shared" si="211"/>
        <v/>
      </c>
    </row>
    <row r="743" spans="2:47" x14ac:dyDescent="0.25">
      <c r="B743" t="str">
        <f>IF(D743="","",MAX($B$2:B742)+1)</f>
        <v/>
      </c>
      <c r="C743" s="3" t="str">
        <f>IF(A743="","",IF(COUNTIF($A$2:$A742,$A743)=0,MAX($C$2:$C742)+1,""))</f>
        <v/>
      </c>
      <c r="M743" t="s">
        <v>57</v>
      </c>
      <c r="O743" t="s">
        <v>57</v>
      </c>
      <c r="P743" s="3" t="str">
        <f t="shared" si="212"/>
        <v/>
      </c>
      <c r="Q743" s="3" t="str">
        <f>IF(D743="","",IF(AND(D743&lt;&gt;"",E743&lt;&gt;"",F743&lt;&gt;"",J743&lt;&gt;"",P743&lt;&gt;"",L743&lt;&gt;"",IFERROR(MATCH(INDEX($C:$C,MATCH($D743,$D:$D,0)),IMAGENES!$B:$B,0),-1)&gt;0),"'si'","'no'"))</f>
        <v/>
      </c>
      <c r="S743" t="str">
        <f t="shared" si="202"/>
        <v/>
      </c>
      <c r="T743" t="str">
        <f t="shared" si="203"/>
        <v/>
      </c>
      <c r="U743" t="str">
        <f t="shared" si="204"/>
        <v/>
      </c>
      <c r="V743" t="str">
        <f t="shared" si="213"/>
        <v/>
      </c>
      <c r="W743" t="str">
        <f t="shared" si="205"/>
        <v/>
      </c>
      <c r="X743" t="str">
        <f t="shared" si="206"/>
        <v/>
      </c>
      <c r="Y743" t="str">
        <f t="shared" si="207"/>
        <v/>
      </c>
      <c r="Z743" t="str">
        <f>IF($X743="","",INDEX(CATEGORIAS!$A:$A,MATCH($X743,CATEGORIAS!$B:$B,0)))</f>
        <v/>
      </c>
      <c r="AA743" t="str">
        <f>IF($Y743="","",INDEX(SUBCATEGORIAS!$A:$A,MATCH($Y743,SUBCATEGORIAS!$B:$B,0)))</f>
        <v/>
      </c>
      <c r="AB743" t="str">
        <f t="shared" si="208"/>
        <v/>
      </c>
      <c r="AC743" t="str">
        <f t="shared" si="214"/>
        <v/>
      </c>
      <c r="AD743" t="str">
        <f t="shared" si="215"/>
        <v/>
      </c>
      <c r="AE743" t="str">
        <f t="shared" si="216"/>
        <v/>
      </c>
      <c r="AG743">
        <v>741</v>
      </c>
      <c r="AH743" t="str">
        <f t="shared" si="219"/>
        <v/>
      </c>
      <c r="AN743" t="str">
        <f>IF($E743="","",INDEX(CATEGORIAS!$A:$A,MATCH($E743,CATEGORIAS!$B:$B,0)))</f>
        <v/>
      </c>
      <c r="AO743" t="str">
        <f>IF($F743="","",INDEX(SUBCATEGORIAS!$A:$A,MATCH($F743,SUBCATEGORIAS!$B:$B,0)))</f>
        <v/>
      </c>
      <c r="AP743" t="str">
        <f t="shared" si="209"/>
        <v/>
      </c>
      <c r="AR743" s="2" t="str">
        <f t="shared" si="217"/>
        <v/>
      </c>
      <c r="AS743" t="str">
        <f t="shared" si="218"/>
        <v/>
      </c>
      <c r="AT743" t="str">
        <f t="shared" si="210"/>
        <v/>
      </c>
      <c r="AU743" t="str">
        <f t="shared" si="211"/>
        <v/>
      </c>
    </row>
    <row r="744" spans="2:47" x14ac:dyDescent="0.25">
      <c r="B744" t="str">
        <f>IF(D744="","",MAX($B$2:B743)+1)</f>
        <v/>
      </c>
      <c r="C744" s="3" t="str">
        <f>IF(A744="","",IF(COUNTIF($A$2:$A743,$A744)=0,MAX($C$2:$C743)+1,""))</f>
        <v/>
      </c>
      <c r="M744" t="s">
        <v>57</v>
      </c>
      <c r="O744" t="s">
        <v>57</v>
      </c>
      <c r="P744" s="3" t="str">
        <f t="shared" si="212"/>
        <v/>
      </c>
      <c r="Q744" s="3" t="str">
        <f>IF(D744="","",IF(AND(D744&lt;&gt;"",E744&lt;&gt;"",F744&lt;&gt;"",J744&lt;&gt;"",P744&lt;&gt;"",L744&lt;&gt;"",IFERROR(MATCH(INDEX($C:$C,MATCH($D744,$D:$D,0)),IMAGENES!$B:$B,0),-1)&gt;0),"'si'","'no'"))</f>
        <v/>
      </c>
      <c r="S744" t="str">
        <f t="shared" si="202"/>
        <v/>
      </c>
      <c r="T744" t="str">
        <f t="shared" si="203"/>
        <v/>
      </c>
      <c r="U744" t="str">
        <f t="shared" si="204"/>
        <v/>
      </c>
      <c r="V744" t="str">
        <f t="shared" si="213"/>
        <v/>
      </c>
      <c r="W744" t="str">
        <f t="shared" si="205"/>
        <v/>
      </c>
      <c r="X744" t="str">
        <f t="shared" si="206"/>
        <v/>
      </c>
      <c r="Y744" t="str">
        <f t="shared" si="207"/>
        <v/>
      </c>
      <c r="Z744" t="str">
        <f>IF($X744="","",INDEX(CATEGORIAS!$A:$A,MATCH($X744,CATEGORIAS!$B:$B,0)))</f>
        <v/>
      </c>
      <c r="AA744" t="str">
        <f>IF($Y744="","",INDEX(SUBCATEGORIAS!$A:$A,MATCH($Y744,SUBCATEGORIAS!$B:$B,0)))</f>
        <v/>
      </c>
      <c r="AB744" t="str">
        <f t="shared" si="208"/>
        <v/>
      </c>
      <c r="AC744" t="str">
        <f t="shared" si="214"/>
        <v/>
      </c>
      <c r="AD744" t="str">
        <f t="shared" si="215"/>
        <v/>
      </c>
      <c r="AE744" t="str">
        <f t="shared" si="216"/>
        <v/>
      </c>
      <c r="AG744">
        <v>742</v>
      </c>
      <c r="AH744" t="str">
        <f t="shared" si="219"/>
        <v/>
      </c>
      <c r="AN744" t="str">
        <f>IF($E744="","",INDEX(CATEGORIAS!$A:$A,MATCH($E744,CATEGORIAS!$B:$B,0)))</f>
        <v/>
      </c>
      <c r="AO744" t="str">
        <f>IF($F744="","",INDEX(SUBCATEGORIAS!$A:$A,MATCH($F744,SUBCATEGORIAS!$B:$B,0)))</f>
        <v/>
      </c>
      <c r="AP744" t="str">
        <f t="shared" si="209"/>
        <v/>
      </c>
      <c r="AR744" s="2" t="str">
        <f t="shared" si="217"/>
        <v/>
      </c>
      <c r="AS744" t="str">
        <f t="shared" si="218"/>
        <v/>
      </c>
      <c r="AT744" t="str">
        <f t="shared" si="210"/>
        <v/>
      </c>
      <c r="AU744" t="str">
        <f t="shared" si="211"/>
        <v/>
      </c>
    </row>
    <row r="745" spans="2:47" x14ac:dyDescent="0.25">
      <c r="B745" t="str">
        <f>IF(D745="","",MAX($B$2:B744)+1)</f>
        <v/>
      </c>
      <c r="C745" s="3" t="str">
        <f>IF(A745="","",IF(COUNTIF($A$2:$A744,$A745)=0,MAX($C$2:$C744)+1,""))</f>
        <v/>
      </c>
      <c r="M745" t="s">
        <v>57</v>
      </c>
      <c r="O745" t="s">
        <v>57</v>
      </c>
      <c r="P745" s="3" t="str">
        <f t="shared" si="212"/>
        <v/>
      </c>
      <c r="Q745" s="3" t="str">
        <f>IF(D745="","",IF(AND(D745&lt;&gt;"",E745&lt;&gt;"",F745&lt;&gt;"",J745&lt;&gt;"",P745&lt;&gt;"",L745&lt;&gt;"",IFERROR(MATCH(INDEX($C:$C,MATCH($D745,$D:$D,0)),IMAGENES!$B:$B,0),-1)&gt;0),"'si'","'no'"))</f>
        <v/>
      </c>
      <c r="S745" t="str">
        <f t="shared" si="202"/>
        <v/>
      </c>
      <c r="T745" t="str">
        <f t="shared" si="203"/>
        <v/>
      </c>
      <c r="U745" t="str">
        <f t="shared" si="204"/>
        <v/>
      </c>
      <c r="V745" t="str">
        <f t="shared" si="213"/>
        <v/>
      </c>
      <c r="W745" t="str">
        <f t="shared" si="205"/>
        <v/>
      </c>
      <c r="X745" t="str">
        <f t="shared" si="206"/>
        <v/>
      </c>
      <c r="Y745" t="str">
        <f t="shared" si="207"/>
        <v/>
      </c>
      <c r="Z745" t="str">
        <f>IF($X745="","",INDEX(CATEGORIAS!$A:$A,MATCH($X745,CATEGORIAS!$B:$B,0)))</f>
        <v/>
      </c>
      <c r="AA745" t="str">
        <f>IF($Y745="","",INDEX(SUBCATEGORIAS!$A:$A,MATCH($Y745,SUBCATEGORIAS!$B:$B,0)))</f>
        <v/>
      </c>
      <c r="AB745" t="str">
        <f t="shared" si="208"/>
        <v/>
      </c>
      <c r="AC745" t="str">
        <f t="shared" si="214"/>
        <v/>
      </c>
      <c r="AD745" t="str">
        <f t="shared" si="215"/>
        <v/>
      </c>
      <c r="AE745" t="str">
        <f t="shared" si="216"/>
        <v/>
      </c>
      <c r="AG745">
        <v>743</v>
      </c>
      <c r="AH745">
        <f t="shared" si="219"/>
        <v>54</v>
      </c>
      <c r="AN745" t="str">
        <f>IF($E745="","",INDEX(CATEGORIAS!$A:$A,MATCH($E745,CATEGORIAS!$B:$B,0)))</f>
        <v/>
      </c>
      <c r="AO745" t="str">
        <f>IF($F745="","",INDEX(SUBCATEGORIAS!$A:$A,MATCH($F745,SUBCATEGORIAS!$B:$B,0)))</f>
        <v/>
      </c>
      <c r="AP745" t="str">
        <f t="shared" si="209"/>
        <v/>
      </c>
      <c r="AR745" s="2" t="str">
        <f t="shared" si="217"/>
        <v/>
      </c>
      <c r="AS745" t="str">
        <f t="shared" si="218"/>
        <v/>
      </c>
      <c r="AT745" t="str">
        <f t="shared" si="210"/>
        <v/>
      </c>
      <c r="AU745" t="str">
        <f t="shared" si="211"/>
        <v/>
      </c>
    </row>
    <row r="746" spans="2:47" x14ac:dyDescent="0.25">
      <c r="B746" t="str">
        <f>IF(D746="","",MAX($B$2:B745)+1)</f>
        <v/>
      </c>
      <c r="C746" s="3" t="str">
        <f>IF(A746="","",IF(COUNTIF($A$2:$A745,$A746)=0,MAX($C$2:$C745)+1,""))</f>
        <v/>
      </c>
      <c r="M746" t="s">
        <v>57</v>
      </c>
      <c r="O746" t="s">
        <v>57</v>
      </c>
      <c r="P746" s="3" t="str">
        <f t="shared" si="212"/>
        <v/>
      </c>
      <c r="Q746" s="3" t="str">
        <f>IF(D746="","",IF(AND(D746&lt;&gt;"",E746&lt;&gt;"",F746&lt;&gt;"",J746&lt;&gt;"",P746&lt;&gt;"",L746&lt;&gt;"",IFERROR(MATCH(INDEX($C:$C,MATCH($D746,$D:$D,0)),IMAGENES!$B:$B,0),-1)&gt;0),"'si'","'no'"))</f>
        <v/>
      </c>
      <c r="S746" t="str">
        <f t="shared" si="202"/>
        <v/>
      </c>
      <c r="T746" t="str">
        <f t="shared" si="203"/>
        <v/>
      </c>
      <c r="U746" t="str">
        <f t="shared" si="204"/>
        <v/>
      </c>
      <c r="V746" t="str">
        <f t="shared" si="213"/>
        <v/>
      </c>
      <c r="W746" t="str">
        <f t="shared" si="205"/>
        <v/>
      </c>
      <c r="X746" t="str">
        <f t="shared" si="206"/>
        <v/>
      </c>
      <c r="Y746" t="str">
        <f t="shared" si="207"/>
        <v/>
      </c>
      <c r="Z746" t="str">
        <f>IF($X746="","",INDEX(CATEGORIAS!$A:$A,MATCH($X746,CATEGORIAS!$B:$B,0)))</f>
        <v/>
      </c>
      <c r="AA746" t="str">
        <f>IF($Y746="","",INDEX(SUBCATEGORIAS!$A:$A,MATCH($Y746,SUBCATEGORIAS!$B:$B,0)))</f>
        <v/>
      </c>
      <c r="AB746" t="str">
        <f t="shared" si="208"/>
        <v/>
      </c>
      <c r="AC746" t="str">
        <f t="shared" si="214"/>
        <v/>
      </c>
      <c r="AD746" t="str">
        <f t="shared" si="215"/>
        <v/>
      </c>
      <c r="AE746" t="str">
        <f t="shared" si="216"/>
        <v/>
      </c>
      <c r="AG746">
        <v>744</v>
      </c>
      <c r="AH746" t="str">
        <f t="shared" si="219"/>
        <v/>
      </c>
      <c r="AN746" t="str">
        <f>IF($E746="","",INDEX(CATEGORIAS!$A:$A,MATCH($E746,CATEGORIAS!$B:$B,0)))</f>
        <v/>
      </c>
      <c r="AO746" t="str">
        <f>IF($F746="","",INDEX(SUBCATEGORIAS!$A:$A,MATCH($F746,SUBCATEGORIAS!$B:$B,0)))</f>
        <v/>
      </c>
      <c r="AP746" t="str">
        <f t="shared" si="209"/>
        <v/>
      </c>
      <c r="AR746" s="2" t="str">
        <f t="shared" si="217"/>
        <v/>
      </c>
      <c r="AS746" t="str">
        <f t="shared" si="218"/>
        <v/>
      </c>
      <c r="AT746" t="str">
        <f t="shared" si="210"/>
        <v/>
      </c>
      <c r="AU746" t="str">
        <f t="shared" si="211"/>
        <v/>
      </c>
    </row>
    <row r="747" spans="2:47" x14ac:dyDescent="0.25">
      <c r="B747" t="str">
        <f>IF(D747="","",MAX($B$2:B746)+1)</f>
        <v/>
      </c>
      <c r="C747" s="3" t="str">
        <f>IF(A747="","",IF(COUNTIF($A$2:$A746,$A747)=0,MAX($C$2:$C746)+1,""))</f>
        <v/>
      </c>
      <c r="M747" t="s">
        <v>57</v>
      </c>
      <c r="O747" t="s">
        <v>57</v>
      </c>
      <c r="P747" s="3" t="str">
        <f t="shared" si="212"/>
        <v/>
      </c>
      <c r="Q747" s="3" t="str">
        <f>IF(D747="","",IF(AND(D747&lt;&gt;"",E747&lt;&gt;"",F747&lt;&gt;"",J747&lt;&gt;"",P747&lt;&gt;"",L747&lt;&gt;"",IFERROR(MATCH(INDEX($C:$C,MATCH($D747,$D:$D,0)),IMAGENES!$B:$B,0),-1)&gt;0),"'si'","'no'"))</f>
        <v/>
      </c>
      <c r="S747" t="str">
        <f t="shared" si="202"/>
        <v/>
      </c>
      <c r="T747" t="str">
        <f t="shared" si="203"/>
        <v/>
      </c>
      <c r="U747" t="str">
        <f t="shared" si="204"/>
        <v/>
      </c>
      <c r="V747" t="str">
        <f t="shared" si="213"/>
        <v/>
      </c>
      <c r="W747" t="str">
        <f t="shared" si="205"/>
        <v/>
      </c>
      <c r="X747" t="str">
        <f t="shared" si="206"/>
        <v/>
      </c>
      <c r="Y747" t="str">
        <f t="shared" si="207"/>
        <v/>
      </c>
      <c r="Z747" t="str">
        <f>IF($X747="","",INDEX(CATEGORIAS!$A:$A,MATCH($X747,CATEGORIAS!$B:$B,0)))</f>
        <v/>
      </c>
      <c r="AA747" t="str">
        <f>IF($Y747="","",INDEX(SUBCATEGORIAS!$A:$A,MATCH($Y747,SUBCATEGORIAS!$B:$B,0)))</f>
        <v/>
      </c>
      <c r="AB747" t="str">
        <f t="shared" si="208"/>
        <v/>
      </c>
      <c r="AC747" t="str">
        <f t="shared" si="214"/>
        <v/>
      </c>
      <c r="AD747" t="str">
        <f t="shared" si="215"/>
        <v/>
      </c>
      <c r="AE747" t="str">
        <f t="shared" si="216"/>
        <v/>
      </c>
      <c r="AG747">
        <v>745</v>
      </c>
      <c r="AH747" t="str">
        <f t="shared" si="219"/>
        <v/>
      </c>
      <c r="AN747" t="str">
        <f>IF($E747="","",INDEX(CATEGORIAS!$A:$A,MATCH($E747,CATEGORIAS!$B:$B,0)))</f>
        <v/>
      </c>
      <c r="AO747" t="str">
        <f>IF($F747="","",INDEX(SUBCATEGORIAS!$A:$A,MATCH($F747,SUBCATEGORIAS!$B:$B,0)))</f>
        <v/>
      </c>
      <c r="AP747" t="str">
        <f t="shared" si="209"/>
        <v/>
      </c>
      <c r="AR747" s="2" t="str">
        <f t="shared" si="217"/>
        <v/>
      </c>
      <c r="AS747" t="str">
        <f t="shared" si="218"/>
        <v/>
      </c>
      <c r="AT747" t="str">
        <f t="shared" si="210"/>
        <v/>
      </c>
      <c r="AU747" t="str">
        <f t="shared" si="211"/>
        <v/>
      </c>
    </row>
    <row r="748" spans="2:47" x14ac:dyDescent="0.25">
      <c r="B748" t="str">
        <f>IF(D748="","",MAX($B$2:B747)+1)</f>
        <v/>
      </c>
      <c r="C748" s="3" t="str">
        <f>IF(A748="","",IF(COUNTIF($A$2:$A747,$A748)=0,MAX($C$2:$C747)+1,""))</f>
        <v/>
      </c>
      <c r="M748" t="s">
        <v>57</v>
      </c>
      <c r="O748" t="s">
        <v>57</v>
      </c>
      <c r="P748" s="3" t="str">
        <f t="shared" si="212"/>
        <v/>
      </c>
      <c r="Q748" s="3" t="str">
        <f>IF(D748="","",IF(AND(D748&lt;&gt;"",E748&lt;&gt;"",F748&lt;&gt;"",J748&lt;&gt;"",P748&lt;&gt;"",L748&lt;&gt;"",IFERROR(MATCH(INDEX($C:$C,MATCH($D748,$D:$D,0)),IMAGENES!$B:$B,0),-1)&gt;0),"'si'","'no'"))</f>
        <v/>
      </c>
      <c r="S748" t="str">
        <f t="shared" si="202"/>
        <v/>
      </c>
      <c r="T748" t="str">
        <f t="shared" si="203"/>
        <v/>
      </c>
      <c r="U748" t="str">
        <f t="shared" si="204"/>
        <v/>
      </c>
      <c r="V748" t="str">
        <f t="shared" si="213"/>
        <v/>
      </c>
      <c r="W748" t="str">
        <f t="shared" si="205"/>
        <v/>
      </c>
      <c r="X748" t="str">
        <f t="shared" si="206"/>
        <v/>
      </c>
      <c r="Y748" t="str">
        <f t="shared" si="207"/>
        <v/>
      </c>
      <c r="Z748" t="str">
        <f>IF($X748="","",INDEX(CATEGORIAS!$A:$A,MATCH($X748,CATEGORIAS!$B:$B,0)))</f>
        <v/>
      </c>
      <c r="AA748" t="str">
        <f>IF($Y748="","",INDEX(SUBCATEGORIAS!$A:$A,MATCH($Y748,SUBCATEGORIAS!$B:$B,0)))</f>
        <v/>
      </c>
      <c r="AB748" t="str">
        <f t="shared" si="208"/>
        <v/>
      </c>
      <c r="AC748" t="str">
        <f t="shared" si="214"/>
        <v/>
      </c>
      <c r="AD748" t="str">
        <f t="shared" si="215"/>
        <v/>
      </c>
      <c r="AE748" t="str">
        <f t="shared" si="216"/>
        <v/>
      </c>
      <c r="AG748">
        <v>746</v>
      </c>
      <c r="AH748" t="str">
        <f t="shared" si="219"/>
        <v/>
      </c>
      <c r="AN748" t="str">
        <f>IF($E748="","",INDEX(CATEGORIAS!$A:$A,MATCH($E748,CATEGORIAS!$B:$B,0)))</f>
        <v/>
      </c>
      <c r="AO748" t="str">
        <f>IF($F748="","",INDEX(SUBCATEGORIAS!$A:$A,MATCH($F748,SUBCATEGORIAS!$B:$B,0)))</f>
        <v/>
      </c>
      <c r="AP748" t="str">
        <f t="shared" si="209"/>
        <v/>
      </c>
      <c r="AR748" s="2" t="str">
        <f t="shared" si="217"/>
        <v/>
      </c>
      <c r="AS748" t="str">
        <f t="shared" si="218"/>
        <v/>
      </c>
      <c r="AT748" t="str">
        <f t="shared" si="210"/>
        <v/>
      </c>
      <c r="AU748" t="str">
        <f t="shared" si="211"/>
        <v/>
      </c>
    </row>
    <row r="749" spans="2:47" x14ac:dyDescent="0.25">
      <c r="B749" t="str">
        <f>IF(D749="","",MAX($B$2:B748)+1)</f>
        <v/>
      </c>
      <c r="C749" s="3" t="str">
        <f>IF(A749="","",IF(COUNTIF($A$2:$A748,$A749)=0,MAX($C$2:$C748)+1,""))</f>
        <v/>
      </c>
      <c r="M749" t="s">
        <v>57</v>
      </c>
      <c r="O749" t="s">
        <v>57</v>
      </c>
      <c r="P749" s="3" t="str">
        <f t="shared" si="212"/>
        <v/>
      </c>
      <c r="Q749" s="3" t="str">
        <f>IF(D749="","",IF(AND(D749&lt;&gt;"",E749&lt;&gt;"",F749&lt;&gt;"",J749&lt;&gt;"",P749&lt;&gt;"",L749&lt;&gt;"",IFERROR(MATCH(INDEX($C:$C,MATCH($D749,$D:$D,0)),IMAGENES!$B:$B,0),-1)&gt;0),"'si'","'no'"))</f>
        <v/>
      </c>
      <c r="S749" t="str">
        <f t="shared" si="202"/>
        <v/>
      </c>
      <c r="T749" t="str">
        <f t="shared" si="203"/>
        <v/>
      </c>
      <c r="U749" t="str">
        <f t="shared" si="204"/>
        <v/>
      </c>
      <c r="V749" t="str">
        <f t="shared" si="213"/>
        <v/>
      </c>
      <c r="W749" t="str">
        <f t="shared" si="205"/>
        <v/>
      </c>
      <c r="X749" t="str">
        <f t="shared" si="206"/>
        <v/>
      </c>
      <c r="Y749" t="str">
        <f t="shared" si="207"/>
        <v/>
      </c>
      <c r="Z749" t="str">
        <f>IF($X749="","",INDEX(CATEGORIAS!$A:$A,MATCH($X749,CATEGORIAS!$B:$B,0)))</f>
        <v/>
      </c>
      <c r="AA749" t="str">
        <f>IF($Y749="","",INDEX(SUBCATEGORIAS!$A:$A,MATCH($Y749,SUBCATEGORIAS!$B:$B,0)))</f>
        <v/>
      </c>
      <c r="AB749" t="str">
        <f t="shared" si="208"/>
        <v/>
      </c>
      <c r="AC749" t="str">
        <f t="shared" si="214"/>
        <v/>
      </c>
      <c r="AD749" t="str">
        <f t="shared" si="215"/>
        <v/>
      </c>
      <c r="AE749" t="str">
        <f t="shared" si="216"/>
        <v/>
      </c>
      <c r="AG749">
        <v>747</v>
      </c>
      <c r="AH749" t="str">
        <f t="shared" si="219"/>
        <v/>
      </c>
      <c r="AN749" t="str">
        <f>IF($E749="","",INDEX(CATEGORIAS!$A:$A,MATCH($E749,CATEGORIAS!$B:$B,0)))</f>
        <v/>
      </c>
      <c r="AO749" t="str">
        <f>IF($F749="","",INDEX(SUBCATEGORIAS!$A:$A,MATCH($F749,SUBCATEGORIAS!$B:$B,0)))</f>
        <v/>
      </c>
      <c r="AP749" t="str">
        <f t="shared" si="209"/>
        <v/>
      </c>
      <c r="AR749" s="2" t="str">
        <f t="shared" si="217"/>
        <v/>
      </c>
      <c r="AS749" t="str">
        <f t="shared" si="218"/>
        <v/>
      </c>
      <c r="AT749" t="str">
        <f t="shared" si="210"/>
        <v/>
      </c>
      <c r="AU749" t="str">
        <f t="shared" si="211"/>
        <v/>
      </c>
    </row>
    <row r="750" spans="2:47" x14ac:dyDescent="0.25">
      <c r="B750" t="str">
        <f>IF(D750="","",MAX($B$2:B749)+1)</f>
        <v/>
      </c>
      <c r="C750" s="3" t="str">
        <f>IF(A750="","",IF(COUNTIF($A$2:$A749,$A750)=0,MAX($C$2:$C749)+1,""))</f>
        <v/>
      </c>
      <c r="M750" t="s">
        <v>57</v>
      </c>
      <c r="O750" t="s">
        <v>57</v>
      </c>
      <c r="P750" s="3" t="str">
        <f t="shared" si="212"/>
        <v/>
      </c>
      <c r="Q750" s="3" t="str">
        <f>IF(D750="","",IF(AND(D750&lt;&gt;"",E750&lt;&gt;"",F750&lt;&gt;"",J750&lt;&gt;"",P750&lt;&gt;"",L750&lt;&gt;"",IFERROR(MATCH(INDEX($C:$C,MATCH($D750,$D:$D,0)),IMAGENES!$B:$B,0),-1)&gt;0),"'si'","'no'"))</f>
        <v/>
      </c>
      <c r="S750" t="str">
        <f t="shared" si="202"/>
        <v/>
      </c>
      <c r="T750" t="str">
        <f t="shared" si="203"/>
        <v/>
      </c>
      <c r="U750" t="str">
        <f t="shared" si="204"/>
        <v/>
      </c>
      <c r="V750" t="str">
        <f t="shared" si="213"/>
        <v/>
      </c>
      <c r="W750" t="str">
        <f t="shared" si="205"/>
        <v/>
      </c>
      <c r="X750" t="str">
        <f t="shared" si="206"/>
        <v/>
      </c>
      <c r="Y750" t="str">
        <f t="shared" si="207"/>
        <v/>
      </c>
      <c r="Z750" t="str">
        <f>IF($X750="","",INDEX(CATEGORIAS!$A:$A,MATCH($X750,CATEGORIAS!$B:$B,0)))</f>
        <v/>
      </c>
      <c r="AA750" t="str">
        <f>IF($Y750="","",INDEX(SUBCATEGORIAS!$A:$A,MATCH($Y750,SUBCATEGORIAS!$B:$B,0)))</f>
        <v/>
      </c>
      <c r="AB750" t="str">
        <f t="shared" si="208"/>
        <v/>
      </c>
      <c r="AC750" t="str">
        <f t="shared" si="214"/>
        <v/>
      </c>
      <c r="AD750" t="str">
        <f t="shared" si="215"/>
        <v/>
      </c>
      <c r="AE750" t="str">
        <f t="shared" si="216"/>
        <v/>
      </c>
      <c r="AG750">
        <v>748</v>
      </c>
      <c r="AH750" t="str">
        <f t="shared" si="219"/>
        <v/>
      </c>
      <c r="AN750" t="str">
        <f>IF($E750="","",INDEX(CATEGORIAS!$A:$A,MATCH($E750,CATEGORIAS!$B:$B,0)))</f>
        <v/>
      </c>
      <c r="AO750" t="str">
        <f>IF($F750="","",INDEX(SUBCATEGORIAS!$A:$A,MATCH($F750,SUBCATEGORIAS!$B:$B,0)))</f>
        <v/>
      </c>
      <c r="AP750" t="str">
        <f t="shared" si="209"/>
        <v/>
      </c>
      <c r="AR750" s="2" t="str">
        <f t="shared" si="217"/>
        <v/>
      </c>
      <c r="AS750" t="str">
        <f t="shared" si="218"/>
        <v/>
      </c>
      <c r="AT750" t="str">
        <f t="shared" si="210"/>
        <v/>
      </c>
      <c r="AU750" t="str">
        <f t="shared" si="211"/>
        <v/>
      </c>
    </row>
    <row r="751" spans="2:47" x14ac:dyDescent="0.25">
      <c r="B751" t="str">
        <f>IF(D751="","",MAX($B$2:B750)+1)</f>
        <v/>
      </c>
      <c r="C751" s="3" t="str">
        <f>IF(A751="","",IF(COUNTIF($A$2:$A750,$A751)=0,MAX($C$2:$C750)+1,""))</f>
        <v/>
      </c>
      <c r="M751" t="s">
        <v>57</v>
      </c>
      <c r="O751" t="s">
        <v>57</v>
      </c>
      <c r="P751" s="3" t="str">
        <f t="shared" si="212"/>
        <v/>
      </c>
      <c r="Q751" s="3" t="str">
        <f>IF(D751="","",IF(AND(D751&lt;&gt;"",E751&lt;&gt;"",F751&lt;&gt;"",J751&lt;&gt;"",P751&lt;&gt;"",L751&lt;&gt;"",IFERROR(MATCH(INDEX($C:$C,MATCH($D751,$D:$D,0)),IMAGENES!$B:$B,0),-1)&gt;0),"'si'","'no'"))</f>
        <v/>
      </c>
      <c r="S751" t="str">
        <f t="shared" si="202"/>
        <v/>
      </c>
      <c r="T751" t="str">
        <f t="shared" si="203"/>
        <v/>
      </c>
      <c r="U751" t="str">
        <f t="shared" si="204"/>
        <v/>
      </c>
      <c r="V751" t="str">
        <f t="shared" si="213"/>
        <v/>
      </c>
      <c r="W751" t="str">
        <f t="shared" si="205"/>
        <v/>
      </c>
      <c r="X751" t="str">
        <f t="shared" si="206"/>
        <v/>
      </c>
      <c r="Y751" t="str">
        <f t="shared" si="207"/>
        <v/>
      </c>
      <c r="Z751" t="str">
        <f>IF($X751="","",INDEX(CATEGORIAS!$A:$A,MATCH($X751,CATEGORIAS!$B:$B,0)))</f>
        <v/>
      </c>
      <c r="AA751" t="str">
        <f>IF($Y751="","",INDEX(SUBCATEGORIAS!$A:$A,MATCH($Y751,SUBCATEGORIAS!$B:$B,0)))</f>
        <v/>
      </c>
      <c r="AB751" t="str">
        <f t="shared" si="208"/>
        <v/>
      </c>
      <c r="AC751" t="str">
        <f t="shared" si="214"/>
        <v/>
      </c>
      <c r="AD751" t="str">
        <f t="shared" si="215"/>
        <v/>
      </c>
      <c r="AE751" t="str">
        <f t="shared" si="216"/>
        <v/>
      </c>
      <c r="AG751">
        <v>749</v>
      </c>
      <c r="AH751" t="str">
        <f t="shared" si="219"/>
        <v/>
      </c>
      <c r="AN751" t="str">
        <f>IF($E751="","",INDEX(CATEGORIAS!$A:$A,MATCH($E751,CATEGORIAS!$B:$B,0)))</f>
        <v/>
      </c>
      <c r="AO751" t="str">
        <f>IF($F751="","",INDEX(SUBCATEGORIAS!$A:$A,MATCH($F751,SUBCATEGORIAS!$B:$B,0)))</f>
        <v/>
      </c>
      <c r="AP751" t="str">
        <f t="shared" si="209"/>
        <v/>
      </c>
      <c r="AR751" s="2" t="str">
        <f t="shared" si="217"/>
        <v/>
      </c>
      <c r="AS751" t="str">
        <f t="shared" si="218"/>
        <v/>
      </c>
      <c r="AT751" t="str">
        <f t="shared" si="210"/>
        <v/>
      </c>
      <c r="AU751" t="str">
        <f t="shared" si="211"/>
        <v/>
      </c>
    </row>
    <row r="752" spans="2:47" x14ac:dyDescent="0.25">
      <c r="B752" t="str">
        <f>IF(D752="","",MAX($B$2:B751)+1)</f>
        <v/>
      </c>
      <c r="C752" s="3" t="str">
        <f>IF(A752="","",IF(COUNTIF($A$2:$A751,$A752)=0,MAX($C$2:$C751)+1,""))</f>
        <v/>
      </c>
      <c r="M752" t="s">
        <v>57</v>
      </c>
      <c r="O752" t="s">
        <v>57</v>
      </c>
      <c r="P752" s="3" t="str">
        <f t="shared" si="212"/>
        <v/>
      </c>
      <c r="Q752" s="3" t="str">
        <f>IF(D752="","",IF(AND(D752&lt;&gt;"",E752&lt;&gt;"",F752&lt;&gt;"",J752&lt;&gt;"",P752&lt;&gt;"",L752&lt;&gt;"",IFERROR(MATCH(INDEX($C:$C,MATCH($D752,$D:$D,0)),IMAGENES!$B:$B,0),-1)&gt;0),"'si'","'no'"))</f>
        <v/>
      </c>
      <c r="S752" t="str">
        <f t="shared" si="202"/>
        <v/>
      </c>
      <c r="T752" t="str">
        <f t="shared" si="203"/>
        <v/>
      </c>
      <c r="U752" t="str">
        <f t="shared" si="204"/>
        <v/>
      </c>
      <c r="V752" t="str">
        <f t="shared" si="213"/>
        <v/>
      </c>
      <c r="W752" t="str">
        <f t="shared" si="205"/>
        <v/>
      </c>
      <c r="X752" t="str">
        <f t="shared" si="206"/>
        <v/>
      </c>
      <c r="Y752" t="str">
        <f t="shared" si="207"/>
        <v/>
      </c>
      <c r="Z752" t="str">
        <f>IF($X752="","",INDEX(CATEGORIAS!$A:$A,MATCH($X752,CATEGORIAS!$B:$B,0)))</f>
        <v/>
      </c>
      <c r="AA752" t="str">
        <f>IF($Y752="","",INDEX(SUBCATEGORIAS!$A:$A,MATCH($Y752,SUBCATEGORIAS!$B:$B,0)))</f>
        <v/>
      </c>
      <c r="AB752" t="str">
        <f t="shared" si="208"/>
        <v/>
      </c>
      <c r="AC752" t="str">
        <f t="shared" si="214"/>
        <v/>
      </c>
      <c r="AD752" t="str">
        <f t="shared" si="215"/>
        <v/>
      </c>
      <c r="AE752" t="str">
        <f t="shared" si="216"/>
        <v/>
      </c>
      <c r="AG752">
        <v>750</v>
      </c>
      <c r="AH752" t="str">
        <f t="shared" si="219"/>
        <v/>
      </c>
      <c r="AN752" t="str">
        <f>IF($E752="","",INDEX(CATEGORIAS!$A:$A,MATCH($E752,CATEGORIAS!$B:$B,0)))</f>
        <v/>
      </c>
      <c r="AO752" t="str">
        <f>IF($F752="","",INDEX(SUBCATEGORIAS!$A:$A,MATCH($F752,SUBCATEGORIAS!$B:$B,0)))</f>
        <v/>
      </c>
      <c r="AP752" t="str">
        <f t="shared" si="209"/>
        <v/>
      </c>
      <c r="AR752" s="2" t="str">
        <f t="shared" si="217"/>
        <v/>
      </c>
      <c r="AS752" t="str">
        <f t="shared" si="218"/>
        <v/>
      </c>
      <c r="AT752" t="str">
        <f t="shared" si="210"/>
        <v/>
      </c>
      <c r="AU752" t="str">
        <f t="shared" si="211"/>
        <v/>
      </c>
    </row>
    <row r="753" spans="2:47" x14ac:dyDescent="0.25">
      <c r="B753" t="str">
        <f>IF(D753="","",MAX($B$2:B752)+1)</f>
        <v/>
      </c>
      <c r="C753" s="3" t="str">
        <f>IF(A753="","",IF(COUNTIF($A$2:$A752,$A753)=0,MAX($C$2:$C752)+1,""))</f>
        <v/>
      </c>
      <c r="M753" t="s">
        <v>57</v>
      </c>
      <c r="O753" t="s">
        <v>57</v>
      </c>
      <c r="P753" s="3" t="str">
        <f t="shared" si="212"/>
        <v/>
      </c>
      <c r="Q753" s="3" t="str">
        <f>IF(D753="","",IF(AND(D753&lt;&gt;"",E753&lt;&gt;"",F753&lt;&gt;"",J753&lt;&gt;"",P753&lt;&gt;"",L753&lt;&gt;"",IFERROR(MATCH(INDEX($C:$C,MATCH($D753,$D:$D,0)),IMAGENES!$B:$B,0),-1)&gt;0),"'si'","'no'"))</f>
        <v/>
      </c>
      <c r="S753" t="str">
        <f t="shared" si="202"/>
        <v/>
      </c>
      <c r="T753" t="str">
        <f t="shared" si="203"/>
        <v/>
      </c>
      <c r="U753" t="str">
        <f t="shared" si="204"/>
        <v/>
      </c>
      <c r="V753" t="str">
        <f t="shared" si="213"/>
        <v/>
      </c>
      <c r="W753" t="str">
        <f t="shared" si="205"/>
        <v/>
      </c>
      <c r="X753" t="str">
        <f t="shared" si="206"/>
        <v/>
      </c>
      <c r="Y753" t="str">
        <f t="shared" si="207"/>
        <v/>
      </c>
      <c r="Z753" t="str">
        <f>IF($X753="","",INDEX(CATEGORIAS!$A:$A,MATCH($X753,CATEGORIAS!$B:$B,0)))</f>
        <v/>
      </c>
      <c r="AA753" t="str">
        <f>IF($Y753="","",INDEX(SUBCATEGORIAS!$A:$A,MATCH($Y753,SUBCATEGORIAS!$B:$B,0)))</f>
        <v/>
      </c>
      <c r="AB753" t="str">
        <f t="shared" si="208"/>
        <v/>
      </c>
      <c r="AC753" t="str">
        <f t="shared" si="214"/>
        <v/>
      </c>
      <c r="AD753" t="str">
        <f t="shared" si="215"/>
        <v/>
      </c>
      <c r="AE753" t="str">
        <f t="shared" si="216"/>
        <v/>
      </c>
      <c r="AG753">
        <v>751</v>
      </c>
      <c r="AH753" t="str">
        <f t="shared" si="219"/>
        <v/>
      </c>
      <c r="AN753" t="str">
        <f>IF($E753="","",INDEX(CATEGORIAS!$A:$A,MATCH($E753,CATEGORIAS!$B:$B,0)))</f>
        <v/>
      </c>
      <c r="AO753" t="str">
        <f>IF($F753="","",INDEX(SUBCATEGORIAS!$A:$A,MATCH($F753,SUBCATEGORIAS!$B:$B,0)))</f>
        <v/>
      </c>
      <c r="AP753" t="str">
        <f t="shared" si="209"/>
        <v/>
      </c>
      <c r="AR753" s="2" t="str">
        <f t="shared" si="217"/>
        <v/>
      </c>
      <c r="AS753" t="str">
        <f t="shared" si="218"/>
        <v/>
      </c>
      <c r="AT753" t="str">
        <f t="shared" si="210"/>
        <v/>
      </c>
      <c r="AU753" t="str">
        <f t="shared" si="211"/>
        <v/>
      </c>
    </row>
    <row r="754" spans="2:47" x14ac:dyDescent="0.25">
      <c r="B754" t="str">
        <f>IF(D754="","",MAX($B$2:B753)+1)</f>
        <v/>
      </c>
      <c r="C754" s="3" t="str">
        <f>IF(A754="","",IF(COUNTIF($A$2:$A753,$A754)=0,MAX($C$2:$C753)+1,""))</f>
        <v/>
      </c>
      <c r="M754" t="s">
        <v>57</v>
      </c>
      <c r="O754" t="s">
        <v>57</v>
      </c>
      <c r="P754" s="3" t="str">
        <f t="shared" si="212"/>
        <v/>
      </c>
      <c r="Q754" s="3" t="str">
        <f>IF(D754="","",IF(AND(D754&lt;&gt;"",E754&lt;&gt;"",F754&lt;&gt;"",J754&lt;&gt;"",P754&lt;&gt;"",L754&lt;&gt;"",IFERROR(MATCH(INDEX($C:$C,MATCH($D754,$D:$D,0)),IMAGENES!$B:$B,0),-1)&gt;0),"'si'","'no'"))</f>
        <v/>
      </c>
      <c r="S754" t="str">
        <f t="shared" si="202"/>
        <v/>
      </c>
      <c r="T754" t="str">
        <f t="shared" si="203"/>
        <v/>
      </c>
      <c r="U754" t="str">
        <f t="shared" si="204"/>
        <v/>
      </c>
      <c r="V754" t="str">
        <f t="shared" si="213"/>
        <v/>
      </c>
      <c r="W754" t="str">
        <f t="shared" si="205"/>
        <v/>
      </c>
      <c r="X754" t="str">
        <f t="shared" si="206"/>
        <v/>
      </c>
      <c r="Y754" t="str">
        <f t="shared" si="207"/>
        <v/>
      </c>
      <c r="Z754" t="str">
        <f>IF($X754="","",INDEX(CATEGORIAS!$A:$A,MATCH($X754,CATEGORIAS!$B:$B,0)))</f>
        <v/>
      </c>
      <c r="AA754" t="str">
        <f>IF($Y754="","",INDEX(SUBCATEGORIAS!$A:$A,MATCH($Y754,SUBCATEGORIAS!$B:$B,0)))</f>
        <v/>
      </c>
      <c r="AB754" t="str">
        <f t="shared" si="208"/>
        <v/>
      </c>
      <c r="AC754" t="str">
        <f t="shared" si="214"/>
        <v/>
      </c>
      <c r="AD754" t="str">
        <f t="shared" si="215"/>
        <v/>
      </c>
      <c r="AE754" t="str">
        <f t="shared" si="216"/>
        <v/>
      </c>
      <c r="AG754">
        <v>752</v>
      </c>
      <c r="AH754" t="str">
        <f t="shared" si="219"/>
        <v/>
      </c>
      <c r="AN754" t="str">
        <f>IF($E754="","",INDEX(CATEGORIAS!$A:$A,MATCH($E754,CATEGORIAS!$B:$B,0)))</f>
        <v/>
      </c>
      <c r="AO754" t="str">
        <f>IF($F754="","",INDEX(SUBCATEGORIAS!$A:$A,MATCH($F754,SUBCATEGORIAS!$B:$B,0)))</f>
        <v/>
      </c>
      <c r="AP754" t="str">
        <f t="shared" si="209"/>
        <v/>
      </c>
      <c r="AR754" s="2" t="str">
        <f t="shared" si="217"/>
        <v/>
      </c>
      <c r="AS754" t="str">
        <f t="shared" si="218"/>
        <v/>
      </c>
      <c r="AT754" t="str">
        <f t="shared" si="210"/>
        <v/>
      </c>
      <c r="AU754" t="str">
        <f t="shared" si="211"/>
        <v/>
      </c>
    </row>
    <row r="755" spans="2:47" x14ac:dyDescent="0.25">
      <c r="B755" t="str">
        <f>IF(D755="","",MAX($B$2:B754)+1)</f>
        <v/>
      </c>
      <c r="C755" s="3" t="str">
        <f>IF(A755="","",IF(COUNTIF($A$2:$A754,$A755)=0,MAX($C$2:$C754)+1,""))</f>
        <v/>
      </c>
      <c r="M755" t="s">
        <v>57</v>
      </c>
      <c r="O755" t="s">
        <v>57</v>
      </c>
      <c r="P755" s="3" t="str">
        <f t="shared" si="212"/>
        <v/>
      </c>
      <c r="Q755" s="3" t="str">
        <f>IF(D755="","",IF(AND(D755&lt;&gt;"",E755&lt;&gt;"",F755&lt;&gt;"",J755&lt;&gt;"",P755&lt;&gt;"",L755&lt;&gt;"",IFERROR(MATCH(INDEX($C:$C,MATCH($D755,$D:$D,0)),IMAGENES!$B:$B,0),-1)&gt;0),"'si'","'no'"))</f>
        <v/>
      </c>
      <c r="S755" t="str">
        <f t="shared" si="202"/>
        <v/>
      </c>
      <c r="T755" t="str">
        <f t="shared" si="203"/>
        <v/>
      </c>
      <c r="U755" t="str">
        <f t="shared" si="204"/>
        <v/>
      </c>
      <c r="V755" t="str">
        <f t="shared" si="213"/>
        <v/>
      </c>
      <c r="W755" t="str">
        <f t="shared" si="205"/>
        <v/>
      </c>
      <c r="X755" t="str">
        <f t="shared" si="206"/>
        <v/>
      </c>
      <c r="Y755" t="str">
        <f t="shared" si="207"/>
        <v/>
      </c>
      <c r="Z755" t="str">
        <f>IF($X755="","",INDEX(CATEGORIAS!$A:$A,MATCH($X755,CATEGORIAS!$B:$B,0)))</f>
        <v/>
      </c>
      <c r="AA755" t="str">
        <f>IF($Y755="","",INDEX(SUBCATEGORIAS!$A:$A,MATCH($Y755,SUBCATEGORIAS!$B:$B,0)))</f>
        <v/>
      </c>
      <c r="AB755" t="str">
        <f t="shared" si="208"/>
        <v/>
      </c>
      <c r="AC755" t="str">
        <f t="shared" si="214"/>
        <v/>
      </c>
      <c r="AD755" t="str">
        <f t="shared" si="215"/>
        <v/>
      </c>
      <c r="AE755" t="str">
        <f t="shared" si="216"/>
        <v/>
      </c>
      <c r="AG755">
        <v>753</v>
      </c>
      <c r="AH755" t="str">
        <f t="shared" si="219"/>
        <v/>
      </c>
      <c r="AN755" t="str">
        <f>IF($E755="","",INDEX(CATEGORIAS!$A:$A,MATCH($E755,CATEGORIAS!$B:$B,0)))</f>
        <v/>
      </c>
      <c r="AO755" t="str">
        <f>IF($F755="","",INDEX(SUBCATEGORIAS!$A:$A,MATCH($F755,SUBCATEGORIAS!$B:$B,0)))</f>
        <v/>
      </c>
      <c r="AP755" t="str">
        <f t="shared" si="209"/>
        <v/>
      </c>
      <c r="AR755" s="2" t="str">
        <f t="shared" si="217"/>
        <v/>
      </c>
      <c r="AS755" t="str">
        <f t="shared" si="218"/>
        <v/>
      </c>
      <c r="AT755" t="str">
        <f t="shared" si="210"/>
        <v/>
      </c>
      <c r="AU755" t="str">
        <f t="shared" si="211"/>
        <v/>
      </c>
    </row>
    <row r="756" spans="2:47" x14ac:dyDescent="0.25">
      <c r="B756" t="str">
        <f>IF(D756="","",MAX($B$2:B755)+1)</f>
        <v/>
      </c>
      <c r="C756" s="3" t="str">
        <f>IF(A756="","",IF(COUNTIF($A$2:$A755,$A756)=0,MAX($C$2:$C755)+1,""))</f>
        <v/>
      </c>
      <c r="M756" t="s">
        <v>57</v>
      </c>
      <c r="O756" t="s">
        <v>57</v>
      </c>
      <c r="P756" s="3" t="str">
        <f t="shared" si="212"/>
        <v/>
      </c>
      <c r="Q756" s="3" t="str">
        <f>IF(D756="","",IF(AND(D756&lt;&gt;"",E756&lt;&gt;"",F756&lt;&gt;"",J756&lt;&gt;"",P756&lt;&gt;"",L756&lt;&gt;"",IFERROR(MATCH(INDEX($C:$C,MATCH($D756,$D:$D,0)),IMAGENES!$B:$B,0),-1)&gt;0),"'si'","'no'"))</f>
        <v/>
      </c>
      <c r="S756" t="str">
        <f t="shared" si="202"/>
        <v/>
      </c>
      <c r="T756" t="str">
        <f t="shared" si="203"/>
        <v/>
      </c>
      <c r="U756" t="str">
        <f t="shared" si="204"/>
        <v/>
      </c>
      <c r="V756" t="str">
        <f t="shared" si="213"/>
        <v/>
      </c>
      <c r="W756" t="str">
        <f t="shared" si="205"/>
        <v/>
      </c>
      <c r="X756" t="str">
        <f t="shared" si="206"/>
        <v/>
      </c>
      <c r="Y756" t="str">
        <f t="shared" si="207"/>
        <v/>
      </c>
      <c r="Z756" t="str">
        <f>IF($X756="","",INDEX(CATEGORIAS!$A:$A,MATCH($X756,CATEGORIAS!$B:$B,0)))</f>
        <v/>
      </c>
      <c r="AA756" t="str">
        <f>IF($Y756="","",INDEX(SUBCATEGORIAS!$A:$A,MATCH($Y756,SUBCATEGORIAS!$B:$B,0)))</f>
        <v/>
      </c>
      <c r="AB756" t="str">
        <f t="shared" si="208"/>
        <v/>
      </c>
      <c r="AC756" t="str">
        <f t="shared" si="214"/>
        <v/>
      </c>
      <c r="AD756" t="str">
        <f t="shared" si="215"/>
        <v/>
      </c>
      <c r="AE756" t="str">
        <f t="shared" si="216"/>
        <v/>
      </c>
      <c r="AG756">
        <v>754</v>
      </c>
      <c r="AH756" t="str">
        <f t="shared" si="219"/>
        <v/>
      </c>
      <c r="AN756" t="str">
        <f>IF($E756="","",INDEX(CATEGORIAS!$A:$A,MATCH($E756,CATEGORIAS!$B:$B,0)))</f>
        <v/>
      </c>
      <c r="AO756" t="str">
        <f>IF($F756="","",INDEX(SUBCATEGORIAS!$A:$A,MATCH($F756,SUBCATEGORIAS!$B:$B,0)))</f>
        <v/>
      </c>
      <c r="AP756" t="str">
        <f t="shared" si="209"/>
        <v/>
      </c>
      <c r="AR756" s="2" t="str">
        <f t="shared" si="217"/>
        <v/>
      </c>
      <c r="AS756" t="str">
        <f t="shared" si="218"/>
        <v/>
      </c>
      <c r="AT756" t="str">
        <f t="shared" si="210"/>
        <v/>
      </c>
      <c r="AU756" t="str">
        <f t="shared" si="211"/>
        <v/>
      </c>
    </row>
    <row r="757" spans="2:47" x14ac:dyDescent="0.25">
      <c r="B757" t="str">
        <f>IF(D757="","",MAX($B$2:B756)+1)</f>
        <v/>
      </c>
      <c r="C757" s="3" t="str">
        <f>IF(A757="","",IF(COUNTIF($A$2:$A756,$A757)=0,MAX($C$2:$C756)+1,""))</f>
        <v/>
      </c>
      <c r="M757" t="s">
        <v>57</v>
      </c>
      <c r="O757" t="s">
        <v>57</v>
      </c>
      <c r="P757" s="3" t="str">
        <f t="shared" si="212"/>
        <v/>
      </c>
      <c r="Q757" s="3" t="str">
        <f>IF(D757="","",IF(AND(D757&lt;&gt;"",E757&lt;&gt;"",F757&lt;&gt;"",J757&lt;&gt;"",P757&lt;&gt;"",L757&lt;&gt;"",IFERROR(MATCH(INDEX($C:$C,MATCH($D757,$D:$D,0)),IMAGENES!$B:$B,0),-1)&gt;0),"'si'","'no'"))</f>
        <v/>
      </c>
      <c r="S757" t="str">
        <f t="shared" si="202"/>
        <v/>
      </c>
      <c r="T757" t="str">
        <f t="shared" si="203"/>
        <v/>
      </c>
      <c r="U757" t="str">
        <f t="shared" si="204"/>
        <v/>
      </c>
      <c r="V757" t="str">
        <f t="shared" si="213"/>
        <v/>
      </c>
      <c r="W757" t="str">
        <f t="shared" si="205"/>
        <v/>
      </c>
      <c r="X757" t="str">
        <f t="shared" si="206"/>
        <v/>
      </c>
      <c r="Y757" t="str">
        <f t="shared" si="207"/>
        <v/>
      </c>
      <c r="Z757" t="str">
        <f>IF($X757="","",INDEX(CATEGORIAS!$A:$A,MATCH($X757,CATEGORIAS!$B:$B,0)))</f>
        <v/>
      </c>
      <c r="AA757" t="str">
        <f>IF($Y757="","",INDEX(SUBCATEGORIAS!$A:$A,MATCH($Y757,SUBCATEGORIAS!$B:$B,0)))</f>
        <v/>
      </c>
      <c r="AB757" t="str">
        <f t="shared" si="208"/>
        <v/>
      </c>
      <c r="AC757" t="str">
        <f t="shared" si="214"/>
        <v/>
      </c>
      <c r="AD757" t="str">
        <f t="shared" si="215"/>
        <v/>
      </c>
      <c r="AE757" t="str">
        <f t="shared" si="216"/>
        <v/>
      </c>
      <c r="AG757">
        <v>755</v>
      </c>
      <c r="AH757" t="str">
        <f t="shared" si="219"/>
        <v/>
      </c>
      <c r="AN757" t="str">
        <f>IF($E757="","",INDEX(CATEGORIAS!$A:$A,MATCH($E757,CATEGORIAS!$B:$B,0)))</f>
        <v/>
      </c>
      <c r="AO757" t="str">
        <f>IF($F757="","",INDEX(SUBCATEGORIAS!$A:$A,MATCH($F757,SUBCATEGORIAS!$B:$B,0)))</f>
        <v/>
      </c>
      <c r="AP757" t="str">
        <f t="shared" si="209"/>
        <v/>
      </c>
      <c r="AR757" s="2" t="str">
        <f t="shared" si="217"/>
        <v/>
      </c>
      <c r="AS757" t="str">
        <f t="shared" si="218"/>
        <v/>
      </c>
      <c r="AT757" t="str">
        <f t="shared" si="210"/>
        <v/>
      </c>
      <c r="AU757" t="str">
        <f t="shared" si="211"/>
        <v/>
      </c>
    </row>
    <row r="758" spans="2:47" x14ac:dyDescent="0.25">
      <c r="B758" t="str">
        <f>IF(D758="","",MAX($B$2:B757)+1)</f>
        <v/>
      </c>
      <c r="C758" s="3" t="str">
        <f>IF(A758="","",IF(COUNTIF($A$2:$A757,$A758)=0,MAX($C$2:$C757)+1,""))</f>
        <v/>
      </c>
      <c r="M758" t="s">
        <v>57</v>
      </c>
      <c r="O758" t="s">
        <v>57</v>
      </c>
      <c r="P758" s="3" t="str">
        <f t="shared" si="212"/>
        <v/>
      </c>
      <c r="Q758" s="3" t="str">
        <f>IF(D758="","",IF(AND(D758&lt;&gt;"",E758&lt;&gt;"",F758&lt;&gt;"",J758&lt;&gt;"",P758&lt;&gt;"",L758&lt;&gt;"",IFERROR(MATCH(INDEX($C:$C,MATCH($D758,$D:$D,0)),IMAGENES!$B:$B,0),-1)&gt;0),"'si'","'no'"))</f>
        <v/>
      </c>
      <c r="S758" t="str">
        <f t="shared" si="202"/>
        <v/>
      </c>
      <c r="T758" t="str">
        <f t="shared" si="203"/>
        <v/>
      </c>
      <c r="U758" t="str">
        <f t="shared" si="204"/>
        <v/>
      </c>
      <c r="V758" t="str">
        <f t="shared" si="213"/>
        <v/>
      </c>
      <c r="W758" t="str">
        <f t="shared" si="205"/>
        <v/>
      </c>
      <c r="X758" t="str">
        <f t="shared" si="206"/>
        <v/>
      </c>
      <c r="Y758" t="str">
        <f t="shared" si="207"/>
        <v/>
      </c>
      <c r="Z758" t="str">
        <f>IF($X758="","",INDEX(CATEGORIAS!$A:$A,MATCH($X758,CATEGORIAS!$B:$B,0)))</f>
        <v/>
      </c>
      <c r="AA758" t="str">
        <f>IF($Y758="","",INDEX(SUBCATEGORIAS!$A:$A,MATCH($Y758,SUBCATEGORIAS!$B:$B,0)))</f>
        <v/>
      </c>
      <c r="AB758" t="str">
        <f t="shared" si="208"/>
        <v/>
      </c>
      <c r="AC758" t="str">
        <f t="shared" si="214"/>
        <v/>
      </c>
      <c r="AD758" t="str">
        <f t="shared" si="215"/>
        <v/>
      </c>
      <c r="AE758" t="str">
        <f t="shared" si="216"/>
        <v/>
      </c>
      <c r="AG758">
        <v>756</v>
      </c>
      <c r="AH758" t="str">
        <f t="shared" si="219"/>
        <v/>
      </c>
      <c r="AN758" t="str">
        <f>IF($E758="","",INDEX(CATEGORIAS!$A:$A,MATCH($E758,CATEGORIAS!$B:$B,0)))</f>
        <v/>
      </c>
      <c r="AO758" t="str">
        <f>IF($F758="","",INDEX(SUBCATEGORIAS!$A:$A,MATCH($F758,SUBCATEGORIAS!$B:$B,0)))</f>
        <v/>
      </c>
      <c r="AP758" t="str">
        <f t="shared" si="209"/>
        <v/>
      </c>
      <c r="AR758" s="2" t="str">
        <f t="shared" si="217"/>
        <v/>
      </c>
      <c r="AS758" t="str">
        <f t="shared" si="218"/>
        <v/>
      </c>
      <c r="AT758" t="str">
        <f t="shared" si="210"/>
        <v/>
      </c>
      <c r="AU758" t="str">
        <f t="shared" si="211"/>
        <v/>
      </c>
    </row>
    <row r="759" spans="2:47" x14ac:dyDescent="0.25">
      <c r="B759" t="str">
        <f>IF(D759="","",MAX($B$2:B758)+1)</f>
        <v/>
      </c>
      <c r="C759" s="3" t="str">
        <f>IF(A759="","",IF(COUNTIF($A$2:$A758,$A759)=0,MAX($C$2:$C758)+1,""))</f>
        <v/>
      </c>
      <c r="M759" t="s">
        <v>57</v>
      </c>
      <c r="O759" t="s">
        <v>57</v>
      </c>
      <c r="P759" s="3" t="str">
        <f t="shared" si="212"/>
        <v/>
      </c>
      <c r="Q759" s="3" t="str">
        <f>IF(D759="","",IF(AND(D759&lt;&gt;"",E759&lt;&gt;"",F759&lt;&gt;"",J759&lt;&gt;"",P759&lt;&gt;"",L759&lt;&gt;"",IFERROR(MATCH(INDEX($C:$C,MATCH($D759,$D:$D,0)),IMAGENES!$B:$B,0),-1)&gt;0),"'si'","'no'"))</f>
        <v/>
      </c>
      <c r="S759" t="str">
        <f t="shared" si="202"/>
        <v/>
      </c>
      <c r="T759" t="str">
        <f t="shared" si="203"/>
        <v/>
      </c>
      <c r="U759" t="str">
        <f t="shared" si="204"/>
        <v/>
      </c>
      <c r="V759" t="str">
        <f t="shared" si="213"/>
        <v/>
      </c>
      <c r="W759" t="str">
        <f t="shared" si="205"/>
        <v/>
      </c>
      <c r="X759" t="str">
        <f t="shared" si="206"/>
        <v/>
      </c>
      <c r="Y759" t="str">
        <f t="shared" si="207"/>
        <v/>
      </c>
      <c r="Z759" t="str">
        <f>IF($X759="","",INDEX(CATEGORIAS!$A:$A,MATCH($X759,CATEGORIAS!$B:$B,0)))</f>
        <v/>
      </c>
      <c r="AA759" t="str">
        <f>IF($Y759="","",INDEX(SUBCATEGORIAS!$A:$A,MATCH($Y759,SUBCATEGORIAS!$B:$B,0)))</f>
        <v/>
      </c>
      <c r="AB759" t="str">
        <f t="shared" si="208"/>
        <v/>
      </c>
      <c r="AC759" t="str">
        <f t="shared" si="214"/>
        <v/>
      </c>
      <c r="AD759" t="str">
        <f t="shared" si="215"/>
        <v/>
      </c>
      <c r="AE759" t="str">
        <f t="shared" si="216"/>
        <v/>
      </c>
      <c r="AG759">
        <v>757</v>
      </c>
      <c r="AH759">
        <f t="shared" si="219"/>
        <v>55</v>
      </c>
      <c r="AN759" t="str">
        <f>IF($E759="","",INDEX(CATEGORIAS!$A:$A,MATCH($E759,CATEGORIAS!$B:$B,0)))</f>
        <v/>
      </c>
      <c r="AO759" t="str">
        <f>IF($F759="","",INDEX(SUBCATEGORIAS!$A:$A,MATCH($F759,SUBCATEGORIAS!$B:$B,0)))</f>
        <v/>
      </c>
      <c r="AP759" t="str">
        <f t="shared" si="209"/>
        <v/>
      </c>
      <c r="AR759" s="2" t="str">
        <f t="shared" si="217"/>
        <v/>
      </c>
      <c r="AS759" t="str">
        <f t="shared" si="218"/>
        <v/>
      </c>
      <c r="AT759" t="str">
        <f t="shared" si="210"/>
        <v/>
      </c>
      <c r="AU759" t="str">
        <f t="shared" si="211"/>
        <v/>
      </c>
    </row>
    <row r="760" spans="2:47" x14ac:dyDescent="0.25">
      <c r="B760" t="str">
        <f>IF(D760="","",MAX($B$2:B759)+1)</f>
        <v/>
      </c>
      <c r="C760" s="3" t="str">
        <f>IF(A760="","",IF(COUNTIF($A$2:$A759,$A760)=0,MAX($C$2:$C759)+1,""))</f>
        <v/>
      </c>
      <c r="M760" t="s">
        <v>57</v>
      </c>
      <c r="O760" t="s">
        <v>57</v>
      </c>
      <c r="P760" s="3" t="str">
        <f t="shared" si="212"/>
        <v/>
      </c>
      <c r="Q760" s="3" t="str">
        <f>IF(D760="","",IF(AND(D760&lt;&gt;"",E760&lt;&gt;"",F760&lt;&gt;"",J760&lt;&gt;"",P760&lt;&gt;"",L760&lt;&gt;"",IFERROR(MATCH(INDEX($C:$C,MATCH($D760,$D:$D,0)),IMAGENES!$B:$B,0),-1)&gt;0),"'si'","'no'"))</f>
        <v/>
      </c>
      <c r="S760" t="str">
        <f t="shared" si="202"/>
        <v/>
      </c>
      <c r="T760" t="str">
        <f t="shared" si="203"/>
        <v/>
      </c>
      <c r="U760" t="str">
        <f t="shared" si="204"/>
        <v/>
      </c>
      <c r="V760" t="str">
        <f t="shared" si="213"/>
        <v/>
      </c>
      <c r="W760" t="str">
        <f t="shared" si="205"/>
        <v/>
      </c>
      <c r="X760" t="str">
        <f t="shared" si="206"/>
        <v/>
      </c>
      <c r="Y760" t="str">
        <f t="shared" si="207"/>
        <v/>
      </c>
      <c r="Z760" t="str">
        <f>IF($X760="","",INDEX(CATEGORIAS!$A:$A,MATCH($X760,CATEGORIAS!$B:$B,0)))</f>
        <v/>
      </c>
      <c r="AA760" t="str">
        <f>IF($Y760="","",INDEX(SUBCATEGORIAS!$A:$A,MATCH($Y760,SUBCATEGORIAS!$B:$B,0)))</f>
        <v/>
      </c>
      <c r="AB760" t="str">
        <f t="shared" si="208"/>
        <v/>
      </c>
      <c r="AC760" t="str">
        <f t="shared" si="214"/>
        <v/>
      </c>
      <c r="AD760" t="str">
        <f t="shared" si="215"/>
        <v/>
      </c>
      <c r="AE760" t="str">
        <f t="shared" si="216"/>
        <v/>
      </c>
      <c r="AG760">
        <v>758</v>
      </c>
      <c r="AH760" t="str">
        <f t="shared" si="219"/>
        <v/>
      </c>
      <c r="AN760" t="str">
        <f>IF($E760="","",INDEX(CATEGORIAS!$A:$A,MATCH($E760,CATEGORIAS!$B:$B,0)))</f>
        <v/>
      </c>
      <c r="AO760" t="str">
        <f>IF($F760="","",INDEX(SUBCATEGORIAS!$A:$A,MATCH($F760,SUBCATEGORIAS!$B:$B,0)))</f>
        <v/>
      </c>
      <c r="AP760" t="str">
        <f t="shared" si="209"/>
        <v/>
      </c>
      <c r="AR760" s="2" t="str">
        <f t="shared" si="217"/>
        <v/>
      </c>
      <c r="AS760" t="str">
        <f t="shared" si="218"/>
        <v/>
      </c>
      <c r="AT760" t="str">
        <f t="shared" si="210"/>
        <v/>
      </c>
      <c r="AU760" t="str">
        <f t="shared" si="211"/>
        <v/>
      </c>
    </row>
    <row r="761" spans="2:47" x14ac:dyDescent="0.25">
      <c r="B761" t="str">
        <f>IF(D761="","",MAX($B$2:B760)+1)</f>
        <v/>
      </c>
      <c r="C761" s="3" t="str">
        <f>IF(A761="","",IF(COUNTIF($A$2:$A760,$A761)=0,MAX($C$2:$C760)+1,""))</f>
        <v/>
      </c>
      <c r="M761" t="s">
        <v>57</v>
      </c>
      <c r="O761" t="s">
        <v>57</v>
      </c>
      <c r="P761" s="3" t="str">
        <f t="shared" si="212"/>
        <v/>
      </c>
      <c r="Q761" s="3" t="str">
        <f>IF(D761="","",IF(AND(D761&lt;&gt;"",E761&lt;&gt;"",F761&lt;&gt;"",J761&lt;&gt;"",P761&lt;&gt;"",L761&lt;&gt;"",IFERROR(MATCH(INDEX($C:$C,MATCH($D761,$D:$D,0)),IMAGENES!$B:$B,0),-1)&gt;0),"'si'","'no'"))</f>
        <v/>
      </c>
      <c r="S761" t="str">
        <f t="shared" si="202"/>
        <v/>
      </c>
      <c r="T761" t="str">
        <f t="shared" si="203"/>
        <v/>
      </c>
      <c r="U761" t="str">
        <f t="shared" si="204"/>
        <v/>
      </c>
      <c r="V761" t="str">
        <f t="shared" si="213"/>
        <v/>
      </c>
      <c r="W761" t="str">
        <f t="shared" si="205"/>
        <v/>
      </c>
      <c r="X761" t="str">
        <f t="shared" si="206"/>
        <v/>
      </c>
      <c r="Y761" t="str">
        <f t="shared" si="207"/>
        <v/>
      </c>
      <c r="Z761" t="str">
        <f>IF($X761="","",INDEX(CATEGORIAS!$A:$A,MATCH($X761,CATEGORIAS!$B:$B,0)))</f>
        <v/>
      </c>
      <c r="AA761" t="str">
        <f>IF($Y761="","",INDEX(SUBCATEGORIAS!$A:$A,MATCH($Y761,SUBCATEGORIAS!$B:$B,0)))</f>
        <v/>
      </c>
      <c r="AB761" t="str">
        <f t="shared" si="208"/>
        <v/>
      </c>
      <c r="AC761" t="str">
        <f t="shared" si="214"/>
        <v/>
      </c>
      <c r="AD761" t="str">
        <f t="shared" si="215"/>
        <v/>
      </c>
      <c r="AE761" t="str">
        <f t="shared" si="216"/>
        <v/>
      </c>
      <c r="AG761">
        <v>759</v>
      </c>
      <c r="AH761" t="str">
        <f t="shared" si="219"/>
        <v/>
      </c>
      <c r="AN761" t="str">
        <f>IF($E761="","",INDEX(CATEGORIAS!$A:$A,MATCH($E761,CATEGORIAS!$B:$B,0)))</f>
        <v/>
      </c>
      <c r="AO761" t="str">
        <f>IF($F761="","",INDEX(SUBCATEGORIAS!$A:$A,MATCH($F761,SUBCATEGORIAS!$B:$B,0)))</f>
        <v/>
      </c>
      <c r="AP761" t="str">
        <f t="shared" si="209"/>
        <v/>
      </c>
      <c r="AR761" s="2" t="str">
        <f t="shared" si="217"/>
        <v/>
      </c>
      <c r="AS761" t="str">
        <f t="shared" si="218"/>
        <v/>
      </c>
      <c r="AT761" t="str">
        <f t="shared" si="210"/>
        <v/>
      </c>
      <c r="AU761" t="str">
        <f t="shared" si="211"/>
        <v/>
      </c>
    </row>
    <row r="762" spans="2:47" x14ac:dyDescent="0.25">
      <c r="B762" t="str">
        <f>IF(D762="","",MAX($B$2:B761)+1)</f>
        <v/>
      </c>
      <c r="C762" s="3" t="str">
        <f>IF(A762="","",IF(COUNTIF($A$2:$A761,$A762)=0,MAX($C$2:$C761)+1,""))</f>
        <v/>
      </c>
      <c r="M762" t="s">
        <v>57</v>
      </c>
      <c r="O762" t="s">
        <v>57</v>
      </c>
      <c r="P762" s="3" t="str">
        <f t="shared" si="212"/>
        <v/>
      </c>
      <c r="Q762" s="3" t="str">
        <f>IF(D762="","",IF(AND(D762&lt;&gt;"",E762&lt;&gt;"",F762&lt;&gt;"",J762&lt;&gt;"",P762&lt;&gt;"",L762&lt;&gt;"",IFERROR(MATCH(INDEX($C:$C,MATCH($D762,$D:$D,0)),IMAGENES!$B:$B,0),-1)&gt;0),"'si'","'no'"))</f>
        <v/>
      </c>
      <c r="S762" t="str">
        <f t="shared" si="202"/>
        <v/>
      </c>
      <c r="T762" t="str">
        <f t="shared" si="203"/>
        <v/>
      </c>
      <c r="U762" t="str">
        <f t="shared" si="204"/>
        <v/>
      </c>
      <c r="V762" t="str">
        <f t="shared" si="213"/>
        <v/>
      </c>
      <c r="W762" t="str">
        <f t="shared" si="205"/>
        <v/>
      </c>
      <c r="X762" t="str">
        <f t="shared" si="206"/>
        <v/>
      </c>
      <c r="Y762" t="str">
        <f t="shared" si="207"/>
        <v/>
      </c>
      <c r="Z762" t="str">
        <f>IF($X762="","",INDEX(CATEGORIAS!$A:$A,MATCH($X762,CATEGORIAS!$B:$B,0)))</f>
        <v/>
      </c>
      <c r="AA762" t="str">
        <f>IF($Y762="","",INDEX(SUBCATEGORIAS!$A:$A,MATCH($Y762,SUBCATEGORIAS!$B:$B,0)))</f>
        <v/>
      </c>
      <c r="AB762" t="str">
        <f t="shared" si="208"/>
        <v/>
      </c>
      <c r="AC762" t="str">
        <f t="shared" si="214"/>
        <v/>
      </c>
      <c r="AD762" t="str">
        <f t="shared" si="215"/>
        <v/>
      </c>
      <c r="AE762" t="str">
        <f t="shared" si="216"/>
        <v/>
      </c>
      <c r="AG762">
        <v>760</v>
      </c>
      <c r="AH762" t="str">
        <f t="shared" si="219"/>
        <v/>
      </c>
      <c r="AN762" t="str">
        <f>IF($E762="","",INDEX(CATEGORIAS!$A:$A,MATCH($E762,CATEGORIAS!$B:$B,0)))</f>
        <v/>
      </c>
      <c r="AO762" t="str">
        <f>IF($F762="","",INDEX(SUBCATEGORIAS!$A:$A,MATCH($F762,SUBCATEGORIAS!$B:$B,0)))</f>
        <v/>
      </c>
      <c r="AP762" t="str">
        <f t="shared" si="209"/>
        <v/>
      </c>
      <c r="AR762" s="2" t="str">
        <f t="shared" si="217"/>
        <v/>
      </c>
      <c r="AS762" t="str">
        <f t="shared" si="218"/>
        <v/>
      </c>
      <c r="AT762" t="str">
        <f t="shared" si="210"/>
        <v/>
      </c>
      <c r="AU762" t="str">
        <f t="shared" si="211"/>
        <v/>
      </c>
    </row>
    <row r="763" spans="2:47" x14ac:dyDescent="0.25">
      <c r="B763" t="str">
        <f>IF(D763="","",MAX($B$2:B762)+1)</f>
        <v/>
      </c>
      <c r="C763" s="3" t="str">
        <f>IF(A763="","",IF(COUNTIF($A$2:$A762,$A763)=0,MAX($C$2:$C762)+1,""))</f>
        <v/>
      </c>
      <c r="M763" t="s">
        <v>57</v>
      </c>
      <c r="O763" t="s">
        <v>57</v>
      </c>
      <c r="P763" s="3" t="str">
        <f t="shared" si="212"/>
        <v/>
      </c>
      <c r="Q763" s="3" t="str">
        <f>IF(D763="","",IF(AND(D763&lt;&gt;"",E763&lt;&gt;"",F763&lt;&gt;"",J763&lt;&gt;"",P763&lt;&gt;"",L763&lt;&gt;"",IFERROR(MATCH(INDEX($C:$C,MATCH($D763,$D:$D,0)),IMAGENES!$B:$B,0),-1)&gt;0),"'si'","'no'"))</f>
        <v/>
      </c>
      <c r="S763" t="str">
        <f t="shared" si="202"/>
        <v/>
      </c>
      <c r="T763" t="str">
        <f t="shared" si="203"/>
        <v/>
      </c>
      <c r="U763" t="str">
        <f t="shared" si="204"/>
        <v/>
      </c>
      <c r="V763" t="str">
        <f t="shared" si="213"/>
        <v/>
      </c>
      <c r="W763" t="str">
        <f t="shared" si="205"/>
        <v/>
      </c>
      <c r="X763" t="str">
        <f t="shared" si="206"/>
        <v/>
      </c>
      <c r="Y763" t="str">
        <f t="shared" si="207"/>
        <v/>
      </c>
      <c r="Z763" t="str">
        <f>IF($X763="","",INDEX(CATEGORIAS!$A:$A,MATCH($X763,CATEGORIAS!$B:$B,0)))</f>
        <v/>
      </c>
      <c r="AA763" t="str">
        <f>IF($Y763="","",INDEX(SUBCATEGORIAS!$A:$A,MATCH($Y763,SUBCATEGORIAS!$B:$B,0)))</f>
        <v/>
      </c>
      <c r="AB763" t="str">
        <f t="shared" si="208"/>
        <v/>
      </c>
      <c r="AC763" t="str">
        <f t="shared" si="214"/>
        <v/>
      </c>
      <c r="AD763" t="str">
        <f t="shared" si="215"/>
        <v/>
      </c>
      <c r="AE763" t="str">
        <f t="shared" si="216"/>
        <v/>
      </c>
      <c r="AG763">
        <v>761</v>
      </c>
      <c r="AH763" t="str">
        <f t="shared" si="219"/>
        <v/>
      </c>
      <c r="AN763" t="str">
        <f>IF($E763="","",INDEX(CATEGORIAS!$A:$A,MATCH($E763,CATEGORIAS!$B:$B,0)))</f>
        <v/>
      </c>
      <c r="AO763" t="str">
        <f>IF($F763="","",INDEX(SUBCATEGORIAS!$A:$A,MATCH($F763,SUBCATEGORIAS!$B:$B,0)))</f>
        <v/>
      </c>
      <c r="AP763" t="str">
        <f t="shared" si="209"/>
        <v/>
      </c>
      <c r="AR763" s="2" t="str">
        <f t="shared" si="217"/>
        <v/>
      </c>
      <c r="AS763" t="str">
        <f t="shared" si="218"/>
        <v/>
      </c>
      <c r="AT763" t="str">
        <f t="shared" si="210"/>
        <v/>
      </c>
      <c r="AU763" t="str">
        <f t="shared" si="211"/>
        <v/>
      </c>
    </row>
    <row r="764" spans="2:47" x14ac:dyDescent="0.25">
      <c r="B764" t="str">
        <f>IF(D764="","",MAX($B$2:B763)+1)</f>
        <v/>
      </c>
      <c r="C764" s="3" t="str">
        <f>IF(A764="","",IF(COUNTIF($A$2:$A763,$A764)=0,MAX($C$2:$C763)+1,""))</f>
        <v/>
      </c>
      <c r="M764" t="s">
        <v>57</v>
      </c>
      <c r="O764" t="s">
        <v>57</v>
      </c>
      <c r="P764" s="3" t="str">
        <f t="shared" si="212"/>
        <v/>
      </c>
      <c r="Q764" s="3" t="str">
        <f>IF(D764="","",IF(AND(D764&lt;&gt;"",E764&lt;&gt;"",F764&lt;&gt;"",J764&lt;&gt;"",P764&lt;&gt;"",L764&lt;&gt;"",IFERROR(MATCH(INDEX($C:$C,MATCH($D764,$D:$D,0)),IMAGENES!$B:$B,0),-1)&gt;0),"'si'","'no'"))</f>
        <v/>
      </c>
      <c r="S764" t="str">
        <f t="shared" si="202"/>
        <v/>
      </c>
      <c r="T764" t="str">
        <f t="shared" si="203"/>
        <v/>
      </c>
      <c r="U764" t="str">
        <f t="shared" si="204"/>
        <v/>
      </c>
      <c r="V764" t="str">
        <f t="shared" si="213"/>
        <v/>
      </c>
      <c r="W764" t="str">
        <f t="shared" si="205"/>
        <v/>
      </c>
      <c r="X764" t="str">
        <f t="shared" si="206"/>
        <v/>
      </c>
      <c r="Y764" t="str">
        <f t="shared" si="207"/>
        <v/>
      </c>
      <c r="Z764" t="str">
        <f>IF($X764="","",INDEX(CATEGORIAS!$A:$A,MATCH($X764,CATEGORIAS!$B:$B,0)))</f>
        <v/>
      </c>
      <c r="AA764" t="str">
        <f>IF($Y764="","",INDEX(SUBCATEGORIAS!$A:$A,MATCH($Y764,SUBCATEGORIAS!$B:$B,0)))</f>
        <v/>
      </c>
      <c r="AB764" t="str">
        <f t="shared" si="208"/>
        <v/>
      </c>
      <c r="AC764" t="str">
        <f t="shared" si="214"/>
        <v/>
      </c>
      <c r="AD764" t="str">
        <f t="shared" si="215"/>
        <v/>
      </c>
      <c r="AE764" t="str">
        <f t="shared" si="216"/>
        <v/>
      </c>
      <c r="AG764">
        <v>762</v>
      </c>
      <c r="AH764" t="str">
        <f t="shared" si="219"/>
        <v/>
      </c>
      <c r="AN764" t="str">
        <f>IF($E764="","",INDEX(CATEGORIAS!$A:$A,MATCH($E764,CATEGORIAS!$B:$B,0)))</f>
        <v/>
      </c>
      <c r="AO764" t="str">
        <f>IF($F764="","",INDEX(SUBCATEGORIAS!$A:$A,MATCH($F764,SUBCATEGORIAS!$B:$B,0)))</f>
        <v/>
      </c>
      <c r="AP764" t="str">
        <f t="shared" si="209"/>
        <v/>
      </c>
      <c r="AR764" s="2" t="str">
        <f t="shared" si="217"/>
        <v/>
      </c>
      <c r="AS764" t="str">
        <f t="shared" si="218"/>
        <v/>
      </c>
      <c r="AT764" t="str">
        <f t="shared" si="210"/>
        <v/>
      </c>
      <c r="AU764" t="str">
        <f t="shared" si="211"/>
        <v/>
      </c>
    </row>
    <row r="765" spans="2:47" x14ac:dyDescent="0.25">
      <c r="B765" t="str">
        <f>IF(D765="","",MAX($B$2:B764)+1)</f>
        <v/>
      </c>
      <c r="C765" s="3" t="str">
        <f>IF(A765="","",IF(COUNTIF($A$2:$A764,$A765)=0,MAX($C$2:$C764)+1,""))</f>
        <v/>
      </c>
      <c r="M765" t="s">
        <v>57</v>
      </c>
      <c r="O765" t="s">
        <v>57</v>
      </c>
      <c r="P765" s="3" t="str">
        <f t="shared" si="212"/>
        <v/>
      </c>
      <c r="Q765" s="3" t="str">
        <f>IF(D765="","",IF(AND(D765&lt;&gt;"",E765&lt;&gt;"",F765&lt;&gt;"",J765&lt;&gt;"",P765&lt;&gt;"",L765&lt;&gt;"",IFERROR(MATCH(INDEX($C:$C,MATCH($D765,$D:$D,0)),IMAGENES!$B:$B,0),-1)&gt;0),"'si'","'no'"))</f>
        <v/>
      </c>
      <c r="S765" t="str">
        <f t="shared" si="202"/>
        <v/>
      </c>
      <c r="T765" t="str">
        <f t="shared" si="203"/>
        <v/>
      </c>
      <c r="U765" t="str">
        <f t="shared" si="204"/>
        <v/>
      </c>
      <c r="V765" t="str">
        <f t="shared" si="213"/>
        <v/>
      </c>
      <c r="W765" t="str">
        <f t="shared" si="205"/>
        <v/>
      </c>
      <c r="X765" t="str">
        <f t="shared" si="206"/>
        <v/>
      </c>
      <c r="Y765" t="str">
        <f t="shared" si="207"/>
        <v/>
      </c>
      <c r="Z765" t="str">
        <f>IF($X765="","",INDEX(CATEGORIAS!$A:$A,MATCH($X765,CATEGORIAS!$B:$B,0)))</f>
        <v/>
      </c>
      <c r="AA765" t="str">
        <f>IF($Y765="","",INDEX(SUBCATEGORIAS!$A:$A,MATCH($Y765,SUBCATEGORIAS!$B:$B,0)))</f>
        <v/>
      </c>
      <c r="AB765" t="str">
        <f t="shared" si="208"/>
        <v/>
      </c>
      <c r="AC765" t="str">
        <f t="shared" si="214"/>
        <v/>
      </c>
      <c r="AD765" t="str">
        <f t="shared" si="215"/>
        <v/>
      </c>
      <c r="AE765" t="str">
        <f t="shared" si="216"/>
        <v/>
      </c>
      <c r="AG765">
        <v>763</v>
      </c>
      <c r="AH765" t="str">
        <f t="shared" si="219"/>
        <v/>
      </c>
      <c r="AN765" t="str">
        <f>IF($E765="","",INDEX(CATEGORIAS!$A:$A,MATCH($E765,CATEGORIAS!$B:$B,0)))</f>
        <v/>
      </c>
      <c r="AO765" t="str">
        <f>IF($F765="","",INDEX(SUBCATEGORIAS!$A:$A,MATCH($F765,SUBCATEGORIAS!$B:$B,0)))</f>
        <v/>
      </c>
      <c r="AP765" t="str">
        <f t="shared" si="209"/>
        <v/>
      </c>
      <c r="AR765" s="2" t="str">
        <f t="shared" si="217"/>
        <v/>
      </c>
      <c r="AS765" t="str">
        <f t="shared" si="218"/>
        <v/>
      </c>
      <c r="AT765" t="str">
        <f t="shared" si="210"/>
        <v/>
      </c>
      <c r="AU765" t="str">
        <f t="shared" si="211"/>
        <v/>
      </c>
    </row>
    <row r="766" spans="2:47" x14ac:dyDescent="0.25">
      <c r="B766" t="str">
        <f>IF(D766="","",MAX($B$2:B765)+1)</f>
        <v/>
      </c>
      <c r="C766" s="3" t="str">
        <f>IF(A766="","",IF(COUNTIF($A$2:$A765,$A766)=0,MAX($C$2:$C765)+1,""))</f>
        <v/>
      </c>
      <c r="M766" t="s">
        <v>57</v>
      </c>
      <c r="O766" t="s">
        <v>57</v>
      </c>
      <c r="P766" s="3" t="str">
        <f t="shared" si="212"/>
        <v/>
      </c>
      <c r="Q766" s="3" t="str">
        <f>IF(D766="","",IF(AND(D766&lt;&gt;"",E766&lt;&gt;"",F766&lt;&gt;"",J766&lt;&gt;"",P766&lt;&gt;"",L766&lt;&gt;"",IFERROR(MATCH(INDEX($C:$C,MATCH($D766,$D:$D,0)),IMAGENES!$B:$B,0),-1)&gt;0),"'si'","'no'"))</f>
        <v/>
      </c>
      <c r="S766" t="str">
        <f t="shared" si="202"/>
        <v/>
      </c>
      <c r="T766" t="str">
        <f t="shared" si="203"/>
        <v/>
      </c>
      <c r="U766" t="str">
        <f t="shared" si="204"/>
        <v/>
      </c>
      <c r="V766" t="str">
        <f t="shared" si="213"/>
        <v/>
      </c>
      <c r="W766" t="str">
        <f t="shared" si="205"/>
        <v/>
      </c>
      <c r="X766" t="str">
        <f t="shared" si="206"/>
        <v/>
      </c>
      <c r="Y766" t="str">
        <f t="shared" si="207"/>
        <v/>
      </c>
      <c r="Z766" t="str">
        <f>IF($X766="","",INDEX(CATEGORIAS!$A:$A,MATCH($X766,CATEGORIAS!$B:$B,0)))</f>
        <v/>
      </c>
      <c r="AA766" t="str">
        <f>IF($Y766="","",INDEX(SUBCATEGORIAS!$A:$A,MATCH($Y766,SUBCATEGORIAS!$B:$B,0)))</f>
        <v/>
      </c>
      <c r="AB766" t="str">
        <f t="shared" si="208"/>
        <v/>
      </c>
      <c r="AC766" t="str">
        <f t="shared" si="214"/>
        <v/>
      </c>
      <c r="AD766" t="str">
        <f t="shared" si="215"/>
        <v/>
      </c>
      <c r="AE766" t="str">
        <f t="shared" si="216"/>
        <v/>
      </c>
      <c r="AG766">
        <v>764</v>
      </c>
      <c r="AH766" t="str">
        <f t="shared" si="219"/>
        <v/>
      </c>
      <c r="AN766" t="str">
        <f>IF($E766="","",INDEX(CATEGORIAS!$A:$A,MATCH($E766,CATEGORIAS!$B:$B,0)))</f>
        <v/>
      </c>
      <c r="AO766" t="str">
        <f>IF($F766="","",INDEX(SUBCATEGORIAS!$A:$A,MATCH($F766,SUBCATEGORIAS!$B:$B,0)))</f>
        <v/>
      </c>
      <c r="AP766" t="str">
        <f t="shared" si="209"/>
        <v/>
      </c>
      <c r="AR766" s="2" t="str">
        <f t="shared" si="217"/>
        <v/>
      </c>
      <c r="AS766" t="str">
        <f t="shared" si="218"/>
        <v/>
      </c>
      <c r="AT766" t="str">
        <f t="shared" si="210"/>
        <v/>
      </c>
      <c r="AU766" t="str">
        <f t="shared" si="211"/>
        <v/>
      </c>
    </row>
    <row r="767" spans="2:47" x14ac:dyDescent="0.25">
      <c r="B767" t="str">
        <f>IF(D767="","",MAX($B$2:B766)+1)</f>
        <v/>
      </c>
      <c r="C767" s="3" t="str">
        <f>IF(A767="","",IF(COUNTIF($A$2:$A766,$A767)=0,MAX($C$2:$C766)+1,""))</f>
        <v/>
      </c>
      <c r="M767" t="s">
        <v>57</v>
      </c>
      <c r="O767" t="s">
        <v>57</v>
      </c>
      <c r="P767" s="3" t="str">
        <f t="shared" si="212"/>
        <v/>
      </c>
      <c r="Q767" s="3" t="str">
        <f>IF(D767="","",IF(AND(D767&lt;&gt;"",E767&lt;&gt;"",F767&lt;&gt;"",J767&lt;&gt;"",P767&lt;&gt;"",L767&lt;&gt;"",IFERROR(MATCH(INDEX($C:$C,MATCH($D767,$D:$D,0)),IMAGENES!$B:$B,0),-1)&gt;0),"'si'","'no'"))</f>
        <v/>
      </c>
      <c r="S767" t="str">
        <f t="shared" si="202"/>
        <v/>
      </c>
      <c r="T767" t="str">
        <f t="shared" si="203"/>
        <v/>
      </c>
      <c r="U767" t="str">
        <f t="shared" si="204"/>
        <v/>
      </c>
      <c r="V767" t="str">
        <f t="shared" si="213"/>
        <v/>
      </c>
      <c r="W767" t="str">
        <f t="shared" si="205"/>
        <v/>
      </c>
      <c r="X767" t="str">
        <f t="shared" si="206"/>
        <v/>
      </c>
      <c r="Y767" t="str">
        <f t="shared" si="207"/>
        <v/>
      </c>
      <c r="Z767" t="str">
        <f>IF($X767="","",INDEX(CATEGORIAS!$A:$A,MATCH($X767,CATEGORIAS!$B:$B,0)))</f>
        <v/>
      </c>
      <c r="AA767" t="str">
        <f>IF($Y767="","",INDEX(SUBCATEGORIAS!$A:$A,MATCH($Y767,SUBCATEGORIAS!$B:$B,0)))</f>
        <v/>
      </c>
      <c r="AB767" t="str">
        <f t="shared" si="208"/>
        <v/>
      </c>
      <c r="AC767" t="str">
        <f t="shared" si="214"/>
        <v/>
      </c>
      <c r="AD767" t="str">
        <f t="shared" si="215"/>
        <v/>
      </c>
      <c r="AE767" t="str">
        <f t="shared" si="216"/>
        <v/>
      </c>
      <c r="AG767">
        <v>765</v>
      </c>
      <c r="AH767" t="str">
        <f t="shared" si="219"/>
        <v/>
      </c>
      <c r="AN767" t="str">
        <f>IF($E767="","",INDEX(CATEGORIAS!$A:$A,MATCH($E767,CATEGORIAS!$B:$B,0)))</f>
        <v/>
      </c>
      <c r="AO767" t="str">
        <f>IF($F767="","",INDEX(SUBCATEGORIAS!$A:$A,MATCH($F767,SUBCATEGORIAS!$B:$B,0)))</f>
        <v/>
      </c>
      <c r="AP767" t="str">
        <f t="shared" si="209"/>
        <v/>
      </c>
      <c r="AR767" s="2" t="str">
        <f t="shared" si="217"/>
        <v/>
      </c>
      <c r="AS767" t="str">
        <f t="shared" si="218"/>
        <v/>
      </c>
      <c r="AT767" t="str">
        <f t="shared" si="210"/>
        <v/>
      </c>
      <c r="AU767" t="str">
        <f t="shared" si="211"/>
        <v/>
      </c>
    </row>
    <row r="768" spans="2:47" x14ac:dyDescent="0.25">
      <c r="B768" t="str">
        <f>IF(D768="","",MAX($B$2:B767)+1)</f>
        <v/>
      </c>
      <c r="C768" s="3" t="str">
        <f>IF(A768="","",IF(COUNTIF($A$2:$A767,$A768)=0,MAX($C$2:$C767)+1,""))</f>
        <v/>
      </c>
      <c r="M768" t="s">
        <v>57</v>
      </c>
      <c r="O768" t="s">
        <v>57</v>
      </c>
      <c r="P768" s="3" t="str">
        <f t="shared" si="212"/>
        <v/>
      </c>
      <c r="Q768" s="3" t="str">
        <f>IF(D768="","",IF(AND(D768&lt;&gt;"",E768&lt;&gt;"",F768&lt;&gt;"",J768&lt;&gt;"",P768&lt;&gt;"",L768&lt;&gt;"",IFERROR(MATCH(INDEX($C:$C,MATCH($D768,$D:$D,0)),IMAGENES!$B:$B,0),-1)&gt;0),"'si'","'no'"))</f>
        <v/>
      </c>
      <c r="S768" t="str">
        <f t="shared" si="202"/>
        <v/>
      </c>
      <c r="T768" t="str">
        <f t="shared" si="203"/>
        <v/>
      </c>
      <c r="U768" t="str">
        <f t="shared" si="204"/>
        <v/>
      </c>
      <c r="V768" t="str">
        <f t="shared" si="213"/>
        <v/>
      </c>
      <c r="W768" t="str">
        <f t="shared" si="205"/>
        <v/>
      </c>
      <c r="X768" t="str">
        <f t="shared" si="206"/>
        <v/>
      </c>
      <c r="Y768" t="str">
        <f t="shared" si="207"/>
        <v/>
      </c>
      <c r="Z768" t="str">
        <f>IF($X768="","",INDEX(CATEGORIAS!$A:$A,MATCH($X768,CATEGORIAS!$B:$B,0)))</f>
        <v/>
      </c>
      <c r="AA768" t="str">
        <f>IF($Y768="","",INDEX(SUBCATEGORIAS!$A:$A,MATCH($Y768,SUBCATEGORIAS!$B:$B,0)))</f>
        <v/>
      </c>
      <c r="AB768" t="str">
        <f t="shared" si="208"/>
        <v/>
      </c>
      <c r="AC768" t="str">
        <f t="shared" si="214"/>
        <v/>
      </c>
      <c r="AD768" t="str">
        <f t="shared" si="215"/>
        <v/>
      </c>
      <c r="AE768" t="str">
        <f t="shared" si="216"/>
        <v/>
      </c>
      <c r="AG768">
        <v>766</v>
      </c>
      <c r="AH768" t="str">
        <f t="shared" si="219"/>
        <v/>
      </c>
      <c r="AN768" t="str">
        <f>IF($E768="","",INDEX(CATEGORIAS!$A:$A,MATCH($E768,CATEGORIAS!$B:$B,0)))</f>
        <v/>
      </c>
      <c r="AO768" t="str">
        <f>IF($F768="","",INDEX(SUBCATEGORIAS!$A:$A,MATCH($F768,SUBCATEGORIAS!$B:$B,0)))</f>
        <v/>
      </c>
      <c r="AP768" t="str">
        <f t="shared" si="209"/>
        <v/>
      </c>
      <c r="AR768" s="2" t="str">
        <f t="shared" si="217"/>
        <v/>
      </c>
      <c r="AS768" t="str">
        <f t="shared" si="218"/>
        <v/>
      </c>
      <c r="AT768" t="str">
        <f t="shared" si="210"/>
        <v/>
      </c>
      <c r="AU768" t="str">
        <f t="shared" si="211"/>
        <v/>
      </c>
    </row>
    <row r="769" spans="2:47" x14ac:dyDescent="0.25">
      <c r="B769" t="str">
        <f>IF(D769="","",MAX($B$2:B768)+1)</f>
        <v/>
      </c>
      <c r="C769" s="3" t="str">
        <f>IF(A769="","",IF(COUNTIF($A$2:$A768,$A769)=0,MAX($C$2:$C768)+1,""))</f>
        <v/>
      </c>
      <c r="M769" t="s">
        <v>57</v>
      </c>
      <c r="O769" t="s">
        <v>57</v>
      </c>
      <c r="P769" s="3" t="str">
        <f t="shared" si="212"/>
        <v/>
      </c>
      <c r="Q769" s="3" t="str">
        <f>IF(D769="","",IF(AND(D769&lt;&gt;"",E769&lt;&gt;"",F769&lt;&gt;"",J769&lt;&gt;"",P769&lt;&gt;"",L769&lt;&gt;"",IFERROR(MATCH(INDEX($C:$C,MATCH($D769,$D:$D,0)),IMAGENES!$B:$B,0),-1)&gt;0),"'si'","'no'"))</f>
        <v/>
      </c>
      <c r="S769" t="str">
        <f t="shared" si="202"/>
        <v/>
      </c>
      <c r="T769" t="str">
        <f t="shared" si="203"/>
        <v/>
      </c>
      <c r="U769" t="str">
        <f t="shared" si="204"/>
        <v/>
      </c>
      <c r="V769" t="str">
        <f t="shared" si="213"/>
        <v/>
      </c>
      <c r="W769" t="str">
        <f t="shared" si="205"/>
        <v/>
      </c>
      <c r="X769" t="str">
        <f t="shared" si="206"/>
        <v/>
      </c>
      <c r="Y769" t="str">
        <f t="shared" si="207"/>
        <v/>
      </c>
      <c r="Z769" t="str">
        <f>IF($X769="","",INDEX(CATEGORIAS!$A:$A,MATCH($X769,CATEGORIAS!$B:$B,0)))</f>
        <v/>
      </c>
      <c r="AA769" t="str">
        <f>IF($Y769="","",INDEX(SUBCATEGORIAS!$A:$A,MATCH($Y769,SUBCATEGORIAS!$B:$B,0)))</f>
        <v/>
      </c>
      <c r="AB769" t="str">
        <f t="shared" si="208"/>
        <v/>
      </c>
      <c r="AC769" t="str">
        <f t="shared" si="214"/>
        <v/>
      </c>
      <c r="AD769" t="str">
        <f t="shared" si="215"/>
        <v/>
      </c>
      <c r="AE769" t="str">
        <f t="shared" si="216"/>
        <v/>
      </c>
      <c r="AG769">
        <v>767</v>
      </c>
      <c r="AH769" t="str">
        <f t="shared" si="219"/>
        <v/>
      </c>
      <c r="AN769" t="str">
        <f>IF($E769="","",INDEX(CATEGORIAS!$A:$A,MATCH($E769,CATEGORIAS!$B:$B,0)))</f>
        <v/>
      </c>
      <c r="AO769" t="str">
        <f>IF($F769="","",INDEX(SUBCATEGORIAS!$A:$A,MATCH($F769,SUBCATEGORIAS!$B:$B,0)))</f>
        <v/>
      </c>
      <c r="AP769" t="str">
        <f t="shared" si="209"/>
        <v/>
      </c>
      <c r="AR769" s="2" t="str">
        <f t="shared" si="217"/>
        <v/>
      </c>
      <c r="AS769" t="str">
        <f t="shared" si="218"/>
        <v/>
      </c>
      <c r="AT769" t="str">
        <f t="shared" si="210"/>
        <v/>
      </c>
      <c r="AU769" t="str">
        <f t="shared" si="211"/>
        <v/>
      </c>
    </row>
    <row r="770" spans="2:47" x14ac:dyDescent="0.25">
      <c r="B770" t="str">
        <f>IF(D770="","",MAX($B$2:B769)+1)</f>
        <v/>
      </c>
      <c r="C770" s="3" t="str">
        <f>IF(A770="","",IF(COUNTIF($A$2:$A769,$A770)=0,MAX($C$2:$C769)+1,""))</f>
        <v/>
      </c>
      <c r="M770" t="s">
        <v>57</v>
      </c>
      <c r="O770" t="s">
        <v>57</v>
      </c>
      <c r="P770" s="3" t="str">
        <f t="shared" si="212"/>
        <v/>
      </c>
      <c r="Q770" s="3" t="str">
        <f>IF(D770="","",IF(AND(D770&lt;&gt;"",E770&lt;&gt;"",F770&lt;&gt;"",J770&lt;&gt;"",P770&lt;&gt;"",L770&lt;&gt;"",IFERROR(MATCH(INDEX($C:$C,MATCH($D770,$D:$D,0)),IMAGENES!$B:$B,0),-1)&gt;0),"'si'","'no'"))</f>
        <v/>
      </c>
      <c r="S770" t="str">
        <f t="shared" si="202"/>
        <v/>
      </c>
      <c r="T770" t="str">
        <f t="shared" si="203"/>
        <v/>
      </c>
      <c r="U770" t="str">
        <f t="shared" si="204"/>
        <v/>
      </c>
      <c r="V770" t="str">
        <f t="shared" si="213"/>
        <v/>
      </c>
      <c r="W770" t="str">
        <f t="shared" si="205"/>
        <v/>
      </c>
      <c r="X770" t="str">
        <f t="shared" si="206"/>
        <v/>
      </c>
      <c r="Y770" t="str">
        <f t="shared" si="207"/>
        <v/>
      </c>
      <c r="Z770" t="str">
        <f>IF($X770="","",INDEX(CATEGORIAS!$A:$A,MATCH($X770,CATEGORIAS!$B:$B,0)))</f>
        <v/>
      </c>
      <c r="AA770" t="str">
        <f>IF($Y770="","",INDEX(SUBCATEGORIAS!$A:$A,MATCH($Y770,SUBCATEGORIAS!$B:$B,0)))</f>
        <v/>
      </c>
      <c r="AB770" t="str">
        <f t="shared" si="208"/>
        <v/>
      </c>
      <c r="AC770" t="str">
        <f t="shared" si="214"/>
        <v/>
      </c>
      <c r="AD770" t="str">
        <f t="shared" si="215"/>
        <v/>
      </c>
      <c r="AE770" t="str">
        <f t="shared" si="216"/>
        <v/>
      </c>
      <c r="AG770">
        <v>768</v>
      </c>
      <c r="AH770" t="str">
        <f t="shared" si="219"/>
        <v/>
      </c>
      <c r="AN770" t="str">
        <f>IF($E770="","",INDEX(CATEGORIAS!$A:$A,MATCH($E770,CATEGORIAS!$B:$B,0)))</f>
        <v/>
      </c>
      <c r="AO770" t="str">
        <f>IF($F770="","",INDEX(SUBCATEGORIAS!$A:$A,MATCH($F770,SUBCATEGORIAS!$B:$B,0)))</f>
        <v/>
      </c>
      <c r="AP770" t="str">
        <f t="shared" si="209"/>
        <v/>
      </c>
      <c r="AR770" s="2" t="str">
        <f t="shared" si="217"/>
        <v/>
      </c>
      <c r="AS770" t="str">
        <f t="shared" si="218"/>
        <v/>
      </c>
      <c r="AT770" t="str">
        <f t="shared" si="210"/>
        <v/>
      </c>
      <c r="AU770" t="str">
        <f t="shared" si="211"/>
        <v/>
      </c>
    </row>
    <row r="771" spans="2:47" x14ac:dyDescent="0.25">
      <c r="B771" t="str">
        <f>IF(D771="","",MAX($B$2:B770)+1)</f>
        <v/>
      </c>
      <c r="C771" s="3" t="str">
        <f>IF(A771="","",IF(COUNTIF($A$2:$A770,$A771)=0,MAX($C$2:$C770)+1,""))</f>
        <v/>
      </c>
      <c r="M771" t="s">
        <v>57</v>
      </c>
      <c r="O771" t="s">
        <v>57</v>
      </c>
      <c r="P771" s="3" t="str">
        <f t="shared" si="212"/>
        <v/>
      </c>
      <c r="Q771" s="3" t="str">
        <f>IF(D771="","",IF(AND(D771&lt;&gt;"",E771&lt;&gt;"",F771&lt;&gt;"",J771&lt;&gt;"",P771&lt;&gt;"",L771&lt;&gt;"",IFERROR(MATCH(INDEX($C:$C,MATCH($D771,$D:$D,0)),IMAGENES!$B:$B,0),-1)&gt;0),"'si'","'no'"))</f>
        <v/>
      </c>
      <c r="S771" t="str">
        <f t="shared" ref="S771:S834" si="220">IFERROR(INDEX($C:$C,MATCH($B771,$C:$C,0)),"")</f>
        <v/>
      </c>
      <c r="T771" t="str">
        <f t="shared" ref="T771:T834" si="221">IF($S771="","",INDEX($D:$D,MATCH($S771,$C:$C,0)))</f>
        <v/>
      </c>
      <c r="U771" t="str">
        <f t="shared" ref="U771:U834" si="222">IF($S771="","",INDEX($L:$L,MATCH($S771,$C:$C,0)))</f>
        <v/>
      </c>
      <c r="V771" t="str">
        <f t="shared" si="213"/>
        <v/>
      </c>
      <c r="W771" t="str">
        <f t="shared" ref="W771:W834" si="223">IF($S771="","",INDEX($M:$M,MATCH($S771,$C:$C,0)))</f>
        <v/>
      </c>
      <c r="X771" t="str">
        <f t="shared" ref="X771:X834" si="224">IF($S771="","",INDEX($E:$E,MATCH($S771,$C:$C,0)))</f>
        <v/>
      </c>
      <c r="Y771" t="str">
        <f t="shared" ref="Y771:Y834" si="225">IF($S771="","",INDEX($F:$F,MATCH($S771,$C:$C,0)))</f>
        <v/>
      </c>
      <c r="Z771" t="str">
        <f>IF($X771="","",INDEX(CATEGORIAS!$A:$A,MATCH($X771,CATEGORIAS!$B:$B,0)))</f>
        <v/>
      </c>
      <c r="AA771" t="str">
        <f>IF($Y771="","",INDEX(SUBCATEGORIAS!$A:$A,MATCH($Y771,SUBCATEGORIAS!$B:$B,0)))</f>
        <v/>
      </c>
      <c r="AB771" t="str">
        <f t="shared" ref="AB771:AB834" si="226">IF($S771="","",INDEX($J:$J,MATCH($S771,$C:$C,0)))</f>
        <v/>
      </c>
      <c r="AC771" t="str">
        <f t="shared" si="214"/>
        <v/>
      </c>
      <c r="AD771" t="str">
        <f t="shared" si="215"/>
        <v/>
      </c>
      <c r="AE771" t="str">
        <f t="shared" si="216"/>
        <v/>
      </c>
      <c r="AG771">
        <v>769</v>
      </c>
      <c r="AH771" t="str">
        <f t="shared" si="219"/>
        <v/>
      </c>
      <c r="AN771" t="str">
        <f>IF($E771="","",INDEX(CATEGORIAS!$A:$A,MATCH($E771,CATEGORIAS!$B:$B,0)))</f>
        <v/>
      </c>
      <c r="AO771" t="str">
        <f>IF($F771="","",INDEX(SUBCATEGORIAS!$A:$A,MATCH($F771,SUBCATEGORIAS!$B:$B,0)))</f>
        <v/>
      </c>
      <c r="AP771" t="str">
        <f t="shared" ref="AP771:AP834" si="227">IF(B771="","",B771)</f>
        <v/>
      </c>
      <c r="AR771" s="2" t="str">
        <f t="shared" si="217"/>
        <v/>
      </c>
      <c r="AS771" t="str">
        <f t="shared" si="218"/>
        <v/>
      </c>
      <c r="AT771" t="str">
        <f t="shared" ref="AT771:AT834" si="228">IF(B771="","",IF(B771/100&gt;0,IF(B771/10&gt;0,CONCATENATE("00",B771),CONCATENATE("0",B771)),B771))</f>
        <v/>
      </c>
      <c r="AU771" t="str">
        <f t="shared" ref="AU771:AU834" si="229">IF(B771="","",CONCATENATE("{ id_sku: '",CONCATENATE(AR771,AS771,AT771),"', id_articulo: '",INDEX($C:$C,MATCH($D771,$D:$D,0)),"', variacion: '",P771,"' },"))</f>
        <v/>
      </c>
    </row>
    <row r="772" spans="2:47" x14ac:dyDescent="0.25">
      <c r="B772" t="str">
        <f>IF(D772="","",MAX($B$2:B771)+1)</f>
        <v/>
      </c>
      <c r="C772" s="3" t="str">
        <f>IF(A772="","",IF(COUNTIF($A$2:$A771,$A772)=0,MAX($C$2:$C771)+1,""))</f>
        <v/>
      </c>
      <c r="M772" t="s">
        <v>57</v>
      </c>
      <c r="O772" t="s">
        <v>57</v>
      </c>
      <c r="P772" s="3" t="str">
        <f t="shared" ref="P772:P835" si="230">_xlfn.TEXTJOIN(" - ",TRUE,G772:I772)</f>
        <v/>
      </c>
      <c r="Q772" s="3" t="str">
        <f>IF(D772="","",IF(AND(D772&lt;&gt;"",E772&lt;&gt;"",F772&lt;&gt;"",J772&lt;&gt;"",P772&lt;&gt;"",L772&lt;&gt;"",IFERROR(MATCH(INDEX($C:$C,MATCH($D772,$D:$D,0)),IMAGENES!$B:$B,0),-1)&gt;0),"'si'","'no'"))</f>
        <v/>
      </c>
      <c r="S772" t="str">
        <f t="shared" si="220"/>
        <v/>
      </c>
      <c r="T772" t="str">
        <f t="shared" si="221"/>
        <v/>
      </c>
      <c r="U772" t="str">
        <f t="shared" si="222"/>
        <v/>
      </c>
      <c r="V772" t="str">
        <f t="shared" ref="V772:V835" si="231">IF($S772="","",INDEX($K:$K,MATCH($S772,$C:$C,0)))</f>
        <v/>
      </c>
      <c r="W772" t="str">
        <f t="shared" si="223"/>
        <v/>
      </c>
      <c r="X772" t="str">
        <f t="shared" si="224"/>
        <v/>
      </c>
      <c r="Y772" t="str">
        <f t="shared" si="225"/>
        <v/>
      </c>
      <c r="Z772" t="str">
        <f>IF($X772="","",INDEX(CATEGORIAS!$A:$A,MATCH($X772,CATEGORIAS!$B:$B,0)))</f>
        <v/>
      </c>
      <c r="AA772" t="str">
        <f>IF($Y772="","",INDEX(SUBCATEGORIAS!$A:$A,MATCH($Y772,SUBCATEGORIAS!$B:$B,0)))</f>
        <v/>
      </c>
      <c r="AB772" t="str">
        <f t="shared" si="226"/>
        <v/>
      </c>
      <c r="AC772" t="str">
        <f t="shared" ref="AC772:AC835" si="232">IF($S772="","",IF(OR(INDEX($N:$N,MATCH($S772,$C:$C,0))=0,INDEX($N:$N,MATCH($S772,$C:$C,0))=" "),"",INDEX($N:$N,MATCH($S772,$C:$C,0))))</f>
        <v/>
      </c>
      <c r="AD772" t="str">
        <f t="shared" ref="AD772:AD835" si="233">IF($S772="","",IF(OR(INDEX($O:$O,MATCH($S772,$C:$C,0))=0,INDEX($O:$O,MATCH($S772,$C:$C,0))=" "),"",INDEX($O:$O,MATCH($S772,$C:$C,0))))</f>
        <v/>
      </c>
      <c r="AE772" t="str">
        <f t="shared" ref="AE772:AE835" si="234">IF($S772="","",INDEX($Q:$Q,MATCH($S772,$C:$C,0)))</f>
        <v/>
      </c>
      <c r="AG772">
        <v>770</v>
      </c>
      <c r="AH772" t="str">
        <f t="shared" si="219"/>
        <v/>
      </c>
      <c r="AN772" t="str">
        <f>IF($E772="","",INDEX(CATEGORIAS!$A:$A,MATCH($E772,CATEGORIAS!$B:$B,0)))</f>
        <v/>
      </c>
      <c r="AO772" t="str">
        <f>IF($F772="","",INDEX(SUBCATEGORIAS!$A:$A,MATCH($F772,SUBCATEGORIAS!$B:$B,0)))</f>
        <v/>
      </c>
      <c r="AP772" t="str">
        <f t="shared" si="227"/>
        <v/>
      </c>
      <c r="AR772" s="2" t="str">
        <f t="shared" ref="AR772:AR835" si="235">IF(AN772="","",IF(AN772/100&gt;0,IF(AN772/10&gt;0,CONCATENATE("00",AN772),CONCATENATE("0",AN772)),AN772))</f>
        <v/>
      </c>
      <c r="AS772" t="str">
        <f t="shared" ref="AS772:AS835" si="236">IF(AO772="","",IF(AO772/100&gt;0,IF(AO772/10&gt;0,CONCATENATE("00",AO772),CONCATENATE("0",AO772)),AO772))</f>
        <v/>
      </c>
      <c r="AT772" t="str">
        <f t="shared" si="228"/>
        <v/>
      </c>
      <c r="AU772" t="str">
        <f t="shared" si="229"/>
        <v/>
      </c>
    </row>
    <row r="773" spans="2:47" x14ac:dyDescent="0.25">
      <c r="B773" t="str">
        <f>IF(D773="","",MAX($B$2:B772)+1)</f>
        <v/>
      </c>
      <c r="C773" s="3" t="str">
        <f>IF(A773="","",IF(COUNTIF($A$2:$A772,$A773)=0,MAX($C$2:$C772)+1,""))</f>
        <v/>
      </c>
      <c r="M773" t="s">
        <v>57</v>
      </c>
      <c r="O773" t="s">
        <v>57</v>
      </c>
      <c r="P773" s="3" t="str">
        <f t="shared" si="230"/>
        <v/>
      </c>
      <c r="Q773" s="3" t="str">
        <f>IF(D773="","",IF(AND(D773&lt;&gt;"",E773&lt;&gt;"",F773&lt;&gt;"",J773&lt;&gt;"",P773&lt;&gt;"",L773&lt;&gt;"",IFERROR(MATCH(INDEX($C:$C,MATCH($D773,$D:$D,0)),IMAGENES!$B:$B,0),-1)&gt;0),"'si'","'no'"))</f>
        <v/>
      </c>
      <c r="S773" t="str">
        <f t="shared" si="220"/>
        <v/>
      </c>
      <c r="T773" t="str">
        <f t="shared" si="221"/>
        <v/>
      </c>
      <c r="U773" t="str">
        <f t="shared" si="222"/>
        <v/>
      </c>
      <c r="V773" t="str">
        <f t="shared" si="231"/>
        <v/>
      </c>
      <c r="W773" t="str">
        <f t="shared" si="223"/>
        <v/>
      </c>
      <c r="X773" t="str">
        <f t="shared" si="224"/>
        <v/>
      </c>
      <c r="Y773" t="str">
        <f t="shared" si="225"/>
        <v/>
      </c>
      <c r="Z773" t="str">
        <f>IF($X773="","",INDEX(CATEGORIAS!$A:$A,MATCH($X773,CATEGORIAS!$B:$B,0)))</f>
        <v/>
      </c>
      <c r="AA773" t="str">
        <f>IF($Y773="","",INDEX(SUBCATEGORIAS!$A:$A,MATCH($Y773,SUBCATEGORIAS!$B:$B,0)))</f>
        <v/>
      </c>
      <c r="AB773" t="str">
        <f t="shared" si="226"/>
        <v/>
      </c>
      <c r="AC773" t="str">
        <f t="shared" si="232"/>
        <v/>
      </c>
      <c r="AD773" t="str">
        <f t="shared" si="233"/>
        <v/>
      </c>
      <c r="AE773" t="str">
        <f t="shared" si="234"/>
        <v/>
      </c>
      <c r="AG773">
        <v>771</v>
      </c>
      <c r="AH773">
        <f t="shared" ref="AH773:AH836" si="237">IF(AG772/14=INT(AG772/14),AG772/14+1,"")</f>
        <v>56</v>
      </c>
      <c r="AN773" t="str">
        <f>IF($E773="","",INDEX(CATEGORIAS!$A:$A,MATCH($E773,CATEGORIAS!$B:$B,0)))</f>
        <v/>
      </c>
      <c r="AO773" t="str">
        <f>IF($F773="","",INDEX(SUBCATEGORIAS!$A:$A,MATCH($F773,SUBCATEGORIAS!$B:$B,0)))</f>
        <v/>
      </c>
      <c r="AP773" t="str">
        <f t="shared" si="227"/>
        <v/>
      </c>
      <c r="AR773" s="2" t="str">
        <f t="shared" si="235"/>
        <v/>
      </c>
      <c r="AS773" t="str">
        <f t="shared" si="236"/>
        <v/>
      </c>
      <c r="AT773" t="str">
        <f t="shared" si="228"/>
        <v/>
      </c>
      <c r="AU773" t="str">
        <f t="shared" si="229"/>
        <v/>
      </c>
    </row>
    <row r="774" spans="2:47" x14ac:dyDescent="0.25">
      <c r="B774" t="str">
        <f>IF(D774="","",MAX($B$2:B773)+1)</f>
        <v/>
      </c>
      <c r="C774" s="3" t="str">
        <f>IF(A774="","",IF(COUNTIF($A$2:$A773,$A774)=0,MAX($C$2:$C773)+1,""))</f>
        <v/>
      </c>
      <c r="M774" t="s">
        <v>57</v>
      </c>
      <c r="O774" t="s">
        <v>57</v>
      </c>
      <c r="P774" s="3" t="str">
        <f t="shared" si="230"/>
        <v/>
      </c>
      <c r="Q774" s="3" t="str">
        <f>IF(D774="","",IF(AND(D774&lt;&gt;"",E774&lt;&gt;"",F774&lt;&gt;"",J774&lt;&gt;"",P774&lt;&gt;"",L774&lt;&gt;"",IFERROR(MATCH(INDEX($C:$C,MATCH($D774,$D:$D,0)),IMAGENES!$B:$B,0),-1)&gt;0),"'si'","'no'"))</f>
        <v/>
      </c>
      <c r="S774" t="str">
        <f t="shared" si="220"/>
        <v/>
      </c>
      <c r="T774" t="str">
        <f t="shared" si="221"/>
        <v/>
      </c>
      <c r="U774" t="str">
        <f t="shared" si="222"/>
        <v/>
      </c>
      <c r="V774" t="str">
        <f t="shared" si="231"/>
        <v/>
      </c>
      <c r="W774" t="str">
        <f t="shared" si="223"/>
        <v/>
      </c>
      <c r="X774" t="str">
        <f t="shared" si="224"/>
        <v/>
      </c>
      <c r="Y774" t="str">
        <f t="shared" si="225"/>
        <v/>
      </c>
      <c r="Z774" t="str">
        <f>IF($X774="","",INDEX(CATEGORIAS!$A:$A,MATCH($X774,CATEGORIAS!$B:$B,0)))</f>
        <v/>
      </c>
      <c r="AA774" t="str">
        <f>IF($Y774="","",INDEX(SUBCATEGORIAS!$A:$A,MATCH($Y774,SUBCATEGORIAS!$B:$B,0)))</f>
        <v/>
      </c>
      <c r="AB774" t="str">
        <f t="shared" si="226"/>
        <v/>
      </c>
      <c r="AC774" t="str">
        <f t="shared" si="232"/>
        <v/>
      </c>
      <c r="AD774" t="str">
        <f t="shared" si="233"/>
        <v/>
      </c>
      <c r="AE774" t="str">
        <f t="shared" si="234"/>
        <v/>
      </c>
      <c r="AG774">
        <v>772</v>
      </c>
      <c r="AH774" t="str">
        <f t="shared" si="237"/>
        <v/>
      </c>
      <c r="AN774" t="str">
        <f>IF($E774="","",INDEX(CATEGORIAS!$A:$A,MATCH($E774,CATEGORIAS!$B:$B,0)))</f>
        <v/>
      </c>
      <c r="AO774" t="str">
        <f>IF($F774="","",INDEX(SUBCATEGORIAS!$A:$A,MATCH($F774,SUBCATEGORIAS!$B:$B,0)))</f>
        <v/>
      </c>
      <c r="AP774" t="str">
        <f t="shared" si="227"/>
        <v/>
      </c>
      <c r="AR774" s="2" t="str">
        <f t="shared" si="235"/>
        <v/>
      </c>
      <c r="AS774" t="str">
        <f t="shared" si="236"/>
        <v/>
      </c>
      <c r="AT774" t="str">
        <f t="shared" si="228"/>
        <v/>
      </c>
      <c r="AU774" t="str">
        <f t="shared" si="229"/>
        <v/>
      </c>
    </row>
    <row r="775" spans="2:47" x14ac:dyDescent="0.25">
      <c r="B775" t="str">
        <f>IF(D775="","",MAX($B$2:B774)+1)</f>
        <v/>
      </c>
      <c r="C775" s="3" t="str">
        <f>IF(A775="","",IF(COUNTIF($A$2:$A774,$A775)=0,MAX($C$2:$C774)+1,""))</f>
        <v/>
      </c>
      <c r="M775" t="s">
        <v>57</v>
      </c>
      <c r="O775" t="s">
        <v>57</v>
      </c>
      <c r="P775" s="3" t="str">
        <f t="shared" si="230"/>
        <v/>
      </c>
      <c r="Q775" s="3" t="str">
        <f>IF(D775="","",IF(AND(D775&lt;&gt;"",E775&lt;&gt;"",F775&lt;&gt;"",J775&lt;&gt;"",P775&lt;&gt;"",L775&lt;&gt;"",IFERROR(MATCH(INDEX($C:$C,MATCH($D775,$D:$D,0)),IMAGENES!$B:$B,0),-1)&gt;0),"'si'","'no'"))</f>
        <v/>
      </c>
      <c r="S775" t="str">
        <f t="shared" si="220"/>
        <v/>
      </c>
      <c r="T775" t="str">
        <f t="shared" si="221"/>
        <v/>
      </c>
      <c r="U775" t="str">
        <f t="shared" si="222"/>
        <v/>
      </c>
      <c r="V775" t="str">
        <f t="shared" si="231"/>
        <v/>
      </c>
      <c r="W775" t="str">
        <f t="shared" si="223"/>
        <v/>
      </c>
      <c r="X775" t="str">
        <f t="shared" si="224"/>
        <v/>
      </c>
      <c r="Y775" t="str">
        <f t="shared" si="225"/>
        <v/>
      </c>
      <c r="Z775" t="str">
        <f>IF($X775="","",INDEX(CATEGORIAS!$A:$A,MATCH($X775,CATEGORIAS!$B:$B,0)))</f>
        <v/>
      </c>
      <c r="AA775" t="str">
        <f>IF($Y775="","",INDEX(SUBCATEGORIAS!$A:$A,MATCH($Y775,SUBCATEGORIAS!$B:$B,0)))</f>
        <v/>
      </c>
      <c r="AB775" t="str">
        <f t="shared" si="226"/>
        <v/>
      </c>
      <c r="AC775" t="str">
        <f t="shared" si="232"/>
        <v/>
      </c>
      <c r="AD775" t="str">
        <f t="shared" si="233"/>
        <v/>
      </c>
      <c r="AE775" t="str">
        <f t="shared" si="234"/>
        <v/>
      </c>
      <c r="AG775">
        <v>773</v>
      </c>
      <c r="AH775" t="str">
        <f t="shared" si="237"/>
        <v/>
      </c>
      <c r="AN775" t="str">
        <f>IF($E775="","",INDEX(CATEGORIAS!$A:$A,MATCH($E775,CATEGORIAS!$B:$B,0)))</f>
        <v/>
      </c>
      <c r="AO775" t="str">
        <f>IF($F775="","",INDEX(SUBCATEGORIAS!$A:$A,MATCH($F775,SUBCATEGORIAS!$B:$B,0)))</f>
        <v/>
      </c>
      <c r="AP775" t="str">
        <f t="shared" si="227"/>
        <v/>
      </c>
      <c r="AR775" s="2" t="str">
        <f t="shared" si="235"/>
        <v/>
      </c>
      <c r="AS775" t="str">
        <f t="shared" si="236"/>
        <v/>
      </c>
      <c r="AT775" t="str">
        <f t="shared" si="228"/>
        <v/>
      </c>
      <c r="AU775" t="str">
        <f t="shared" si="229"/>
        <v/>
      </c>
    </row>
    <row r="776" spans="2:47" x14ac:dyDescent="0.25">
      <c r="B776" t="str">
        <f>IF(D776="","",MAX($B$2:B775)+1)</f>
        <v/>
      </c>
      <c r="C776" s="3" t="str">
        <f>IF(A776="","",IF(COUNTIF($A$2:$A775,$A776)=0,MAX($C$2:$C775)+1,""))</f>
        <v/>
      </c>
      <c r="M776" t="s">
        <v>57</v>
      </c>
      <c r="O776" t="s">
        <v>57</v>
      </c>
      <c r="P776" s="3" t="str">
        <f t="shared" si="230"/>
        <v/>
      </c>
      <c r="Q776" s="3" t="str">
        <f>IF(D776="","",IF(AND(D776&lt;&gt;"",E776&lt;&gt;"",F776&lt;&gt;"",J776&lt;&gt;"",P776&lt;&gt;"",L776&lt;&gt;"",IFERROR(MATCH(INDEX($C:$C,MATCH($D776,$D:$D,0)),IMAGENES!$B:$B,0),-1)&gt;0),"'si'","'no'"))</f>
        <v/>
      </c>
      <c r="S776" t="str">
        <f t="shared" si="220"/>
        <v/>
      </c>
      <c r="T776" t="str">
        <f t="shared" si="221"/>
        <v/>
      </c>
      <c r="U776" t="str">
        <f t="shared" si="222"/>
        <v/>
      </c>
      <c r="V776" t="str">
        <f t="shared" si="231"/>
        <v/>
      </c>
      <c r="W776" t="str">
        <f t="shared" si="223"/>
        <v/>
      </c>
      <c r="X776" t="str">
        <f t="shared" si="224"/>
        <v/>
      </c>
      <c r="Y776" t="str">
        <f t="shared" si="225"/>
        <v/>
      </c>
      <c r="Z776" t="str">
        <f>IF($X776="","",INDEX(CATEGORIAS!$A:$A,MATCH($X776,CATEGORIAS!$B:$B,0)))</f>
        <v/>
      </c>
      <c r="AA776" t="str">
        <f>IF($Y776="","",INDEX(SUBCATEGORIAS!$A:$A,MATCH($Y776,SUBCATEGORIAS!$B:$B,0)))</f>
        <v/>
      </c>
      <c r="AB776" t="str">
        <f t="shared" si="226"/>
        <v/>
      </c>
      <c r="AC776" t="str">
        <f t="shared" si="232"/>
        <v/>
      </c>
      <c r="AD776" t="str">
        <f t="shared" si="233"/>
        <v/>
      </c>
      <c r="AE776" t="str">
        <f t="shared" si="234"/>
        <v/>
      </c>
      <c r="AG776">
        <v>774</v>
      </c>
      <c r="AH776" t="str">
        <f t="shared" si="237"/>
        <v/>
      </c>
      <c r="AN776" t="str">
        <f>IF($E776="","",INDEX(CATEGORIAS!$A:$A,MATCH($E776,CATEGORIAS!$B:$B,0)))</f>
        <v/>
      </c>
      <c r="AO776" t="str">
        <f>IF($F776="","",INDEX(SUBCATEGORIAS!$A:$A,MATCH($F776,SUBCATEGORIAS!$B:$B,0)))</f>
        <v/>
      </c>
      <c r="AP776" t="str">
        <f t="shared" si="227"/>
        <v/>
      </c>
      <c r="AR776" s="2" t="str">
        <f t="shared" si="235"/>
        <v/>
      </c>
      <c r="AS776" t="str">
        <f t="shared" si="236"/>
        <v/>
      </c>
      <c r="AT776" t="str">
        <f t="shared" si="228"/>
        <v/>
      </c>
      <c r="AU776" t="str">
        <f t="shared" si="229"/>
        <v/>
      </c>
    </row>
    <row r="777" spans="2:47" x14ac:dyDescent="0.25">
      <c r="B777" t="str">
        <f>IF(D777="","",MAX($B$2:B776)+1)</f>
        <v/>
      </c>
      <c r="C777" s="3" t="str">
        <f>IF(A777="","",IF(COUNTIF($A$2:$A776,$A777)=0,MAX($C$2:$C776)+1,""))</f>
        <v/>
      </c>
      <c r="M777" t="s">
        <v>57</v>
      </c>
      <c r="O777" t="s">
        <v>57</v>
      </c>
      <c r="P777" s="3" t="str">
        <f t="shared" si="230"/>
        <v/>
      </c>
      <c r="Q777" s="3" t="str">
        <f>IF(D777="","",IF(AND(D777&lt;&gt;"",E777&lt;&gt;"",F777&lt;&gt;"",J777&lt;&gt;"",P777&lt;&gt;"",L777&lt;&gt;"",IFERROR(MATCH(INDEX($C:$C,MATCH($D777,$D:$D,0)),IMAGENES!$B:$B,0),-1)&gt;0),"'si'","'no'"))</f>
        <v/>
      </c>
      <c r="S777" t="str">
        <f t="shared" si="220"/>
        <v/>
      </c>
      <c r="T777" t="str">
        <f t="shared" si="221"/>
        <v/>
      </c>
      <c r="U777" t="str">
        <f t="shared" si="222"/>
        <v/>
      </c>
      <c r="V777" t="str">
        <f t="shared" si="231"/>
        <v/>
      </c>
      <c r="W777" t="str">
        <f t="shared" si="223"/>
        <v/>
      </c>
      <c r="X777" t="str">
        <f t="shared" si="224"/>
        <v/>
      </c>
      <c r="Y777" t="str">
        <f t="shared" si="225"/>
        <v/>
      </c>
      <c r="Z777" t="str">
        <f>IF($X777="","",INDEX(CATEGORIAS!$A:$A,MATCH($X777,CATEGORIAS!$B:$B,0)))</f>
        <v/>
      </c>
      <c r="AA777" t="str">
        <f>IF($Y777="","",INDEX(SUBCATEGORIAS!$A:$A,MATCH($Y777,SUBCATEGORIAS!$B:$B,0)))</f>
        <v/>
      </c>
      <c r="AB777" t="str">
        <f t="shared" si="226"/>
        <v/>
      </c>
      <c r="AC777" t="str">
        <f t="shared" si="232"/>
        <v/>
      </c>
      <c r="AD777" t="str">
        <f t="shared" si="233"/>
        <v/>
      </c>
      <c r="AE777" t="str">
        <f t="shared" si="234"/>
        <v/>
      </c>
      <c r="AG777">
        <v>775</v>
      </c>
      <c r="AH777" t="str">
        <f t="shared" si="237"/>
        <v/>
      </c>
      <c r="AN777" t="str">
        <f>IF($E777="","",INDEX(CATEGORIAS!$A:$A,MATCH($E777,CATEGORIAS!$B:$B,0)))</f>
        <v/>
      </c>
      <c r="AO777" t="str">
        <f>IF($F777="","",INDEX(SUBCATEGORIAS!$A:$A,MATCH($F777,SUBCATEGORIAS!$B:$B,0)))</f>
        <v/>
      </c>
      <c r="AP777" t="str">
        <f t="shared" si="227"/>
        <v/>
      </c>
      <c r="AR777" s="2" t="str">
        <f t="shared" si="235"/>
        <v/>
      </c>
      <c r="AS777" t="str">
        <f t="shared" si="236"/>
        <v/>
      </c>
      <c r="AT777" t="str">
        <f t="shared" si="228"/>
        <v/>
      </c>
      <c r="AU777" t="str">
        <f t="shared" si="229"/>
        <v/>
      </c>
    </row>
    <row r="778" spans="2:47" x14ac:dyDescent="0.25">
      <c r="B778" t="str">
        <f>IF(D778="","",MAX($B$2:B777)+1)</f>
        <v/>
      </c>
      <c r="C778" s="3" t="str">
        <f>IF(A778="","",IF(COUNTIF($A$2:$A777,$A778)=0,MAX($C$2:$C777)+1,""))</f>
        <v/>
      </c>
      <c r="M778" t="s">
        <v>57</v>
      </c>
      <c r="O778" t="s">
        <v>57</v>
      </c>
      <c r="P778" s="3" t="str">
        <f t="shared" si="230"/>
        <v/>
      </c>
      <c r="Q778" s="3" t="str">
        <f>IF(D778="","",IF(AND(D778&lt;&gt;"",E778&lt;&gt;"",F778&lt;&gt;"",J778&lt;&gt;"",P778&lt;&gt;"",L778&lt;&gt;"",IFERROR(MATCH(INDEX($C:$C,MATCH($D778,$D:$D,0)),IMAGENES!$B:$B,0),-1)&gt;0),"'si'","'no'"))</f>
        <v/>
      </c>
      <c r="S778" t="str">
        <f t="shared" si="220"/>
        <v/>
      </c>
      <c r="T778" t="str">
        <f t="shared" si="221"/>
        <v/>
      </c>
      <c r="U778" t="str">
        <f t="shared" si="222"/>
        <v/>
      </c>
      <c r="V778" t="str">
        <f t="shared" si="231"/>
        <v/>
      </c>
      <c r="W778" t="str">
        <f t="shared" si="223"/>
        <v/>
      </c>
      <c r="X778" t="str">
        <f t="shared" si="224"/>
        <v/>
      </c>
      <c r="Y778" t="str">
        <f t="shared" si="225"/>
        <v/>
      </c>
      <c r="Z778" t="str">
        <f>IF($X778="","",INDEX(CATEGORIAS!$A:$A,MATCH($X778,CATEGORIAS!$B:$B,0)))</f>
        <v/>
      </c>
      <c r="AA778" t="str">
        <f>IF($Y778="","",INDEX(SUBCATEGORIAS!$A:$A,MATCH($Y778,SUBCATEGORIAS!$B:$B,0)))</f>
        <v/>
      </c>
      <c r="AB778" t="str">
        <f t="shared" si="226"/>
        <v/>
      </c>
      <c r="AC778" t="str">
        <f t="shared" si="232"/>
        <v/>
      </c>
      <c r="AD778" t="str">
        <f t="shared" si="233"/>
        <v/>
      </c>
      <c r="AE778" t="str">
        <f t="shared" si="234"/>
        <v/>
      </c>
      <c r="AG778">
        <v>776</v>
      </c>
      <c r="AH778" t="str">
        <f t="shared" si="237"/>
        <v/>
      </c>
      <c r="AN778" t="str">
        <f>IF($E778="","",INDEX(CATEGORIAS!$A:$A,MATCH($E778,CATEGORIAS!$B:$B,0)))</f>
        <v/>
      </c>
      <c r="AO778" t="str">
        <f>IF($F778="","",INDEX(SUBCATEGORIAS!$A:$A,MATCH($F778,SUBCATEGORIAS!$B:$B,0)))</f>
        <v/>
      </c>
      <c r="AP778" t="str">
        <f t="shared" si="227"/>
        <v/>
      </c>
      <c r="AR778" s="2" t="str">
        <f t="shared" si="235"/>
        <v/>
      </c>
      <c r="AS778" t="str">
        <f t="shared" si="236"/>
        <v/>
      </c>
      <c r="AT778" t="str">
        <f t="shared" si="228"/>
        <v/>
      </c>
      <c r="AU778" t="str">
        <f t="shared" si="229"/>
        <v/>
      </c>
    </row>
    <row r="779" spans="2:47" x14ac:dyDescent="0.25">
      <c r="B779" t="str">
        <f>IF(D779="","",MAX($B$2:B778)+1)</f>
        <v/>
      </c>
      <c r="C779" s="3" t="str">
        <f>IF(A779="","",IF(COUNTIF($A$2:$A778,$A779)=0,MAX($C$2:$C778)+1,""))</f>
        <v/>
      </c>
      <c r="M779" t="s">
        <v>57</v>
      </c>
      <c r="O779" t="s">
        <v>57</v>
      </c>
      <c r="P779" s="3" t="str">
        <f t="shared" si="230"/>
        <v/>
      </c>
      <c r="Q779" s="3" t="str">
        <f>IF(D779="","",IF(AND(D779&lt;&gt;"",E779&lt;&gt;"",F779&lt;&gt;"",J779&lt;&gt;"",P779&lt;&gt;"",L779&lt;&gt;"",IFERROR(MATCH(INDEX($C:$C,MATCH($D779,$D:$D,0)),IMAGENES!$B:$B,0),-1)&gt;0),"'si'","'no'"))</f>
        <v/>
      </c>
      <c r="S779" t="str">
        <f t="shared" si="220"/>
        <v/>
      </c>
      <c r="T779" t="str">
        <f t="shared" si="221"/>
        <v/>
      </c>
      <c r="U779" t="str">
        <f t="shared" si="222"/>
        <v/>
      </c>
      <c r="V779" t="str">
        <f t="shared" si="231"/>
        <v/>
      </c>
      <c r="W779" t="str">
        <f t="shared" si="223"/>
        <v/>
      </c>
      <c r="X779" t="str">
        <f t="shared" si="224"/>
        <v/>
      </c>
      <c r="Y779" t="str">
        <f t="shared" si="225"/>
        <v/>
      </c>
      <c r="Z779" t="str">
        <f>IF($X779="","",INDEX(CATEGORIAS!$A:$A,MATCH($X779,CATEGORIAS!$B:$B,0)))</f>
        <v/>
      </c>
      <c r="AA779" t="str">
        <f>IF($Y779="","",INDEX(SUBCATEGORIAS!$A:$A,MATCH($Y779,SUBCATEGORIAS!$B:$B,0)))</f>
        <v/>
      </c>
      <c r="AB779" t="str">
        <f t="shared" si="226"/>
        <v/>
      </c>
      <c r="AC779" t="str">
        <f t="shared" si="232"/>
        <v/>
      </c>
      <c r="AD779" t="str">
        <f t="shared" si="233"/>
        <v/>
      </c>
      <c r="AE779" t="str">
        <f t="shared" si="234"/>
        <v/>
      </c>
      <c r="AG779">
        <v>777</v>
      </c>
      <c r="AH779" t="str">
        <f t="shared" si="237"/>
        <v/>
      </c>
      <c r="AN779" t="str">
        <f>IF($E779="","",INDEX(CATEGORIAS!$A:$A,MATCH($E779,CATEGORIAS!$B:$B,0)))</f>
        <v/>
      </c>
      <c r="AO779" t="str">
        <f>IF($F779="","",INDEX(SUBCATEGORIAS!$A:$A,MATCH($F779,SUBCATEGORIAS!$B:$B,0)))</f>
        <v/>
      </c>
      <c r="AP779" t="str">
        <f t="shared" si="227"/>
        <v/>
      </c>
      <c r="AR779" s="2" t="str">
        <f t="shared" si="235"/>
        <v/>
      </c>
      <c r="AS779" t="str">
        <f t="shared" si="236"/>
        <v/>
      </c>
      <c r="AT779" t="str">
        <f t="shared" si="228"/>
        <v/>
      </c>
      <c r="AU779" t="str">
        <f t="shared" si="229"/>
        <v/>
      </c>
    </row>
    <row r="780" spans="2:47" x14ac:dyDescent="0.25">
      <c r="B780" t="str">
        <f>IF(D780="","",MAX($B$2:B779)+1)</f>
        <v/>
      </c>
      <c r="C780" s="3" t="str">
        <f>IF(A780="","",IF(COUNTIF($A$2:$A779,$A780)=0,MAX($C$2:$C779)+1,""))</f>
        <v/>
      </c>
      <c r="M780" t="s">
        <v>57</v>
      </c>
      <c r="O780" t="s">
        <v>57</v>
      </c>
      <c r="P780" s="3" t="str">
        <f t="shared" si="230"/>
        <v/>
      </c>
      <c r="Q780" s="3" t="str">
        <f>IF(D780="","",IF(AND(D780&lt;&gt;"",E780&lt;&gt;"",F780&lt;&gt;"",J780&lt;&gt;"",P780&lt;&gt;"",L780&lt;&gt;"",IFERROR(MATCH(INDEX($C:$C,MATCH($D780,$D:$D,0)),IMAGENES!$B:$B,0),-1)&gt;0),"'si'","'no'"))</f>
        <v/>
      </c>
      <c r="S780" t="str">
        <f t="shared" si="220"/>
        <v/>
      </c>
      <c r="T780" t="str">
        <f t="shared" si="221"/>
        <v/>
      </c>
      <c r="U780" t="str">
        <f t="shared" si="222"/>
        <v/>
      </c>
      <c r="V780" t="str">
        <f t="shared" si="231"/>
        <v/>
      </c>
      <c r="W780" t="str">
        <f t="shared" si="223"/>
        <v/>
      </c>
      <c r="X780" t="str">
        <f t="shared" si="224"/>
        <v/>
      </c>
      <c r="Y780" t="str">
        <f t="shared" si="225"/>
        <v/>
      </c>
      <c r="Z780" t="str">
        <f>IF($X780="","",INDEX(CATEGORIAS!$A:$A,MATCH($X780,CATEGORIAS!$B:$B,0)))</f>
        <v/>
      </c>
      <c r="AA780" t="str">
        <f>IF($Y780="","",INDEX(SUBCATEGORIAS!$A:$A,MATCH($Y780,SUBCATEGORIAS!$B:$B,0)))</f>
        <v/>
      </c>
      <c r="AB780" t="str">
        <f t="shared" si="226"/>
        <v/>
      </c>
      <c r="AC780" t="str">
        <f t="shared" si="232"/>
        <v/>
      </c>
      <c r="AD780" t="str">
        <f t="shared" si="233"/>
        <v/>
      </c>
      <c r="AE780" t="str">
        <f t="shared" si="234"/>
        <v/>
      </c>
      <c r="AG780">
        <v>778</v>
      </c>
      <c r="AH780" t="str">
        <f t="shared" si="237"/>
        <v/>
      </c>
      <c r="AN780" t="str">
        <f>IF($E780="","",INDEX(CATEGORIAS!$A:$A,MATCH($E780,CATEGORIAS!$B:$B,0)))</f>
        <v/>
      </c>
      <c r="AO780" t="str">
        <f>IF($F780="","",INDEX(SUBCATEGORIAS!$A:$A,MATCH($F780,SUBCATEGORIAS!$B:$B,0)))</f>
        <v/>
      </c>
      <c r="AP780" t="str">
        <f t="shared" si="227"/>
        <v/>
      </c>
      <c r="AR780" s="2" t="str">
        <f t="shared" si="235"/>
        <v/>
      </c>
      <c r="AS780" t="str">
        <f t="shared" si="236"/>
        <v/>
      </c>
      <c r="AT780" t="str">
        <f t="shared" si="228"/>
        <v/>
      </c>
      <c r="AU780" t="str">
        <f t="shared" si="229"/>
        <v/>
      </c>
    </row>
    <row r="781" spans="2:47" x14ac:dyDescent="0.25">
      <c r="B781" t="str">
        <f>IF(D781="","",MAX($B$2:B780)+1)</f>
        <v/>
      </c>
      <c r="C781" s="3" t="str">
        <f>IF(A781="","",IF(COUNTIF($A$2:$A780,$A781)=0,MAX($C$2:$C780)+1,""))</f>
        <v/>
      </c>
      <c r="M781" t="s">
        <v>57</v>
      </c>
      <c r="O781" t="s">
        <v>57</v>
      </c>
      <c r="P781" s="3" t="str">
        <f t="shared" si="230"/>
        <v/>
      </c>
      <c r="Q781" s="3" t="str">
        <f>IF(D781="","",IF(AND(D781&lt;&gt;"",E781&lt;&gt;"",F781&lt;&gt;"",J781&lt;&gt;"",P781&lt;&gt;"",L781&lt;&gt;"",IFERROR(MATCH(INDEX($C:$C,MATCH($D781,$D:$D,0)),IMAGENES!$B:$B,0),-1)&gt;0),"'si'","'no'"))</f>
        <v/>
      </c>
      <c r="S781" t="str">
        <f t="shared" si="220"/>
        <v/>
      </c>
      <c r="T781" t="str">
        <f t="shared" si="221"/>
        <v/>
      </c>
      <c r="U781" t="str">
        <f t="shared" si="222"/>
        <v/>
      </c>
      <c r="V781" t="str">
        <f t="shared" si="231"/>
        <v/>
      </c>
      <c r="W781" t="str">
        <f t="shared" si="223"/>
        <v/>
      </c>
      <c r="X781" t="str">
        <f t="shared" si="224"/>
        <v/>
      </c>
      <c r="Y781" t="str">
        <f t="shared" si="225"/>
        <v/>
      </c>
      <c r="Z781" t="str">
        <f>IF($X781="","",INDEX(CATEGORIAS!$A:$A,MATCH($X781,CATEGORIAS!$B:$B,0)))</f>
        <v/>
      </c>
      <c r="AA781" t="str">
        <f>IF($Y781="","",INDEX(SUBCATEGORIAS!$A:$A,MATCH($Y781,SUBCATEGORIAS!$B:$B,0)))</f>
        <v/>
      </c>
      <c r="AB781" t="str">
        <f t="shared" si="226"/>
        <v/>
      </c>
      <c r="AC781" t="str">
        <f t="shared" si="232"/>
        <v/>
      </c>
      <c r="AD781" t="str">
        <f t="shared" si="233"/>
        <v/>
      </c>
      <c r="AE781" t="str">
        <f t="shared" si="234"/>
        <v/>
      </c>
      <c r="AG781">
        <v>779</v>
      </c>
      <c r="AH781" t="str">
        <f t="shared" si="237"/>
        <v/>
      </c>
      <c r="AN781" t="str">
        <f>IF($E781="","",INDEX(CATEGORIAS!$A:$A,MATCH($E781,CATEGORIAS!$B:$B,0)))</f>
        <v/>
      </c>
      <c r="AO781" t="str">
        <f>IF($F781="","",INDEX(SUBCATEGORIAS!$A:$A,MATCH($F781,SUBCATEGORIAS!$B:$B,0)))</f>
        <v/>
      </c>
      <c r="AP781" t="str">
        <f t="shared" si="227"/>
        <v/>
      </c>
      <c r="AR781" s="2" t="str">
        <f t="shared" si="235"/>
        <v/>
      </c>
      <c r="AS781" t="str">
        <f t="shared" si="236"/>
        <v/>
      </c>
      <c r="AT781" t="str">
        <f t="shared" si="228"/>
        <v/>
      </c>
      <c r="AU781" t="str">
        <f t="shared" si="229"/>
        <v/>
      </c>
    </row>
    <row r="782" spans="2:47" x14ac:dyDescent="0.25">
      <c r="B782" t="str">
        <f>IF(D782="","",MAX($B$2:B781)+1)</f>
        <v/>
      </c>
      <c r="C782" s="3" t="str">
        <f>IF(A782="","",IF(COUNTIF($A$2:$A781,$A782)=0,MAX($C$2:$C781)+1,""))</f>
        <v/>
      </c>
      <c r="M782" t="s">
        <v>57</v>
      </c>
      <c r="O782" t="s">
        <v>57</v>
      </c>
      <c r="P782" s="3" t="str">
        <f t="shared" si="230"/>
        <v/>
      </c>
      <c r="Q782" s="3" t="str">
        <f>IF(D782="","",IF(AND(D782&lt;&gt;"",E782&lt;&gt;"",F782&lt;&gt;"",J782&lt;&gt;"",P782&lt;&gt;"",L782&lt;&gt;"",IFERROR(MATCH(INDEX($C:$C,MATCH($D782,$D:$D,0)),IMAGENES!$B:$B,0),-1)&gt;0),"'si'","'no'"))</f>
        <v/>
      </c>
      <c r="S782" t="str">
        <f t="shared" si="220"/>
        <v/>
      </c>
      <c r="T782" t="str">
        <f t="shared" si="221"/>
        <v/>
      </c>
      <c r="U782" t="str">
        <f t="shared" si="222"/>
        <v/>
      </c>
      <c r="V782" t="str">
        <f t="shared" si="231"/>
        <v/>
      </c>
      <c r="W782" t="str">
        <f t="shared" si="223"/>
        <v/>
      </c>
      <c r="X782" t="str">
        <f t="shared" si="224"/>
        <v/>
      </c>
      <c r="Y782" t="str">
        <f t="shared" si="225"/>
        <v/>
      </c>
      <c r="Z782" t="str">
        <f>IF($X782="","",INDEX(CATEGORIAS!$A:$A,MATCH($X782,CATEGORIAS!$B:$B,0)))</f>
        <v/>
      </c>
      <c r="AA782" t="str">
        <f>IF($Y782="","",INDEX(SUBCATEGORIAS!$A:$A,MATCH($Y782,SUBCATEGORIAS!$B:$B,0)))</f>
        <v/>
      </c>
      <c r="AB782" t="str">
        <f t="shared" si="226"/>
        <v/>
      </c>
      <c r="AC782" t="str">
        <f t="shared" si="232"/>
        <v/>
      </c>
      <c r="AD782" t="str">
        <f t="shared" si="233"/>
        <v/>
      </c>
      <c r="AE782" t="str">
        <f t="shared" si="234"/>
        <v/>
      </c>
      <c r="AG782">
        <v>780</v>
      </c>
      <c r="AH782" t="str">
        <f t="shared" si="237"/>
        <v/>
      </c>
      <c r="AN782" t="str">
        <f>IF($E782="","",INDEX(CATEGORIAS!$A:$A,MATCH($E782,CATEGORIAS!$B:$B,0)))</f>
        <v/>
      </c>
      <c r="AO782" t="str">
        <f>IF($F782="","",INDEX(SUBCATEGORIAS!$A:$A,MATCH($F782,SUBCATEGORIAS!$B:$B,0)))</f>
        <v/>
      </c>
      <c r="AP782" t="str">
        <f t="shared" si="227"/>
        <v/>
      </c>
      <c r="AR782" s="2" t="str">
        <f t="shared" si="235"/>
        <v/>
      </c>
      <c r="AS782" t="str">
        <f t="shared" si="236"/>
        <v/>
      </c>
      <c r="AT782" t="str">
        <f t="shared" si="228"/>
        <v/>
      </c>
      <c r="AU782" t="str">
        <f t="shared" si="229"/>
        <v/>
      </c>
    </row>
    <row r="783" spans="2:47" x14ac:dyDescent="0.25">
      <c r="B783" t="str">
        <f>IF(D783="","",MAX($B$2:B782)+1)</f>
        <v/>
      </c>
      <c r="C783" s="3" t="str">
        <f>IF(A783="","",IF(COUNTIF($A$2:$A782,$A783)=0,MAX($C$2:$C782)+1,""))</f>
        <v/>
      </c>
      <c r="M783" t="s">
        <v>57</v>
      </c>
      <c r="O783" t="s">
        <v>57</v>
      </c>
      <c r="P783" s="3" t="str">
        <f t="shared" si="230"/>
        <v/>
      </c>
      <c r="Q783" s="3" t="str">
        <f>IF(D783="","",IF(AND(D783&lt;&gt;"",E783&lt;&gt;"",F783&lt;&gt;"",J783&lt;&gt;"",P783&lt;&gt;"",L783&lt;&gt;"",IFERROR(MATCH(INDEX($C:$C,MATCH($D783,$D:$D,0)),IMAGENES!$B:$B,0),-1)&gt;0),"'si'","'no'"))</f>
        <v/>
      </c>
      <c r="S783" t="str">
        <f t="shared" si="220"/>
        <v/>
      </c>
      <c r="T783" t="str">
        <f t="shared" si="221"/>
        <v/>
      </c>
      <c r="U783" t="str">
        <f t="shared" si="222"/>
        <v/>
      </c>
      <c r="V783" t="str">
        <f t="shared" si="231"/>
        <v/>
      </c>
      <c r="W783" t="str">
        <f t="shared" si="223"/>
        <v/>
      </c>
      <c r="X783" t="str">
        <f t="shared" si="224"/>
        <v/>
      </c>
      <c r="Y783" t="str">
        <f t="shared" si="225"/>
        <v/>
      </c>
      <c r="Z783" t="str">
        <f>IF($X783="","",INDEX(CATEGORIAS!$A:$A,MATCH($X783,CATEGORIAS!$B:$B,0)))</f>
        <v/>
      </c>
      <c r="AA783" t="str">
        <f>IF($Y783="","",INDEX(SUBCATEGORIAS!$A:$A,MATCH($Y783,SUBCATEGORIAS!$B:$B,0)))</f>
        <v/>
      </c>
      <c r="AB783" t="str">
        <f t="shared" si="226"/>
        <v/>
      </c>
      <c r="AC783" t="str">
        <f t="shared" si="232"/>
        <v/>
      </c>
      <c r="AD783" t="str">
        <f t="shared" si="233"/>
        <v/>
      </c>
      <c r="AE783" t="str">
        <f t="shared" si="234"/>
        <v/>
      </c>
      <c r="AG783">
        <v>781</v>
      </c>
      <c r="AH783" t="str">
        <f t="shared" si="237"/>
        <v/>
      </c>
      <c r="AN783" t="str">
        <f>IF($E783="","",INDEX(CATEGORIAS!$A:$A,MATCH($E783,CATEGORIAS!$B:$B,0)))</f>
        <v/>
      </c>
      <c r="AO783" t="str">
        <f>IF($F783="","",INDEX(SUBCATEGORIAS!$A:$A,MATCH($F783,SUBCATEGORIAS!$B:$B,0)))</f>
        <v/>
      </c>
      <c r="AP783" t="str">
        <f t="shared" si="227"/>
        <v/>
      </c>
      <c r="AR783" s="2" t="str">
        <f t="shared" si="235"/>
        <v/>
      </c>
      <c r="AS783" t="str">
        <f t="shared" si="236"/>
        <v/>
      </c>
      <c r="AT783" t="str">
        <f t="shared" si="228"/>
        <v/>
      </c>
      <c r="AU783" t="str">
        <f t="shared" si="229"/>
        <v/>
      </c>
    </row>
    <row r="784" spans="2:47" x14ac:dyDescent="0.25">
      <c r="B784" t="str">
        <f>IF(D784="","",MAX($B$2:B783)+1)</f>
        <v/>
      </c>
      <c r="C784" s="3" t="str">
        <f>IF(A784="","",IF(COUNTIF($A$2:$A783,$A784)=0,MAX($C$2:$C783)+1,""))</f>
        <v/>
      </c>
      <c r="M784" t="s">
        <v>57</v>
      </c>
      <c r="O784" t="s">
        <v>57</v>
      </c>
      <c r="P784" s="3" t="str">
        <f t="shared" si="230"/>
        <v/>
      </c>
      <c r="Q784" s="3" t="str">
        <f>IF(D784="","",IF(AND(D784&lt;&gt;"",E784&lt;&gt;"",F784&lt;&gt;"",J784&lt;&gt;"",P784&lt;&gt;"",L784&lt;&gt;"",IFERROR(MATCH(INDEX($C:$C,MATCH($D784,$D:$D,0)),IMAGENES!$B:$B,0),-1)&gt;0),"'si'","'no'"))</f>
        <v/>
      </c>
      <c r="S784" t="str">
        <f t="shared" si="220"/>
        <v/>
      </c>
      <c r="T784" t="str">
        <f t="shared" si="221"/>
        <v/>
      </c>
      <c r="U784" t="str">
        <f t="shared" si="222"/>
        <v/>
      </c>
      <c r="V784" t="str">
        <f t="shared" si="231"/>
        <v/>
      </c>
      <c r="W784" t="str">
        <f t="shared" si="223"/>
        <v/>
      </c>
      <c r="X784" t="str">
        <f t="shared" si="224"/>
        <v/>
      </c>
      <c r="Y784" t="str">
        <f t="shared" si="225"/>
        <v/>
      </c>
      <c r="Z784" t="str">
        <f>IF($X784="","",INDEX(CATEGORIAS!$A:$A,MATCH($X784,CATEGORIAS!$B:$B,0)))</f>
        <v/>
      </c>
      <c r="AA784" t="str">
        <f>IF($Y784="","",INDEX(SUBCATEGORIAS!$A:$A,MATCH($Y784,SUBCATEGORIAS!$B:$B,0)))</f>
        <v/>
      </c>
      <c r="AB784" t="str">
        <f t="shared" si="226"/>
        <v/>
      </c>
      <c r="AC784" t="str">
        <f t="shared" si="232"/>
        <v/>
      </c>
      <c r="AD784" t="str">
        <f t="shared" si="233"/>
        <v/>
      </c>
      <c r="AE784" t="str">
        <f t="shared" si="234"/>
        <v/>
      </c>
      <c r="AG784">
        <v>782</v>
      </c>
      <c r="AH784" t="str">
        <f t="shared" si="237"/>
        <v/>
      </c>
      <c r="AN784" t="str">
        <f>IF($E784="","",INDEX(CATEGORIAS!$A:$A,MATCH($E784,CATEGORIAS!$B:$B,0)))</f>
        <v/>
      </c>
      <c r="AO784" t="str">
        <f>IF($F784="","",INDEX(SUBCATEGORIAS!$A:$A,MATCH($F784,SUBCATEGORIAS!$B:$B,0)))</f>
        <v/>
      </c>
      <c r="AP784" t="str">
        <f t="shared" si="227"/>
        <v/>
      </c>
      <c r="AR784" s="2" t="str">
        <f t="shared" si="235"/>
        <v/>
      </c>
      <c r="AS784" t="str">
        <f t="shared" si="236"/>
        <v/>
      </c>
      <c r="AT784" t="str">
        <f t="shared" si="228"/>
        <v/>
      </c>
      <c r="AU784" t="str">
        <f t="shared" si="229"/>
        <v/>
      </c>
    </row>
    <row r="785" spans="2:47" x14ac:dyDescent="0.25">
      <c r="B785" t="str">
        <f>IF(D785="","",MAX($B$2:B784)+1)</f>
        <v/>
      </c>
      <c r="C785" s="3" t="str">
        <f>IF(A785="","",IF(COUNTIF($A$2:$A784,$A785)=0,MAX($C$2:$C784)+1,""))</f>
        <v/>
      </c>
      <c r="M785" t="s">
        <v>57</v>
      </c>
      <c r="O785" t="s">
        <v>57</v>
      </c>
      <c r="P785" s="3" t="str">
        <f t="shared" si="230"/>
        <v/>
      </c>
      <c r="Q785" s="3" t="str">
        <f>IF(D785="","",IF(AND(D785&lt;&gt;"",E785&lt;&gt;"",F785&lt;&gt;"",J785&lt;&gt;"",P785&lt;&gt;"",L785&lt;&gt;"",IFERROR(MATCH(INDEX($C:$C,MATCH($D785,$D:$D,0)),IMAGENES!$B:$B,0),-1)&gt;0),"'si'","'no'"))</f>
        <v/>
      </c>
      <c r="S785" t="str">
        <f t="shared" si="220"/>
        <v/>
      </c>
      <c r="T785" t="str">
        <f t="shared" si="221"/>
        <v/>
      </c>
      <c r="U785" t="str">
        <f t="shared" si="222"/>
        <v/>
      </c>
      <c r="V785" t="str">
        <f t="shared" si="231"/>
        <v/>
      </c>
      <c r="W785" t="str">
        <f t="shared" si="223"/>
        <v/>
      </c>
      <c r="X785" t="str">
        <f t="shared" si="224"/>
        <v/>
      </c>
      <c r="Y785" t="str">
        <f t="shared" si="225"/>
        <v/>
      </c>
      <c r="Z785" t="str">
        <f>IF($X785="","",INDEX(CATEGORIAS!$A:$A,MATCH($X785,CATEGORIAS!$B:$B,0)))</f>
        <v/>
      </c>
      <c r="AA785" t="str">
        <f>IF($Y785="","",INDEX(SUBCATEGORIAS!$A:$A,MATCH($Y785,SUBCATEGORIAS!$B:$B,0)))</f>
        <v/>
      </c>
      <c r="AB785" t="str">
        <f t="shared" si="226"/>
        <v/>
      </c>
      <c r="AC785" t="str">
        <f t="shared" si="232"/>
        <v/>
      </c>
      <c r="AD785" t="str">
        <f t="shared" si="233"/>
        <v/>
      </c>
      <c r="AE785" t="str">
        <f t="shared" si="234"/>
        <v/>
      </c>
      <c r="AG785">
        <v>783</v>
      </c>
      <c r="AH785" t="str">
        <f t="shared" si="237"/>
        <v/>
      </c>
      <c r="AN785" t="str">
        <f>IF($E785="","",INDEX(CATEGORIAS!$A:$A,MATCH($E785,CATEGORIAS!$B:$B,0)))</f>
        <v/>
      </c>
      <c r="AO785" t="str">
        <f>IF($F785="","",INDEX(SUBCATEGORIAS!$A:$A,MATCH($F785,SUBCATEGORIAS!$B:$B,0)))</f>
        <v/>
      </c>
      <c r="AP785" t="str">
        <f t="shared" si="227"/>
        <v/>
      </c>
      <c r="AR785" s="2" t="str">
        <f t="shared" si="235"/>
        <v/>
      </c>
      <c r="AS785" t="str">
        <f t="shared" si="236"/>
        <v/>
      </c>
      <c r="AT785" t="str">
        <f t="shared" si="228"/>
        <v/>
      </c>
      <c r="AU785" t="str">
        <f t="shared" si="229"/>
        <v/>
      </c>
    </row>
    <row r="786" spans="2:47" x14ac:dyDescent="0.25">
      <c r="B786" t="str">
        <f>IF(D786="","",MAX($B$2:B785)+1)</f>
        <v/>
      </c>
      <c r="C786" s="3" t="str">
        <f>IF(A786="","",IF(COUNTIF($A$2:$A785,$A786)=0,MAX($C$2:$C785)+1,""))</f>
        <v/>
      </c>
      <c r="M786" t="s">
        <v>57</v>
      </c>
      <c r="O786" t="s">
        <v>57</v>
      </c>
      <c r="P786" s="3" t="str">
        <f t="shared" si="230"/>
        <v/>
      </c>
      <c r="Q786" s="3" t="str">
        <f>IF(D786="","",IF(AND(D786&lt;&gt;"",E786&lt;&gt;"",F786&lt;&gt;"",J786&lt;&gt;"",P786&lt;&gt;"",L786&lt;&gt;"",IFERROR(MATCH(INDEX($C:$C,MATCH($D786,$D:$D,0)),IMAGENES!$B:$B,0),-1)&gt;0),"'si'","'no'"))</f>
        <v/>
      </c>
      <c r="S786" t="str">
        <f t="shared" si="220"/>
        <v/>
      </c>
      <c r="T786" t="str">
        <f t="shared" si="221"/>
        <v/>
      </c>
      <c r="U786" t="str">
        <f t="shared" si="222"/>
        <v/>
      </c>
      <c r="V786" t="str">
        <f t="shared" si="231"/>
        <v/>
      </c>
      <c r="W786" t="str">
        <f t="shared" si="223"/>
        <v/>
      </c>
      <c r="X786" t="str">
        <f t="shared" si="224"/>
        <v/>
      </c>
      <c r="Y786" t="str">
        <f t="shared" si="225"/>
        <v/>
      </c>
      <c r="Z786" t="str">
        <f>IF($X786="","",INDEX(CATEGORIAS!$A:$A,MATCH($X786,CATEGORIAS!$B:$B,0)))</f>
        <v/>
      </c>
      <c r="AA786" t="str">
        <f>IF($Y786="","",INDEX(SUBCATEGORIAS!$A:$A,MATCH($Y786,SUBCATEGORIAS!$B:$B,0)))</f>
        <v/>
      </c>
      <c r="AB786" t="str">
        <f t="shared" si="226"/>
        <v/>
      </c>
      <c r="AC786" t="str">
        <f t="shared" si="232"/>
        <v/>
      </c>
      <c r="AD786" t="str">
        <f t="shared" si="233"/>
        <v/>
      </c>
      <c r="AE786" t="str">
        <f t="shared" si="234"/>
        <v/>
      </c>
      <c r="AG786">
        <v>784</v>
      </c>
      <c r="AH786" t="str">
        <f t="shared" si="237"/>
        <v/>
      </c>
      <c r="AN786" t="str">
        <f>IF($E786="","",INDEX(CATEGORIAS!$A:$A,MATCH($E786,CATEGORIAS!$B:$B,0)))</f>
        <v/>
      </c>
      <c r="AO786" t="str">
        <f>IF($F786="","",INDEX(SUBCATEGORIAS!$A:$A,MATCH($F786,SUBCATEGORIAS!$B:$B,0)))</f>
        <v/>
      </c>
      <c r="AP786" t="str">
        <f t="shared" si="227"/>
        <v/>
      </c>
      <c r="AR786" s="2" t="str">
        <f t="shared" si="235"/>
        <v/>
      </c>
      <c r="AS786" t="str">
        <f t="shared" si="236"/>
        <v/>
      </c>
      <c r="AT786" t="str">
        <f t="shared" si="228"/>
        <v/>
      </c>
      <c r="AU786" t="str">
        <f t="shared" si="229"/>
        <v/>
      </c>
    </row>
    <row r="787" spans="2:47" x14ac:dyDescent="0.25">
      <c r="B787" t="str">
        <f>IF(D787="","",MAX($B$2:B786)+1)</f>
        <v/>
      </c>
      <c r="C787" s="3" t="str">
        <f>IF(A787="","",IF(COUNTIF($A$2:$A786,$A787)=0,MAX($C$2:$C786)+1,""))</f>
        <v/>
      </c>
      <c r="M787" t="s">
        <v>57</v>
      </c>
      <c r="O787" t="s">
        <v>57</v>
      </c>
      <c r="P787" s="3" t="str">
        <f t="shared" si="230"/>
        <v/>
      </c>
      <c r="Q787" s="3" t="str">
        <f>IF(D787="","",IF(AND(D787&lt;&gt;"",E787&lt;&gt;"",F787&lt;&gt;"",J787&lt;&gt;"",P787&lt;&gt;"",L787&lt;&gt;"",IFERROR(MATCH(INDEX($C:$C,MATCH($D787,$D:$D,0)),IMAGENES!$B:$B,0),-1)&gt;0),"'si'","'no'"))</f>
        <v/>
      </c>
      <c r="S787" t="str">
        <f t="shared" si="220"/>
        <v/>
      </c>
      <c r="T787" t="str">
        <f t="shared" si="221"/>
        <v/>
      </c>
      <c r="U787" t="str">
        <f t="shared" si="222"/>
        <v/>
      </c>
      <c r="V787" t="str">
        <f t="shared" si="231"/>
        <v/>
      </c>
      <c r="W787" t="str">
        <f t="shared" si="223"/>
        <v/>
      </c>
      <c r="X787" t="str">
        <f t="shared" si="224"/>
        <v/>
      </c>
      <c r="Y787" t="str">
        <f t="shared" si="225"/>
        <v/>
      </c>
      <c r="Z787" t="str">
        <f>IF($X787="","",INDEX(CATEGORIAS!$A:$A,MATCH($X787,CATEGORIAS!$B:$B,0)))</f>
        <v/>
      </c>
      <c r="AA787" t="str">
        <f>IF($Y787="","",INDEX(SUBCATEGORIAS!$A:$A,MATCH($Y787,SUBCATEGORIAS!$B:$B,0)))</f>
        <v/>
      </c>
      <c r="AB787" t="str">
        <f t="shared" si="226"/>
        <v/>
      </c>
      <c r="AC787" t="str">
        <f t="shared" si="232"/>
        <v/>
      </c>
      <c r="AD787" t="str">
        <f t="shared" si="233"/>
        <v/>
      </c>
      <c r="AE787" t="str">
        <f t="shared" si="234"/>
        <v/>
      </c>
      <c r="AG787">
        <v>785</v>
      </c>
      <c r="AH787">
        <f t="shared" si="237"/>
        <v>57</v>
      </c>
      <c r="AN787" t="str">
        <f>IF($E787="","",INDEX(CATEGORIAS!$A:$A,MATCH($E787,CATEGORIAS!$B:$B,0)))</f>
        <v/>
      </c>
      <c r="AO787" t="str">
        <f>IF($F787="","",INDEX(SUBCATEGORIAS!$A:$A,MATCH($F787,SUBCATEGORIAS!$B:$B,0)))</f>
        <v/>
      </c>
      <c r="AP787" t="str">
        <f t="shared" si="227"/>
        <v/>
      </c>
      <c r="AR787" s="2" t="str">
        <f t="shared" si="235"/>
        <v/>
      </c>
      <c r="AS787" t="str">
        <f t="shared" si="236"/>
        <v/>
      </c>
      <c r="AT787" t="str">
        <f t="shared" si="228"/>
        <v/>
      </c>
      <c r="AU787" t="str">
        <f t="shared" si="229"/>
        <v/>
      </c>
    </row>
    <row r="788" spans="2:47" x14ac:dyDescent="0.25">
      <c r="B788" t="str">
        <f>IF(D788="","",MAX($B$2:B787)+1)</f>
        <v/>
      </c>
      <c r="C788" s="3" t="str">
        <f>IF(A788="","",IF(COUNTIF($A$2:$A787,$A788)=0,MAX($C$2:$C787)+1,""))</f>
        <v/>
      </c>
      <c r="M788" t="s">
        <v>57</v>
      </c>
      <c r="O788" t="s">
        <v>57</v>
      </c>
      <c r="P788" s="3" t="str">
        <f t="shared" si="230"/>
        <v/>
      </c>
      <c r="Q788" s="3" t="str">
        <f>IF(D788="","",IF(AND(D788&lt;&gt;"",E788&lt;&gt;"",F788&lt;&gt;"",J788&lt;&gt;"",P788&lt;&gt;"",L788&lt;&gt;"",IFERROR(MATCH(INDEX($C:$C,MATCH($D788,$D:$D,0)),IMAGENES!$B:$B,0),-1)&gt;0),"'si'","'no'"))</f>
        <v/>
      </c>
      <c r="S788" t="str">
        <f t="shared" si="220"/>
        <v/>
      </c>
      <c r="T788" t="str">
        <f t="shared" si="221"/>
        <v/>
      </c>
      <c r="U788" t="str">
        <f t="shared" si="222"/>
        <v/>
      </c>
      <c r="V788" t="str">
        <f t="shared" si="231"/>
        <v/>
      </c>
      <c r="W788" t="str">
        <f t="shared" si="223"/>
        <v/>
      </c>
      <c r="X788" t="str">
        <f t="shared" si="224"/>
        <v/>
      </c>
      <c r="Y788" t="str">
        <f t="shared" si="225"/>
        <v/>
      </c>
      <c r="Z788" t="str">
        <f>IF($X788="","",INDEX(CATEGORIAS!$A:$A,MATCH($X788,CATEGORIAS!$B:$B,0)))</f>
        <v/>
      </c>
      <c r="AA788" t="str">
        <f>IF($Y788="","",INDEX(SUBCATEGORIAS!$A:$A,MATCH($Y788,SUBCATEGORIAS!$B:$B,0)))</f>
        <v/>
      </c>
      <c r="AB788" t="str">
        <f t="shared" si="226"/>
        <v/>
      </c>
      <c r="AC788" t="str">
        <f t="shared" si="232"/>
        <v/>
      </c>
      <c r="AD788" t="str">
        <f t="shared" si="233"/>
        <v/>
      </c>
      <c r="AE788" t="str">
        <f t="shared" si="234"/>
        <v/>
      </c>
      <c r="AG788">
        <v>786</v>
      </c>
      <c r="AH788" t="str">
        <f t="shared" si="237"/>
        <v/>
      </c>
      <c r="AN788" t="str">
        <f>IF($E788="","",INDEX(CATEGORIAS!$A:$A,MATCH($E788,CATEGORIAS!$B:$B,0)))</f>
        <v/>
      </c>
      <c r="AO788" t="str">
        <f>IF($F788="","",INDEX(SUBCATEGORIAS!$A:$A,MATCH($F788,SUBCATEGORIAS!$B:$B,0)))</f>
        <v/>
      </c>
      <c r="AP788" t="str">
        <f t="shared" si="227"/>
        <v/>
      </c>
      <c r="AR788" s="2" t="str">
        <f t="shared" si="235"/>
        <v/>
      </c>
      <c r="AS788" t="str">
        <f t="shared" si="236"/>
        <v/>
      </c>
      <c r="AT788" t="str">
        <f t="shared" si="228"/>
        <v/>
      </c>
      <c r="AU788" t="str">
        <f t="shared" si="229"/>
        <v/>
      </c>
    </row>
    <row r="789" spans="2:47" x14ac:dyDescent="0.25">
      <c r="B789" t="str">
        <f>IF(D789="","",MAX($B$2:B788)+1)</f>
        <v/>
      </c>
      <c r="C789" s="3" t="str">
        <f>IF(A789="","",IF(COUNTIF($A$2:$A788,$A789)=0,MAX($C$2:$C788)+1,""))</f>
        <v/>
      </c>
      <c r="M789" t="s">
        <v>57</v>
      </c>
      <c r="O789" t="s">
        <v>57</v>
      </c>
      <c r="P789" s="3" t="str">
        <f t="shared" si="230"/>
        <v/>
      </c>
      <c r="Q789" s="3" t="str">
        <f>IF(D789="","",IF(AND(D789&lt;&gt;"",E789&lt;&gt;"",F789&lt;&gt;"",J789&lt;&gt;"",P789&lt;&gt;"",L789&lt;&gt;"",IFERROR(MATCH(INDEX($C:$C,MATCH($D789,$D:$D,0)),IMAGENES!$B:$B,0),-1)&gt;0),"'si'","'no'"))</f>
        <v/>
      </c>
      <c r="S789" t="str">
        <f t="shared" si="220"/>
        <v/>
      </c>
      <c r="T789" t="str">
        <f t="shared" si="221"/>
        <v/>
      </c>
      <c r="U789" t="str">
        <f t="shared" si="222"/>
        <v/>
      </c>
      <c r="V789" t="str">
        <f t="shared" si="231"/>
        <v/>
      </c>
      <c r="W789" t="str">
        <f t="shared" si="223"/>
        <v/>
      </c>
      <c r="X789" t="str">
        <f t="shared" si="224"/>
        <v/>
      </c>
      <c r="Y789" t="str">
        <f t="shared" si="225"/>
        <v/>
      </c>
      <c r="Z789" t="str">
        <f>IF($X789="","",INDEX(CATEGORIAS!$A:$A,MATCH($X789,CATEGORIAS!$B:$B,0)))</f>
        <v/>
      </c>
      <c r="AA789" t="str">
        <f>IF($Y789="","",INDEX(SUBCATEGORIAS!$A:$A,MATCH($Y789,SUBCATEGORIAS!$B:$B,0)))</f>
        <v/>
      </c>
      <c r="AB789" t="str">
        <f t="shared" si="226"/>
        <v/>
      </c>
      <c r="AC789" t="str">
        <f t="shared" si="232"/>
        <v/>
      </c>
      <c r="AD789" t="str">
        <f t="shared" si="233"/>
        <v/>
      </c>
      <c r="AE789" t="str">
        <f t="shared" si="234"/>
        <v/>
      </c>
      <c r="AG789">
        <v>787</v>
      </c>
      <c r="AH789" t="str">
        <f t="shared" si="237"/>
        <v/>
      </c>
      <c r="AN789" t="str">
        <f>IF($E789="","",INDEX(CATEGORIAS!$A:$A,MATCH($E789,CATEGORIAS!$B:$B,0)))</f>
        <v/>
      </c>
      <c r="AO789" t="str">
        <f>IF($F789="","",INDEX(SUBCATEGORIAS!$A:$A,MATCH($F789,SUBCATEGORIAS!$B:$B,0)))</f>
        <v/>
      </c>
      <c r="AP789" t="str">
        <f t="shared" si="227"/>
        <v/>
      </c>
      <c r="AR789" s="2" t="str">
        <f t="shared" si="235"/>
        <v/>
      </c>
      <c r="AS789" t="str">
        <f t="shared" si="236"/>
        <v/>
      </c>
      <c r="AT789" t="str">
        <f t="shared" si="228"/>
        <v/>
      </c>
      <c r="AU789" t="str">
        <f t="shared" si="229"/>
        <v/>
      </c>
    </row>
    <row r="790" spans="2:47" x14ac:dyDescent="0.25">
      <c r="B790" t="str">
        <f>IF(D790="","",MAX($B$2:B789)+1)</f>
        <v/>
      </c>
      <c r="C790" s="3" t="str">
        <f>IF(A790="","",IF(COUNTIF($A$2:$A789,$A790)=0,MAX($C$2:$C789)+1,""))</f>
        <v/>
      </c>
      <c r="M790" t="s">
        <v>57</v>
      </c>
      <c r="O790" t="s">
        <v>57</v>
      </c>
      <c r="P790" s="3" t="str">
        <f t="shared" si="230"/>
        <v/>
      </c>
      <c r="Q790" s="3" t="str">
        <f>IF(D790="","",IF(AND(D790&lt;&gt;"",E790&lt;&gt;"",F790&lt;&gt;"",J790&lt;&gt;"",P790&lt;&gt;"",L790&lt;&gt;"",IFERROR(MATCH(INDEX($C:$C,MATCH($D790,$D:$D,0)),IMAGENES!$B:$B,0),-1)&gt;0),"'si'","'no'"))</f>
        <v/>
      </c>
      <c r="S790" t="str">
        <f t="shared" si="220"/>
        <v/>
      </c>
      <c r="T790" t="str">
        <f t="shared" si="221"/>
        <v/>
      </c>
      <c r="U790" t="str">
        <f t="shared" si="222"/>
        <v/>
      </c>
      <c r="V790" t="str">
        <f t="shared" si="231"/>
        <v/>
      </c>
      <c r="W790" t="str">
        <f t="shared" si="223"/>
        <v/>
      </c>
      <c r="X790" t="str">
        <f t="shared" si="224"/>
        <v/>
      </c>
      <c r="Y790" t="str">
        <f t="shared" si="225"/>
        <v/>
      </c>
      <c r="Z790" t="str">
        <f>IF($X790="","",INDEX(CATEGORIAS!$A:$A,MATCH($X790,CATEGORIAS!$B:$B,0)))</f>
        <v/>
      </c>
      <c r="AA790" t="str">
        <f>IF($Y790="","",INDEX(SUBCATEGORIAS!$A:$A,MATCH($Y790,SUBCATEGORIAS!$B:$B,0)))</f>
        <v/>
      </c>
      <c r="AB790" t="str">
        <f t="shared" si="226"/>
        <v/>
      </c>
      <c r="AC790" t="str">
        <f t="shared" si="232"/>
        <v/>
      </c>
      <c r="AD790" t="str">
        <f t="shared" si="233"/>
        <v/>
      </c>
      <c r="AE790" t="str">
        <f t="shared" si="234"/>
        <v/>
      </c>
      <c r="AG790">
        <v>788</v>
      </c>
      <c r="AH790" t="str">
        <f t="shared" si="237"/>
        <v/>
      </c>
      <c r="AN790" t="str">
        <f>IF($E790="","",INDEX(CATEGORIAS!$A:$A,MATCH($E790,CATEGORIAS!$B:$B,0)))</f>
        <v/>
      </c>
      <c r="AO790" t="str">
        <f>IF($F790="","",INDEX(SUBCATEGORIAS!$A:$A,MATCH($F790,SUBCATEGORIAS!$B:$B,0)))</f>
        <v/>
      </c>
      <c r="AP790" t="str">
        <f t="shared" si="227"/>
        <v/>
      </c>
      <c r="AR790" s="2" t="str">
        <f t="shared" si="235"/>
        <v/>
      </c>
      <c r="AS790" t="str">
        <f t="shared" si="236"/>
        <v/>
      </c>
      <c r="AT790" t="str">
        <f t="shared" si="228"/>
        <v/>
      </c>
      <c r="AU790" t="str">
        <f t="shared" si="229"/>
        <v/>
      </c>
    </row>
    <row r="791" spans="2:47" x14ac:dyDescent="0.25">
      <c r="B791" t="str">
        <f>IF(D791="","",MAX($B$2:B790)+1)</f>
        <v/>
      </c>
      <c r="C791" s="3" t="str">
        <f>IF(A791="","",IF(COUNTIF($A$2:$A790,$A791)=0,MAX($C$2:$C790)+1,""))</f>
        <v/>
      </c>
      <c r="M791" t="s">
        <v>57</v>
      </c>
      <c r="O791" t="s">
        <v>57</v>
      </c>
      <c r="P791" s="3" t="str">
        <f t="shared" si="230"/>
        <v/>
      </c>
      <c r="Q791" s="3" t="str">
        <f>IF(D791="","",IF(AND(D791&lt;&gt;"",E791&lt;&gt;"",F791&lt;&gt;"",J791&lt;&gt;"",P791&lt;&gt;"",L791&lt;&gt;"",IFERROR(MATCH(INDEX($C:$C,MATCH($D791,$D:$D,0)),IMAGENES!$B:$B,0),-1)&gt;0),"'si'","'no'"))</f>
        <v/>
      </c>
      <c r="S791" t="str">
        <f t="shared" si="220"/>
        <v/>
      </c>
      <c r="T791" t="str">
        <f t="shared" si="221"/>
        <v/>
      </c>
      <c r="U791" t="str">
        <f t="shared" si="222"/>
        <v/>
      </c>
      <c r="V791" t="str">
        <f t="shared" si="231"/>
        <v/>
      </c>
      <c r="W791" t="str">
        <f t="shared" si="223"/>
        <v/>
      </c>
      <c r="X791" t="str">
        <f t="shared" si="224"/>
        <v/>
      </c>
      <c r="Y791" t="str">
        <f t="shared" si="225"/>
        <v/>
      </c>
      <c r="Z791" t="str">
        <f>IF($X791="","",INDEX(CATEGORIAS!$A:$A,MATCH($X791,CATEGORIAS!$B:$B,0)))</f>
        <v/>
      </c>
      <c r="AA791" t="str">
        <f>IF($Y791="","",INDEX(SUBCATEGORIAS!$A:$A,MATCH($Y791,SUBCATEGORIAS!$B:$B,0)))</f>
        <v/>
      </c>
      <c r="AB791" t="str">
        <f t="shared" si="226"/>
        <v/>
      </c>
      <c r="AC791" t="str">
        <f t="shared" si="232"/>
        <v/>
      </c>
      <c r="AD791" t="str">
        <f t="shared" si="233"/>
        <v/>
      </c>
      <c r="AE791" t="str">
        <f t="shared" si="234"/>
        <v/>
      </c>
      <c r="AG791">
        <v>789</v>
      </c>
      <c r="AH791" t="str">
        <f t="shared" si="237"/>
        <v/>
      </c>
      <c r="AN791" t="str">
        <f>IF($E791="","",INDEX(CATEGORIAS!$A:$A,MATCH($E791,CATEGORIAS!$B:$B,0)))</f>
        <v/>
      </c>
      <c r="AO791" t="str">
        <f>IF($F791="","",INDEX(SUBCATEGORIAS!$A:$A,MATCH($F791,SUBCATEGORIAS!$B:$B,0)))</f>
        <v/>
      </c>
      <c r="AP791" t="str">
        <f t="shared" si="227"/>
        <v/>
      </c>
      <c r="AR791" s="2" t="str">
        <f t="shared" si="235"/>
        <v/>
      </c>
      <c r="AS791" t="str">
        <f t="shared" si="236"/>
        <v/>
      </c>
      <c r="AT791" t="str">
        <f t="shared" si="228"/>
        <v/>
      </c>
      <c r="AU791" t="str">
        <f t="shared" si="229"/>
        <v/>
      </c>
    </row>
    <row r="792" spans="2:47" x14ac:dyDescent="0.25">
      <c r="B792" t="str">
        <f>IF(D792="","",MAX($B$2:B791)+1)</f>
        <v/>
      </c>
      <c r="C792" s="3" t="str">
        <f>IF(A792="","",IF(COUNTIF($A$2:$A791,$A792)=0,MAX($C$2:$C791)+1,""))</f>
        <v/>
      </c>
      <c r="M792" t="s">
        <v>57</v>
      </c>
      <c r="O792" t="s">
        <v>57</v>
      </c>
      <c r="P792" s="3" t="str">
        <f t="shared" si="230"/>
        <v/>
      </c>
      <c r="Q792" s="3" t="str">
        <f>IF(D792="","",IF(AND(D792&lt;&gt;"",E792&lt;&gt;"",F792&lt;&gt;"",J792&lt;&gt;"",P792&lt;&gt;"",L792&lt;&gt;"",IFERROR(MATCH(INDEX($C:$C,MATCH($D792,$D:$D,0)),IMAGENES!$B:$B,0),-1)&gt;0),"'si'","'no'"))</f>
        <v/>
      </c>
      <c r="S792" t="str">
        <f t="shared" si="220"/>
        <v/>
      </c>
      <c r="T792" t="str">
        <f t="shared" si="221"/>
        <v/>
      </c>
      <c r="U792" t="str">
        <f t="shared" si="222"/>
        <v/>
      </c>
      <c r="V792" t="str">
        <f t="shared" si="231"/>
        <v/>
      </c>
      <c r="W792" t="str">
        <f t="shared" si="223"/>
        <v/>
      </c>
      <c r="X792" t="str">
        <f t="shared" si="224"/>
        <v/>
      </c>
      <c r="Y792" t="str">
        <f t="shared" si="225"/>
        <v/>
      </c>
      <c r="Z792" t="str">
        <f>IF($X792="","",INDEX(CATEGORIAS!$A:$A,MATCH($X792,CATEGORIAS!$B:$B,0)))</f>
        <v/>
      </c>
      <c r="AA792" t="str">
        <f>IF($Y792="","",INDEX(SUBCATEGORIAS!$A:$A,MATCH($Y792,SUBCATEGORIAS!$B:$B,0)))</f>
        <v/>
      </c>
      <c r="AB792" t="str">
        <f t="shared" si="226"/>
        <v/>
      </c>
      <c r="AC792" t="str">
        <f t="shared" si="232"/>
        <v/>
      </c>
      <c r="AD792" t="str">
        <f t="shared" si="233"/>
        <v/>
      </c>
      <c r="AE792" t="str">
        <f t="shared" si="234"/>
        <v/>
      </c>
      <c r="AG792">
        <v>790</v>
      </c>
      <c r="AH792" t="str">
        <f t="shared" si="237"/>
        <v/>
      </c>
      <c r="AN792" t="str">
        <f>IF($E792="","",INDEX(CATEGORIAS!$A:$A,MATCH($E792,CATEGORIAS!$B:$B,0)))</f>
        <v/>
      </c>
      <c r="AO792" t="str">
        <f>IF($F792="","",INDEX(SUBCATEGORIAS!$A:$A,MATCH($F792,SUBCATEGORIAS!$B:$B,0)))</f>
        <v/>
      </c>
      <c r="AP792" t="str">
        <f t="shared" si="227"/>
        <v/>
      </c>
      <c r="AR792" s="2" t="str">
        <f t="shared" si="235"/>
        <v/>
      </c>
      <c r="AS792" t="str">
        <f t="shared" si="236"/>
        <v/>
      </c>
      <c r="AT792" t="str">
        <f t="shared" si="228"/>
        <v/>
      </c>
      <c r="AU792" t="str">
        <f t="shared" si="229"/>
        <v/>
      </c>
    </row>
    <row r="793" spans="2:47" x14ac:dyDescent="0.25">
      <c r="B793" t="str">
        <f>IF(D793="","",MAX($B$2:B792)+1)</f>
        <v/>
      </c>
      <c r="C793" s="3" t="str">
        <f>IF(A793="","",IF(COUNTIF($A$2:$A792,$A793)=0,MAX($C$2:$C792)+1,""))</f>
        <v/>
      </c>
      <c r="M793" t="s">
        <v>57</v>
      </c>
      <c r="O793" t="s">
        <v>57</v>
      </c>
      <c r="P793" s="3" t="str">
        <f t="shared" si="230"/>
        <v/>
      </c>
      <c r="Q793" s="3" t="str">
        <f>IF(D793="","",IF(AND(D793&lt;&gt;"",E793&lt;&gt;"",F793&lt;&gt;"",J793&lt;&gt;"",P793&lt;&gt;"",L793&lt;&gt;"",IFERROR(MATCH(INDEX($C:$C,MATCH($D793,$D:$D,0)),IMAGENES!$B:$B,0),-1)&gt;0),"'si'","'no'"))</f>
        <v/>
      </c>
      <c r="S793" t="str">
        <f t="shared" si="220"/>
        <v/>
      </c>
      <c r="T793" t="str">
        <f t="shared" si="221"/>
        <v/>
      </c>
      <c r="U793" t="str">
        <f t="shared" si="222"/>
        <v/>
      </c>
      <c r="V793" t="str">
        <f t="shared" si="231"/>
        <v/>
      </c>
      <c r="W793" t="str">
        <f t="shared" si="223"/>
        <v/>
      </c>
      <c r="X793" t="str">
        <f t="shared" si="224"/>
        <v/>
      </c>
      <c r="Y793" t="str">
        <f t="shared" si="225"/>
        <v/>
      </c>
      <c r="Z793" t="str">
        <f>IF($X793="","",INDEX(CATEGORIAS!$A:$A,MATCH($X793,CATEGORIAS!$B:$B,0)))</f>
        <v/>
      </c>
      <c r="AA793" t="str">
        <f>IF($Y793="","",INDEX(SUBCATEGORIAS!$A:$A,MATCH($Y793,SUBCATEGORIAS!$B:$B,0)))</f>
        <v/>
      </c>
      <c r="AB793" t="str">
        <f t="shared" si="226"/>
        <v/>
      </c>
      <c r="AC793" t="str">
        <f t="shared" si="232"/>
        <v/>
      </c>
      <c r="AD793" t="str">
        <f t="shared" si="233"/>
        <v/>
      </c>
      <c r="AE793" t="str">
        <f t="shared" si="234"/>
        <v/>
      </c>
      <c r="AG793">
        <v>791</v>
      </c>
      <c r="AH793" t="str">
        <f t="shared" si="237"/>
        <v/>
      </c>
      <c r="AN793" t="str">
        <f>IF($E793="","",INDEX(CATEGORIAS!$A:$A,MATCH($E793,CATEGORIAS!$B:$B,0)))</f>
        <v/>
      </c>
      <c r="AO793" t="str">
        <f>IF($F793="","",INDEX(SUBCATEGORIAS!$A:$A,MATCH($F793,SUBCATEGORIAS!$B:$B,0)))</f>
        <v/>
      </c>
      <c r="AP793" t="str">
        <f t="shared" si="227"/>
        <v/>
      </c>
      <c r="AR793" s="2" t="str">
        <f t="shared" si="235"/>
        <v/>
      </c>
      <c r="AS793" t="str">
        <f t="shared" si="236"/>
        <v/>
      </c>
      <c r="AT793" t="str">
        <f t="shared" si="228"/>
        <v/>
      </c>
      <c r="AU793" t="str">
        <f t="shared" si="229"/>
        <v/>
      </c>
    </row>
    <row r="794" spans="2:47" x14ac:dyDescent="0.25">
      <c r="B794" t="str">
        <f>IF(D794="","",MAX($B$2:B793)+1)</f>
        <v/>
      </c>
      <c r="C794" s="3" t="str">
        <f>IF(A794="","",IF(COUNTIF($A$2:$A793,$A794)=0,MAX($C$2:$C793)+1,""))</f>
        <v/>
      </c>
      <c r="M794" t="s">
        <v>57</v>
      </c>
      <c r="O794" t="s">
        <v>57</v>
      </c>
      <c r="P794" s="3" t="str">
        <f t="shared" si="230"/>
        <v/>
      </c>
      <c r="Q794" s="3" t="str">
        <f>IF(D794="","",IF(AND(D794&lt;&gt;"",E794&lt;&gt;"",F794&lt;&gt;"",J794&lt;&gt;"",P794&lt;&gt;"",L794&lt;&gt;"",IFERROR(MATCH(INDEX($C:$C,MATCH($D794,$D:$D,0)),IMAGENES!$B:$B,0),-1)&gt;0),"'si'","'no'"))</f>
        <v/>
      </c>
      <c r="S794" t="str">
        <f t="shared" si="220"/>
        <v/>
      </c>
      <c r="T794" t="str">
        <f t="shared" si="221"/>
        <v/>
      </c>
      <c r="U794" t="str">
        <f t="shared" si="222"/>
        <v/>
      </c>
      <c r="V794" t="str">
        <f t="shared" si="231"/>
        <v/>
      </c>
      <c r="W794" t="str">
        <f t="shared" si="223"/>
        <v/>
      </c>
      <c r="X794" t="str">
        <f t="shared" si="224"/>
        <v/>
      </c>
      <c r="Y794" t="str">
        <f t="shared" si="225"/>
        <v/>
      </c>
      <c r="Z794" t="str">
        <f>IF($X794="","",INDEX(CATEGORIAS!$A:$A,MATCH($X794,CATEGORIAS!$B:$B,0)))</f>
        <v/>
      </c>
      <c r="AA794" t="str">
        <f>IF($Y794="","",INDEX(SUBCATEGORIAS!$A:$A,MATCH($Y794,SUBCATEGORIAS!$B:$B,0)))</f>
        <v/>
      </c>
      <c r="AB794" t="str">
        <f t="shared" si="226"/>
        <v/>
      </c>
      <c r="AC794" t="str">
        <f t="shared" si="232"/>
        <v/>
      </c>
      <c r="AD794" t="str">
        <f t="shared" si="233"/>
        <v/>
      </c>
      <c r="AE794" t="str">
        <f t="shared" si="234"/>
        <v/>
      </c>
      <c r="AG794">
        <v>792</v>
      </c>
      <c r="AH794" t="str">
        <f t="shared" si="237"/>
        <v/>
      </c>
      <c r="AN794" t="str">
        <f>IF($E794="","",INDEX(CATEGORIAS!$A:$A,MATCH($E794,CATEGORIAS!$B:$B,0)))</f>
        <v/>
      </c>
      <c r="AO794" t="str">
        <f>IF($F794="","",INDEX(SUBCATEGORIAS!$A:$A,MATCH($F794,SUBCATEGORIAS!$B:$B,0)))</f>
        <v/>
      </c>
      <c r="AP794" t="str">
        <f t="shared" si="227"/>
        <v/>
      </c>
      <c r="AR794" s="2" t="str">
        <f t="shared" si="235"/>
        <v/>
      </c>
      <c r="AS794" t="str">
        <f t="shared" si="236"/>
        <v/>
      </c>
      <c r="AT794" t="str">
        <f t="shared" si="228"/>
        <v/>
      </c>
      <c r="AU794" t="str">
        <f t="shared" si="229"/>
        <v/>
      </c>
    </row>
    <row r="795" spans="2:47" x14ac:dyDescent="0.25">
      <c r="B795" t="str">
        <f>IF(D795="","",MAX($B$2:B794)+1)</f>
        <v/>
      </c>
      <c r="C795" s="3" t="str">
        <f>IF(A795="","",IF(COUNTIF($A$2:$A794,$A795)=0,MAX($C$2:$C794)+1,""))</f>
        <v/>
      </c>
      <c r="M795" t="s">
        <v>57</v>
      </c>
      <c r="O795" t="s">
        <v>57</v>
      </c>
      <c r="P795" s="3" t="str">
        <f t="shared" si="230"/>
        <v/>
      </c>
      <c r="Q795" s="3" t="str">
        <f>IF(D795="","",IF(AND(D795&lt;&gt;"",E795&lt;&gt;"",F795&lt;&gt;"",J795&lt;&gt;"",P795&lt;&gt;"",L795&lt;&gt;"",IFERROR(MATCH(INDEX($C:$C,MATCH($D795,$D:$D,0)),IMAGENES!$B:$B,0),-1)&gt;0),"'si'","'no'"))</f>
        <v/>
      </c>
      <c r="S795" t="str">
        <f t="shared" si="220"/>
        <v/>
      </c>
      <c r="T795" t="str">
        <f t="shared" si="221"/>
        <v/>
      </c>
      <c r="U795" t="str">
        <f t="shared" si="222"/>
        <v/>
      </c>
      <c r="V795" t="str">
        <f t="shared" si="231"/>
        <v/>
      </c>
      <c r="W795" t="str">
        <f t="shared" si="223"/>
        <v/>
      </c>
      <c r="X795" t="str">
        <f t="shared" si="224"/>
        <v/>
      </c>
      <c r="Y795" t="str">
        <f t="shared" si="225"/>
        <v/>
      </c>
      <c r="Z795" t="str">
        <f>IF($X795="","",INDEX(CATEGORIAS!$A:$A,MATCH($X795,CATEGORIAS!$B:$B,0)))</f>
        <v/>
      </c>
      <c r="AA795" t="str">
        <f>IF($Y795="","",INDEX(SUBCATEGORIAS!$A:$A,MATCH($Y795,SUBCATEGORIAS!$B:$B,0)))</f>
        <v/>
      </c>
      <c r="AB795" t="str">
        <f t="shared" si="226"/>
        <v/>
      </c>
      <c r="AC795" t="str">
        <f t="shared" si="232"/>
        <v/>
      </c>
      <c r="AD795" t="str">
        <f t="shared" si="233"/>
        <v/>
      </c>
      <c r="AE795" t="str">
        <f t="shared" si="234"/>
        <v/>
      </c>
      <c r="AG795">
        <v>793</v>
      </c>
      <c r="AH795" t="str">
        <f t="shared" si="237"/>
        <v/>
      </c>
      <c r="AN795" t="str">
        <f>IF($E795="","",INDEX(CATEGORIAS!$A:$A,MATCH($E795,CATEGORIAS!$B:$B,0)))</f>
        <v/>
      </c>
      <c r="AO795" t="str">
        <f>IF($F795="","",INDEX(SUBCATEGORIAS!$A:$A,MATCH($F795,SUBCATEGORIAS!$B:$B,0)))</f>
        <v/>
      </c>
      <c r="AP795" t="str">
        <f t="shared" si="227"/>
        <v/>
      </c>
      <c r="AR795" s="2" t="str">
        <f t="shared" si="235"/>
        <v/>
      </c>
      <c r="AS795" t="str">
        <f t="shared" si="236"/>
        <v/>
      </c>
      <c r="AT795" t="str">
        <f t="shared" si="228"/>
        <v/>
      </c>
      <c r="AU795" t="str">
        <f t="shared" si="229"/>
        <v/>
      </c>
    </row>
    <row r="796" spans="2:47" x14ac:dyDescent="0.25">
      <c r="B796" t="str">
        <f>IF(D796="","",MAX($B$2:B795)+1)</f>
        <v/>
      </c>
      <c r="C796" s="3" t="str">
        <f>IF(A796="","",IF(COUNTIF($A$2:$A795,$A796)=0,MAX($C$2:$C795)+1,""))</f>
        <v/>
      </c>
      <c r="M796" t="s">
        <v>57</v>
      </c>
      <c r="O796" t="s">
        <v>57</v>
      </c>
      <c r="P796" s="3" t="str">
        <f t="shared" si="230"/>
        <v/>
      </c>
      <c r="Q796" s="3" t="str">
        <f>IF(D796="","",IF(AND(D796&lt;&gt;"",E796&lt;&gt;"",F796&lt;&gt;"",J796&lt;&gt;"",P796&lt;&gt;"",L796&lt;&gt;"",IFERROR(MATCH(INDEX($C:$C,MATCH($D796,$D:$D,0)),IMAGENES!$B:$B,0),-1)&gt;0),"'si'","'no'"))</f>
        <v/>
      </c>
      <c r="S796" t="str">
        <f t="shared" si="220"/>
        <v/>
      </c>
      <c r="T796" t="str">
        <f t="shared" si="221"/>
        <v/>
      </c>
      <c r="U796" t="str">
        <f t="shared" si="222"/>
        <v/>
      </c>
      <c r="V796" t="str">
        <f t="shared" si="231"/>
        <v/>
      </c>
      <c r="W796" t="str">
        <f t="shared" si="223"/>
        <v/>
      </c>
      <c r="X796" t="str">
        <f t="shared" si="224"/>
        <v/>
      </c>
      <c r="Y796" t="str">
        <f t="shared" si="225"/>
        <v/>
      </c>
      <c r="Z796" t="str">
        <f>IF($X796="","",INDEX(CATEGORIAS!$A:$A,MATCH($X796,CATEGORIAS!$B:$B,0)))</f>
        <v/>
      </c>
      <c r="AA796" t="str">
        <f>IF($Y796="","",INDEX(SUBCATEGORIAS!$A:$A,MATCH($Y796,SUBCATEGORIAS!$B:$B,0)))</f>
        <v/>
      </c>
      <c r="AB796" t="str">
        <f t="shared" si="226"/>
        <v/>
      </c>
      <c r="AC796" t="str">
        <f t="shared" si="232"/>
        <v/>
      </c>
      <c r="AD796" t="str">
        <f t="shared" si="233"/>
        <v/>
      </c>
      <c r="AE796" t="str">
        <f t="shared" si="234"/>
        <v/>
      </c>
      <c r="AG796">
        <v>794</v>
      </c>
      <c r="AH796" t="str">
        <f t="shared" si="237"/>
        <v/>
      </c>
      <c r="AN796" t="str">
        <f>IF($E796="","",INDEX(CATEGORIAS!$A:$A,MATCH($E796,CATEGORIAS!$B:$B,0)))</f>
        <v/>
      </c>
      <c r="AO796" t="str">
        <f>IF($F796="","",INDEX(SUBCATEGORIAS!$A:$A,MATCH($F796,SUBCATEGORIAS!$B:$B,0)))</f>
        <v/>
      </c>
      <c r="AP796" t="str">
        <f t="shared" si="227"/>
        <v/>
      </c>
      <c r="AR796" s="2" t="str">
        <f t="shared" si="235"/>
        <v/>
      </c>
      <c r="AS796" t="str">
        <f t="shared" si="236"/>
        <v/>
      </c>
      <c r="AT796" t="str">
        <f t="shared" si="228"/>
        <v/>
      </c>
      <c r="AU796" t="str">
        <f t="shared" si="229"/>
        <v/>
      </c>
    </row>
    <row r="797" spans="2:47" x14ac:dyDescent="0.25">
      <c r="B797" t="str">
        <f>IF(D797="","",MAX($B$2:B796)+1)</f>
        <v/>
      </c>
      <c r="C797" s="3" t="str">
        <f>IF(A797="","",IF(COUNTIF($A$2:$A796,$A797)=0,MAX($C$2:$C796)+1,""))</f>
        <v/>
      </c>
      <c r="M797" t="s">
        <v>57</v>
      </c>
      <c r="O797" t="s">
        <v>57</v>
      </c>
      <c r="P797" s="3" t="str">
        <f t="shared" si="230"/>
        <v/>
      </c>
      <c r="Q797" s="3" t="str">
        <f>IF(D797="","",IF(AND(D797&lt;&gt;"",E797&lt;&gt;"",F797&lt;&gt;"",J797&lt;&gt;"",P797&lt;&gt;"",L797&lt;&gt;"",IFERROR(MATCH(INDEX($C:$C,MATCH($D797,$D:$D,0)),IMAGENES!$B:$B,0),-1)&gt;0),"'si'","'no'"))</f>
        <v/>
      </c>
      <c r="S797" t="str">
        <f t="shared" si="220"/>
        <v/>
      </c>
      <c r="T797" t="str">
        <f t="shared" si="221"/>
        <v/>
      </c>
      <c r="U797" t="str">
        <f t="shared" si="222"/>
        <v/>
      </c>
      <c r="V797" t="str">
        <f t="shared" si="231"/>
        <v/>
      </c>
      <c r="W797" t="str">
        <f t="shared" si="223"/>
        <v/>
      </c>
      <c r="X797" t="str">
        <f t="shared" si="224"/>
        <v/>
      </c>
      <c r="Y797" t="str">
        <f t="shared" si="225"/>
        <v/>
      </c>
      <c r="Z797" t="str">
        <f>IF($X797="","",INDEX(CATEGORIAS!$A:$A,MATCH($X797,CATEGORIAS!$B:$B,0)))</f>
        <v/>
      </c>
      <c r="AA797" t="str">
        <f>IF($Y797="","",INDEX(SUBCATEGORIAS!$A:$A,MATCH($Y797,SUBCATEGORIAS!$B:$B,0)))</f>
        <v/>
      </c>
      <c r="AB797" t="str">
        <f t="shared" si="226"/>
        <v/>
      </c>
      <c r="AC797" t="str">
        <f t="shared" si="232"/>
        <v/>
      </c>
      <c r="AD797" t="str">
        <f t="shared" si="233"/>
        <v/>
      </c>
      <c r="AE797" t="str">
        <f t="shared" si="234"/>
        <v/>
      </c>
      <c r="AG797">
        <v>795</v>
      </c>
      <c r="AH797" t="str">
        <f t="shared" si="237"/>
        <v/>
      </c>
      <c r="AN797" t="str">
        <f>IF($E797="","",INDEX(CATEGORIAS!$A:$A,MATCH($E797,CATEGORIAS!$B:$B,0)))</f>
        <v/>
      </c>
      <c r="AO797" t="str">
        <f>IF($F797="","",INDEX(SUBCATEGORIAS!$A:$A,MATCH($F797,SUBCATEGORIAS!$B:$B,0)))</f>
        <v/>
      </c>
      <c r="AP797" t="str">
        <f t="shared" si="227"/>
        <v/>
      </c>
      <c r="AR797" s="2" t="str">
        <f t="shared" si="235"/>
        <v/>
      </c>
      <c r="AS797" t="str">
        <f t="shared" si="236"/>
        <v/>
      </c>
      <c r="AT797" t="str">
        <f t="shared" si="228"/>
        <v/>
      </c>
      <c r="AU797" t="str">
        <f t="shared" si="229"/>
        <v/>
      </c>
    </row>
    <row r="798" spans="2:47" x14ac:dyDescent="0.25">
      <c r="B798" t="str">
        <f>IF(D798="","",MAX($B$2:B797)+1)</f>
        <v/>
      </c>
      <c r="C798" s="3" t="str">
        <f>IF(A798="","",IF(COUNTIF($A$2:$A797,$A798)=0,MAX($C$2:$C797)+1,""))</f>
        <v/>
      </c>
      <c r="M798" t="s">
        <v>57</v>
      </c>
      <c r="O798" t="s">
        <v>57</v>
      </c>
      <c r="P798" s="3" t="str">
        <f t="shared" si="230"/>
        <v/>
      </c>
      <c r="Q798" s="3" t="str">
        <f>IF(D798="","",IF(AND(D798&lt;&gt;"",E798&lt;&gt;"",F798&lt;&gt;"",J798&lt;&gt;"",P798&lt;&gt;"",L798&lt;&gt;"",IFERROR(MATCH(INDEX($C:$C,MATCH($D798,$D:$D,0)),IMAGENES!$B:$B,0),-1)&gt;0),"'si'","'no'"))</f>
        <v/>
      </c>
      <c r="S798" t="str">
        <f t="shared" si="220"/>
        <v/>
      </c>
      <c r="T798" t="str">
        <f t="shared" si="221"/>
        <v/>
      </c>
      <c r="U798" t="str">
        <f t="shared" si="222"/>
        <v/>
      </c>
      <c r="V798" t="str">
        <f t="shared" si="231"/>
        <v/>
      </c>
      <c r="W798" t="str">
        <f t="shared" si="223"/>
        <v/>
      </c>
      <c r="X798" t="str">
        <f t="shared" si="224"/>
        <v/>
      </c>
      <c r="Y798" t="str">
        <f t="shared" si="225"/>
        <v/>
      </c>
      <c r="Z798" t="str">
        <f>IF($X798="","",INDEX(CATEGORIAS!$A:$A,MATCH($X798,CATEGORIAS!$B:$B,0)))</f>
        <v/>
      </c>
      <c r="AA798" t="str">
        <f>IF($Y798="","",INDEX(SUBCATEGORIAS!$A:$A,MATCH($Y798,SUBCATEGORIAS!$B:$B,0)))</f>
        <v/>
      </c>
      <c r="AB798" t="str">
        <f t="shared" si="226"/>
        <v/>
      </c>
      <c r="AC798" t="str">
        <f t="shared" si="232"/>
        <v/>
      </c>
      <c r="AD798" t="str">
        <f t="shared" si="233"/>
        <v/>
      </c>
      <c r="AE798" t="str">
        <f t="shared" si="234"/>
        <v/>
      </c>
      <c r="AG798">
        <v>796</v>
      </c>
      <c r="AH798" t="str">
        <f t="shared" si="237"/>
        <v/>
      </c>
      <c r="AN798" t="str">
        <f>IF($E798="","",INDEX(CATEGORIAS!$A:$A,MATCH($E798,CATEGORIAS!$B:$B,0)))</f>
        <v/>
      </c>
      <c r="AO798" t="str">
        <f>IF($F798="","",INDEX(SUBCATEGORIAS!$A:$A,MATCH($F798,SUBCATEGORIAS!$B:$B,0)))</f>
        <v/>
      </c>
      <c r="AP798" t="str">
        <f t="shared" si="227"/>
        <v/>
      </c>
      <c r="AR798" s="2" t="str">
        <f t="shared" si="235"/>
        <v/>
      </c>
      <c r="AS798" t="str">
        <f t="shared" si="236"/>
        <v/>
      </c>
      <c r="AT798" t="str">
        <f t="shared" si="228"/>
        <v/>
      </c>
      <c r="AU798" t="str">
        <f t="shared" si="229"/>
        <v/>
      </c>
    </row>
    <row r="799" spans="2:47" x14ac:dyDescent="0.25">
      <c r="B799" t="str">
        <f>IF(D799="","",MAX($B$2:B798)+1)</f>
        <v/>
      </c>
      <c r="C799" s="3" t="str">
        <f>IF(A799="","",IF(COUNTIF($A$2:$A798,$A799)=0,MAX($C$2:$C798)+1,""))</f>
        <v/>
      </c>
      <c r="M799" t="s">
        <v>57</v>
      </c>
      <c r="O799" t="s">
        <v>57</v>
      </c>
      <c r="P799" s="3" t="str">
        <f t="shared" si="230"/>
        <v/>
      </c>
      <c r="Q799" s="3" t="str">
        <f>IF(D799="","",IF(AND(D799&lt;&gt;"",E799&lt;&gt;"",F799&lt;&gt;"",J799&lt;&gt;"",P799&lt;&gt;"",L799&lt;&gt;"",IFERROR(MATCH(INDEX($C:$C,MATCH($D799,$D:$D,0)),IMAGENES!$B:$B,0),-1)&gt;0),"'si'","'no'"))</f>
        <v/>
      </c>
      <c r="S799" t="str">
        <f t="shared" si="220"/>
        <v/>
      </c>
      <c r="T799" t="str">
        <f t="shared" si="221"/>
        <v/>
      </c>
      <c r="U799" t="str">
        <f t="shared" si="222"/>
        <v/>
      </c>
      <c r="V799" t="str">
        <f t="shared" si="231"/>
        <v/>
      </c>
      <c r="W799" t="str">
        <f t="shared" si="223"/>
        <v/>
      </c>
      <c r="X799" t="str">
        <f t="shared" si="224"/>
        <v/>
      </c>
      <c r="Y799" t="str">
        <f t="shared" si="225"/>
        <v/>
      </c>
      <c r="Z799" t="str">
        <f>IF($X799="","",INDEX(CATEGORIAS!$A:$A,MATCH($X799,CATEGORIAS!$B:$B,0)))</f>
        <v/>
      </c>
      <c r="AA799" t="str">
        <f>IF($Y799="","",INDEX(SUBCATEGORIAS!$A:$A,MATCH($Y799,SUBCATEGORIAS!$B:$B,0)))</f>
        <v/>
      </c>
      <c r="AB799" t="str">
        <f t="shared" si="226"/>
        <v/>
      </c>
      <c r="AC799" t="str">
        <f t="shared" si="232"/>
        <v/>
      </c>
      <c r="AD799" t="str">
        <f t="shared" si="233"/>
        <v/>
      </c>
      <c r="AE799" t="str">
        <f t="shared" si="234"/>
        <v/>
      </c>
      <c r="AG799">
        <v>797</v>
      </c>
      <c r="AH799" t="str">
        <f t="shared" si="237"/>
        <v/>
      </c>
      <c r="AN799" t="str">
        <f>IF($E799="","",INDEX(CATEGORIAS!$A:$A,MATCH($E799,CATEGORIAS!$B:$B,0)))</f>
        <v/>
      </c>
      <c r="AO799" t="str">
        <f>IF($F799="","",INDEX(SUBCATEGORIAS!$A:$A,MATCH($F799,SUBCATEGORIAS!$B:$B,0)))</f>
        <v/>
      </c>
      <c r="AP799" t="str">
        <f t="shared" si="227"/>
        <v/>
      </c>
      <c r="AR799" s="2" t="str">
        <f t="shared" si="235"/>
        <v/>
      </c>
      <c r="AS799" t="str">
        <f t="shared" si="236"/>
        <v/>
      </c>
      <c r="AT799" t="str">
        <f t="shared" si="228"/>
        <v/>
      </c>
      <c r="AU799" t="str">
        <f t="shared" si="229"/>
        <v/>
      </c>
    </row>
    <row r="800" spans="2:47" x14ac:dyDescent="0.25">
      <c r="B800" t="str">
        <f>IF(D800="","",MAX($B$2:B799)+1)</f>
        <v/>
      </c>
      <c r="C800" s="3" t="str">
        <f>IF(A800="","",IF(COUNTIF($A$2:$A799,$A800)=0,MAX($C$2:$C799)+1,""))</f>
        <v/>
      </c>
      <c r="M800" t="s">
        <v>57</v>
      </c>
      <c r="O800" t="s">
        <v>57</v>
      </c>
      <c r="P800" s="3" t="str">
        <f t="shared" si="230"/>
        <v/>
      </c>
      <c r="Q800" s="3" t="str">
        <f>IF(D800="","",IF(AND(D800&lt;&gt;"",E800&lt;&gt;"",F800&lt;&gt;"",J800&lt;&gt;"",P800&lt;&gt;"",L800&lt;&gt;"",IFERROR(MATCH(INDEX($C:$C,MATCH($D800,$D:$D,0)),IMAGENES!$B:$B,0),-1)&gt;0),"'si'","'no'"))</f>
        <v/>
      </c>
      <c r="S800" t="str">
        <f t="shared" si="220"/>
        <v/>
      </c>
      <c r="T800" t="str">
        <f t="shared" si="221"/>
        <v/>
      </c>
      <c r="U800" t="str">
        <f t="shared" si="222"/>
        <v/>
      </c>
      <c r="V800" t="str">
        <f t="shared" si="231"/>
        <v/>
      </c>
      <c r="W800" t="str">
        <f t="shared" si="223"/>
        <v/>
      </c>
      <c r="X800" t="str">
        <f t="shared" si="224"/>
        <v/>
      </c>
      <c r="Y800" t="str">
        <f t="shared" si="225"/>
        <v/>
      </c>
      <c r="Z800" t="str">
        <f>IF($X800="","",INDEX(CATEGORIAS!$A:$A,MATCH($X800,CATEGORIAS!$B:$B,0)))</f>
        <v/>
      </c>
      <c r="AA800" t="str">
        <f>IF($Y800="","",INDEX(SUBCATEGORIAS!$A:$A,MATCH($Y800,SUBCATEGORIAS!$B:$B,0)))</f>
        <v/>
      </c>
      <c r="AB800" t="str">
        <f t="shared" si="226"/>
        <v/>
      </c>
      <c r="AC800" t="str">
        <f t="shared" si="232"/>
        <v/>
      </c>
      <c r="AD800" t="str">
        <f t="shared" si="233"/>
        <v/>
      </c>
      <c r="AE800" t="str">
        <f t="shared" si="234"/>
        <v/>
      </c>
      <c r="AG800">
        <v>798</v>
      </c>
      <c r="AH800" t="str">
        <f t="shared" si="237"/>
        <v/>
      </c>
      <c r="AN800" t="str">
        <f>IF($E800="","",INDEX(CATEGORIAS!$A:$A,MATCH($E800,CATEGORIAS!$B:$B,0)))</f>
        <v/>
      </c>
      <c r="AO800" t="str">
        <f>IF($F800="","",INDEX(SUBCATEGORIAS!$A:$A,MATCH($F800,SUBCATEGORIAS!$B:$B,0)))</f>
        <v/>
      </c>
      <c r="AP800" t="str">
        <f t="shared" si="227"/>
        <v/>
      </c>
      <c r="AR800" s="2" t="str">
        <f t="shared" si="235"/>
        <v/>
      </c>
      <c r="AS800" t="str">
        <f t="shared" si="236"/>
        <v/>
      </c>
      <c r="AT800" t="str">
        <f t="shared" si="228"/>
        <v/>
      </c>
      <c r="AU800" t="str">
        <f t="shared" si="229"/>
        <v/>
      </c>
    </row>
    <row r="801" spans="2:47" x14ac:dyDescent="0.25">
      <c r="B801" t="str">
        <f>IF(D801="","",MAX($B$2:B800)+1)</f>
        <v/>
      </c>
      <c r="C801" s="3" t="str">
        <f>IF(A801="","",IF(COUNTIF($A$2:$A800,$A801)=0,MAX($C$2:$C800)+1,""))</f>
        <v/>
      </c>
      <c r="M801" t="s">
        <v>57</v>
      </c>
      <c r="O801" t="s">
        <v>57</v>
      </c>
      <c r="P801" s="3" t="str">
        <f t="shared" si="230"/>
        <v/>
      </c>
      <c r="Q801" s="3" t="str">
        <f>IF(D801="","",IF(AND(D801&lt;&gt;"",E801&lt;&gt;"",F801&lt;&gt;"",J801&lt;&gt;"",P801&lt;&gt;"",L801&lt;&gt;"",IFERROR(MATCH(INDEX($C:$C,MATCH($D801,$D:$D,0)),IMAGENES!$B:$B,0),-1)&gt;0),"'si'","'no'"))</f>
        <v/>
      </c>
      <c r="S801" t="str">
        <f t="shared" si="220"/>
        <v/>
      </c>
      <c r="T801" t="str">
        <f t="shared" si="221"/>
        <v/>
      </c>
      <c r="U801" t="str">
        <f t="shared" si="222"/>
        <v/>
      </c>
      <c r="V801" t="str">
        <f t="shared" si="231"/>
        <v/>
      </c>
      <c r="W801" t="str">
        <f t="shared" si="223"/>
        <v/>
      </c>
      <c r="X801" t="str">
        <f t="shared" si="224"/>
        <v/>
      </c>
      <c r="Y801" t="str">
        <f t="shared" si="225"/>
        <v/>
      </c>
      <c r="Z801" t="str">
        <f>IF($X801="","",INDEX(CATEGORIAS!$A:$A,MATCH($X801,CATEGORIAS!$B:$B,0)))</f>
        <v/>
      </c>
      <c r="AA801" t="str">
        <f>IF($Y801="","",INDEX(SUBCATEGORIAS!$A:$A,MATCH($Y801,SUBCATEGORIAS!$B:$B,0)))</f>
        <v/>
      </c>
      <c r="AB801" t="str">
        <f t="shared" si="226"/>
        <v/>
      </c>
      <c r="AC801" t="str">
        <f t="shared" si="232"/>
        <v/>
      </c>
      <c r="AD801" t="str">
        <f t="shared" si="233"/>
        <v/>
      </c>
      <c r="AE801" t="str">
        <f t="shared" si="234"/>
        <v/>
      </c>
      <c r="AG801">
        <v>799</v>
      </c>
      <c r="AH801">
        <f t="shared" si="237"/>
        <v>58</v>
      </c>
      <c r="AN801" t="str">
        <f>IF($E801="","",INDEX(CATEGORIAS!$A:$A,MATCH($E801,CATEGORIAS!$B:$B,0)))</f>
        <v/>
      </c>
      <c r="AO801" t="str">
        <f>IF($F801="","",INDEX(SUBCATEGORIAS!$A:$A,MATCH($F801,SUBCATEGORIAS!$B:$B,0)))</f>
        <v/>
      </c>
      <c r="AP801" t="str">
        <f t="shared" si="227"/>
        <v/>
      </c>
      <c r="AR801" s="2" t="str">
        <f t="shared" si="235"/>
        <v/>
      </c>
      <c r="AS801" t="str">
        <f t="shared" si="236"/>
        <v/>
      </c>
      <c r="AT801" t="str">
        <f t="shared" si="228"/>
        <v/>
      </c>
      <c r="AU801" t="str">
        <f t="shared" si="229"/>
        <v/>
      </c>
    </row>
    <row r="802" spans="2:47" x14ac:dyDescent="0.25">
      <c r="B802" t="str">
        <f>IF(D802="","",MAX($B$2:B801)+1)</f>
        <v/>
      </c>
      <c r="C802" s="3" t="str">
        <f>IF(A802="","",IF(COUNTIF($A$2:$A801,$A802)=0,MAX($C$2:$C801)+1,""))</f>
        <v/>
      </c>
      <c r="M802" t="s">
        <v>57</v>
      </c>
      <c r="O802" t="s">
        <v>57</v>
      </c>
      <c r="P802" s="3" t="str">
        <f t="shared" si="230"/>
        <v/>
      </c>
      <c r="Q802" s="3" t="str">
        <f>IF(D802="","",IF(AND(D802&lt;&gt;"",E802&lt;&gt;"",F802&lt;&gt;"",J802&lt;&gt;"",P802&lt;&gt;"",L802&lt;&gt;"",IFERROR(MATCH(INDEX($C:$C,MATCH($D802,$D:$D,0)),IMAGENES!$B:$B,0),-1)&gt;0),"'si'","'no'"))</f>
        <v/>
      </c>
      <c r="S802" t="str">
        <f t="shared" si="220"/>
        <v/>
      </c>
      <c r="T802" t="str">
        <f t="shared" si="221"/>
        <v/>
      </c>
      <c r="U802" t="str">
        <f t="shared" si="222"/>
        <v/>
      </c>
      <c r="V802" t="str">
        <f t="shared" si="231"/>
        <v/>
      </c>
      <c r="W802" t="str">
        <f t="shared" si="223"/>
        <v/>
      </c>
      <c r="X802" t="str">
        <f t="shared" si="224"/>
        <v/>
      </c>
      <c r="Y802" t="str">
        <f t="shared" si="225"/>
        <v/>
      </c>
      <c r="Z802" t="str">
        <f>IF($X802="","",INDEX(CATEGORIAS!$A:$A,MATCH($X802,CATEGORIAS!$B:$B,0)))</f>
        <v/>
      </c>
      <c r="AA802" t="str">
        <f>IF($Y802="","",INDEX(SUBCATEGORIAS!$A:$A,MATCH($Y802,SUBCATEGORIAS!$B:$B,0)))</f>
        <v/>
      </c>
      <c r="AB802" t="str">
        <f t="shared" si="226"/>
        <v/>
      </c>
      <c r="AC802" t="str">
        <f t="shared" si="232"/>
        <v/>
      </c>
      <c r="AD802" t="str">
        <f t="shared" si="233"/>
        <v/>
      </c>
      <c r="AE802" t="str">
        <f t="shared" si="234"/>
        <v/>
      </c>
      <c r="AG802">
        <v>800</v>
      </c>
      <c r="AH802" t="str">
        <f t="shared" si="237"/>
        <v/>
      </c>
      <c r="AN802" t="str">
        <f>IF($E802="","",INDEX(CATEGORIAS!$A:$A,MATCH($E802,CATEGORIAS!$B:$B,0)))</f>
        <v/>
      </c>
      <c r="AO802" t="str">
        <f>IF($F802="","",INDEX(SUBCATEGORIAS!$A:$A,MATCH($F802,SUBCATEGORIAS!$B:$B,0)))</f>
        <v/>
      </c>
      <c r="AP802" t="str">
        <f t="shared" si="227"/>
        <v/>
      </c>
      <c r="AR802" s="2" t="str">
        <f t="shared" si="235"/>
        <v/>
      </c>
      <c r="AS802" t="str">
        <f t="shared" si="236"/>
        <v/>
      </c>
      <c r="AT802" t="str">
        <f t="shared" si="228"/>
        <v/>
      </c>
      <c r="AU802" t="str">
        <f t="shared" si="229"/>
        <v/>
      </c>
    </row>
    <row r="803" spans="2:47" x14ac:dyDescent="0.25">
      <c r="B803" t="str">
        <f>IF(D803="","",MAX($B$2:B802)+1)</f>
        <v/>
      </c>
      <c r="C803" s="3" t="str">
        <f>IF(A803="","",IF(COUNTIF($A$2:$A802,$A803)=0,MAX($C$2:$C802)+1,""))</f>
        <v/>
      </c>
      <c r="M803" t="s">
        <v>57</v>
      </c>
      <c r="O803" t="s">
        <v>57</v>
      </c>
      <c r="P803" s="3" t="str">
        <f t="shared" si="230"/>
        <v/>
      </c>
      <c r="Q803" s="3" t="str">
        <f>IF(D803="","",IF(AND(D803&lt;&gt;"",E803&lt;&gt;"",F803&lt;&gt;"",J803&lt;&gt;"",P803&lt;&gt;"",L803&lt;&gt;"",IFERROR(MATCH(INDEX($C:$C,MATCH($D803,$D:$D,0)),IMAGENES!$B:$B,0),-1)&gt;0),"'si'","'no'"))</f>
        <v/>
      </c>
      <c r="S803" t="str">
        <f t="shared" si="220"/>
        <v/>
      </c>
      <c r="T803" t="str">
        <f t="shared" si="221"/>
        <v/>
      </c>
      <c r="U803" t="str">
        <f t="shared" si="222"/>
        <v/>
      </c>
      <c r="V803" t="str">
        <f t="shared" si="231"/>
        <v/>
      </c>
      <c r="W803" t="str">
        <f t="shared" si="223"/>
        <v/>
      </c>
      <c r="X803" t="str">
        <f t="shared" si="224"/>
        <v/>
      </c>
      <c r="Y803" t="str">
        <f t="shared" si="225"/>
        <v/>
      </c>
      <c r="Z803" t="str">
        <f>IF($X803="","",INDEX(CATEGORIAS!$A:$A,MATCH($X803,CATEGORIAS!$B:$B,0)))</f>
        <v/>
      </c>
      <c r="AA803" t="str">
        <f>IF($Y803="","",INDEX(SUBCATEGORIAS!$A:$A,MATCH($Y803,SUBCATEGORIAS!$B:$B,0)))</f>
        <v/>
      </c>
      <c r="AB803" t="str">
        <f t="shared" si="226"/>
        <v/>
      </c>
      <c r="AC803" t="str">
        <f t="shared" si="232"/>
        <v/>
      </c>
      <c r="AD803" t="str">
        <f t="shared" si="233"/>
        <v/>
      </c>
      <c r="AE803" t="str">
        <f t="shared" si="234"/>
        <v/>
      </c>
      <c r="AG803">
        <v>801</v>
      </c>
      <c r="AH803" t="str">
        <f t="shared" si="237"/>
        <v/>
      </c>
      <c r="AN803" t="str">
        <f>IF($E803="","",INDEX(CATEGORIAS!$A:$A,MATCH($E803,CATEGORIAS!$B:$B,0)))</f>
        <v/>
      </c>
      <c r="AO803" t="str">
        <f>IF($F803="","",INDEX(SUBCATEGORIAS!$A:$A,MATCH($F803,SUBCATEGORIAS!$B:$B,0)))</f>
        <v/>
      </c>
      <c r="AP803" t="str">
        <f t="shared" si="227"/>
        <v/>
      </c>
      <c r="AR803" s="2" t="str">
        <f t="shared" si="235"/>
        <v/>
      </c>
      <c r="AS803" t="str">
        <f t="shared" si="236"/>
        <v/>
      </c>
      <c r="AT803" t="str">
        <f t="shared" si="228"/>
        <v/>
      </c>
      <c r="AU803" t="str">
        <f t="shared" si="229"/>
        <v/>
      </c>
    </row>
    <row r="804" spans="2:47" x14ac:dyDescent="0.25">
      <c r="B804" t="str">
        <f>IF(D804="","",MAX($B$2:B803)+1)</f>
        <v/>
      </c>
      <c r="C804" s="3" t="str">
        <f>IF(A804="","",IF(COUNTIF($A$2:$A803,$A804)=0,MAX($C$2:$C803)+1,""))</f>
        <v/>
      </c>
      <c r="M804" t="s">
        <v>57</v>
      </c>
      <c r="O804" t="s">
        <v>57</v>
      </c>
      <c r="P804" s="3" t="str">
        <f t="shared" si="230"/>
        <v/>
      </c>
      <c r="Q804" s="3" t="str">
        <f>IF(D804="","",IF(AND(D804&lt;&gt;"",E804&lt;&gt;"",F804&lt;&gt;"",J804&lt;&gt;"",P804&lt;&gt;"",L804&lt;&gt;"",IFERROR(MATCH(INDEX($C:$C,MATCH($D804,$D:$D,0)),IMAGENES!$B:$B,0),-1)&gt;0),"'si'","'no'"))</f>
        <v/>
      </c>
      <c r="S804" t="str">
        <f t="shared" si="220"/>
        <v/>
      </c>
      <c r="T804" t="str">
        <f t="shared" si="221"/>
        <v/>
      </c>
      <c r="U804" t="str">
        <f t="shared" si="222"/>
        <v/>
      </c>
      <c r="V804" t="str">
        <f t="shared" si="231"/>
        <v/>
      </c>
      <c r="W804" t="str">
        <f t="shared" si="223"/>
        <v/>
      </c>
      <c r="X804" t="str">
        <f t="shared" si="224"/>
        <v/>
      </c>
      <c r="Y804" t="str">
        <f t="shared" si="225"/>
        <v/>
      </c>
      <c r="Z804" t="str">
        <f>IF($X804="","",INDEX(CATEGORIAS!$A:$A,MATCH($X804,CATEGORIAS!$B:$B,0)))</f>
        <v/>
      </c>
      <c r="AA804" t="str">
        <f>IF($Y804="","",INDEX(SUBCATEGORIAS!$A:$A,MATCH($Y804,SUBCATEGORIAS!$B:$B,0)))</f>
        <v/>
      </c>
      <c r="AB804" t="str">
        <f t="shared" si="226"/>
        <v/>
      </c>
      <c r="AC804" t="str">
        <f t="shared" si="232"/>
        <v/>
      </c>
      <c r="AD804" t="str">
        <f t="shared" si="233"/>
        <v/>
      </c>
      <c r="AE804" t="str">
        <f t="shared" si="234"/>
        <v/>
      </c>
      <c r="AG804">
        <v>802</v>
      </c>
      <c r="AH804" t="str">
        <f t="shared" si="237"/>
        <v/>
      </c>
      <c r="AN804" t="str">
        <f>IF($E804="","",INDEX(CATEGORIAS!$A:$A,MATCH($E804,CATEGORIAS!$B:$B,0)))</f>
        <v/>
      </c>
      <c r="AO804" t="str">
        <f>IF($F804="","",INDEX(SUBCATEGORIAS!$A:$A,MATCH($F804,SUBCATEGORIAS!$B:$B,0)))</f>
        <v/>
      </c>
      <c r="AP804" t="str">
        <f t="shared" si="227"/>
        <v/>
      </c>
      <c r="AR804" s="2" t="str">
        <f t="shared" si="235"/>
        <v/>
      </c>
      <c r="AS804" t="str">
        <f t="shared" si="236"/>
        <v/>
      </c>
      <c r="AT804" t="str">
        <f t="shared" si="228"/>
        <v/>
      </c>
      <c r="AU804" t="str">
        <f t="shared" si="229"/>
        <v/>
      </c>
    </row>
    <row r="805" spans="2:47" x14ac:dyDescent="0.25">
      <c r="B805" t="str">
        <f>IF(D805="","",MAX($B$2:B804)+1)</f>
        <v/>
      </c>
      <c r="C805" s="3" t="str">
        <f>IF(A805="","",IF(COUNTIF($A$2:$A804,$A805)=0,MAX($C$2:$C804)+1,""))</f>
        <v/>
      </c>
      <c r="M805" t="s">
        <v>57</v>
      </c>
      <c r="O805" t="s">
        <v>57</v>
      </c>
      <c r="P805" s="3" t="str">
        <f t="shared" si="230"/>
        <v/>
      </c>
      <c r="Q805" s="3" t="str">
        <f>IF(D805="","",IF(AND(D805&lt;&gt;"",E805&lt;&gt;"",F805&lt;&gt;"",J805&lt;&gt;"",P805&lt;&gt;"",L805&lt;&gt;"",IFERROR(MATCH(INDEX($C:$C,MATCH($D805,$D:$D,0)),IMAGENES!$B:$B,0),-1)&gt;0),"'si'","'no'"))</f>
        <v/>
      </c>
      <c r="S805" t="str">
        <f t="shared" si="220"/>
        <v/>
      </c>
      <c r="T805" t="str">
        <f t="shared" si="221"/>
        <v/>
      </c>
      <c r="U805" t="str">
        <f t="shared" si="222"/>
        <v/>
      </c>
      <c r="V805" t="str">
        <f t="shared" si="231"/>
        <v/>
      </c>
      <c r="W805" t="str">
        <f t="shared" si="223"/>
        <v/>
      </c>
      <c r="X805" t="str">
        <f t="shared" si="224"/>
        <v/>
      </c>
      <c r="Y805" t="str">
        <f t="shared" si="225"/>
        <v/>
      </c>
      <c r="Z805" t="str">
        <f>IF($X805="","",INDEX(CATEGORIAS!$A:$A,MATCH($X805,CATEGORIAS!$B:$B,0)))</f>
        <v/>
      </c>
      <c r="AA805" t="str">
        <f>IF($Y805="","",INDEX(SUBCATEGORIAS!$A:$A,MATCH($Y805,SUBCATEGORIAS!$B:$B,0)))</f>
        <v/>
      </c>
      <c r="AB805" t="str">
        <f t="shared" si="226"/>
        <v/>
      </c>
      <c r="AC805" t="str">
        <f t="shared" si="232"/>
        <v/>
      </c>
      <c r="AD805" t="str">
        <f t="shared" si="233"/>
        <v/>
      </c>
      <c r="AE805" t="str">
        <f t="shared" si="234"/>
        <v/>
      </c>
      <c r="AG805">
        <v>803</v>
      </c>
      <c r="AH805" t="str">
        <f t="shared" si="237"/>
        <v/>
      </c>
      <c r="AN805" t="str">
        <f>IF($E805="","",INDEX(CATEGORIAS!$A:$A,MATCH($E805,CATEGORIAS!$B:$B,0)))</f>
        <v/>
      </c>
      <c r="AO805" t="str">
        <f>IF($F805="","",INDEX(SUBCATEGORIAS!$A:$A,MATCH($F805,SUBCATEGORIAS!$B:$B,0)))</f>
        <v/>
      </c>
      <c r="AP805" t="str">
        <f t="shared" si="227"/>
        <v/>
      </c>
      <c r="AR805" s="2" t="str">
        <f t="shared" si="235"/>
        <v/>
      </c>
      <c r="AS805" t="str">
        <f t="shared" si="236"/>
        <v/>
      </c>
      <c r="AT805" t="str">
        <f t="shared" si="228"/>
        <v/>
      </c>
      <c r="AU805" t="str">
        <f t="shared" si="229"/>
        <v/>
      </c>
    </row>
    <row r="806" spans="2:47" x14ac:dyDescent="0.25">
      <c r="B806" t="str">
        <f>IF(D806="","",MAX($B$2:B805)+1)</f>
        <v/>
      </c>
      <c r="C806" s="3" t="str">
        <f>IF(A806="","",IF(COUNTIF($A$2:$A805,$A806)=0,MAX($C$2:$C805)+1,""))</f>
        <v/>
      </c>
      <c r="M806" t="s">
        <v>57</v>
      </c>
      <c r="O806" t="s">
        <v>57</v>
      </c>
      <c r="P806" s="3" t="str">
        <f t="shared" si="230"/>
        <v/>
      </c>
      <c r="Q806" s="3" t="str">
        <f>IF(D806="","",IF(AND(D806&lt;&gt;"",E806&lt;&gt;"",F806&lt;&gt;"",J806&lt;&gt;"",P806&lt;&gt;"",L806&lt;&gt;"",IFERROR(MATCH(INDEX($C:$C,MATCH($D806,$D:$D,0)),IMAGENES!$B:$B,0),-1)&gt;0),"'si'","'no'"))</f>
        <v/>
      </c>
      <c r="S806" t="str">
        <f t="shared" si="220"/>
        <v/>
      </c>
      <c r="T806" t="str">
        <f t="shared" si="221"/>
        <v/>
      </c>
      <c r="U806" t="str">
        <f t="shared" si="222"/>
        <v/>
      </c>
      <c r="V806" t="str">
        <f t="shared" si="231"/>
        <v/>
      </c>
      <c r="W806" t="str">
        <f t="shared" si="223"/>
        <v/>
      </c>
      <c r="X806" t="str">
        <f t="shared" si="224"/>
        <v/>
      </c>
      <c r="Y806" t="str">
        <f t="shared" si="225"/>
        <v/>
      </c>
      <c r="Z806" t="str">
        <f>IF($X806="","",INDEX(CATEGORIAS!$A:$A,MATCH($X806,CATEGORIAS!$B:$B,0)))</f>
        <v/>
      </c>
      <c r="AA806" t="str">
        <f>IF($Y806="","",INDEX(SUBCATEGORIAS!$A:$A,MATCH($Y806,SUBCATEGORIAS!$B:$B,0)))</f>
        <v/>
      </c>
      <c r="AB806" t="str">
        <f t="shared" si="226"/>
        <v/>
      </c>
      <c r="AC806" t="str">
        <f t="shared" si="232"/>
        <v/>
      </c>
      <c r="AD806" t="str">
        <f t="shared" si="233"/>
        <v/>
      </c>
      <c r="AE806" t="str">
        <f t="shared" si="234"/>
        <v/>
      </c>
      <c r="AG806">
        <v>804</v>
      </c>
      <c r="AH806" t="str">
        <f t="shared" si="237"/>
        <v/>
      </c>
      <c r="AN806" t="str">
        <f>IF($E806="","",INDEX(CATEGORIAS!$A:$A,MATCH($E806,CATEGORIAS!$B:$B,0)))</f>
        <v/>
      </c>
      <c r="AO806" t="str">
        <f>IF($F806="","",INDEX(SUBCATEGORIAS!$A:$A,MATCH($F806,SUBCATEGORIAS!$B:$B,0)))</f>
        <v/>
      </c>
      <c r="AP806" t="str">
        <f t="shared" si="227"/>
        <v/>
      </c>
      <c r="AR806" s="2" t="str">
        <f t="shared" si="235"/>
        <v/>
      </c>
      <c r="AS806" t="str">
        <f t="shared" si="236"/>
        <v/>
      </c>
      <c r="AT806" t="str">
        <f t="shared" si="228"/>
        <v/>
      </c>
      <c r="AU806" t="str">
        <f t="shared" si="229"/>
        <v/>
      </c>
    </row>
    <row r="807" spans="2:47" x14ac:dyDescent="0.25">
      <c r="B807" t="str">
        <f>IF(D807="","",MAX($B$2:B806)+1)</f>
        <v/>
      </c>
      <c r="C807" s="3" t="str">
        <f>IF(A807="","",IF(COUNTIF($A$2:$A806,$A807)=0,MAX($C$2:$C806)+1,""))</f>
        <v/>
      </c>
      <c r="M807" t="s">
        <v>57</v>
      </c>
      <c r="O807" t="s">
        <v>57</v>
      </c>
      <c r="P807" s="3" t="str">
        <f t="shared" si="230"/>
        <v/>
      </c>
      <c r="Q807" s="3" t="str">
        <f>IF(D807="","",IF(AND(D807&lt;&gt;"",E807&lt;&gt;"",F807&lt;&gt;"",J807&lt;&gt;"",P807&lt;&gt;"",L807&lt;&gt;"",IFERROR(MATCH(INDEX($C:$C,MATCH($D807,$D:$D,0)),IMAGENES!$B:$B,0),-1)&gt;0),"'si'","'no'"))</f>
        <v/>
      </c>
      <c r="S807" t="str">
        <f t="shared" si="220"/>
        <v/>
      </c>
      <c r="T807" t="str">
        <f t="shared" si="221"/>
        <v/>
      </c>
      <c r="U807" t="str">
        <f t="shared" si="222"/>
        <v/>
      </c>
      <c r="V807" t="str">
        <f t="shared" si="231"/>
        <v/>
      </c>
      <c r="W807" t="str">
        <f t="shared" si="223"/>
        <v/>
      </c>
      <c r="X807" t="str">
        <f t="shared" si="224"/>
        <v/>
      </c>
      <c r="Y807" t="str">
        <f t="shared" si="225"/>
        <v/>
      </c>
      <c r="Z807" t="str">
        <f>IF($X807="","",INDEX(CATEGORIAS!$A:$A,MATCH($X807,CATEGORIAS!$B:$B,0)))</f>
        <v/>
      </c>
      <c r="AA807" t="str">
        <f>IF($Y807="","",INDEX(SUBCATEGORIAS!$A:$A,MATCH($Y807,SUBCATEGORIAS!$B:$B,0)))</f>
        <v/>
      </c>
      <c r="AB807" t="str">
        <f t="shared" si="226"/>
        <v/>
      </c>
      <c r="AC807" t="str">
        <f t="shared" si="232"/>
        <v/>
      </c>
      <c r="AD807" t="str">
        <f t="shared" si="233"/>
        <v/>
      </c>
      <c r="AE807" t="str">
        <f t="shared" si="234"/>
        <v/>
      </c>
      <c r="AG807">
        <v>805</v>
      </c>
      <c r="AH807" t="str">
        <f t="shared" si="237"/>
        <v/>
      </c>
      <c r="AN807" t="str">
        <f>IF($E807="","",INDEX(CATEGORIAS!$A:$A,MATCH($E807,CATEGORIAS!$B:$B,0)))</f>
        <v/>
      </c>
      <c r="AO807" t="str">
        <f>IF($F807="","",INDEX(SUBCATEGORIAS!$A:$A,MATCH($F807,SUBCATEGORIAS!$B:$B,0)))</f>
        <v/>
      </c>
      <c r="AP807" t="str">
        <f t="shared" si="227"/>
        <v/>
      </c>
      <c r="AR807" s="2" t="str">
        <f t="shared" si="235"/>
        <v/>
      </c>
      <c r="AS807" t="str">
        <f t="shared" si="236"/>
        <v/>
      </c>
      <c r="AT807" t="str">
        <f t="shared" si="228"/>
        <v/>
      </c>
      <c r="AU807" t="str">
        <f t="shared" si="229"/>
        <v/>
      </c>
    </row>
    <row r="808" spans="2:47" x14ac:dyDescent="0.25">
      <c r="B808" t="str">
        <f>IF(D808="","",MAX($B$2:B807)+1)</f>
        <v/>
      </c>
      <c r="C808" s="3" t="str">
        <f>IF(A808="","",IF(COUNTIF($A$2:$A807,$A808)=0,MAX($C$2:$C807)+1,""))</f>
        <v/>
      </c>
      <c r="M808" t="s">
        <v>57</v>
      </c>
      <c r="O808" t="s">
        <v>57</v>
      </c>
      <c r="P808" s="3" t="str">
        <f t="shared" si="230"/>
        <v/>
      </c>
      <c r="Q808" s="3" t="str">
        <f>IF(D808="","",IF(AND(D808&lt;&gt;"",E808&lt;&gt;"",F808&lt;&gt;"",J808&lt;&gt;"",P808&lt;&gt;"",L808&lt;&gt;"",IFERROR(MATCH(INDEX($C:$C,MATCH($D808,$D:$D,0)),IMAGENES!$B:$B,0),-1)&gt;0),"'si'","'no'"))</f>
        <v/>
      </c>
      <c r="S808" t="str">
        <f t="shared" si="220"/>
        <v/>
      </c>
      <c r="T808" t="str">
        <f t="shared" si="221"/>
        <v/>
      </c>
      <c r="U808" t="str">
        <f t="shared" si="222"/>
        <v/>
      </c>
      <c r="V808" t="str">
        <f t="shared" si="231"/>
        <v/>
      </c>
      <c r="W808" t="str">
        <f t="shared" si="223"/>
        <v/>
      </c>
      <c r="X808" t="str">
        <f t="shared" si="224"/>
        <v/>
      </c>
      <c r="Y808" t="str">
        <f t="shared" si="225"/>
        <v/>
      </c>
      <c r="Z808" t="str">
        <f>IF($X808="","",INDEX(CATEGORIAS!$A:$A,MATCH($X808,CATEGORIAS!$B:$B,0)))</f>
        <v/>
      </c>
      <c r="AA808" t="str">
        <f>IF($Y808="","",INDEX(SUBCATEGORIAS!$A:$A,MATCH($Y808,SUBCATEGORIAS!$B:$B,0)))</f>
        <v/>
      </c>
      <c r="AB808" t="str">
        <f t="shared" si="226"/>
        <v/>
      </c>
      <c r="AC808" t="str">
        <f t="shared" si="232"/>
        <v/>
      </c>
      <c r="AD808" t="str">
        <f t="shared" si="233"/>
        <v/>
      </c>
      <c r="AE808" t="str">
        <f t="shared" si="234"/>
        <v/>
      </c>
      <c r="AG808">
        <v>806</v>
      </c>
      <c r="AH808" t="str">
        <f t="shared" si="237"/>
        <v/>
      </c>
      <c r="AN808" t="str">
        <f>IF($E808="","",INDEX(CATEGORIAS!$A:$A,MATCH($E808,CATEGORIAS!$B:$B,0)))</f>
        <v/>
      </c>
      <c r="AO808" t="str">
        <f>IF($F808="","",INDEX(SUBCATEGORIAS!$A:$A,MATCH($F808,SUBCATEGORIAS!$B:$B,0)))</f>
        <v/>
      </c>
      <c r="AP808" t="str">
        <f t="shared" si="227"/>
        <v/>
      </c>
      <c r="AR808" s="2" t="str">
        <f t="shared" si="235"/>
        <v/>
      </c>
      <c r="AS808" t="str">
        <f t="shared" si="236"/>
        <v/>
      </c>
      <c r="AT808" t="str">
        <f t="shared" si="228"/>
        <v/>
      </c>
      <c r="AU808" t="str">
        <f t="shared" si="229"/>
        <v/>
      </c>
    </row>
    <row r="809" spans="2:47" x14ac:dyDescent="0.25">
      <c r="B809" t="str">
        <f>IF(D809="","",MAX($B$2:B808)+1)</f>
        <v/>
      </c>
      <c r="C809" s="3" t="str">
        <f>IF(A809="","",IF(COUNTIF($A$2:$A808,$A809)=0,MAX($C$2:$C808)+1,""))</f>
        <v/>
      </c>
      <c r="M809" t="s">
        <v>57</v>
      </c>
      <c r="O809" t="s">
        <v>57</v>
      </c>
      <c r="P809" s="3" t="str">
        <f t="shared" si="230"/>
        <v/>
      </c>
      <c r="Q809" s="3" t="str">
        <f>IF(D809="","",IF(AND(D809&lt;&gt;"",E809&lt;&gt;"",F809&lt;&gt;"",J809&lt;&gt;"",P809&lt;&gt;"",L809&lt;&gt;"",IFERROR(MATCH(INDEX($C:$C,MATCH($D809,$D:$D,0)),IMAGENES!$B:$B,0),-1)&gt;0),"'si'","'no'"))</f>
        <v/>
      </c>
      <c r="S809" t="str">
        <f t="shared" si="220"/>
        <v/>
      </c>
      <c r="T809" t="str">
        <f t="shared" si="221"/>
        <v/>
      </c>
      <c r="U809" t="str">
        <f t="shared" si="222"/>
        <v/>
      </c>
      <c r="V809" t="str">
        <f t="shared" si="231"/>
        <v/>
      </c>
      <c r="W809" t="str">
        <f t="shared" si="223"/>
        <v/>
      </c>
      <c r="X809" t="str">
        <f t="shared" si="224"/>
        <v/>
      </c>
      <c r="Y809" t="str">
        <f t="shared" si="225"/>
        <v/>
      </c>
      <c r="Z809" t="str">
        <f>IF($X809="","",INDEX(CATEGORIAS!$A:$A,MATCH($X809,CATEGORIAS!$B:$B,0)))</f>
        <v/>
      </c>
      <c r="AA809" t="str">
        <f>IF($Y809="","",INDEX(SUBCATEGORIAS!$A:$A,MATCH($Y809,SUBCATEGORIAS!$B:$B,0)))</f>
        <v/>
      </c>
      <c r="AB809" t="str">
        <f t="shared" si="226"/>
        <v/>
      </c>
      <c r="AC809" t="str">
        <f t="shared" si="232"/>
        <v/>
      </c>
      <c r="AD809" t="str">
        <f t="shared" si="233"/>
        <v/>
      </c>
      <c r="AE809" t="str">
        <f t="shared" si="234"/>
        <v/>
      </c>
      <c r="AG809">
        <v>807</v>
      </c>
      <c r="AH809" t="str">
        <f t="shared" si="237"/>
        <v/>
      </c>
      <c r="AN809" t="str">
        <f>IF($E809="","",INDEX(CATEGORIAS!$A:$A,MATCH($E809,CATEGORIAS!$B:$B,0)))</f>
        <v/>
      </c>
      <c r="AO809" t="str">
        <f>IF($F809="","",INDEX(SUBCATEGORIAS!$A:$A,MATCH($F809,SUBCATEGORIAS!$B:$B,0)))</f>
        <v/>
      </c>
      <c r="AP809" t="str">
        <f t="shared" si="227"/>
        <v/>
      </c>
      <c r="AR809" s="2" t="str">
        <f t="shared" si="235"/>
        <v/>
      </c>
      <c r="AS809" t="str">
        <f t="shared" si="236"/>
        <v/>
      </c>
      <c r="AT809" t="str">
        <f t="shared" si="228"/>
        <v/>
      </c>
      <c r="AU809" t="str">
        <f t="shared" si="229"/>
        <v/>
      </c>
    </row>
    <row r="810" spans="2:47" x14ac:dyDescent="0.25">
      <c r="B810" t="str">
        <f>IF(D810="","",MAX($B$2:B809)+1)</f>
        <v/>
      </c>
      <c r="C810" s="3" t="str">
        <f>IF(A810="","",IF(COUNTIF($A$2:$A809,$A810)=0,MAX($C$2:$C809)+1,""))</f>
        <v/>
      </c>
      <c r="M810" t="s">
        <v>57</v>
      </c>
      <c r="O810" t="s">
        <v>57</v>
      </c>
      <c r="P810" s="3" t="str">
        <f t="shared" si="230"/>
        <v/>
      </c>
      <c r="Q810" s="3" t="str">
        <f>IF(D810="","",IF(AND(D810&lt;&gt;"",E810&lt;&gt;"",F810&lt;&gt;"",J810&lt;&gt;"",P810&lt;&gt;"",L810&lt;&gt;"",IFERROR(MATCH(INDEX($C:$C,MATCH($D810,$D:$D,0)),IMAGENES!$B:$B,0),-1)&gt;0),"'si'","'no'"))</f>
        <v/>
      </c>
      <c r="S810" t="str">
        <f t="shared" si="220"/>
        <v/>
      </c>
      <c r="T810" t="str">
        <f t="shared" si="221"/>
        <v/>
      </c>
      <c r="U810" t="str">
        <f t="shared" si="222"/>
        <v/>
      </c>
      <c r="V810" t="str">
        <f t="shared" si="231"/>
        <v/>
      </c>
      <c r="W810" t="str">
        <f t="shared" si="223"/>
        <v/>
      </c>
      <c r="X810" t="str">
        <f t="shared" si="224"/>
        <v/>
      </c>
      <c r="Y810" t="str">
        <f t="shared" si="225"/>
        <v/>
      </c>
      <c r="Z810" t="str">
        <f>IF($X810="","",INDEX(CATEGORIAS!$A:$A,MATCH($X810,CATEGORIAS!$B:$B,0)))</f>
        <v/>
      </c>
      <c r="AA810" t="str">
        <f>IF($Y810="","",INDEX(SUBCATEGORIAS!$A:$A,MATCH($Y810,SUBCATEGORIAS!$B:$B,0)))</f>
        <v/>
      </c>
      <c r="AB810" t="str">
        <f t="shared" si="226"/>
        <v/>
      </c>
      <c r="AC810" t="str">
        <f t="shared" si="232"/>
        <v/>
      </c>
      <c r="AD810" t="str">
        <f t="shared" si="233"/>
        <v/>
      </c>
      <c r="AE810" t="str">
        <f t="shared" si="234"/>
        <v/>
      </c>
      <c r="AG810">
        <v>808</v>
      </c>
      <c r="AH810" t="str">
        <f t="shared" si="237"/>
        <v/>
      </c>
      <c r="AN810" t="str">
        <f>IF($E810="","",INDEX(CATEGORIAS!$A:$A,MATCH($E810,CATEGORIAS!$B:$B,0)))</f>
        <v/>
      </c>
      <c r="AO810" t="str">
        <f>IF($F810="","",INDEX(SUBCATEGORIAS!$A:$A,MATCH($F810,SUBCATEGORIAS!$B:$B,0)))</f>
        <v/>
      </c>
      <c r="AP810" t="str">
        <f t="shared" si="227"/>
        <v/>
      </c>
      <c r="AR810" s="2" t="str">
        <f t="shared" si="235"/>
        <v/>
      </c>
      <c r="AS810" t="str">
        <f t="shared" si="236"/>
        <v/>
      </c>
      <c r="AT810" t="str">
        <f t="shared" si="228"/>
        <v/>
      </c>
      <c r="AU810" t="str">
        <f t="shared" si="229"/>
        <v/>
      </c>
    </row>
    <row r="811" spans="2:47" x14ac:dyDescent="0.25">
      <c r="B811" t="str">
        <f>IF(D811="","",MAX($B$2:B810)+1)</f>
        <v/>
      </c>
      <c r="C811" s="3" t="str">
        <f>IF(A811="","",IF(COUNTIF($A$2:$A810,$A811)=0,MAX($C$2:$C810)+1,""))</f>
        <v/>
      </c>
      <c r="M811" t="s">
        <v>57</v>
      </c>
      <c r="O811" t="s">
        <v>57</v>
      </c>
      <c r="P811" s="3" t="str">
        <f t="shared" si="230"/>
        <v/>
      </c>
      <c r="Q811" s="3" t="str">
        <f>IF(D811="","",IF(AND(D811&lt;&gt;"",E811&lt;&gt;"",F811&lt;&gt;"",J811&lt;&gt;"",P811&lt;&gt;"",L811&lt;&gt;"",IFERROR(MATCH(INDEX($C:$C,MATCH($D811,$D:$D,0)),IMAGENES!$B:$B,0),-1)&gt;0),"'si'","'no'"))</f>
        <v/>
      </c>
      <c r="S811" t="str">
        <f t="shared" si="220"/>
        <v/>
      </c>
      <c r="T811" t="str">
        <f t="shared" si="221"/>
        <v/>
      </c>
      <c r="U811" t="str">
        <f t="shared" si="222"/>
        <v/>
      </c>
      <c r="V811" t="str">
        <f t="shared" si="231"/>
        <v/>
      </c>
      <c r="W811" t="str">
        <f t="shared" si="223"/>
        <v/>
      </c>
      <c r="X811" t="str">
        <f t="shared" si="224"/>
        <v/>
      </c>
      <c r="Y811" t="str">
        <f t="shared" si="225"/>
        <v/>
      </c>
      <c r="Z811" t="str">
        <f>IF($X811="","",INDEX(CATEGORIAS!$A:$A,MATCH($X811,CATEGORIAS!$B:$B,0)))</f>
        <v/>
      </c>
      <c r="AA811" t="str">
        <f>IF($Y811="","",INDEX(SUBCATEGORIAS!$A:$A,MATCH($Y811,SUBCATEGORIAS!$B:$B,0)))</f>
        <v/>
      </c>
      <c r="AB811" t="str">
        <f t="shared" si="226"/>
        <v/>
      </c>
      <c r="AC811" t="str">
        <f t="shared" si="232"/>
        <v/>
      </c>
      <c r="AD811" t="str">
        <f t="shared" si="233"/>
        <v/>
      </c>
      <c r="AE811" t="str">
        <f t="shared" si="234"/>
        <v/>
      </c>
      <c r="AG811">
        <v>809</v>
      </c>
      <c r="AH811" t="str">
        <f t="shared" si="237"/>
        <v/>
      </c>
      <c r="AN811" t="str">
        <f>IF($E811="","",INDEX(CATEGORIAS!$A:$A,MATCH($E811,CATEGORIAS!$B:$B,0)))</f>
        <v/>
      </c>
      <c r="AO811" t="str">
        <f>IF($F811="","",INDEX(SUBCATEGORIAS!$A:$A,MATCH($F811,SUBCATEGORIAS!$B:$B,0)))</f>
        <v/>
      </c>
      <c r="AP811" t="str">
        <f t="shared" si="227"/>
        <v/>
      </c>
      <c r="AR811" s="2" t="str">
        <f t="shared" si="235"/>
        <v/>
      </c>
      <c r="AS811" t="str">
        <f t="shared" si="236"/>
        <v/>
      </c>
      <c r="AT811" t="str">
        <f t="shared" si="228"/>
        <v/>
      </c>
      <c r="AU811" t="str">
        <f t="shared" si="229"/>
        <v/>
      </c>
    </row>
    <row r="812" spans="2:47" x14ac:dyDescent="0.25">
      <c r="B812" t="str">
        <f>IF(D812="","",MAX($B$2:B811)+1)</f>
        <v/>
      </c>
      <c r="C812" s="3" t="str">
        <f>IF(A812="","",IF(COUNTIF($A$2:$A811,$A812)=0,MAX($C$2:$C811)+1,""))</f>
        <v/>
      </c>
      <c r="M812" t="s">
        <v>57</v>
      </c>
      <c r="O812" t="s">
        <v>57</v>
      </c>
      <c r="P812" s="3" t="str">
        <f t="shared" si="230"/>
        <v/>
      </c>
      <c r="Q812" s="3" t="str">
        <f>IF(D812="","",IF(AND(D812&lt;&gt;"",E812&lt;&gt;"",F812&lt;&gt;"",J812&lt;&gt;"",P812&lt;&gt;"",L812&lt;&gt;"",IFERROR(MATCH(INDEX($C:$C,MATCH($D812,$D:$D,0)),IMAGENES!$B:$B,0),-1)&gt;0),"'si'","'no'"))</f>
        <v/>
      </c>
      <c r="S812" t="str">
        <f t="shared" si="220"/>
        <v/>
      </c>
      <c r="T812" t="str">
        <f t="shared" si="221"/>
        <v/>
      </c>
      <c r="U812" t="str">
        <f t="shared" si="222"/>
        <v/>
      </c>
      <c r="V812" t="str">
        <f t="shared" si="231"/>
        <v/>
      </c>
      <c r="W812" t="str">
        <f t="shared" si="223"/>
        <v/>
      </c>
      <c r="X812" t="str">
        <f t="shared" si="224"/>
        <v/>
      </c>
      <c r="Y812" t="str">
        <f t="shared" si="225"/>
        <v/>
      </c>
      <c r="Z812" t="str">
        <f>IF($X812="","",INDEX(CATEGORIAS!$A:$A,MATCH($X812,CATEGORIAS!$B:$B,0)))</f>
        <v/>
      </c>
      <c r="AA812" t="str">
        <f>IF($Y812="","",INDEX(SUBCATEGORIAS!$A:$A,MATCH($Y812,SUBCATEGORIAS!$B:$B,0)))</f>
        <v/>
      </c>
      <c r="AB812" t="str">
        <f t="shared" si="226"/>
        <v/>
      </c>
      <c r="AC812" t="str">
        <f t="shared" si="232"/>
        <v/>
      </c>
      <c r="AD812" t="str">
        <f t="shared" si="233"/>
        <v/>
      </c>
      <c r="AE812" t="str">
        <f t="shared" si="234"/>
        <v/>
      </c>
      <c r="AG812">
        <v>810</v>
      </c>
      <c r="AH812" t="str">
        <f t="shared" si="237"/>
        <v/>
      </c>
      <c r="AN812" t="str">
        <f>IF($E812="","",INDEX(CATEGORIAS!$A:$A,MATCH($E812,CATEGORIAS!$B:$B,0)))</f>
        <v/>
      </c>
      <c r="AO812" t="str">
        <f>IF($F812="","",INDEX(SUBCATEGORIAS!$A:$A,MATCH($F812,SUBCATEGORIAS!$B:$B,0)))</f>
        <v/>
      </c>
      <c r="AP812" t="str">
        <f t="shared" si="227"/>
        <v/>
      </c>
      <c r="AR812" s="2" t="str">
        <f t="shared" si="235"/>
        <v/>
      </c>
      <c r="AS812" t="str">
        <f t="shared" si="236"/>
        <v/>
      </c>
      <c r="AT812" t="str">
        <f t="shared" si="228"/>
        <v/>
      </c>
      <c r="AU812" t="str">
        <f t="shared" si="229"/>
        <v/>
      </c>
    </row>
    <row r="813" spans="2:47" x14ac:dyDescent="0.25">
      <c r="B813" t="str">
        <f>IF(D813="","",MAX($B$2:B812)+1)</f>
        <v/>
      </c>
      <c r="C813" s="3" t="str">
        <f>IF(A813="","",IF(COUNTIF($A$2:$A812,$A813)=0,MAX($C$2:$C812)+1,""))</f>
        <v/>
      </c>
      <c r="M813" t="s">
        <v>57</v>
      </c>
      <c r="O813" t="s">
        <v>57</v>
      </c>
      <c r="P813" s="3" t="str">
        <f t="shared" si="230"/>
        <v/>
      </c>
      <c r="Q813" s="3" t="str">
        <f>IF(D813="","",IF(AND(D813&lt;&gt;"",E813&lt;&gt;"",F813&lt;&gt;"",J813&lt;&gt;"",P813&lt;&gt;"",L813&lt;&gt;"",IFERROR(MATCH(INDEX($C:$C,MATCH($D813,$D:$D,0)),IMAGENES!$B:$B,0),-1)&gt;0),"'si'","'no'"))</f>
        <v/>
      </c>
      <c r="S813" t="str">
        <f t="shared" si="220"/>
        <v/>
      </c>
      <c r="T813" t="str">
        <f t="shared" si="221"/>
        <v/>
      </c>
      <c r="U813" t="str">
        <f t="shared" si="222"/>
        <v/>
      </c>
      <c r="V813" t="str">
        <f t="shared" si="231"/>
        <v/>
      </c>
      <c r="W813" t="str">
        <f t="shared" si="223"/>
        <v/>
      </c>
      <c r="X813" t="str">
        <f t="shared" si="224"/>
        <v/>
      </c>
      <c r="Y813" t="str">
        <f t="shared" si="225"/>
        <v/>
      </c>
      <c r="Z813" t="str">
        <f>IF($X813="","",INDEX(CATEGORIAS!$A:$A,MATCH($X813,CATEGORIAS!$B:$B,0)))</f>
        <v/>
      </c>
      <c r="AA813" t="str">
        <f>IF($Y813="","",INDEX(SUBCATEGORIAS!$A:$A,MATCH($Y813,SUBCATEGORIAS!$B:$B,0)))</f>
        <v/>
      </c>
      <c r="AB813" t="str">
        <f t="shared" si="226"/>
        <v/>
      </c>
      <c r="AC813" t="str">
        <f t="shared" si="232"/>
        <v/>
      </c>
      <c r="AD813" t="str">
        <f t="shared" si="233"/>
        <v/>
      </c>
      <c r="AE813" t="str">
        <f t="shared" si="234"/>
        <v/>
      </c>
      <c r="AG813">
        <v>811</v>
      </c>
      <c r="AH813" t="str">
        <f t="shared" si="237"/>
        <v/>
      </c>
      <c r="AN813" t="str">
        <f>IF($E813="","",INDEX(CATEGORIAS!$A:$A,MATCH($E813,CATEGORIAS!$B:$B,0)))</f>
        <v/>
      </c>
      <c r="AO813" t="str">
        <f>IF($F813="","",INDEX(SUBCATEGORIAS!$A:$A,MATCH($F813,SUBCATEGORIAS!$B:$B,0)))</f>
        <v/>
      </c>
      <c r="AP813" t="str">
        <f t="shared" si="227"/>
        <v/>
      </c>
      <c r="AR813" s="2" t="str">
        <f t="shared" si="235"/>
        <v/>
      </c>
      <c r="AS813" t="str">
        <f t="shared" si="236"/>
        <v/>
      </c>
      <c r="AT813" t="str">
        <f t="shared" si="228"/>
        <v/>
      </c>
      <c r="AU813" t="str">
        <f t="shared" si="229"/>
        <v/>
      </c>
    </row>
    <row r="814" spans="2:47" x14ac:dyDescent="0.25">
      <c r="B814" t="str">
        <f>IF(D814="","",MAX($B$2:B813)+1)</f>
        <v/>
      </c>
      <c r="C814" s="3" t="str">
        <f>IF(A814="","",IF(COUNTIF($A$2:$A813,$A814)=0,MAX($C$2:$C813)+1,""))</f>
        <v/>
      </c>
      <c r="M814" t="s">
        <v>57</v>
      </c>
      <c r="O814" t="s">
        <v>57</v>
      </c>
      <c r="P814" s="3" t="str">
        <f t="shared" si="230"/>
        <v/>
      </c>
      <c r="Q814" s="3" t="str">
        <f>IF(D814="","",IF(AND(D814&lt;&gt;"",E814&lt;&gt;"",F814&lt;&gt;"",J814&lt;&gt;"",P814&lt;&gt;"",L814&lt;&gt;"",IFERROR(MATCH(INDEX($C:$C,MATCH($D814,$D:$D,0)),IMAGENES!$B:$B,0),-1)&gt;0),"'si'","'no'"))</f>
        <v/>
      </c>
      <c r="S814" t="str">
        <f t="shared" si="220"/>
        <v/>
      </c>
      <c r="T814" t="str">
        <f t="shared" si="221"/>
        <v/>
      </c>
      <c r="U814" t="str">
        <f t="shared" si="222"/>
        <v/>
      </c>
      <c r="V814" t="str">
        <f t="shared" si="231"/>
        <v/>
      </c>
      <c r="W814" t="str">
        <f t="shared" si="223"/>
        <v/>
      </c>
      <c r="X814" t="str">
        <f t="shared" si="224"/>
        <v/>
      </c>
      <c r="Y814" t="str">
        <f t="shared" si="225"/>
        <v/>
      </c>
      <c r="Z814" t="str">
        <f>IF($X814="","",INDEX(CATEGORIAS!$A:$A,MATCH($X814,CATEGORIAS!$B:$B,0)))</f>
        <v/>
      </c>
      <c r="AA814" t="str">
        <f>IF($Y814="","",INDEX(SUBCATEGORIAS!$A:$A,MATCH($Y814,SUBCATEGORIAS!$B:$B,0)))</f>
        <v/>
      </c>
      <c r="AB814" t="str">
        <f t="shared" si="226"/>
        <v/>
      </c>
      <c r="AC814" t="str">
        <f t="shared" si="232"/>
        <v/>
      </c>
      <c r="AD814" t="str">
        <f t="shared" si="233"/>
        <v/>
      </c>
      <c r="AE814" t="str">
        <f t="shared" si="234"/>
        <v/>
      </c>
      <c r="AG814">
        <v>812</v>
      </c>
      <c r="AH814" t="str">
        <f t="shared" si="237"/>
        <v/>
      </c>
      <c r="AN814" t="str">
        <f>IF($E814="","",INDEX(CATEGORIAS!$A:$A,MATCH($E814,CATEGORIAS!$B:$B,0)))</f>
        <v/>
      </c>
      <c r="AO814" t="str">
        <f>IF($F814="","",INDEX(SUBCATEGORIAS!$A:$A,MATCH($F814,SUBCATEGORIAS!$B:$B,0)))</f>
        <v/>
      </c>
      <c r="AP814" t="str">
        <f t="shared" si="227"/>
        <v/>
      </c>
      <c r="AR814" s="2" t="str">
        <f t="shared" si="235"/>
        <v/>
      </c>
      <c r="AS814" t="str">
        <f t="shared" si="236"/>
        <v/>
      </c>
      <c r="AT814" t="str">
        <f t="shared" si="228"/>
        <v/>
      </c>
      <c r="AU814" t="str">
        <f t="shared" si="229"/>
        <v/>
      </c>
    </row>
    <row r="815" spans="2:47" x14ac:dyDescent="0.25">
      <c r="B815" t="str">
        <f>IF(D815="","",MAX($B$2:B814)+1)</f>
        <v/>
      </c>
      <c r="C815" s="3" t="str">
        <f>IF(A815="","",IF(COUNTIF($A$2:$A814,$A815)=0,MAX($C$2:$C814)+1,""))</f>
        <v/>
      </c>
      <c r="M815" t="s">
        <v>57</v>
      </c>
      <c r="O815" t="s">
        <v>57</v>
      </c>
      <c r="P815" s="3" t="str">
        <f t="shared" si="230"/>
        <v/>
      </c>
      <c r="Q815" s="3" t="str">
        <f>IF(D815="","",IF(AND(D815&lt;&gt;"",E815&lt;&gt;"",F815&lt;&gt;"",J815&lt;&gt;"",P815&lt;&gt;"",L815&lt;&gt;"",IFERROR(MATCH(INDEX($C:$C,MATCH($D815,$D:$D,0)),IMAGENES!$B:$B,0),-1)&gt;0),"'si'","'no'"))</f>
        <v/>
      </c>
      <c r="S815" t="str">
        <f t="shared" si="220"/>
        <v/>
      </c>
      <c r="T815" t="str">
        <f t="shared" si="221"/>
        <v/>
      </c>
      <c r="U815" t="str">
        <f t="shared" si="222"/>
        <v/>
      </c>
      <c r="V815" t="str">
        <f t="shared" si="231"/>
        <v/>
      </c>
      <c r="W815" t="str">
        <f t="shared" si="223"/>
        <v/>
      </c>
      <c r="X815" t="str">
        <f t="shared" si="224"/>
        <v/>
      </c>
      <c r="Y815" t="str">
        <f t="shared" si="225"/>
        <v/>
      </c>
      <c r="Z815" t="str">
        <f>IF($X815="","",INDEX(CATEGORIAS!$A:$A,MATCH($X815,CATEGORIAS!$B:$B,0)))</f>
        <v/>
      </c>
      <c r="AA815" t="str">
        <f>IF($Y815="","",INDEX(SUBCATEGORIAS!$A:$A,MATCH($Y815,SUBCATEGORIAS!$B:$B,0)))</f>
        <v/>
      </c>
      <c r="AB815" t="str">
        <f t="shared" si="226"/>
        <v/>
      </c>
      <c r="AC815" t="str">
        <f t="shared" si="232"/>
        <v/>
      </c>
      <c r="AD815" t="str">
        <f t="shared" si="233"/>
        <v/>
      </c>
      <c r="AE815" t="str">
        <f t="shared" si="234"/>
        <v/>
      </c>
      <c r="AG815">
        <v>813</v>
      </c>
      <c r="AH815">
        <f t="shared" si="237"/>
        <v>59</v>
      </c>
      <c r="AN815" t="str">
        <f>IF($E815="","",INDEX(CATEGORIAS!$A:$A,MATCH($E815,CATEGORIAS!$B:$B,0)))</f>
        <v/>
      </c>
      <c r="AO815" t="str">
        <f>IF($F815="","",INDEX(SUBCATEGORIAS!$A:$A,MATCH($F815,SUBCATEGORIAS!$B:$B,0)))</f>
        <v/>
      </c>
      <c r="AP815" t="str">
        <f t="shared" si="227"/>
        <v/>
      </c>
      <c r="AR815" s="2" t="str">
        <f t="shared" si="235"/>
        <v/>
      </c>
      <c r="AS815" t="str">
        <f t="shared" si="236"/>
        <v/>
      </c>
      <c r="AT815" t="str">
        <f t="shared" si="228"/>
        <v/>
      </c>
      <c r="AU815" t="str">
        <f t="shared" si="229"/>
        <v/>
      </c>
    </row>
    <row r="816" spans="2:47" x14ac:dyDescent="0.25">
      <c r="B816" t="str">
        <f>IF(D816="","",MAX($B$2:B815)+1)</f>
        <v/>
      </c>
      <c r="C816" s="3" t="str">
        <f>IF(A816="","",IF(COUNTIF($A$2:$A815,$A816)=0,MAX($C$2:$C815)+1,""))</f>
        <v/>
      </c>
      <c r="M816" t="s">
        <v>57</v>
      </c>
      <c r="O816" t="s">
        <v>57</v>
      </c>
      <c r="P816" s="3" t="str">
        <f t="shared" si="230"/>
        <v/>
      </c>
      <c r="Q816" s="3" t="str">
        <f>IF(D816="","",IF(AND(D816&lt;&gt;"",E816&lt;&gt;"",F816&lt;&gt;"",J816&lt;&gt;"",P816&lt;&gt;"",L816&lt;&gt;"",IFERROR(MATCH(INDEX($C:$C,MATCH($D816,$D:$D,0)),IMAGENES!$B:$B,0),-1)&gt;0),"'si'","'no'"))</f>
        <v/>
      </c>
      <c r="S816" t="str">
        <f t="shared" si="220"/>
        <v/>
      </c>
      <c r="T816" t="str">
        <f t="shared" si="221"/>
        <v/>
      </c>
      <c r="U816" t="str">
        <f t="shared" si="222"/>
        <v/>
      </c>
      <c r="V816" t="str">
        <f t="shared" si="231"/>
        <v/>
      </c>
      <c r="W816" t="str">
        <f t="shared" si="223"/>
        <v/>
      </c>
      <c r="X816" t="str">
        <f t="shared" si="224"/>
        <v/>
      </c>
      <c r="Y816" t="str">
        <f t="shared" si="225"/>
        <v/>
      </c>
      <c r="Z816" t="str">
        <f>IF($X816="","",INDEX(CATEGORIAS!$A:$A,MATCH($X816,CATEGORIAS!$B:$B,0)))</f>
        <v/>
      </c>
      <c r="AA816" t="str">
        <f>IF($Y816="","",INDEX(SUBCATEGORIAS!$A:$A,MATCH($Y816,SUBCATEGORIAS!$B:$B,0)))</f>
        <v/>
      </c>
      <c r="AB816" t="str">
        <f t="shared" si="226"/>
        <v/>
      </c>
      <c r="AC816" t="str">
        <f t="shared" si="232"/>
        <v/>
      </c>
      <c r="AD816" t="str">
        <f t="shared" si="233"/>
        <v/>
      </c>
      <c r="AE816" t="str">
        <f t="shared" si="234"/>
        <v/>
      </c>
      <c r="AG816">
        <v>814</v>
      </c>
      <c r="AH816" t="str">
        <f t="shared" si="237"/>
        <v/>
      </c>
      <c r="AN816" t="str">
        <f>IF($E816="","",INDEX(CATEGORIAS!$A:$A,MATCH($E816,CATEGORIAS!$B:$B,0)))</f>
        <v/>
      </c>
      <c r="AO816" t="str">
        <f>IF($F816="","",INDEX(SUBCATEGORIAS!$A:$A,MATCH($F816,SUBCATEGORIAS!$B:$B,0)))</f>
        <v/>
      </c>
      <c r="AP816" t="str">
        <f t="shared" si="227"/>
        <v/>
      </c>
      <c r="AR816" s="2" t="str">
        <f t="shared" si="235"/>
        <v/>
      </c>
      <c r="AS816" t="str">
        <f t="shared" si="236"/>
        <v/>
      </c>
      <c r="AT816" t="str">
        <f t="shared" si="228"/>
        <v/>
      </c>
      <c r="AU816" t="str">
        <f t="shared" si="229"/>
        <v/>
      </c>
    </row>
    <row r="817" spans="2:47" x14ac:dyDescent="0.25">
      <c r="B817" t="str">
        <f>IF(D817="","",MAX($B$2:B816)+1)</f>
        <v/>
      </c>
      <c r="C817" s="3" t="str">
        <f>IF(A817="","",IF(COUNTIF($A$2:$A816,$A817)=0,MAX($C$2:$C816)+1,""))</f>
        <v/>
      </c>
      <c r="M817" t="s">
        <v>57</v>
      </c>
      <c r="O817" t="s">
        <v>57</v>
      </c>
      <c r="P817" s="3" t="str">
        <f t="shared" si="230"/>
        <v/>
      </c>
      <c r="Q817" s="3" t="str">
        <f>IF(D817="","",IF(AND(D817&lt;&gt;"",E817&lt;&gt;"",F817&lt;&gt;"",J817&lt;&gt;"",P817&lt;&gt;"",L817&lt;&gt;"",IFERROR(MATCH(INDEX($C:$C,MATCH($D817,$D:$D,0)),IMAGENES!$B:$B,0),-1)&gt;0),"'si'","'no'"))</f>
        <v/>
      </c>
      <c r="S817" t="str">
        <f t="shared" si="220"/>
        <v/>
      </c>
      <c r="T817" t="str">
        <f t="shared" si="221"/>
        <v/>
      </c>
      <c r="U817" t="str">
        <f t="shared" si="222"/>
        <v/>
      </c>
      <c r="V817" t="str">
        <f t="shared" si="231"/>
        <v/>
      </c>
      <c r="W817" t="str">
        <f t="shared" si="223"/>
        <v/>
      </c>
      <c r="X817" t="str">
        <f t="shared" si="224"/>
        <v/>
      </c>
      <c r="Y817" t="str">
        <f t="shared" si="225"/>
        <v/>
      </c>
      <c r="Z817" t="str">
        <f>IF($X817="","",INDEX(CATEGORIAS!$A:$A,MATCH($X817,CATEGORIAS!$B:$B,0)))</f>
        <v/>
      </c>
      <c r="AA817" t="str">
        <f>IF($Y817="","",INDEX(SUBCATEGORIAS!$A:$A,MATCH($Y817,SUBCATEGORIAS!$B:$B,0)))</f>
        <v/>
      </c>
      <c r="AB817" t="str">
        <f t="shared" si="226"/>
        <v/>
      </c>
      <c r="AC817" t="str">
        <f t="shared" si="232"/>
        <v/>
      </c>
      <c r="AD817" t="str">
        <f t="shared" si="233"/>
        <v/>
      </c>
      <c r="AE817" t="str">
        <f t="shared" si="234"/>
        <v/>
      </c>
      <c r="AG817">
        <v>815</v>
      </c>
      <c r="AH817" t="str">
        <f t="shared" si="237"/>
        <v/>
      </c>
      <c r="AN817" t="str">
        <f>IF($E817="","",INDEX(CATEGORIAS!$A:$A,MATCH($E817,CATEGORIAS!$B:$B,0)))</f>
        <v/>
      </c>
      <c r="AO817" t="str">
        <f>IF($F817="","",INDEX(SUBCATEGORIAS!$A:$A,MATCH($F817,SUBCATEGORIAS!$B:$B,0)))</f>
        <v/>
      </c>
      <c r="AP817" t="str">
        <f t="shared" si="227"/>
        <v/>
      </c>
      <c r="AR817" s="2" t="str">
        <f t="shared" si="235"/>
        <v/>
      </c>
      <c r="AS817" t="str">
        <f t="shared" si="236"/>
        <v/>
      </c>
      <c r="AT817" t="str">
        <f t="shared" si="228"/>
        <v/>
      </c>
      <c r="AU817" t="str">
        <f t="shared" si="229"/>
        <v/>
      </c>
    </row>
    <row r="818" spans="2:47" x14ac:dyDescent="0.25">
      <c r="B818" t="str">
        <f>IF(D818="","",MAX($B$2:B817)+1)</f>
        <v/>
      </c>
      <c r="C818" s="3" t="str">
        <f>IF(A818="","",IF(COUNTIF($A$2:$A817,$A818)=0,MAX($C$2:$C817)+1,""))</f>
        <v/>
      </c>
      <c r="M818" t="s">
        <v>57</v>
      </c>
      <c r="O818" t="s">
        <v>57</v>
      </c>
      <c r="P818" s="3" t="str">
        <f t="shared" si="230"/>
        <v/>
      </c>
      <c r="Q818" s="3" t="str">
        <f>IF(D818="","",IF(AND(D818&lt;&gt;"",E818&lt;&gt;"",F818&lt;&gt;"",J818&lt;&gt;"",P818&lt;&gt;"",L818&lt;&gt;"",IFERROR(MATCH(INDEX($C:$C,MATCH($D818,$D:$D,0)),IMAGENES!$B:$B,0),-1)&gt;0),"'si'","'no'"))</f>
        <v/>
      </c>
      <c r="S818" t="str">
        <f t="shared" si="220"/>
        <v/>
      </c>
      <c r="T818" t="str">
        <f t="shared" si="221"/>
        <v/>
      </c>
      <c r="U818" t="str">
        <f t="shared" si="222"/>
        <v/>
      </c>
      <c r="V818" t="str">
        <f t="shared" si="231"/>
        <v/>
      </c>
      <c r="W818" t="str">
        <f t="shared" si="223"/>
        <v/>
      </c>
      <c r="X818" t="str">
        <f t="shared" si="224"/>
        <v/>
      </c>
      <c r="Y818" t="str">
        <f t="shared" si="225"/>
        <v/>
      </c>
      <c r="Z818" t="str">
        <f>IF($X818="","",INDEX(CATEGORIAS!$A:$A,MATCH($X818,CATEGORIAS!$B:$B,0)))</f>
        <v/>
      </c>
      <c r="AA818" t="str">
        <f>IF($Y818="","",INDEX(SUBCATEGORIAS!$A:$A,MATCH($Y818,SUBCATEGORIAS!$B:$B,0)))</f>
        <v/>
      </c>
      <c r="AB818" t="str">
        <f t="shared" si="226"/>
        <v/>
      </c>
      <c r="AC818" t="str">
        <f t="shared" si="232"/>
        <v/>
      </c>
      <c r="AD818" t="str">
        <f t="shared" si="233"/>
        <v/>
      </c>
      <c r="AE818" t="str">
        <f t="shared" si="234"/>
        <v/>
      </c>
      <c r="AG818">
        <v>816</v>
      </c>
      <c r="AH818" t="str">
        <f t="shared" si="237"/>
        <v/>
      </c>
      <c r="AN818" t="str">
        <f>IF($E818="","",INDEX(CATEGORIAS!$A:$A,MATCH($E818,CATEGORIAS!$B:$B,0)))</f>
        <v/>
      </c>
      <c r="AO818" t="str">
        <f>IF($F818="","",INDEX(SUBCATEGORIAS!$A:$A,MATCH($F818,SUBCATEGORIAS!$B:$B,0)))</f>
        <v/>
      </c>
      <c r="AP818" t="str">
        <f t="shared" si="227"/>
        <v/>
      </c>
      <c r="AR818" s="2" t="str">
        <f t="shared" si="235"/>
        <v/>
      </c>
      <c r="AS818" t="str">
        <f t="shared" si="236"/>
        <v/>
      </c>
      <c r="AT818" t="str">
        <f t="shared" si="228"/>
        <v/>
      </c>
      <c r="AU818" t="str">
        <f t="shared" si="229"/>
        <v/>
      </c>
    </row>
    <row r="819" spans="2:47" x14ac:dyDescent="0.25">
      <c r="B819" t="str">
        <f>IF(D819="","",MAX($B$2:B818)+1)</f>
        <v/>
      </c>
      <c r="C819" s="3" t="str">
        <f>IF(A819="","",IF(COUNTIF($A$2:$A818,$A819)=0,MAX($C$2:$C818)+1,""))</f>
        <v/>
      </c>
      <c r="M819" t="s">
        <v>57</v>
      </c>
      <c r="O819" t="s">
        <v>57</v>
      </c>
      <c r="P819" s="3" t="str">
        <f t="shared" si="230"/>
        <v/>
      </c>
      <c r="Q819" s="3" t="str">
        <f>IF(D819="","",IF(AND(D819&lt;&gt;"",E819&lt;&gt;"",F819&lt;&gt;"",J819&lt;&gt;"",P819&lt;&gt;"",L819&lt;&gt;"",IFERROR(MATCH(INDEX($C:$C,MATCH($D819,$D:$D,0)),IMAGENES!$B:$B,0),-1)&gt;0),"'si'","'no'"))</f>
        <v/>
      </c>
      <c r="S819" t="str">
        <f t="shared" si="220"/>
        <v/>
      </c>
      <c r="T819" t="str">
        <f t="shared" si="221"/>
        <v/>
      </c>
      <c r="U819" t="str">
        <f t="shared" si="222"/>
        <v/>
      </c>
      <c r="V819" t="str">
        <f t="shared" si="231"/>
        <v/>
      </c>
      <c r="W819" t="str">
        <f t="shared" si="223"/>
        <v/>
      </c>
      <c r="X819" t="str">
        <f t="shared" si="224"/>
        <v/>
      </c>
      <c r="Y819" t="str">
        <f t="shared" si="225"/>
        <v/>
      </c>
      <c r="Z819" t="str">
        <f>IF($X819="","",INDEX(CATEGORIAS!$A:$A,MATCH($X819,CATEGORIAS!$B:$B,0)))</f>
        <v/>
      </c>
      <c r="AA819" t="str">
        <f>IF($Y819="","",INDEX(SUBCATEGORIAS!$A:$A,MATCH($Y819,SUBCATEGORIAS!$B:$B,0)))</f>
        <v/>
      </c>
      <c r="AB819" t="str">
        <f t="shared" si="226"/>
        <v/>
      </c>
      <c r="AC819" t="str">
        <f t="shared" si="232"/>
        <v/>
      </c>
      <c r="AD819" t="str">
        <f t="shared" si="233"/>
        <v/>
      </c>
      <c r="AE819" t="str">
        <f t="shared" si="234"/>
        <v/>
      </c>
      <c r="AG819">
        <v>817</v>
      </c>
      <c r="AH819" t="str">
        <f t="shared" si="237"/>
        <v/>
      </c>
      <c r="AN819" t="str">
        <f>IF($E819="","",INDEX(CATEGORIAS!$A:$A,MATCH($E819,CATEGORIAS!$B:$B,0)))</f>
        <v/>
      </c>
      <c r="AO819" t="str">
        <f>IF($F819="","",INDEX(SUBCATEGORIAS!$A:$A,MATCH($F819,SUBCATEGORIAS!$B:$B,0)))</f>
        <v/>
      </c>
      <c r="AP819" t="str">
        <f t="shared" si="227"/>
        <v/>
      </c>
      <c r="AR819" s="2" t="str">
        <f t="shared" si="235"/>
        <v/>
      </c>
      <c r="AS819" t="str">
        <f t="shared" si="236"/>
        <v/>
      </c>
      <c r="AT819" t="str">
        <f t="shared" si="228"/>
        <v/>
      </c>
      <c r="AU819" t="str">
        <f t="shared" si="229"/>
        <v/>
      </c>
    </row>
    <row r="820" spans="2:47" x14ac:dyDescent="0.25">
      <c r="B820" t="str">
        <f>IF(D820="","",MAX($B$2:B819)+1)</f>
        <v/>
      </c>
      <c r="C820" s="3" t="str">
        <f>IF(A820="","",IF(COUNTIF($A$2:$A819,$A820)=0,MAX($C$2:$C819)+1,""))</f>
        <v/>
      </c>
      <c r="M820" t="s">
        <v>57</v>
      </c>
      <c r="O820" t="s">
        <v>57</v>
      </c>
      <c r="P820" s="3" t="str">
        <f t="shared" si="230"/>
        <v/>
      </c>
      <c r="Q820" s="3" t="str">
        <f>IF(D820="","",IF(AND(D820&lt;&gt;"",E820&lt;&gt;"",F820&lt;&gt;"",J820&lt;&gt;"",P820&lt;&gt;"",L820&lt;&gt;"",IFERROR(MATCH(INDEX($C:$C,MATCH($D820,$D:$D,0)),IMAGENES!$B:$B,0),-1)&gt;0),"'si'","'no'"))</f>
        <v/>
      </c>
      <c r="S820" t="str">
        <f t="shared" si="220"/>
        <v/>
      </c>
      <c r="T820" t="str">
        <f t="shared" si="221"/>
        <v/>
      </c>
      <c r="U820" t="str">
        <f t="shared" si="222"/>
        <v/>
      </c>
      <c r="V820" t="str">
        <f t="shared" si="231"/>
        <v/>
      </c>
      <c r="W820" t="str">
        <f t="shared" si="223"/>
        <v/>
      </c>
      <c r="X820" t="str">
        <f t="shared" si="224"/>
        <v/>
      </c>
      <c r="Y820" t="str">
        <f t="shared" si="225"/>
        <v/>
      </c>
      <c r="Z820" t="str">
        <f>IF($X820="","",INDEX(CATEGORIAS!$A:$A,MATCH($X820,CATEGORIAS!$B:$B,0)))</f>
        <v/>
      </c>
      <c r="AA820" t="str">
        <f>IF($Y820="","",INDEX(SUBCATEGORIAS!$A:$A,MATCH($Y820,SUBCATEGORIAS!$B:$B,0)))</f>
        <v/>
      </c>
      <c r="AB820" t="str">
        <f t="shared" si="226"/>
        <v/>
      </c>
      <c r="AC820" t="str">
        <f t="shared" si="232"/>
        <v/>
      </c>
      <c r="AD820" t="str">
        <f t="shared" si="233"/>
        <v/>
      </c>
      <c r="AE820" t="str">
        <f t="shared" si="234"/>
        <v/>
      </c>
      <c r="AG820">
        <v>818</v>
      </c>
      <c r="AH820" t="str">
        <f t="shared" si="237"/>
        <v/>
      </c>
      <c r="AN820" t="str">
        <f>IF($E820="","",INDEX(CATEGORIAS!$A:$A,MATCH($E820,CATEGORIAS!$B:$B,0)))</f>
        <v/>
      </c>
      <c r="AO820" t="str">
        <f>IF($F820="","",INDEX(SUBCATEGORIAS!$A:$A,MATCH($F820,SUBCATEGORIAS!$B:$B,0)))</f>
        <v/>
      </c>
      <c r="AP820" t="str">
        <f t="shared" si="227"/>
        <v/>
      </c>
      <c r="AR820" s="2" t="str">
        <f t="shared" si="235"/>
        <v/>
      </c>
      <c r="AS820" t="str">
        <f t="shared" si="236"/>
        <v/>
      </c>
      <c r="AT820" t="str">
        <f t="shared" si="228"/>
        <v/>
      </c>
      <c r="AU820" t="str">
        <f t="shared" si="229"/>
        <v/>
      </c>
    </row>
    <row r="821" spans="2:47" x14ac:dyDescent="0.25">
      <c r="B821" t="str">
        <f>IF(D821="","",MAX($B$2:B820)+1)</f>
        <v/>
      </c>
      <c r="C821" s="3" t="str">
        <f>IF(A821="","",IF(COUNTIF($A$2:$A820,$A821)=0,MAX($C$2:$C820)+1,""))</f>
        <v/>
      </c>
      <c r="M821" t="s">
        <v>57</v>
      </c>
      <c r="O821" t="s">
        <v>57</v>
      </c>
      <c r="P821" s="3" t="str">
        <f t="shared" si="230"/>
        <v/>
      </c>
      <c r="Q821" s="3" t="str">
        <f>IF(D821="","",IF(AND(D821&lt;&gt;"",E821&lt;&gt;"",F821&lt;&gt;"",J821&lt;&gt;"",P821&lt;&gt;"",L821&lt;&gt;"",IFERROR(MATCH(INDEX($C:$C,MATCH($D821,$D:$D,0)),IMAGENES!$B:$B,0),-1)&gt;0),"'si'","'no'"))</f>
        <v/>
      </c>
      <c r="S821" t="str">
        <f t="shared" si="220"/>
        <v/>
      </c>
      <c r="T821" t="str">
        <f t="shared" si="221"/>
        <v/>
      </c>
      <c r="U821" t="str">
        <f t="shared" si="222"/>
        <v/>
      </c>
      <c r="V821" t="str">
        <f t="shared" si="231"/>
        <v/>
      </c>
      <c r="W821" t="str">
        <f t="shared" si="223"/>
        <v/>
      </c>
      <c r="X821" t="str">
        <f t="shared" si="224"/>
        <v/>
      </c>
      <c r="Y821" t="str">
        <f t="shared" si="225"/>
        <v/>
      </c>
      <c r="Z821" t="str">
        <f>IF($X821="","",INDEX(CATEGORIAS!$A:$A,MATCH($X821,CATEGORIAS!$B:$B,0)))</f>
        <v/>
      </c>
      <c r="AA821" t="str">
        <f>IF($Y821="","",INDEX(SUBCATEGORIAS!$A:$A,MATCH($Y821,SUBCATEGORIAS!$B:$B,0)))</f>
        <v/>
      </c>
      <c r="AB821" t="str">
        <f t="shared" si="226"/>
        <v/>
      </c>
      <c r="AC821" t="str">
        <f t="shared" si="232"/>
        <v/>
      </c>
      <c r="AD821" t="str">
        <f t="shared" si="233"/>
        <v/>
      </c>
      <c r="AE821" t="str">
        <f t="shared" si="234"/>
        <v/>
      </c>
      <c r="AG821">
        <v>819</v>
      </c>
      <c r="AH821" t="str">
        <f t="shared" si="237"/>
        <v/>
      </c>
      <c r="AN821" t="str">
        <f>IF($E821="","",INDEX(CATEGORIAS!$A:$A,MATCH($E821,CATEGORIAS!$B:$B,0)))</f>
        <v/>
      </c>
      <c r="AO821" t="str">
        <f>IF($F821="","",INDEX(SUBCATEGORIAS!$A:$A,MATCH($F821,SUBCATEGORIAS!$B:$B,0)))</f>
        <v/>
      </c>
      <c r="AP821" t="str">
        <f t="shared" si="227"/>
        <v/>
      </c>
      <c r="AR821" s="2" t="str">
        <f t="shared" si="235"/>
        <v/>
      </c>
      <c r="AS821" t="str">
        <f t="shared" si="236"/>
        <v/>
      </c>
      <c r="AT821" t="str">
        <f t="shared" si="228"/>
        <v/>
      </c>
      <c r="AU821" t="str">
        <f t="shared" si="229"/>
        <v/>
      </c>
    </row>
    <row r="822" spans="2:47" x14ac:dyDescent="0.25">
      <c r="B822" t="str">
        <f>IF(D822="","",MAX($B$2:B821)+1)</f>
        <v/>
      </c>
      <c r="C822" s="3" t="str">
        <f>IF(A822="","",IF(COUNTIF($A$2:$A821,$A822)=0,MAX($C$2:$C821)+1,""))</f>
        <v/>
      </c>
      <c r="M822" t="s">
        <v>57</v>
      </c>
      <c r="O822" t="s">
        <v>57</v>
      </c>
      <c r="P822" s="3" t="str">
        <f t="shared" si="230"/>
        <v/>
      </c>
      <c r="Q822" s="3" t="str">
        <f>IF(D822="","",IF(AND(D822&lt;&gt;"",E822&lt;&gt;"",F822&lt;&gt;"",J822&lt;&gt;"",P822&lt;&gt;"",L822&lt;&gt;"",IFERROR(MATCH(INDEX($C:$C,MATCH($D822,$D:$D,0)),IMAGENES!$B:$B,0),-1)&gt;0),"'si'","'no'"))</f>
        <v/>
      </c>
      <c r="S822" t="str">
        <f t="shared" si="220"/>
        <v/>
      </c>
      <c r="T822" t="str">
        <f t="shared" si="221"/>
        <v/>
      </c>
      <c r="U822" t="str">
        <f t="shared" si="222"/>
        <v/>
      </c>
      <c r="V822" t="str">
        <f t="shared" si="231"/>
        <v/>
      </c>
      <c r="W822" t="str">
        <f t="shared" si="223"/>
        <v/>
      </c>
      <c r="X822" t="str">
        <f t="shared" si="224"/>
        <v/>
      </c>
      <c r="Y822" t="str">
        <f t="shared" si="225"/>
        <v/>
      </c>
      <c r="Z822" t="str">
        <f>IF($X822="","",INDEX(CATEGORIAS!$A:$A,MATCH($X822,CATEGORIAS!$B:$B,0)))</f>
        <v/>
      </c>
      <c r="AA822" t="str">
        <f>IF($Y822="","",INDEX(SUBCATEGORIAS!$A:$A,MATCH($Y822,SUBCATEGORIAS!$B:$B,0)))</f>
        <v/>
      </c>
      <c r="AB822" t="str">
        <f t="shared" si="226"/>
        <v/>
      </c>
      <c r="AC822" t="str">
        <f t="shared" si="232"/>
        <v/>
      </c>
      <c r="AD822" t="str">
        <f t="shared" si="233"/>
        <v/>
      </c>
      <c r="AE822" t="str">
        <f t="shared" si="234"/>
        <v/>
      </c>
      <c r="AG822">
        <v>820</v>
      </c>
      <c r="AH822" t="str">
        <f t="shared" si="237"/>
        <v/>
      </c>
      <c r="AN822" t="str">
        <f>IF($E822="","",INDEX(CATEGORIAS!$A:$A,MATCH($E822,CATEGORIAS!$B:$B,0)))</f>
        <v/>
      </c>
      <c r="AO822" t="str">
        <f>IF($F822="","",INDEX(SUBCATEGORIAS!$A:$A,MATCH($F822,SUBCATEGORIAS!$B:$B,0)))</f>
        <v/>
      </c>
      <c r="AP822" t="str">
        <f t="shared" si="227"/>
        <v/>
      </c>
      <c r="AR822" s="2" t="str">
        <f t="shared" si="235"/>
        <v/>
      </c>
      <c r="AS822" t="str">
        <f t="shared" si="236"/>
        <v/>
      </c>
      <c r="AT822" t="str">
        <f t="shared" si="228"/>
        <v/>
      </c>
      <c r="AU822" t="str">
        <f t="shared" si="229"/>
        <v/>
      </c>
    </row>
    <row r="823" spans="2:47" x14ac:dyDescent="0.25">
      <c r="B823" t="str">
        <f>IF(D823="","",MAX($B$2:B822)+1)</f>
        <v/>
      </c>
      <c r="C823" s="3" t="str">
        <f>IF(A823="","",IF(COUNTIF($A$2:$A822,$A823)=0,MAX($C$2:$C822)+1,""))</f>
        <v/>
      </c>
      <c r="M823" t="s">
        <v>57</v>
      </c>
      <c r="O823" t="s">
        <v>57</v>
      </c>
      <c r="P823" s="3" t="str">
        <f t="shared" si="230"/>
        <v/>
      </c>
      <c r="Q823" s="3" t="str">
        <f>IF(D823="","",IF(AND(D823&lt;&gt;"",E823&lt;&gt;"",F823&lt;&gt;"",J823&lt;&gt;"",P823&lt;&gt;"",L823&lt;&gt;"",IFERROR(MATCH(INDEX($C:$C,MATCH($D823,$D:$D,0)),IMAGENES!$B:$B,0),-1)&gt;0),"'si'","'no'"))</f>
        <v/>
      </c>
      <c r="S823" t="str">
        <f t="shared" si="220"/>
        <v/>
      </c>
      <c r="T823" t="str">
        <f t="shared" si="221"/>
        <v/>
      </c>
      <c r="U823" t="str">
        <f t="shared" si="222"/>
        <v/>
      </c>
      <c r="V823" t="str">
        <f t="shared" si="231"/>
        <v/>
      </c>
      <c r="W823" t="str">
        <f t="shared" si="223"/>
        <v/>
      </c>
      <c r="X823" t="str">
        <f t="shared" si="224"/>
        <v/>
      </c>
      <c r="Y823" t="str">
        <f t="shared" si="225"/>
        <v/>
      </c>
      <c r="Z823" t="str">
        <f>IF($X823="","",INDEX(CATEGORIAS!$A:$A,MATCH($X823,CATEGORIAS!$B:$B,0)))</f>
        <v/>
      </c>
      <c r="AA823" t="str">
        <f>IF($Y823="","",INDEX(SUBCATEGORIAS!$A:$A,MATCH($Y823,SUBCATEGORIAS!$B:$B,0)))</f>
        <v/>
      </c>
      <c r="AB823" t="str">
        <f t="shared" si="226"/>
        <v/>
      </c>
      <c r="AC823" t="str">
        <f t="shared" si="232"/>
        <v/>
      </c>
      <c r="AD823" t="str">
        <f t="shared" si="233"/>
        <v/>
      </c>
      <c r="AE823" t="str">
        <f t="shared" si="234"/>
        <v/>
      </c>
      <c r="AG823">
        <v>821</v>
      </c>
      <c r="AH823" t="str">
        <f t="shared" si="237"/>
        <v/>
      </c>
      <c r="AN823" t="str">
        <f>IF($E823="","",INDEX(CATEGORIAS!$A:$A,MATCH($E823,CATEGORIAS!$B:$B,0)))</f>
        <v/>
      </c>
      <c r="AO823" t="str">
        <f>IF($F823="","",INDEX(SUBCATEGORIAS!$A:$A,MATCH($F823,SUBCATEGORIAS!$B:$B,0)))</f>
        <v/>
      </c>
      <c r="AP823" t="str">
        <f t="shared" si="227"/>
        <v/>
      </c>
      <c r="AR823" s="2" t="str">
        <f t="shared" si="235"/>
        <v/>
      </c>
      <c r="AS823" t="str">
        <f t="shared" si="236"/>
        <v/>
      </c>
      <c r="AT823" t="str">
        <f t="shared" si="228"/>
        <v/>
      </c>
      <c r="AU823" t="str">
        <f t="shared" si="229"/>
        <v/>
      </c>
    </row>
    <row r="824" spans="2:47" x14ac:dyDescent="0.25">
      <c r="B824" t="str">
        <f>IF(D824="","",MAX($B$2:B823)+1)</f>
        <v/>
      </c>
      <c r="C824" s="3" t="str">
        <f>IF(A824="","",IF(COUNTIF($A$2:$A823,$A824)=0,MAX($C$2:$C823)+1,""))</f>
        <v/>
      </c>
      <c r="M824" t="s">
        <v>57</v>
      </c>
      <c r="O824" t="s">
        <v>57</v>
      </c>
      <c r="P824" s="3" t="str">
        <f t="shared" si="230"/>
        <v/>
      </c>
      <c r="Q824" s="3" t="str">
        <f>IF(D824="","",IF(AND(D824&lt;&gt;"",E824&lt;&gt;"",F824&lt;&gt;"",J824&lt;&gt;"",P824&lt;&gt;"",L824&lt;&gt;"",IFERROR(MATCH(INDEX($C:$C,MATCH($D824,$D:$D,0)),IMAGENES!$B:$B,0),-1)&gt;0),"'si'","'no'"))</f>
        <v/>
      </c>
      <c r="S824" t="str">
        <f t="shared" si="220"/>
        <v/>
      </c>
      <c r="T824" t="str">
        <f t="shared" si="221"/>
        <v/>
      </c>
      <c r="U824" t="str">
        <f t="shared" si="222"/>
        <v/>
      </c>
      <c r="V824" t="str">
        <f t="shared" si="231"/>
        <v/>
      </c>
      <c r="W824" t="str">
        <f t="shared" si="223"/>
        <v/>
      </c>
      <c r="X824" t="str">
        <f t="shared" si="224"/>
        <v/>
      </c>
      <c r="Y824" t="str">
        <f t="shared" si="225"/>
        <v/>
      </c>
      <c r="Z824" t="str">
        <f>IF($X824="","",INDEX(CATEGORIAS!$A:$A,MATCH($X824,CATEGORIAS!$B:$B,0)))</f>
        <v/>
      </c>
      <c r="AA824" t="str">
        <f>IF($Y824="","",INDEX(SUBCATEGORIAS!$A:$A,MATCH($Y824,SUBCATEGORIAS!$B:$B,0)))</f>
        <v/>
      </c>
      <c r="AB824" t="str">
        <f t="shared" si="226"/>
        <v/>
      </c>
      <c r="AC824" t="str">
        <f t="shared" si="232"/>
        <v/>
      </c>
      <c r="AD824" t="str">
        <f t="shared" si="233"/>
        <v/>
      </c>
      <c r="AE824" t="str">
        <f t="shared" si="234"/>
        <v/>
      </c>
      <c r="AG824">
        <v>822</v>
      </c>
      <c r="AH824" t="str">
        <f t="shared" si="237"/>
        <v/>
      </c>
      <c r="AN824" t="str">
        <f>IF($E824="","",INDEX(CATEGORIAS!$A:$A,MATCH($E824,CATEGORIAS!$B:$B,0)))</f>
        <v/>
      </c>
      <c r="AO824" t="str">
        <f>IF($F824="","",INDEX(SUBCATEGORIAS!$A:$A,MATCH($F824,SUBCATEGORIAS!$B:$B,0)))</f>
        <v/>
      </c>
      <c r="AP824" t="str">
        <f t="shared" si="227"/>
        <v/>
      </c>
      <c r="AR824" s="2" t="str">
        <f t="shared" si="235"/>
        <v/>
      </c>
      <c r="AS824" t="str">
        <f t="shared" si="236"/>
        <v/>
      </c>
      <c r="AT824" t="str">
        <f t="shared" si="228"/>
        <v/>
      </c>
      <c r="AU824" t="str">
        <f t="shared" si="229"/>
        <v/>
      </c>
    </row>
    <row r="825" spans="2:47" x14ac:dyDescent="0.25">
      <c r="B825" t="str">
        <f>IF(D825="","",MAX($B$2:B824)+1)</f>
        <v/>
      </c>
      <c r="C825" s="3" t="str">
        <f>IF(A825="","",IF(COUNTIF($A$2:$A824,$A825)=0,MAX($C$2:$C824)+1,""))</f>
        <v/>
      </c>
      <c r="M825" t="s">
        <v>57</v>
      </c>
      <c r="O825" t="s">
        <v>57</v>
      </c>
      <c r="P825" s="3" t="str">
        <f t="shared" si="230"/>
        <v/>
      </c>
      <c r="Q825" s="3" t="str">
        <f>IF(D825="","",IF(AND(D825&lt;&gt;"",E825&lt;&gt;"",F825&lt;&gt;"",J825&lt;&gt;"",P825&lt;&gt;"",L825&lt;&gt;"",IFERROR(MATCH(INDEX($C:$C,MATCH($D825,$D:$D,0)),IMAGENES!$B:$B,0),-1)&gt;0),"'si'","'no'"))</f>
        <v/>
      </c>
      <c r="S825" t="str">
        <f t="shared" si="220"/>
        <v/>
      </c>
      <c r="T825" t="str">
        <f t="shared" si="221"/>
        <v/>
      </c>
      <c r="U825" t="str">
        <f t="shared" si="222"/>
        <v/>
      </c>
      <c r="V825" t="str">
        <f t="shared" si="231"/>
        <v/>
      </c>
      <c r="W825" t="str">
        <f t="shared" si="223"/>
        <v/>
      </c>
      <c r="X825" t="str">
        <f t="shared" si="224"/>
        <v/>
      </c>
      <c r="Y825" t="str">
        <f t="shared" si="225"/>
        <v/>
      </c>
      <c r="Z825" t="str">
        <f>IF($X825="","",INDEX(CATEGORIAS!$A:$A,MATCH($X825,CATEGORIAS!$B:$B,0)))</f>
        <v/>
      </c>
      <c r="AA825" t="str">
        <f>IF($Y825="","",INDEX(SUBCATEGORIAS!$A:$A,MATCH($Y825,SUBCATEGORIAS!$B:$B,0)))</f>
        <v/>
      </c>
      <c r="AB825" t="str">
        <f t="shared" si="226"/>
        <v/>
      </c>
      <c r="AC825" t="str">
        <f t="shared" si="232"/>
        <v/>
      </c>
      <c r="AD825" t="str">
        <f t="shared" si="233"/>
        <v/>
      </c>
      <c r="AE825" t="str">
        <f t="shared" si="234"/>
        <v/>
      </c>
      <c r="AG825">
        <v>823</v>
      </c>
      <c r="AH825" t="str">
        <f t="shared" si="237"/>
        <v/>
      </c>
      <c r="AN825" t="str">
        <f>IF($E825="","",INDEX(CATEGORIAS!$A:$A,MATCH($E825,CATEGORIAS!$B:$B,0)))</f>
        <v/>
      </c>
      <c r="AO825" t="str">
        <f>IF($F825="","",INDEX(SUBCATEGORIAS!$A:$A,MATCH($F825,SUBCATEGORIAS!$B:$B,0)))</f>
        <v/>
      </c>
      <c r="AP825" t="str">
        <f t="shared" si="227"/>
        <v/>
      </c>
      <c r="AR825" s="2" t="str">
        <f t="shared" si="235"/>
        <v/>
      </c>
      <c r="AS825" t="str">
        <f t="shared" si="236"/>
        <v/>
      </c>
      <c r="AT825" t="str">
        <f t="shared" si="228"/>
        <v/>
      </c>
      <c r="AU825" t="str">
        <f t="shared" si="229"/>
        <v/>
      </c>
    </row>
    <row r="826" spans="2:47" x14ac:dyDescent="0.25">
      <c r="B826" t="str">
        <f>IF(D826="","",MAX($B$2:B825)+1)</f>
        <v/>
      </c>
      <c r="C826" s="3" t="str">
        <f>IF(A826="","",IF(COUNTIF($A$2:$A825,$A826)=0,MAX($C$2:$C825)+1,""))</f>
        <v/>
      </c>
      <c r="M826" t="s">
        <v>57</v>
      </c>
      <c r="O826" t="s">
        <v>57</v>
      </c>
      <c r="P826" s="3" t="str">
        <f t="shared" si="230"/>
        <v/>
      </c>
      <c r="Q826" s="3" t="str">
        <f>IF(D826="","",IF(AND(D826&lt;&gt;"",E826&lt;&gt;"",F826&lt;&gt;"",J826&lt;&gt;"",P826&lt;&gt;"",L826&lt;&gt;"",IFERROR(MATCH(INDEX($C:$C,MATCH($D826,$D:$D,0)),IMAGENES!$B:$B,0),-1)&gt;0),"'si'","'no'"))</f>
        <v/>
      </c>
      <c r="S826" t="str">
        <f t="shared" si="220"/>
        <v/>
      </c>
      <c r="T826" t="str">
        <f t="shared" si="221"/>
        <v/>
      </c>
      <c r="U826" t="str">
        <f t="shared" si="222"/>
        <v/>
      </c>
      <c r="V826" t="str">
        <f t="shared" si="231"/>
        <v/>
      </c>
      <c r="W826" t="str">
        <f t="shared" si="223"/>
        <v/>
      </c>
      <c r="X826" t="str">
        <f t="shared" si="224"/>
        <v/>
      </c>
      <c r="Y826" t="str">
        <f t="shared" si="225"/>
        <v/>
      </c>
      <c r="Z826" t="str">
        <f>IF($X826="","",INDEX(CATEGORIAS!$A:$A,MATCH($X826,CATEGORIAS!$B:$B,0)))</f>
        <v/>
      </c>
      <c r="AA826" t="str">
        <f>IF($Y826="","",INDEX(SUBCATEGORIAS!$A:$A,MATCH($Y826,SUBCATEGORIAS!$B:$B,0)))</f>
        <v/>
      </c>
      <c r="AB826" t="str">
        <f t="shared" si="226"/>
        <v/>
      </c>
      <c r="AC826" t="str">
        <f t="shared" si="232"/>
        <v/>
      </c>
      <c r="AD826" t="str">
        <f t="shared" si="233"/>
        <v/>
      </c>
      <c r="AE826" t="str">
        <f t="shared" si="234"/>
        <v/>
      </c>
      <c r="AG826">
        <v>824</v>
      </c>
      <c r="AH826" t="str">
        <f t="shared" si="237"/>
        <v/>
      </c>
      <c r="AN826" t="str">
        <f>IF($E826="","",INDEX(CATEGORIAS!$A:$A,MATCH($E826,CATEGORIAS!$B:$B,0)))</f>
        <v/>
      </c>
      <c r="AO826" t="str">
        <f>IF($F826="","",INDEX(SUBCATEGORIAS!$A:$A,MATCH($F826,SUBCATEGORIAS!$B:$B,0)))</f>
        <v/>
      </c>
      <c r="AP826" t="str">
        <f t="shared" si="227"/>
        <v/>
      </c>
      <c r="AR826" s="2" t="str">
        <f t="shared" si="235"/>
        <v/>
      </c>
      <c r="AS826" t="str">
        <f t="shared" si="236"/>
        <v/>
      </c>
      <c r="AT826" t="str">
        <f t="shared" si="228"/>
        <v/>
      </c>
      <c r="AU826" t="str">
        <f t="shared" si="229"/>
        <v/>
      </c>
    </row>
    <row r="827" spans="2:47" x14ac:dyDescent="0.25">
      <c r="B827" t="str">
        <f>IF(D827="","",MAX($B$2:B826)+1)</f>
        <v/>
      </c>
      <c r="C827" s="3" t="str">
        <f>IF(A827="","",IF(COUNTIF($A$2:$A826,$A827)=0,MAX($C$2:$C826)+1,""))</f>
        <v/>
      </c>
      <c r="M827" t="s">
        <v>57</v>
      </c>
      <c r="O827" t="s">
        <v>57</v>
      </c>
      <c r="P827" s="3" t="str">
        <f t="shared" si="230"/>
        <v/>
      </c>
      <c r="Q827" s="3" t="str">
        <f>IF(D827="","",IF(AND(D827&lt;&gt;"",E827&lt;&gt;"",F827&lt;&gt;"",J827&lt;&gt;"",P827&lt;&gt;"",L827&lt;&gt;"",IFERROR(MATCH(INDEX($C:$C,MATCH($D827,$D:$D,0)),IMAGENES!$B:$B,0),-1)&gt;0),"'si'","'no'"))</f>
        <v/>
      </c>
      <c r="S827" t="str">
        <f t="shared" si="220"/>
        <v/>
      </c>
      <c r="T827" t="str">
        <f t="shared" si="221"/>
        <v/>
      </c>
      <c r="U827" t="str">
        <f t="shared" si="222"/>
        <v/>
      </c>
      <c r="V827" t="str">
        <f t="shared" si="231"/>
        <v/>
      </c>
      <c r="W827" t="str">
        <f t="shared" si="223"/>
        <v/>
      </c>
      <c r="X827" t="str">
        <f t="shared" si="224"/>
        <v/>
      </c>
      <c r="Y827" t="str">
        <f t="shared" si="225"/>
        <v/>
      </c>
      <c r="Z827" t="str">
        <f>IF($X827="","",INDEX(CATEGORIAS!$A:$A,MATCH($X827,CATEGORIAS!$B:$B,0)))</f>
        <v/>
      </c>
      <c r="AA827" t="str">
        <f>IF($Y827="","",INDEX(SUBCATEGORIAS!$A:$A,MATCH($Y827,SUBCATEGORIAS!$B:$B,0)))</f>
        <v/>
      </c>
      <c r="AB827" t="str">
        <f t="shared" si="226"/>
        <v/>
      </c>
      <c r="AC827" t="str">
        <f t="shared" si="232"/>
        <v/>
      </c>
      <c r="AD827" t="str">
        <f t="shared" si="233"/>
        <v/>
      </c>
      <c r="AE827" t="str">
        <f t="shared" si="234"/>
        <v/>
      </c>
      <c r="AG827">
        <v>825</v>
      </c>
      <c r="AH827" t="str">
        <f t="shared" si="237"/>
        <v/>
      </c>
      <c r="AN827" t="str">
        <f>IF($E827="","",INDEX(CATEGORIAS!$A:$A,MATCH($E827,CATEGORIAS!$B:$B,0)))</f>
        <v/>
      </c>
      <c r="AO827" t="str">
        <f>IF($F827="","",INDEX(SUBCATEGORIAS!$A:$A,MATCH($F827,SUBCATEGORIAS!$B:$B,0)))</f>
        <v/>
      </c>
      <c r="AP827" t="str">
        <f t="shared" si="227"/>
        <v/>
      </c>
      <c r="AR827" s="2" t="str">
        <f t="shared" si="235"/>
        <v/>
      </c>
      <c r="AS827" t="str">
        <f t="shared" si="236"/>
        <v/>
      </c>
      <c r="AT827" t="str">
        <f t="shared" si="228"/>
        <v/>
      </c>
      <c r="AU827" t="str">
        <f t="shared" si="229"/>
        <v/>
      </c>
    </row>
    <row r="828" spans="2:47" x14ac:dyDescent="0.25">
      <c r="B828" t="str">
        <f>IF(D828="","",MAX($B$2:B827)+1)</f>
        <v/>
      </c>
      <c r="C828" s="3" t="str">
        <f>IF(A828="","",IF(COUNTIF($A$2:$A827,$A828)=0,MAX($C$2:$C827)+1,""))</f>
        <v/>
      </c>
      <c r="M828" t="s">
        <v>57</v>
      </c>
      <c r="O828" t="s">
        <v>57</v>
      </c>
      <c r="P828" s="3" t="str">
        <f t="shared" si="230"/>
        <v/>
      </c>
      <c r="Q828" s="3" t="str">
        <f>IF(D828="","",IF(AND(D828&lt;&gt;"",E828&lt;&gt;"",F828&lt;&gt;"",J828&lt;&gt;"",P828&lt;&gt;"",L828&lt;&gt;"",IFERROR(MATCH(INDEX($C:$C,MATCH($D828,$D:$D,0)),IMAGENES!$B:$B,0),-1)&gt;0),"'si'","'no'"))</f>
        <v/>
      </c>
      <c r="S828" t="str">
        <f t="shared" si="220"/>
        <v/>
      </c>
      <c r="T828" t="str">
        <f t="shared" si="221"/>
        <v/>
      </c>
      <c r="U828" t="str">
        <f t="shared" si="222"/>
        <v/>
      </c>
      <c r="V828" t="str">
        <f t="shared" si="231"/>
        <v/>
      </c>
      <c r="W828" t="str">
        <f t="shared" si="223"/>
        <v/>
      </c>
      <c r="X828" t="str">
        <f t="shared" si="224"/>
        <v/>
      </c>
      <c r="Y828" t="str">
        <f t="shared" si="225"/>
        <v/>
      </c>
      <c r="Z828" t="str">
        <f>IF($X828="","",INDEX(CATEGORIAS!$A:$A,MATCH($X828,CATEGORIAS!$B:$B,0)))</f>
        <v/>
      </c>
      <c r="AA828" t="str">
        <f>IF($Y828="","",INDEX(SUBCATEGORIAS!$A:$A,MATCH($Y828,SUBCATEGORIAS!$B:$B,0)))</f>
        <v/>
      </c>
      <c r="AB828" t="str">
        <f t="shared" si="226"/>
        <v/>
      </c>
      <c r="AC828" t="str">
        <f t="shared" si="232"/>
        <v/>
      </c>
      <c r="AD828" t="str">
        <f t="shared" si="233"/>
        <v/>
      </c>
      <c r="AE828" t="str">
        <f t="shared" si="234"/>
        <v/>
      </c>
      <c r="AG828">
        <v>826</v>
      </c>
      <c r="AH828" t="str">
        <f t="shared" si="237"/>
        <v/>
      </c>
      <c r="AN828" t="str">
        <f>IF($E828="","",INDEX(CATEGORIAS!$A:$A,MATCH($E828,CATEGORIAS!$B:$B,0)))</f>
        <v/>
      </c>
      <c r="AO828" t="str">
        <f>IF($F828="","",INDEX(SUBCATEGORIAS!$A:$A,MATCH($F828,SUBCATEGORIAS!$B:$B,0)))</f>
        <v/>
      </c>
      <c r="AP828" t="str">
        <f t="shared" si="227"/>
        <v/>
      </c>
      <c r="AR828" s="2" t="str">
        <f t="shared" si="235"/>
        <v/>
      </c>
      <c r="AS828" t="str">
        <f t="shared" si="236"/>
        <v/>
      </c>
      <c r="AT828" t="str">
        <f t="shared" si="228"/>
        <v/>
      </c>
      <c r="AU828" t="str">
        <f t="shared" si="229"/>
        <v/>
      </c>
    </row>
    <row r="829" spans="2:47" x14ac:dyDescent="0.25">
      <c r="B829" t="str">
        <f>IF(D829="","",MAX($B$2:B828)+1)</f>
        <v/>
      </c>
      <c r="C829" s="3" t="str">
        <f>IF(A829="","",IF(COUNTIF($A$2:$A828,$A829)=0,MAX($C$2:$C828)+1,""))</f>
        <v/>
      </c>
      <c r="M829" t="s">
        <v>57</v>
      </c>
      <c r="O829" t="s">
        <v>57</v>
      </c>
      <c r="P829" s="3" t="str">
        <f t="shared" si="230"/>
        <v/>
      </c>
      <c r="Q829" s="3" t="str">
        <f>IF(D829="","",IF(AND(D829&lt;&gt;"",E829&lt;&gt;"",F829&lt;&gt;"",J829&lt;&gt;"",P829&lt;&gt;"",L829&lt;&gt;"",IFERROR(MATCH(INDEX($C:$C,MATCH($D829,$D:$D,0)),IMAGENES!$B:$B,0),-1)&gt;0),"'si'","'no'"))</f>
        <v/>
      </c>
      <c r="S829" t="str">
        <f t="shared" si="220"/>
        <v/>
      </c>
      <c r="T829" t="str">
        <f t="shared" si="221"/>
        <v/>
      </c>
      <c r="U829" t="str">
        <f t="shared" si="222"/>
        <v/>
      </c>
      <c r="V829" t="str">
        <f t="shared" si="231"/>
        <v/>
      </c>
      <c r="W829" t="str">
        <f t="shared" si="223"/>
        <v/>
      </c>
      <c r="X829" t="str">
        <f t="shared" si="224"/>
        <v/>
      </c>
      <c r="Y829" t="str">
        <f t="shared" si="225"/>
        <v/>
      </c>
      <c r="Z829" t="str">
        <f>IF($X829="","",INDEX(CATEGORIAS!$A:$A,MATCH($X829,CATEGORIAS!$B:$B,0)))</f>
        <v/>
      </c>
      <c r="AA829" t="str">
        <f>IF($Y829="","",INDEX(SUBCATEGORIAS!$A:$A,MATCH($Y829,SUBCATEGORIAS!$B:$B,0)))</f>
        <v/>
      </c>
      <c r="AB829" t="str">
        <f t="shared" si="226"/>
        <v/>
      </c>
      <c r="AC829" t="str">
        <f t="shared" si="232"/>
        <v/>
      </c>
      <c r="AD829" t="str">
        <f t="shared" si="233"/>
        <v/>
      </c>
      <c r="AE829" t="str">
        <f t="shared" si="234"/>
        <v/>
      </c>
      <c r="AG829">
        <v>827</v>
      </c>
      <c r="AH829">
        <f t="shared" si="237"/>
        <v>60</v>
      </c>
      <c r="AN829" t="str">
        <f>IF($E829="","",INDEX(CATEGORIAS!$A:$A,MATCH($E829,CATEGORIAS!$B:$B,0)))</f>
        <v/>
      </c>
      <c r="AO829" t="str">
        <f>IF($F829="","",INDEX(SUBCATEGORIAS!$A:$A,MATCH($F829,SUBCATEGORIAS!$B:$B,0)))</f>
        <v/>
      </c>
      <c r="AP829" t="str">
        <f t="shared" si="227"/>
        <v/>
      </c>
      <c r="AR829" s="2" t="str">
        <f t="shared" si="235"/>
        <v/>
      </c>
      <c r="AS829" t="str">
        <f t="shared" si="236"/>
        <v/>
      </c>
      <c r="AT829" t="str">
        <f t="shared" si="228"/>
        <v/>
      </c>
      <c r="AU829" t="str">
        <f t="shared" si="229"/>
        <v/>
      </c>
    </row>
    <row r="830" spans="2:47" x14ac:dyDescent="0.25">
      <c r="B830" t="str">
        <f>IF(D830="","",MAX($B$2:B829)+1)</f>
        <v/>
      </c>
      <c r="C830" s="3" t="str">
        <f>IF(A830="","",IF(COUNTIF($A$2:$A829,$A830)=0,MAX($C$2:$C829)+1,""))</f>
        <v/>
      </c>
      <c r="M830" t="s">
        <v>57</v>
      </c>
      <c r="O830" t="s">
        <v>57</v>
      </c>
      <c r="P830" s="3" t="str">
        <f t="shared" si="230"/>
        <v/>
      </c>
      <c r="Q830" s="3" t="str">
        <f>IF(D830="","",IF(AND(D830&lt;&gt;"",E830&lt;&gt;"",F830&lt;&gt;"",J830&lt;&gt;"",P830&lt;&gt;"",L830&lt;&gt;"",IFERROR(MATCH(INDEX($C:$C,MATCH($D830,$D:$D,0)),IMAGENES!$B:$B,0),-1)&gt;0),"'si'","'no'"))</f>
        <v/>
      </c>
      <c r="S830" t="str">
        <f t="shared" si="220"/>
        <v/>
      </c>
      <c r="T830" t="str">
        <f t="shared" si="221"/>
        <v/>
      </c>
      <c r="U830" t="str">
        <f t="shared" si="222"/>
        <v/>
      </c>
      <c r="V830" t="str">
        <f t="shared" si="231"/>
        <v/>
      </c>
      <c r="W830" t="str">
        <f t="shared" si="223"/>
        <v/>
      </c>
      <c r="X830" t="str">
        <f t="shared" si="224"/>
        <v/>
      </c>
      <c r="Y830" t="str">
        <f t="shared" si="225"/>
        <v/>
      </c>
      <c r="Z830" t="str">
        <f>IF($X830="","",INDEX(CATEGORIAS!$A:$A,MATCH($X830,CATEGORIAS!$B:$B,0)))</f>
        <v/>
      </c>
      <c r="AA830" t="str">
        <f>IF($Y830="","",INDEX(SUBCATEGORIAS!$A:$A,MATCH($Y830,SUBCATEGORIAS!$B:$B,0)))</f>
        <v/>
      </c>
      <c r="AB830" t="str">
        <f t="shared" si="226"/>
        <v/>
      </c>
      <c r="AC830" t="str">
        <f t="shared" si="232"/>
        <v/>
      </c>
      <c r="AD830" t="str">
        <f t="shared" si="233"/>
        <v/>
      </c>
      <c r="AE830" t="str">
        <f t="shared" si="234"/>
        <v/>
      </c>
      <c r="AG830">
        <v>828</v>
      </c>
      <c r="AH830" t="str">
        <f t="shared" si="237"/>
        <v/>
      </c>
      <c r="AN830" t="str">
        <f>IF($E830="","",INDEX(CATEGORIAS!$A:$A,MATCH($E830,CATEGORIAS!$B:$B,0)))</f>
        <v/>
      </c>
      <c r="AO830" t="str">
        <f>IF($F830="","",INDEX(SUBCATEGORIAS!$A:$A,MATCH($F830,SUBCATEGORIAS!$B:$B,0)))</f>
        <v/>
      </c>
      <c r="AP830" t="str">
        <f t="shared" si="227"/>
        <v/>
      </c>
      <c r="AR830" s="2" t="str">
        <f t="shared" si="235"/>
        <v/>
      </c>
      <c r="AS830" t="str">
        <f t="shared" si="236"/>
        <v/>
      </c>
      <c r="AT830" t="str">
        <f t="shared" si="228"/>
        <v/>
      </c>
      <c r="AU830" t="str">
        <f t="shared" si="229"/>
        <v/>
      </c>
    </row>
    <row r="831" spans="2:47" x14ac:dyDescent="0.25">
      <c r="B831" t="str">
        <f>IF(D831="","",MAX($B$2:B830)+1)</f>
        <v/>
      </c>
      <c r="C831" s="3" t="str">
        <f>IF(A831="","",IF(COUNTIF($A$2:$A830,$A831)=0,MAX($C$2:$C830)+1,""))</f>
        <v/>
      </c>
      <c r="M831" t="s">
        <v>57</v>
      </c>
      <c r="O831" t="s">
        <v>57</v>
      </c>
      <c r="P831" s="3" t="str">
        <f t="shared" si="230"/>
        <v/>
      </c>
      <c r="Q831" s="3" t="str">
        <f>IF(D831="","",IF(AND(D831&lt;&gt;"",E831&lt;&gt;"",F831&lt;&gt;"",J831&lt;&gt;"",P831&lt;&gt;"",L831&lt;&gt;"",IFERROR(MATCH(INDEX($C:$C,MATCH($D831,$D:$D,0)),IMAGENES!$B:$B,0),-1)&gt;0),"'si'","'no'"))</f>
        <v/>
      </c>
      <c r="S831" t="str">
        <f t="shared" si="220"/>
        <v/>
      </c>
      <c r="T831" t="str">
        <f t="shared" si="221"/>
        <v/>
      </c>
      <c r="U831" t="str">
        <f t="shared" si="222"/>
        <v/>
      </c>
      <c r="V831" t="str">
        <f t="shared" si="231"/>
        <v/>
      </c>
      <c r="W831" t="str">
        <f t="shared" si="223"/>
        <v/>
      </c>
      <c r="X831" t="str">
        <f t="shared" si="224"/>
        <v/>
      </c>
      <c r="Y831" t="str">
        <f t="shared" si="225"/>
        <v/>
      </c>
      <c r="Z831" t="str">
        <f>IF($X831="","",INDEX(CATEGORIAS!$A:$A,MATCH($X831,CATEGORIAS!$B:$B,0)))</f>
        <v/>
      </c>
      <c r="AA831" t="str">
        <f>IF($Y831="","",INDEX(SUBCATEGORIAS!$A:$A,MATCH($Y831,SUBCATEGORIAS!$B:$B,0)))</f>
        <v/>
      </c>
      <c r="AB831" t="str">
        <f t="shared" si="226"/>
        <v/>
      </c>
      <c r="AC831" t="str">
        <f t="shared" si="232"/>
        <v/>
      </c>
      <c r="AD831" t="str">
        <f t="shared" si="233"/>
        <v/>
      </c>
      <c r="AE831" t="str">
        <f t="shared" si="234"/>
        <v/>
      </c>
      <c r="AG831">
        <v>829</v>
      </c>
      <c r="AH831" t="str">
        <f t="shared" si="237"/>
        <v/>
      </c>
      <c r="AN831" t="str">
        <f>IF($E831="","",INDEX(CATEGORIAS!$A:$A,MATCH($E831,CATEGORIAS!$B:$B,0)))</f>
        <v/>
      </c>
      <c r="AO831" t="str">
        <f>IF($F831="","",INDEX(SUBCATEGORIAS!$A:$A,MATCH($F831,SUBCATEGORIAS!$B:$B,0)))</f>
        <v/>
      </c>
      <c r="AP831" t="str">
        <f t="shared" si="227"/>
        <v/>
      </c>
      <c r="AR831" s="2" t="str">
        <f t="shared" si="235"/>
        <v/>
      </c>
      <c r="AS831" t="str">
        <f t="shared" si="236"/>
        <v/>
      </c>
      <c r="AT831" t="str">
        <f t="shared" si="228"/>
        <v/>
      </c>
      <c r="AU831" t="str">
        <f t="shared" si="229"/>
        <v/>
      </c>
    </row>
    <row r="832" spans="2:47" x14ac:dyDescent="0.25">
      <c r="B832" t="str">
        <f>IF(D832="","",MAX($B$2:B831)+1)</f>
        <v/>
      </c>
      <c r="C832" s="3" t="str">
        <f>IF(A832="","",IF(COUNTIF($A$2:$A831,$A832)=0,MAX($C$2:$C831)+1,""))</f>
        <v/>
      </c>
      <c r="M832" t="s">
        <v>57</v>
      </c>
      <c r="O832" t="s">
        <v>57</v>
      </c>
      <c r="P832" s="3" t="str">
        <f t="shared" si="230"/>
        <v/>
      </c>
      <c r="Q832" s="3" t="str">
        <f>IF(D832="","",IF(AND(D832&lt;&gt;"",E832&lt;&gt;"",F832&lt;&gt;"",J832&lt;&gt;"",P832&lt;&gt;"",L832&lt;&gt;"",IFERROR(MATCH(INDEX($C:$C,MATCH($D832,$D:$D,0)),IMAGENES!$B:$B,0),-1)&gt;0),"'si'","'no'"))</f>
        <v/>
      </c>
      <c r="S832" t="str">
        <f t="shared" si="220"/>
        <v/>
      </c>
      <c r="T832" t="str">
        <f t="shared" si="221"/>
        <v/>
      </c>
      <c r="U832" t="str">
        <f t="shared" si="222"/>
        <v/>
      </c>
      <c r="V832" t="str">
        <f t="shared" si="231"/>
        <v/>
      </c>
      <c r="W832" t="str">
        <f t="shared" si="223"/>
        <v/>
      </c>
      <c r="X832" t="str">
        <f t="shared" si="224"/>
        <v/>
      </c>
      <c r="Y832" t="str">
        <f t="shared" si="225"/>
        <v/>
      </c>
      <c r="Z832" t="str">
        <f>IF($X832="","",INDEX(CATEGORIAS!$A:$A,MATCH($X832,CATEGORIAS!$B:$B,0)))</f>
        <v/>
      </c>
      <c r="AA832" t="str">
        <f>IF($Y832="","",INDEX(SUBCATEGORIAS!$A:$A,MATCH($Y832,SUBCATEGORIAS!$B:$B,0)))</f>
        <v/>
      </c>
      <c r="AB832" t="str">
        <f t="shared" si="226"/>
        <v/>
      </c>
      <c r="AC832" t="str">
        <f t="shared" si="232"/>
        <v/>
      </c>
      <c r="AD832" t="str">
        <f t="shared" si="233"/>
        <v/>
      </c>
      <c r="AE832" t="str">
        <f t="shared" si="234"/>
        <v/>
      </c>
      <c r="AG832">
        <v>830</v>
      </c>
      <c r="AH832" t="str">
        <f t="shared" si="237"/>
        <v/>
      </c>
      <c r="AN832" t="str">
        <f>IF($E832="","",INDEX(CATEGORIAS!$A:$A,MATCH($E832,CATEGORIAS!$B:$B,0)))</f>
        <v/>
      </c>
      <c r="AO832" t="str">
        <f>IF($F832="","",INDEX(SUBCATEGORIAS!$A:$A,MATCH($F832,SUBCATEGORIAS!$B:$B,0)))</f>
        <v/>
      </c>
      <c r="AP832" t="str">
        <f t="shared" si="227"/>
        <v/>
      </c>
      <c r="AR832" s="2" t="str">
        <f t="shared" si="235"/>
        <v/>
      </c>
      <c r="AS832" t="str">
        <f t="shared" si="236"/>
        <v/>
      </c>
      <c r="AT832" t="str">
        <f t="shared" si="228"/>
        <v/>
      </c>
      <c r="AU832" t="str">
        <f t="shared" si="229"/>
        <v/>
      </c>
    </row>
    <row r="833" spans="2:47" x14ac:dyDescent="0.25">
      <c r="B833" t="str">
        <f>IF(D833="","",MAX($B$2:B832)+1)</f>
        <v/>
      </c>
      <c r="C833" s="3" t="str">
        <f>IF(A833="","",IF(COUNTIF($A$2:$A832,$A833)=0,MAX($C$2:$C832)+1,""))</f>
        <v/>
      </c>
      <c r="M833" t="s">
        <v>57</v>
      </c>
      <c r="O833" t="s">
        <v>57</v>
      </c>
      <c r="P833" s="3" t="str">
        <f t="shared" si="230"/>
        <v/>
      </c>
      <c r="Q833" s="3" t="str">
        <f>IF(D833="","",IF(AND(D833&lt;&gt;"",E833&lt;&gt;"",F833&lt;&gt;"",J833&lt;&gt;"",P833&lt;&gt;"",L833&lt;&gt;"",IFERROR(MATCH(INDEX($C:$C,MATCH($D833,$D:$D,0)),IMAGENES!$B:$B,0),-1)&gt;0),"'si'","'no'"))</f>
        <v/>
      </c>
      <c r="S833" t="str">
        <f t="shared" si="220"/>
        <v/>
      </c>
      <c r="T833" t="str">
        <f t="shared" si="221"/>
        <v/>
      </c>
      <c r="U833" t="str">
        <f t="shared" si="222"/>
        <v/>
      </c>
      <c r="V833" t="str">
        <f t="shared" si="231"/>
        <v/>
      </c>
      <c r="W833" t="str">
        <f t="shared" si="223"/>
        <v/>
      </c>
      <c r="X833" t="str">
        <f t="shared" si="224"/>
        <v/>
      </c>
      <c r="Y833" t="str">
        <f t="shared" si="225"/>
        <v/>
      </c>
      <c r="Z833" t="str">
        <f>IF($X833="","",INDEX(CATEGORIAS!$A:$A,MATCH($X833,CATEGORIAS!$B:$B,0)))</f>
        <v/>
      </c>
      <c r="AA833" t="str">
        <f>IF($Y833="","",INDEX(SUBCATEGORIAS!$A:$A,MATCH($Y833,SUBCATEGORIAS!$B:$B,0)))</f>
        <v/>
      </c>
      <c r="AB833" t="str">
        <f t="shared" si="226"/>
        <v/>
      </c>
      <c r="AC833" t="str">
        <f t="shared" si="232"/>
        <v/>
      </c>
      <c r="AD833" t="str">
        <f t="shared" si="233"/>
        <v/>
      </c>
      <c r="AE833" t="str">
        <f t="shared" si="234"/>
        <v/>
      </c>
      <c r="AG833">
        <v>831</v>
      </c>
      <c r="AH833" t="str">
        <f t="shared" si="237"/>
        <v/>
      </c>
      <c r="AN833" t="str">
        <f>IF($E833="","",INDEX(CATEGORIAS!$A:$A,MATCH($E833,CATEGORIAS!$B:$B,0)))</f>
        <v/>
      </c>
      <c r="AO833" t="str">
        <f>IF($F833="","",INDEX(SUBCATEGORIAS!$A:$A,MATCH($F833,SUBCATEGORIAS!$B:$B,0)))</f>
        <v/>
      </c>
      <c r="AP833" t="str">
        <f t="shared" si="227"/>
        <v/>
      </c>
      <c r="AR833" s="2" t="str">
        <f t="shared" si="235"/>
        <v/>
      </c>
      <c r="AS833" t="str">
        <f t="shared" si="236"/>
        <v/>
      </c>
      <c r="AT833" t="str">
        <f t="shared" si="228"/>
        <v/>
      </c>
      <c r="AU833" t="str">
        <f t="shared" si="229"/>
        <v/>
      </c>
    </row>
    <row r="834" spans="2:47" x14ac:dyDescent="0.25">
      <c r="B834" t="str">
        <f>IF(D834="","",MAX($B$2:B833)+1)</f>
        <v/>
      </c>
      <c r="C834" s="3" t="str">
        <f>IF(A834="","",IF(COUNTIF($A$2:$A833,$A834)=0,MAX($C$2:$C833)+1,""))</f>
        <v/>
      </c>
      <c r="M834" t="s">
        <v>57</v>
      </c>
      <c r="O834" t="s">
        <v>57</v>
      </c>
      <c r="P834" s="3" t="str">
        <f t="shared" si="230"/>
        <v/>
      </c>
      <c r="Q834" s="3" t="str">
        <f>IF(D834="","",IF(AND(D834&lt;&gt;"",E834&lt;&gt;"",F834&lt;&gt;"",J834&lt;&gt;"",P834&lt;&gt;"",L834&lt;&gt;"",IFERROR(MATCH(INDEX($C:$C,MATCH($D834,$D:$D,0)),IMAGENES!$B:$B,0),-1)&gt;0),"'si'","'no'"))</f>
        <v/>
      </c>
      <c r="S834" t="str">
        <f t="shared" si="220"/>
        <v/>
      </c>
      <c r="T834" t="str">
        <f t="shared" si="221"/>
        <v/>
      </c>
      <c r="U834" t="str">
        <f t="shared" si="222"/>
        <v/>
      </c>
      <c r="V834" t="str">
        <f t="shared" si="231"/>
        <v/>
      </c>
      <c r="W834" t="str">
        <f t="shared" si="223"/>
        <v/>
      </c>
      <c r="X834" t="str">
        <f t="shared" si="224"/>
        <v/>
      </c>
      <c r="Y834" t="str">
        <f t="shared" si="225"/>
        <v/>
      </c>
      <c r="Z834" t="str">
        <f>IF($X834="","",INDEX(CATEGORIAS!$A:$A,MATCH($X834,CATEGORIAS!$B:$B,0)))</f>
        <v/>
      </c>
      <c r="AA834" t="str">
        <f>IF($Y834="","",INDEX(SUBCATEGORIAS!$A:$A,MATCH($Y834,SUBCATEGORIAS!$B:$B,0)))</f>
        <v/>
      </c>
      <c r="AB834" t="str">
        <f t="shared" si="226"/>
        <v/>
      </c>
      <c r="AC834" t="str">
        <f t="shared" si="232"/>
        <v/>
      </c>
      <c r="AD834" t="str">
        <f t="shared" si="233"/>
        <v/>
      </c>
      <c r="AE834" t="str">
        <f t="shared" si="234"/>
        <v/>
      </c>
      <c r="AG834">
        <v>832</v>
      </c>
      <c r="AH834" t="str">
        <f t="shared" si="237"/>
        <v/>
      </c>
      <c r="AN834" t="str">
        <f>IF($E834="","",INDEX(CATEGORIAS!$A:$A,MATCH($E834,CATEGORIAS!$B:$B,0)))</f>
        <v/>
      </c>
      <c r="AO834" t="str">
        <f>IF($F834="","",INDEX(SUBCATEGORIAS!$A:$A,MATCH($F834,SUBCATEGORIAS!$B:$B,0)))</f>
        <v/>
      </c>
      <c r="AP834" t="str">
        <f t="shared" si="227"/>
        <v/>
      </c>
      <c r="AR834" s="2" t="str">
        <f t="shared" si="235"/>
        <v/>
      </c>
      <c r="AS834" t="str">
        <f t="shared" si="236"/>
        <v/>
      </c>
      <c r="AT834" t="str">
        <f t="shared" si="228"/>
        <v/>
      </c>
      <c r="AU834" t="str">
        <f t="shared" si="229"/>
        <v/>
      </c>
    </row>
    <row r="835" spans="2:47" x14ac:dyDescent="0.25">
      <c r="B835" t="str">
        <f>IF(D835="","",MAX($B$2:B834)+1)</f>
        <v/>
      </c>
      <c r="C835" s="3" t="str">
        <f>IF(A835="","",IF(COUNTIF($A$2:$A834,$A835)=0,MAX($C$2:$C834)+1,""))</f>
        <v/>
      </c>
      <c r="M835" t="s">
        <v>57</v>
      </c>
      <c r="O835" t="s">
        <v>57</v>
      </c>
      <c r="P835" s="3" t="str">
        <f t="shared" si="230"/>
        <v/>
      </c>
      <c r="Q835" s="3" t="str">
        <f>IF(D835="","",IF(AND(D835&lt;&gt;"",E835&lt;&gt;"",F835&lt;&gt;"",J835&lt;&gt;"",P835&lt;&gt;"",L835&lt;&gt;"",IFERROR(MATCH(INDEX($C:$C,MATCH($D835,$D:$D,0)),IMAGENES!$B:$B,0),-1)&gt;0),"'si'","'no'"))</f>
        <v/>
      </c>
      <c r="S835" t="str">
        <f t="shared" ref="S835:S898" si="238">IFERROR(INDEX($C:$C,MATCH($B835,$C:$C,0)),"")</f>
        <v/>
      </c>
      <c r="T835" t="str">
        <f t="shared" ref="T835:T898" si="239">IF($S835="","",INDEX($D:$D,MATCH($S835,$C:$C,0)))</f>
        <v/>
      </c>
      <c r="U835" t="str">
        <f t="shared" ref="U835:U898" si="240">IF($S835="","",INDEX($L:$L,MATCH($S835,$C:$C,0)))</f>
        <v/>
      </c>
      <c r="V835" t="str">
        <f t="shared" si="231"/>
        <v/>
      </c>
      <c r="W835" t="str">
        <f t="shared" ref="W835:W898" si="241">IF($S835="","",INDEX($M:$M,MATCH($S835,$C:$C,0)))</f>
        <v/>
      </c>
      <c r="X835" t="str">
        <f t="shared" ref="X835:X898" si="242">IF($S835="","",INDEX($E:$E,MATCH($S835,$C:$C,0)))</f>
        <v/>
      </c>
      <c r="Y835" t="str">
        <f t="shared" ref="Y835:Y898" si="243">IF($S835="","",INDEX($F:$F,MATCH($S835,$C:$C,0)))</f>
        <v/>
      </c>
      <c r="Z835" t="str">
        <f>IF($X835="","",INDEX(CATEGORIAS!$A:$A,MATCH($X835,CATEGORIAS!$B:$B,0)))</f>
        <v/>
      </c>
      <c r="AA835" t="str">
        <f>IF($Y835="","",INDEX(SUBCATEGORIAS!$A:$A,MATCH($Y835,SUBCATEGORIAS!$B:$B,0)))</f>
        <v/>
      </c>
      <c r="AB835" t="str">
        <f t="shared" ref="AB835:AB898" si="244">IF($S835="","",INDEX($J:$J,MATCH($S835,$C:$C,0)))</f>
        <v/>
      </c>
      <c r="AC835" t="str">
        <f t="shared" si="232"/>
        <v/>
      </c>
      <c r="AD835" t="str">
        <f t="shared" si="233"/>
        <v/>
      </c>
      <c r="AE835" t="str">
        <f t="shared" si="234"/>
        <v/>
      </c>
      <c r="AG835">
        <v>833</v>
      </c>
      <c r="AH835" t="str">
        <f t="shared" si="237"/>
        <v/>
      </c>
      <c r="AN835" t="str">
        <f>IF($E835="","",INDEX(CATEGORIAS!$A:$A,MATCH($E835,CATEGORIAS!$B:$B,0)))</f>
        <v/>
      </c>
      <c r="AO835" t="str">
        <f>IF($F835="","",INDEX(SUBCATEGORIAS!$A:$A,MATCH($F835,SUBCATEGORIAS!$B:$B,0)))</f>
        <v/>
      </c>
      <c r="AP835" t="str">
        <f t="shared" ref="AP835:AP898" si="245">IF(B835="","",B835)</f>
        <v/>
      </c>
      <c r="AR835" s="2" t="str">
        <f t="shared" si="235"/>
        <v/>
      </c>
      <c r="AS835" t="str">
        <f t="shared" si="236"/>
        <v/>
      </c>
      <c r="AT835" t="str">
        <f t="shared" ref="AT835:AT898" si="246">IF(B835="","",IF(B835/100&gt;0,IF(B835/10&gt;0,CONCATENATE("00",B835),CONCATENATE("0",B835)),B835))</f>
        <v/>
      </c>
      <c r="AU835" t="str">
        <f t="shared" ref="AU835:AU898" si="247">IF(B835="","",CONCATENATE("{ id_sku: '",CONCATENATE(AR835,AS835,AT835),"', id_articulo: '",INDEX($C:$C,MATCH($D835,$D:$D,0)),"', variacion: '",P835,"' },"))</f>
        <v/>
      </c>
    </row>
    <row r="836" spans="2:47" x14ac:dyDescent="0.25">
      <c r="B836" t="str">
        <f>IF(D836="","",MAX($B$2:B835)+1)</f>
        <v/>
      </c>
      <c r="C836" s="3" t="str">
        <f>IF(A836="","",IF(COUNTIF($A$2:$A835,$A836)=0,MAX($C$2:$C835)+1,""))</f>
        <v/>
      </c>
      <c r="M836" t="s">
        <v>57</v>
      </c>
      <c r="O836" t="s">
        <v>57</v>
      </c>
      <c r="P836" s="3" t="str">
        <f t="shared" ref="P836:P899" si="248">_xlfn.TEXTJOIN(" - ",TRUE,G836:I836)</f>
        <v/>
      </c>
      <c r="Q836" s="3" t="str">
        <f>IF(D836="","",IF(AND(D836&lt;&gt;"",E836&lt;&gt;"",F836&lt;&gt;"",J836&lt;&gt;"",P836&lt;&gt;"",L836&lt;&gt;"",IFERROR(MATCH(INDEX($C:$C,MATCH($D836,$D:$D,0)),IMAGENES!$B:$B,0),-1)&gt;0),"'si'","'no'"))</f>
        <v/>
      </c>
      <c r="S836" t="str">
        <f t="shared" si="238"/>
        <v/>
      </c>
      <c r="T836" t="str">
        <f t="shared" si="239"/>
        <v/>
      </c>
      <c r="U836" t="str">
        <f t="shared" si="240"/>
        <v/>
      </c>
      <c r="V836" t="str">
        <f t="shared" ref="V836:V899" si="249">IF($S836="","",INDEX($K:$K,MATCH($S836,$C:$C,0)))</f>
        <v/>
      </c>
      <c r="W836" t="str">
        <f t="shared" si="241"/>
        <v/>
      </c>
      <c r="X836" t="str">
        <f t="shared" si="242"/>
        <v/>
      </c>
      <c r="Y836" t="str">
        <f t="shared" si="243"/>
        <v/>
      </c>
      <c r="Z836" t="str">
        <f>IF($X836="","",INDEX(CATEGORIAS!$A:$A,MATCH($X836,CATEGORIAS!$B:$B,0)))</f>
        <v/>
      </c>
      <c r="AA836" t="str">
        <f>IF($Y836="","",INDEX(SUBCATEGORIAS!$A:$A,MATCH($Y836,SUBCATEGORIAS!$B:$B,0)))</f>
        <v/>
      </c>
      <c r="AB836" t="str">
        <f t="shared" si="244"/>
        <v/>
      </c>
      <c r="AC836" t="str">
        <f t="shared" ref="AC836:AC899" si="250">IF($S836="","",IF(OR(INDEX($N:$N,MATCH($S836,$C:$C,0))=0,INDEX($N:$N,MATCH($S836,$C:$C,0))=" "),"",INDEX($N:$N,MATCH($S836,$C:$C,0))))</f>
        <v/>
      </c>
      <c r="AD836" t="str">
        <f t="shared" ref="AD836:AD899" si="251">IF($S836="","",IF(OR(INDEX($O:$O,MATCH($S836,$C:$C,0))=0,INDEX($O:$O,MATCH($S836,$C:$C,0))=" "),"",INDEX($O:$O,MATCH($S836,$C:$C,0))))</f>
        <v/>
      </c>
      <c r="AE836" t="str">
        <f t="shared" ref="AE836:AE899" si="252">IF($S836="","",INDEX($Q:$Q,MATCH($S836,$C:$C,0)))</f>
        <v/>
      </c>
      <c r="AG836">
        <v>834</v>
      </c>
      <c r="AH836" t="str">
        <f t="shared" si="237"/>
        <v/>
      </c>
      <c r="AN836" t="str">
        <f>IF($E836="","",INDEX(CATEGORIAS!$A:$A,MATCH($E836,CATEGORIAS!$B:$B,0)))</f>
        <v/>
      </c>
      <c r="AO836" t="str">
        <f>IF($F836="","",INDEX(SUBCATEGORIAS!$A:$A,MATCH($F836,SUBCATEGORIAS!$B:$B,0)))</f>
        <v/>
      </c>
      <c r="AP836" t="str">
        <f t="shared" si="245"/>
        <v/>
      </c>
      <c r="AR836" s="2" t="str">
        <f t="shared" ref="AR836:AR899" si="253">IF(AN836="","",IF(AN836/100&gt;0,IF(AN836/10&gt;0,CONCATENATE("00",AN836),CONCATENATE("0",AN836)),AN836))</f>
        <v/>
      </c>
      <c r="AS836" t="str">
        <f t="shared" ref="AS836:AS899" si="254">IF(AO836="","",IF(AO836/100&gt;0,IF(AO836/10&gt;0,CONCATENATE("00",AO836),CONCATENATE("0",AO836)),AO836))</f>
        <v/>
      </c>
      <c r="AT836" t="str">
        <f t="shared" si="246"/>
        <v/>
      </c>
      <c r="AU836" t="str">
        <f t="shared" si="247"/>
        <v/>
      </c>
    </row>
    <row r="837" spans="2:47" x14ac:dyDescent="0.25">
      <c r="B837" t="str">
        <f>IF(D837="","",MAX($B$2:B836)+1)</f>
        <v/>
      </c>
      <c r="C837" s="3" t="str">
        <f>IF(A837="","",IF(COUNTIF($A$2:$A836,$A837)=0,MAX($C$2:$C836)+1,""))</f>
        <v/>
      </c>
      <c r="M837" t="s">
        <v>57</v>
      </c>
      <c r="O837" t="s">
        <v>57</v>
      </c>
      <c r="P837" s="3" t="str">
        <f t="shared" si="248"/>
        <v/>
      </c>
      <c r="Q837" s="3" t="str">
        <f>IF(D837="","",IF(AND(D837&lt;&gt;"",E837&lt;&gt;"",F837&lt;&gt;"",J837&lt;&gt;"",P837&lt;&gt;"",L837&lt;&gt;"",IFERROR(MATCH(INDEX($C:$C,MATCH($D837,$D:$D,0)),IMAGENES!$B:$B,0),-1)&gt;0),"'si'","'no'"))</f>
        <v/>
      </c>
      <c r="S837" t="str">
        <f t="shared" si="238"/>
        <v/>
      </c>
      <c r="T837" t="str">
        <f t="shared" si="239"/>
        <v/>
      </c>
      <c r="U837" t="str">
        <f t="shared" si="240"/>
        <v/>
      </c>
      <c r="V837" t="str">
        <f t="shared" si="249"/>
        <v/>
      </c>
      <c r="W837" t="str">
        <f t="shared" si="241"/>
        <v/>
      </c>
      <c r="X837" t="str">
        <f t="shared" si="242"/>
        <v/>
      </c>
      <c r="Y837" t="str">
        <f t="shared" si="243"/>
        <v/>
      </c>
      <c r="Z837" t="str">
        <f>IF($X837="","",INDEX(CATEGORIAS!$A:$A,MATCH($X837,CATEGORIAS!$B:$B,0)))</f>
        <v/>
      </c>
      <c r="AA837" t="str">
        <f>IF($Y837="","",INDEX(SUBCATEGORIAS!$A:$A,MATCH($Y837,SUBCATEGORIAS!$B:$B,0)))</f>
        <v/>
      </c>
      <c r="AB837" t="str">
        <f t="shared" si="244"/>
        <v/>
      </c>
      <c r="AC837" t="str">
        <f t="shared" si="250"/>
        <v/>
      </c>
      <c r="AD837" t="str">
        <f t="shared" si="251"/>
        <v/>
      </c>
      <c r="AE837" t="str">
        <f t="shared" si="252"/>
        <v/>
      </c>
      <c r="AG837">
        <v>835</v>
      </c>
      <c r="AH837" t="str">
        <f t="shared" ref="AH837:AH900" si="255">IF(AG836/14=INT(AG836/14),AG836/14+1,"")</f>
        <v/>
      </c>
      <c r="AN837" t="str">
        <f>IF($E837="","",INDEX(CATEGORIAS!$A:$A,MATCH($E837,CATEGORIAS!$B:$B,0)))</f>
        <v/>
      </c>
      <c r="AO837" t="str">
        <f>IF($F837="","",INDEX(SUBCATEGORIAS!$A:$A,MATCH($F837,SUBCATEGORIAS!$B:$B,0)))</f>
        <v/>
      </c>
      <c r="AP837" t="str">
        <f t="shared" si="245"/>
        <v/>
      </c>
      <c r="AR837" s="2" t="str">
        <f t="shared" si="253"/>
        <v/>
      </c>
      <c r="AS837" t="str">
        <f t="shared" si="254"/>
        <v/>
      </c>
      <c r="AT837" t="str">
        <f t="shared" si="246"/>
        <v/>
      </c>
      <c r="AU837" t="str">
        <f t="shared" si="247"/>
        <v/>
      </c>
    </row>
    <row r="838" spans="2:47" x14ac:dyDescent="0.25">
      <c r="B838" t="str">
        <f>IF(D838="","",MAX($B$2:B837)+1)</f>
        <v/>
      </c>
      <c r="C838" s="3" t="str">
        <f>IF(A838="","",IF(COUNTIF($A$2:$A837,$A838)=0,MAX($C$2:$C837)+1,""))</f>
        <v/>
      </c>
      <c r="M838" t="s">
        <v>57</v>
      </c>
      <c r="O838" t="s">
        <v>57</v>
      </c>
      <c r="P838" s="3" t="str">
        <f t="shared" si="248"/>
        <v/>
      </c>
      <c r="Q838" s="3" t="str">
        <f>IF(D838="","",IF(AND(D838&lt;&gt;"",E838&lt;&gt;"",F838&lt;&gt;"",J838&lt;&gt;"",P838&lt;&gt;"",L838&lt;&gt;"",IFERROR(MATCH(INDEX($C:$C,MATCH($D838,$D:$D,0)),IMAGENES!$B:$B,0),-1)&gt;0),"'si'","'no'"))</f>
        <v/>
      </c>
      <c r="S838" t="str">
        <f t="shared" si="238"/>
        <v/>
      </c>
      <c r="T838" t="str">
        <f t="shared" si="239"/>
        <v/>
      </c>
      <c r="U838" t="str">
        <f t="shared" si="240"/>
        <v/>
      </c>
      <c r="V838" t="str">
        <f t="shared" si="249"/>
        <v/>
      </c>
      <c r="W838" t="str">
        <f t="shared" si="241"/>
        <v/>
      </c>
      <c r="X838" t="str">
        <f t="shared" si="242"/>
        <v/>
      </c>
      <c r="Y838" t="str">
        <f t="shared" si="243"/>
        <v/>
      </c>
      <c r="Z838" t="str">
        <f>IF($X838="","",INDEX(CATEGORIAS!$A:$A,MATCH($X838,CATEGORIAS!$B:$B,0)))</f>
        <v/>
      </c>
      <c r="AA838" t="str">
        <f>IF($Y838="","",INDEX(SUBCATEGORIAS!$A:$A,MATCH($Y838,SUBCATEGORIAS!$B:$B,0)))</f>
        <v/>
      </c>
      <c r="AB838" t="str">
        <f t="shared" si="244"/>
        <v/>
      </c>
      <c r="AC838" t="str">
        <f t="shared" si="250"/>
        <v/>
      </c>
      <c r="AD838" t="str">
        <f t="shared" si="251"/>
        <v/>
      </c>
      <c r="AE838" t="str">
        <f t="shared" si="252"/>
        <v/>
      </c>
      <c r="AG838">
        <v>836</v>
      </c>
      <c r="AH838" t="str">
        <f t="shared" si="255"/>
        <v/>
      </c>
      <c r="AN838" t="str">
        <f>IF($E838="","",INDEX(CATEGORIAS!$A:$A,MATCH($E838,CATEGORIAS!$B:$B,0)))</f>
        <v/>
      </c>
      <c r="AO838" t="str">
        <f>IF($F838="","",INDEX(SUBCATEGORIAS!$A:$A,MATCH($F838,SUBCATEGORIAS!$B:$B,0)))</f>
        <v/>
      </c>
      <c r="AP838" t="str">
        <f t="shared" si="245"/>
        <v/>
      </c>
      <c r="AR838" s="2" t="str">
        <f t="shared" si="253"/>
        <v/>
      </c>
      <c r="AS838" t="str">
        <f t="shared" si="254"/>
        <v/>
      </c>
      <c r="AT838" t="str">
        <f t="shared" si="246"/>
        <v/>
      </c>
      <c r="AU838" t="str">
        <f t="shared" si="247"/>
        <v/>
      </c>
    </row>
    <row r="839" spans="2:47" x14ac:dyDescent="0.25">
      <c r="B839" t="str">
        <f>IF(D839="","",MAX($B$2:B838)+1)</f>
        <v/>
      </c>
      <c r="C839" s="3" t="str">
        <f>IF(A839="","",IF(COUNTIF($A$2:$A838,$A839)=0,MAX($C$2:$C838)+1,""))</f>
        <v/>
      </c>
      <c r="M839" t="s">
        <v>57</v>
      </c>
      <c r="O839" t="s">
        <v>57</v>
      </c>
      <c r="P839" s="3" t="str">
        <f t="shared" si="248"/>
        <v/>
      </c>
      <c r="Q839" s="3" t="str">
        <f>IF(D839="","",IF(AND(D839&lt;&gt;"",E839&lt;&gt;"",F839&lt;&gt;"",J839&lt;&gt;"",P839&lt;&gt;"",L839&lt;&gt;"",IFERROR(MATCH(INDEX($C:$C,MATCH($D839,$D:$D,0)),IMAGENES!$B:$B,0),-1)&gt;0),"'si'","'no'"))</f>
        <v/>
      </c>
      <c r="S839" t="str">
        <f t="shared" si="238"/>
        <v/>
      </c>
      <c r="T839" t="str">
        <f t="shared" si="239"/>
        <v/>
      </c>
      <c r="U839" t="str">
        <f t="shared" si="240"/>
        <v/>
      </c>
      <c r="V839" t="str">
        <f t="shared" si="249"/>
        <v/>
      </c>
      <c r="W839" t="str">
        <f t="shared" si="241"/>
        <v/>
      </c>
      <c r="X839" t="str">
        <f t="shared" si="242"/>
        <v/>
      </c>
      <c r="Y839" t="str">
        <f t="shared" si="243"/>
        <v/>
      </c>
      <c r="Z839" t="str">
        <f>IF($X839="","",INDEX(CATEGORIAS!$A:$A,MATCH($X839,CATEGORIAS!$B:$B,0)))</f>
        <v/>
      </c>
      <c r="AA839" t="str">
        <f>IF($Y839="","",INDEX(SUBCATEGORIAS!$A:$A,MATCH($Y839,SUBCATEGORIAS!$B:$B,0)))</f>
        <v/>
      </c>
      <c r="AB839" t="str">
        <f t="shared" si="244"/>
        <v/>
      </c>
      <c r="AC839" t="str">
        <f t="shared" si="250"/>
        <v/>
      </c>
      <c r="AD839" t="str">
        <f t="shared" si="251"/>
        <v/>
      </c>
      <c r="AE839" t="str">
        <f t="shared" si="252"/>
        <v/>
      </c>
      <c r="AG839">
        <v>837</v>
      </c>
      <c r="AH839" t="str">
        <f t="shared" si="255"/>
        <v/>
      </c>
      <c r="AN839" t="str">
        <f>IF($E839="","",INDEX(CATEGORIAS!$A:$A,MATCH($E839,CATEGORIAS!$B:$B,0)))</f>
        <v/>
      </c>
      <c r="AO839" t="str">
        <f>IF($F839="","",INDEX(SUBCATEGORIAS!$A:$A,MATCH($F839,SUBCATEGORIAS!$B:$B,0)))</f>
        <v/>
      </c>
      <c r="AP839" t="str">
        <f t="shared" si="245"/>
        <v/>
      </c>
      <c r="AR839" s="2" t="str">
        <f t="shared" si="253"/>
        <v/>
      </c>
      <c r="AS839" t="str">
        <f t="shared" si="254"/>
        <v/>
      </c>
      <c r="AT839" t="str">
        <f t="shared" si="246"/>
        <v/>
      </c>
      <c r="AU839" t="str">
        <f t="shared" si="247"/>
        <v/>
      </c>
    </row>
    <row r="840" spans="2:47" x14ac:dyDescent="0.25">
      <c r="B840" t="str">
        <f>IF(D840="","",MAX($B$2:B839)+1)</f>
        <v/>
      </c>
      <c r="C840" s="3" t="str">
        <f>IF(A840="","",IF(COUNTIF($A$2:$A839,$A840)=0,MAX($C$2:$C839)+1,""))</f>
        <v/>
      </c>
      <c r="M840" t="s">
        <v>57</v>
      </c>
      <c r="O840" t="s">
        <v>57</v>
      </c>
      <c r="P840" s="3" t="str">
        <f t="shared" si="248"/>
        <v/>
      </c>
      <c r="Q840" s="3" t="str">
        <f>IF(D840="","",IF(AND(D840&lt;&gt;"",E840&lt;&gt;"",F840&lt;&gt;"",J840&lt;&gt;"",P840&lt;&gt;"",L840&lt;&gt;"",IFERROR(MATCH(INDEX($C:$C,MATCH($D840,$D:$D,0)),IMAGENES!$B:$B,0),-1)&gt;0),"'si'","'no'"))</f>
        <v/>
      </c>
      <c r="S840" t="str">
        <f t="shared" si="238"/>
        <v/>
      </c>
      <c r="T840" t="str">
        <f t="shared" si="239"/>
        <v/>
      </c>
      <c r="U840" t="str">
        <f t="shared" si="240"/>
        <v/>
      </c>
      <c r="V840" t="str">
        <f t="shared" si="249"/>
        <v/>
      </c>
      <c r="W840" t="str">
        <f t="shared" si="241"/>
        <v/>
      </c>
      <c r="X840" t="str">
        <f t="shared" si="242"/>
        <v/>
      </c>
      <c r="Y840" t="str">
        <f t="shared" si="243"/>
        <v/>
      </c>
      <c r="Z840" t="str">
        <f>IF($X840="","",INDEX(CATEGORIAS!$A:$A,MATCH($X840,CATEGORIAS!$B:$B,0)))</f>
        <v/>
      </c>
      <c r="AA840" t="str">
        <f>IF($Y840="","",INDEX(SUBCATEGORIAS!$A:$A,MATCH($Y840,SUBCATEGORIAS!$B:$B,0)))</f>
        <v/>
      </c>
      <c r="AB840" t="str">
        <f t="shared" si="244"/>
        <v/>
      </c>
      <c r="AC840" t="str">
        <f t="shared" si="250"/>
        <v/>
      </c>
      <c r="AD840" t="str">
        <f t="shared" si="251"/>
        <v/>
      </c>
      <c r="AE840" t="str">
        <f t="shared" si="252"/>
        <v/>
      </c>
      <c r="AG840">
        <v>838</v>
      </c>
      <c r="AH840" t="str">
        <f t="shared" si="255"/>
        <v/>
      </c>
      <c r="AN840" t="str">
        <f>IF($E840="","",INDEX(CATEGORIAS!$A:$A,MATCH($E840,CATEGORIAS!$B:$B,0)))</f>
        <v/>
      </c>
      <c r="AO840" t="str">
        <f>IF($F840="","",INDEX(SUBCATEGORIAS!$A:$A,MATCH($F840,SUBCATEGORIAS!$B:$B,0)))</f>
        <v/>
      </c>
      <c r="AP840" t="str">
        <f t="shared" si="245"/>
        <v/>
      </c>
      <c r="AR840" s="2" t="str">
        <f t="shared" si="253"/>
        <v/>
      </c>
      <c r="AS840" t="str">
        <f t="shared" si="254"/>
        <v/>
      </c>
      <c r="AT840" t="str">
        <f t="shared" si="246"/>
        <v/>
      </c>
      <c r="AU840" t="str">
        <f t="shared" si="247"/>
        <v/>
      </c>
    </row>
    <row r="841" spans="2:47" x14ac:dyDescent="0.25">
      <c r="B841" t="str">
        <f>IF(D841="","",MAX($B$2:B840)+1)</f>
        <v/>
      </c>
      <c r="C841" s="3" t="str">
        <f>IF(A841="","",IF(COUNTIF($A$2:$A840,$A841)=0,MAX($C$2:$C840)+1,""))</f>
        <v/>
      </c>
      <c r="M841" t="s">
        <v>57</v>
      </c>
      <c r="O841" t="s">
        <v>57</v>
      </c>
      <c r="P841" s="3" t="str">
        <f t="shared" si="248"/>
        <v/>
      </c>
      <c r="Q841" s="3" t="str">
        <f>IF(D841="","",IF(AND(D841&lt;&gt;"",E841&lt;&gt;"",F841&lt;&gt;"",J841&lt;&gt;"",P841&lt;&gt;"",L841&lt;&gt;"",IFERROR(MATCH(INDEX($C:$C,MATCH($D841,$D:$D,0)),IMAGENES!$B:$B,0),-1)&gt;0),"'si'","'no'"))</f>
        <v/>
      </c>
      <c r="S841" t="str">
        <f t="shared" si="238"/>
        <v/>
      </c>
      <c r="T841" t="str">
        <f t="shared" si="239"/>
        <v/>
      </c>
      <c r="U841" t="str">
        <f t="shared" si="240"/>
        <v/>
      </c>
      <c r="V841" t="str">
        <f t="shared" si="249"/>
        <v/>
      </c>
      <c r="W841" t="str">
        <f t="shared" si="241"/>
        <v/>
      </c>
      <c r="X841" t="str">
        <f t="shared" si="242"/>
        <v/>
      </c>
      <c r="Y841" t="str">
        <f t="shared" si="243"/>
        <v/>
      </c>
      <c r="Z841" t="str">
        <f>IF($X841="","",INDEX(CATEGORIAS!$A:$A,MATCH($X841,CATEGORIAS!$B:$B,0)))</f>
        <v/>
      </c>
      <c r="AA841" t="str">
        <f>IF($Y841="","",INDEX(SUBCATEGORIAS!$A:$A,MATCH($Y841,SUBCATEGORIAS!$B:$B,0)))</f>
        <v/>
      </c>
      <c r="AB841" t="str">
        <f t="shared" si="244"/>
        <v/>
      </c>
      <c r="AC841" t="str">
        <f t="shared" si="250"/>
        <v/>
      </c>
      <c r="AD841" t="str">
        <f t="shared" si="251"/>
        <v/>
      </c>
      <c r="AE841" t="str">
        <f t="shared" si="252"/>
        <v/>
      </c>
      <c r="AG841">
        <v>839</v>
      </c>
      <c r="AH841" t="str">
        <f t="shared" si="255"/>
        <v/>
      </c>
      <c r="AN841" t="str">
        <f>IF($E841="","",INDEX(CATEGORIAS!$A:$A,MATCH($E841,CATEGORIAS!$B:$B,0)))</f>
        <v/>
      </c>
      <c r="AO841" t="str">
        <f>IF($F841="","",INDEX(SUBCATEGORIAS!$A:$A,MATCH($F841,SUBCATEGORIAS!$B:$B,0)))</f>
        <v/>
      </c>
      <c r="AP841" t="str">
        <f t="shared" si="245"/>
        <v/>
      </c>
      <c r="AR841" s="2" t="str">
        <f t="shared" si="253"/>
        <v/>
      </c>
      <c r="AS841" t="str">
        <f t="shared" si="254"/>
        <v/>
      </c>
      <c r="AT841" t="str">
        <f t="shared" si="246"/>
        <v/>
      </c>
      <c r="AU841" t="str">
        <f t="shared" si="247"/>
        <v/>
      </c>
    </row>
    <row r="842" spans="2:47" x14ac:dyDescent="0.25">
      <c r="B842" t="str">
        <f>IF(D842="","",MAX($B$2:B841)+1)</f>
        <v/>
      </c>
      <c r="C842" s="3" t="str">
        <f>IF(A842="","",IF(COUNTIF($A$2:$A841,$A842)=0,MAX($C$2:$C841)+1,""))</f>
        <v/>
      </c>
      <c r="M842" t="s">
        <v>57</v>
      </c>
      <c r="O842" t="s">
        <v>57</v>
      </c>
      <c r="P842" s="3" t="str">
        <f t="shared" si="248"/>
        <v/>
      </c>
      <c r="Q842" s="3" t="str">
        <f>IF(D842="","",IF(AND(D842&lt;&gt;"",E842&lt;&gt;"",F842&lt;&gt;"",J842&lt;&gt;"",P842&lt;&gt;"",L842&lt;&gt;"",IFERROR(MATCH(INDEX($C:$C,MATCH($D842,$D:$D,0)),IMAGENES!$B:$B,0),-1)&gt;0),"'si'","'no'"))</f>
        <v/>
      </c>
      <c r="S842" t="str">
        <f t="shared" si="238"/>
        <v/>
      </c>
      <c r="T842" t="str">
        <f t="shared" si="239"/>
        <v/>
      </c>
      <c r="U842" t="str">
        <f t="shared" si="240"/>
        <v/>
      </c>
      <c r="V842" t="str">
        <f t="shared" si="249"/>
        <v/>
      </c>
      <c r="W842" t="str">
        <f t="shared" si="241"/>
        <v/>
      </c>
      <c r="X842" t="str">
        <f t="shared" si="242"/>
        <v/>
      </c>
      <c r="Y842" t="str">
        <f t="shared" si="243"/>
        <v/>
      </c>
      <c r="Z842" t="str">
        <f>IF($X842="","",INDEX(CATEGORIAS!$A:$A,MATCH($X842,CATEGORIAS!$B:$B,0)))</f>
        <v/>
      </c>
      <c r="AA842" t="str">
        <f>IF($Y842="","",INDEX(SUBCATEGORIAS!$A:$A,MATCH($Y842,SUBCATEGORIAS!$B:$B,0)))</f>
        <v/>
      </c>
      <c r="AB842" t="str">
        <f t="shared" si="244"/>
        <v/>
      </c>
      <c r="AC842" t="str">
        <f t="shared" si="250"/>
        <v/>
      </c>
      <c r="AD842" t="str">
        <f t="shared" si="251"/>
        <v/>
      </c>
      <c r="AE842" t="str">
        <f t="shared" si="252"/>
        <v/>
      </c>
      <c r="AG842">
        <v>840</v>
      </c>
      <c r="AH842" t="str">
        <f t="shared" si="255"/>
        <v/>
      </c>
      <c r="AN842" t="str">
        <f>IF($E842="","",INDEX(CATEGORIAS!$A:$A,MATCH($E842,CATEGORIAS!$B:$B,0)))</f>
        <v/>
      </c>
      <c r="AO842" t="str">
        <f>IF($F842="","",INDEX(SUBCATEGORIAS!$A:$A,MATCH($F842,SUBCATEGORIAS!$B:$B,0)))</f>
        <v/>
      </c>
      <c r="AP842" t="str">
        <f t="shared" si="245"/>
        <v/>
      </c>
      <c r="AR842" s="2" t="str">
        <f t="shared" si="253"/>
        <v/>
      </c>
      <c r="AS842" t="str">
        <f t="shared" si="254"/>
        <v/>
      </c>
      <c r="AT842" t="str">
        <f t="shared" si="246"/>
        <v/>
      </c>
      <c r="AU842" t="str">
        <f t="shared" si="247"/>
        <v/>
      </c>
    </row>
    <row r="843" spans="2:47" x14ac:dyDescent="0.25">
      <c r="B843" t="str">
        <f>IF(D843="","",MAX($B$2:B842)+1)</f>
        <v/>
      </c>
      <c r="C843" s="3" t="str">
        <f>IF(A843="","",IF(COUNTIF($A$2:$A842,$A843)=0,MAX($C$2:$C842)+1,""))</f>
        <v/>
      </c>
      <c r="M843" t="s">
        <v>57</v>
      </c>
      <c r="O843" t="s">
        <v>57</v>
      </c>
      <c r="P843" s="3" t="str">
        <f t="shared" si="248"/>
        <v/>
      </c>
      <c r="Q843" s="3" t="str">
        <f>IF(D843="","",IF(AND(D843&lt;&gt;"",E843&lt;&gt;"",F843&lt;&gt;"",J843&lt;&gt;"",P843&lt;&gt;"",L843&lt;&gt;"",IFERROR(MATCH(INDEX($C:$C,MATCH($D843,$D:$D,0)),IMAGENES!$B:$B,0),-1)&gt;0),"'si'","'no'"))</f>
        <v/>
      </c>
      <c r="S843" t="str">
        <f t="shared" si="238"/>
        <v/>
      </c>
      <c r="T843" t="str">
        <f t="shared" si="239"/>
        <v/>
      </c>
      <c r="U843" t="str">
        <f t="shared" si="240"/>
        <v/>
      </c>
      <c r="V843" t="str">
        <f t="shared" si="249"/>
        <v/>
      </c>
      <c r="W843" t="str">
        <f t="shared" si="241"/>
        <v/>
      </c>
      <c r="X843" t="str">
        <f t="shared" si="242"/>
        <v/>
      </c>
      <c r="Y843" t="str">
        <f t="shared" si="243"/>
        <v/>
      </c>
      <c r="Z843" t="str">
        <f>IF($X843="","",INDEX(CATEGORIAS!$A:$A,MATCH($X843,CATEGORIAS!$B:$B,0)))</f>
        <v/>
      </c>
      <c r="AA843" t="str">
        <f>IF($Y843="","",INDEX(SUBCATEGORIAS!$A:$A,MATCH($Y843,SUBCATEGORIAS!$B:$B,0)))</f>
        <v/>
      </c>
      <c r="AB843" t="str">
        <f t="shared" si="244"/>
        <v/>
      </c>
      <c r="AC843" t="str">
        <f t="shared" si="250"/>
        <v/>
      </c>
      <c r="AD843" t="str">
        <f t="shared" si="251"/>
        <v/>
      </c>
      <c r="AE843" t="str">
        <f t="shared" si="252"/>
        <v/>
      </c>
      <c r="AG843">
        <v>841</v>
      </c>
      <c r="AH843">
        <f t="shared" si="255"/>
        <v>61</v>
      </c>
      <c r="AN843" t="str">
        <f>IF($E843="","",INDEX(CATEGORIAS!$A:$A,MATCH($E843,CATEGORIAS!$B:$B,0)))</f>
        <v/>
      </c>
      <c r="AO843" t="str">
        <f>IF($F843="","",INDEX(SUBCATEGORIAS!$A:$A,MATCH($F843,SUBCATEGORIAS!$B:$B,0)))</f>
        <v/>
      </c>
      <c r="AP843" t="str">
        <f t="shared" si="245"/>
        <v/>
      </c>
      <c r="AR843" s="2" t="str">
        <f t="shared" si="253"/>
        <v/>
      </c>
      <c r="AS843" t="str">
        <f t="shared" si="254"/>
        <v/>
      </c>
      <c r="AT843" t="str">
        <f t="shared" si="246"/>
        <v/>
      </c>
      <c r="AU843" t="str">
        <f t="shared" si="247"/>
        <v/>
      </c>
    </row>
    <row r="844" spans="2:47" x14ac:dyDescent="0.25">
      <c r="B844" t="str">
        <f>IF(D844="","",MAX($B$2:B843)+1)</f>
        <v/>
      </c>
      <c r="C844" s="3" t="str">
        <f>IF(A844="","",IF(COUNTIF($A$2:$A843,$A844)=0,MAX($C$2:$C843)+1,""))</f>
        <v/>
      </c>
      <c r="M844" t="s">
        <v>57</v>
      </c>
      <c r="O844" t="s">
        <v>57</v>
      </c>
      <c r="P844" s="3" t="str">
        <f t="shared" si="248"/>
        <v/>
      </c>
      <c r="Q844" s="3" t="str">
        <f>IF(D844="","",IF(AND(D844&lt;&gt;"",E844&lt;&gt;"",F844&lt;&gt;"",J844&lt;&gt;"",P844&lt;&gt;"",L844&lt;&gt;"",IFERROR(MATCH(INDEX($C:$C,MATCH($D844,$D:$D,0)),IMAGENES!$B:$B,0),-1)&gt;0),"'si'","'no'"))</f>
        <v/>
      </c>
      <c r="S844" t="str">
        <f t="shared" si="238"/>
        <v/>
      </c>
      <c r="T844" t="str">
        <f t="shared" si="239"/>
        <v/>
      </c>
      <c r="U844" t="str">
        <f t="shared" si="240"/>
        <v/>
      </c>
      <c r="V844" t="str">
        <f t="shared" si="249"/>
        <v/>
      </c>
      <c r="W844" t="str">
        <f t="shared" si="241"/>
        <v/>
      </c>
      <c r="X844" t="str">
        <f t="shared" si="242"/>
        <v/>
      </c>
      <c r="Y844" t="str">
        <f t="shared" si="243"/>
        <v/>
      </c>
      <c r="Z844" t="str">
        <f>IF($X844="","",INDEX(CATEGORIAS!$A:$A,MATCH($X844,CATEGORIAS!$B:$B,0)))</f>
        <v/>
      </c>
      <c r="AA844" t="str">
        <f>IF($Y844="","",INDEX(SUBCATEGORIAS!$A:$A,MATCH($Y844,SUBCATEGORIAS!$B:$B,0)))</f>
        <v/>
      </c>
      <c r="AB844" t="str">
        <f t="shared" si="244"/>
        <v/>
      </c>
      <c r="AC844" t="str">
        <f t="shared" si="250"/>
        <v/>
      </c>
      <c r="AD844" t="str">
        <f t="shared" si="251"/>
        <v/>
      </c>
      <c r="AE844" t="str">
        <f t="shared" si="252"/>
        <v/>
      </c>
      <c r="AG844">
        <v>842</v>
      </c>
      <c r="AH844" t="str">
        <f t="shared" si="255"/>
        <v/>
      </c>
      <c r="AN844" t="str">
        <f>IF($E844="","",INDEX(CATEGORIAS!$A:$A,MATCH($E844,CATEGORIAS!$B:$B,0)))</f>
        <v/>
      </c>
      <c r="AO844" t="str">
        <f>IF($F844="","",INDEX(SUBCATEGORIAS!$A:$A,MATCH($F844,SUBCATEGORIAS!$B:$B,0)))</f>
        <v/>
      </c>
      <c r="AP844" t="str">
        <f t="shared" si="245"/>
        <v/>
      </c>
      <c r="AR844" s="2" t="str">
        <f t="shared" si="253"/>
        <v/>
      </c>
      <c r="AS844" t="str">
        <f t="shared" si="254"/>
        <v/>
      </c>
      <c r="AT844" t="str">
        <f t="shared" si="246"/>
        <v/>
      </c>
      <c r="AU844" t="str">
        <f t="shared" si="247"/>
        <v/>
      </c>
    </row>
    <row r="845" spans="2:47" x14ac:dyDescent="0.25">
      <c r="B845" t="str">
        <f>IF(D845="","",MAX($B$2:B844)+1)</f>
        <v/>
      </c>
      <c r="C845" s="3" t="str">
        <f>IF(A845="","",IF(COUNTIF($A$2:$A844,$A845)=0,MAX($C$2:$C844)+1,""))</f>
        <v/>
      </c>
      <c r="M845" t="s">
        <v>57</v>
      </c>
      <c r="O845" t="s">
        <v>57</v>
      </c>
      <c r="P845" s="3" t="str">
        <f t="shared" si="248"/>
        <v/>
      </c>
      <c r="Q845" s="3" t="str">
        <f>IF(D845="","",IF(AND(D845&lt;&gt;"",E845&lt;&gt;"",F845&lt;&gt;"",J845&lt;&gt;"",P845&lt;&gt;"",L845&lt;&gt;"",IFERROR(MATCH(INDEX($C:$C,MATCH($D845,$D:$D,0)),IMAGENES!$B:$B,0),-1)&gt;0),"'si'","'no'"))</f>
        <v/>
      </c>
      <c r="S845" t="str">
        <f t="shared" si="238"/>
        <v/>
      </c>
      <c r="T845" t="str">
        <f t="shared" si="239"/>
        <v/>
      </c>
      <c r="U845" t="str">
        <f t="shared" si="240"/>
        <v/>
      </c>
      <c r="V845" t="str">
        <f t="shared" si="249"/>
        <v/>
      </c>
      <c r="W845" t="str">
        <f t="shared" si="241"/>
        <v/>
      </c>
      <c r="X845" t="str">
        <f t="shared" si="242"/>
        <v/>
      </c>
      <c r="Y845" t="str">
        <f t="shared" si="243"/>
        <v/>
      </c>
      <c r="Z845" t="str">
        <f>IF($X845="","",INDEX(CATEGORIAS!$A:$A,MATCH($X845,CATEGORIAS!$B:$B,0)))</f>
        <v/>
      </c>
      <c r="AA845" t="str">
        <f>IF($Y845="","",INDEX(SUBCATEGORIAS!$A:$A,MATCH($Y845,SUBCATEGORIAS!$B:$B,0)))</f>
        <v/>
      </c>
      <c r="AB845" t="str">
        <f t="shared" si="244"/>
        <v/>
      </c>
      <c r="AC845" t="str">
        <f t="shared" si="250"/>
        <v/>
      </c>
      <c r="AD845" t="str">
        <f t="shared" si="251"/>
        <v/>
      </c>
      <c r="AE845" t="str">
        <f t="shared" si="252"/>
        <v/>
      </c>
      <c r="AG845">
        <v>843</v>
      </c>
      <c r="AH845" t="str">
        <f t="shared" si="255"/>
        <v/>
      </c>
      <c r="AN845" t="str">
        <f>IF($E845="","",INDEX(CATEGORIAS!$A:$A,MATCH($E845,CATEGORIAS!$B:$B,0)))</f>
        <v/>
      </c>
      <c r="AO845" t="str">
        <f>IF($F845="","",INDEX(SUBCATEGORIAS!$A:$A,MATCH($F845,SUBCATEGORIAS!$B:$B,0)))</f>
        <v/>
      </c>
      <c r="AP845" t="str">
        <f t="shared" si="245"/>
        <v/>
      </c>
      <c r="AR845" s="2" t="str">
        <f t="shared" si="253"/>
        <v/>
      </c>
      <c r="AS845" t="str">
        <f t="shared" si="254"/>
        <v/>
      </c>
      <c r="AT845" t="str">
        <f t="shared" si="246"/>
        <v/>
      </c>
      <c r="AU845" t="str">
        <f t="shared" si="247"/>
        <v/>
      </c>
    </row>
    <row r="846" spans="2:47" x14ac:dyDescent="0.25">
      <c r="B846" t="str">
        <f>IF(D846="","",MAX($B$2:B845)+1)</f>
        <v/>
      </c>
      <c r="C846" s="3" t="str">
        <f>IF(A846="","",IF(COUNTIF($A$2:$A845,$A846)=0,MAX($C$2:$C845)+1,""))</f>
        <v/>
      </c>
      <c r="M846" t="s">
        <v>57</v>
      </c>
      <c r="O846" t="s">
        <v>57</v>
      </c>
      <c r="P846" s="3" t="str">
        <f t="shared" si="248"/>
        <v/>
      </c>
      <c r="Q846" s="3" t="str">
        <f>IF(D846="","",IF(AND(D846&lt;&gt;"",E846&lt;&gt;"",F846&lt;&gt;"",J846&lt;&gt;"",P846&lt;&gt;"",L846&lt;&gt;"",IFERROR(MATCH(INDEX($C:$C,MATCH($D846,$D:$D,0)),IMAGENES!$B:$B,0),-1)&gt;0),"'si'","'no'"))</f>
        <v/>
      </c>
      <c r="S846" t="str">
        <f t="shared" si="238"/>
        <v/>
      </c>
      <c r="T846" t="str">
        <f t="shared" si="239"/>
        <v/>
      </c>
      <c r="U846" t="str">
        <f t="shared" si="240"/>
        <v/>
      </c>
      <c r="V846" t="str">
        <f t="shared" si="249"/>
        <v/>
      </c>
      <c r="W846" t="str">
        <f t="shared" si="241"/>
        <v/>
      </c>
      <c r="X846" t="str">
        <f t="shared" si="242"/>
        <v/>
      </c>
      <c r="Y846" t="str">
        <f t="shared" si="243"/>
        <v/>
      </c>
      <c r="Z846" t="str">
        <f>IF($X846="","",INDEX(CATEGORIAS!$A:$A,MATCH($X846,CATEGORIAS!$B:$B,0)))</f>
        <v/>
      </c>
      <c r="AA846" t="str">
        <f>IF($Y846="","",INDEX(SUBCATEGORIAS!$A:$A,MATCH($Y846,SUBCATEGORIAS!$B:$B,0)))</f>
        <v/>
      </c>
      <c r="AB846" t="str">
        <f t="shared" si="244"/>
        <v/>
      </c>
      <c r="AC846" t="str">
        <f t="shared" si="250"/>
        <v/>
      </c>
      <c r="AD846" t="str">
        <f t="shared" si="251"/>
        <v/>
      </c>
      <c r="AE846" t="str">
        <f t="shared" si="252"/>
        <v/>
      </c>
      <c r="AG846">
        <v>844</v>
      </c>
      <c r="AH846" t="str">
        <f t="shared" si="255"/>
        <v/>
      </c>
      <c r="AN846" t="str">
        <f>IF($E846="","",INDEX(CATEGORIAS!$A:$A,MATCH($E846,CATEGORIAS!$B:$B,0)))</f>
        <v/>
      </c>
      <c r="AO846" t="str">
        <f>IF($F846="","",INDEX(SUBCATEGORIAS!$A:$A,MATCH($F846,SUBCATEGORIAS!$B:$B,0)))</f>
        <v/>
      </c>
      <c r="AP846" t="str">
        <f t="shared" si="245"/>
        <v/>
      </c>
      <c r="AR846" s="2" t="str">
        <f t="shared" si="253"/>
        <v/>
      </c>
      <c r="AS846" t="str">
        <f t="shared" si="254"/>
        <v/>
      </c>
      <c r="AT846" t="str">
        <f t="shared" si="246"/>
        <v/>
      </c>
      <c r="AU846" t="str">
        <f t="shared" si="247"/>
        <v/>
      </c>
    </row>
    <row r="847" spans="2:47" x14ac:dyDescent="0.25">
      <c r="B847" t="str">
        <f>IF(D847="","",MAX($B$2:B846)+1)</f>
        <v/>
      </c>
      <c r="C847" s="3" t="str">
        <f>IF(A847="","",IF(COUNTIF($A$2:$A846,$A847)=0,MAX($C$2:$C846)+1,""))</f>
        <v/>
      </c>
      <c r="M847" t="s">
        <v>57</v>
      </c>
      <c r="O847" t="s">
        <v>57</v>
      </c>
      <c r="P847" s="3" t="str">
        <f t="shared" si="248"/>
        <v/>
      </c>
      <c r="Q847" s="3" t="str">
        <f>IF(D847="","",IF(AND(D847&lt;&gt;"",E847&lt;&gt;"",F847&lt;&gt;"",J847&lt;&gt;"",P847&lt;&gt;"",L847&lt;&gt;"",IFERROR(MATCH(INDEX($C:$C,MATCH($D847,$D:$D,0)),IMAGENES!$B:$B,0),-1)&gt;0),"'si'","'no'"))</f>
        <v/>
      </c>
      <c r="S847" t="str">
        <f t="shared" si="238"/>
        <v/>
      </c>
      <c r="T847" t="str">
        <f t="shared" si="239"/>
        <v/>
      </c>
      <c r="U847" t="str">
        <f t="shared" si="240"/>
        <v/>
      </c>
      <c r="V847" t="str">
        <f t="shared" si="249"/>
        <v/>
      </c>
      <c r="W847" t="str">
        <f t="shared" si="241"/>
        <v/>
      </c>
      <c r="X847" t="str">
        <f t="shared" si="242"/>
        <v/>
      </c>
      <c r="Y847" t="str">
        <f t="shared" si="243"/>
        <v/>
      </c>
      <c r="Z847" t="str">
        <f>IF($X847="","",INDEX(CATEGORIAS!$A:$A,MATCH($X847,CATEGORIAS!$B:$B,0)))</f>
        <v/>
      </c>
      <c r="AA847" t="str">
        <f>IF($Y847="","",INDEX(SUBCATEGORIAS!$A:$A,MATCH($Y847,SUBCATEGORIAS!$B:$B,0)))</f>
        <v/>
      </c>
      <c r="AB847" t="str">
        <f t="shared" si="244"/>
        <v/>
      </c>
      <c r="AC847" t="str">
        <f t="shared" si="250"/>
        <v/>
      </c>
      <c r="AD847" t="str">
        <f t="shared" si="251"/>
        <v/>
      </c>
      <c r="AE847" t="str">
        <f t="shared" si="252"/>
        <v/>
      </c>
      <c r="AG847">
        <v>845</v>
      </c>
      <c r="AH847" t="str">
        <f t="shared" si="255"/>
        <v/>
      </c>
      <c r="AN847" t="str">
        <f>IF($E847="","",INDEX(CATEGORIAS!$A:$A,MATCH($E847,CATEGORIAS!$B:$B,0)))</f>
        <v/>
      </c>
      <c r="AO847" t="str">
        <f>IF($F847="","",INDEX(SUBCATEGORIAS!$A:$A,MATCH($F847,SUBCATEGORIAS!$B:$B,0)))</f>
        <v/>
      </c>
      <c r="AP847" t="str">
        <f t="shared" si="245"/>
        <v/>
      </c>
      <c r="AR847" s="2" t="str">
        <f t="shared" si="253"/>
        <v/>
      </c>
      <c r="AS847" t="str">
        <f t="shared" si="254"/>
        <v/>
      </c>
      <c r="AT847" t="str">
        <f t="shared" si="246"/>
        <v/>
      </c>
      <c r="AU847" t="str">
        <f t="shared" si="247"/>
        <v/>
      </c>
    </row>
    <row r="848" spans="2:47" x14ac:dyDescent="0.25">
      <c r="B848" t="str">
        <f>IF(D848="","",MAX($B$2:B847)+1)</f>
        <v/>
      </c>
      <c r="C848" s="3" t="str">
        <f>IF(A848="","",IF(COUNTIF($A$2:$A847,$A848)=0,MAX($C$2:$C847)+1,""))</f>
        <v/>
      </c>
      <c r="M848" t="s">
        <v>57</v>
      </c>
      <c r="O848" t="s">
        <v>57</v>
      </c>
      <c r="P848" s="3" t="str">
        <f t="shared" si="248"/>
        <v/>
      </c>
      <c r="Q848" s="3" t="str">
        <f>IF(D848="","",IF(AND(D848&lt;&gt;"",E848&lt;&gt;"",F848&lt;&gt;"",J848&lt;&gt;"",P848&lt;&gt;"",L848&lt;&gt;"",IFERROR(MATCH(INDEX($C:$C,MATCH($D848,$D:$D,0)),IMAGENES!$B:$B,0),-1)&gt;0),"'si'","'no'"))</f>
        <v/>
      </c>
      <c r="S848" t="str">
        <f t="shared" si="238"/>
        <v/>
      </c>
      <c r="T848" t="str">
        <f t="shared" si="239"/>
        <v/>
      </c>
      <c r="U848" t="str">
        <f t="shared" si="240"/>
        <v/>
      </c>
      <c r="V848" t="str">
        <f t="shared" si="249"/>
        <v/>
      </c>
      <c r="W848" t="str">
        <f t="shared" si="241"/>
        <v/>
      </c>
      <c r="X848" t="str">
        <f t="shared" si="242"/>
        <v/>
      </c>
      <c r="Y848" t="str">
        <f t="shared" si="243"/>
        <v/>
      </c>
      <c r="Z848" t="str">
        <f>IF($X848="","",INDEX(CATEGORIAS!$A:$A,MATCH($X848,CATEGORIAS!$B:$B,0)))</f>
        <v/>
      </c>
      <c r="AA848" t="str">
        <f>IF($Y848="","",INDEX(SUBCATEGORIAS!$A:$A,MATCH($Y848,SUBCATEGORIAS!$B:$B,0)))</f>
        <v/>
      </c>
      <c r="AB848" t="str">
        <f t="shared" si="244"/>
        <v/>
      </c>
      <c r="AC848" t="str">
        <f t="shared" si="250"/>
        <v/>
      </c>
      <c r="AD848" t="str">
        <f t="shared" si="251"/>
        <v/>
      </c>
      <c r="AE848" t="str">
        <f t="shared" si="252"/>
        <v/>
      </c>
      <c r="AG848">
        <v>846</v>
      </c>
      <c r="AH848" t="str">
        <f t="shared" si="255"/>
        <v/>
      </c>
      <c r="AN848" t="str">
        <f>IF($E848="","",INDEX(CATEGORIAS!$A:$A,MATCH($E848,CATEGORIAS!$B:$B,0)))</f>
        <v/>
      </c>
      <c r="AO848" t="str">
        <f>IF($F848="","",INDEX(SUBCATEGORIAS!$A:$A,MATCH($F848,SUBCATEGORIAS!$B:$B,0)))</f>
        <v/>
      </c>
      <c r="AP848" t="str">
        <f t="shared" si="245"/>
        <v/>
      </c>
      <c r="AR848" s="2" t="str">
        <f t="shared" si="253"/>
        <v/>
      </c>
      <c r="AS848" t="str">
        <f t="shared" si="254"/>
        <v/>
      </c>
      <c r="AT848" t="str">
        <f t="shared" si="246"/>
        <v/>
      </c>
      <c r="AU848" t="str">
        <f t="shared" si="247"/>
        <v/>
      </c>
    </row>
    <row r="849" spans="2:47" x14ac:dyDescent="0.25">
      <c r="B849" t="str">
        <f>IF(D849="","",MAX($B$2:B848)+1)</f>
        <v/>
      </c>
      <c r="C849" s="3" t="str">
        <f>IF(A849="","",IF(COUNTIF($A$2:$A848,$A849)=0,MAX($C$2:$C848)+1,""))</f>
        <v/>
      </c>
      <c r="M849" t="s">
        <v>57</v>
      </c>
      <c r="O849" t="s">
        <v>57</v>
      </c>
      <c r="P849" s="3" t="str">
        <f t="shared" si="248"/>
        <v/>
      </c>
      <c r="Q849" s="3" t="str">
        <f>IF(D849="","",IF(AND(D849&lt;&gt;"",E849&lt;&gt;"",F849&lt;&gt;"",J849&lt;&gt;"",P849&lt;&gt;"",L849&lt;&gt;"",IFERROR(MATCH(INDEX($C:$C,MATCH($D849,$D:$D,0)),IMAGENES!$B:$B,0),-1)&gt;0),"'si'","'no'"))</f>
        <v/>
      </c>
      <c r="S849" t="str">
        <f t="shared" si="238"/>
        <v/>
      </c>
      <c r="T849" t="str">
        <f t="shared" si="239"/>
        <v/>
      </c>
      <c r="U849" t="str">
        <f t="shared" si="240"/>
        <v/>
      </c>
      <c r="V849" t="str">
        <f t="shared" si="249"/>
        <v/>
      </c>
      <c r="W849" t="str">
        <f t="shared" si="241"/>
        <v/>
      </c>
      <c r="X849" t="str">
        <f t="shared" si="242"/>
        <v/>
      </c>
      <c r="Y849" t="str">
        <f t="shared" si="243"/>
        <v/>
      </c>
      <c r="Z849" t="str">
        <f>IF($X849="","",INDEX(CATEGORIAS!$A:$A,MATCH($X849,CATEGORIAS!$B:$B,0)))</f>
        <v/>
      </c>
      <c r="AA849" t="str">
        <f>IF($Y849="","",INDEX(SUBCATEGORIAS!$A:$A,MATCH($Y849,SUBCATEGORIAS!$B:$B,0)))</f>
        <v/>
      </c>
      <c r="AB849" t="str">
        <f t="shared" si="244"/>
        <v/>
      </c>
      <c r="AC849" t="str">
        <f t="shared" si="250"/>
        <v/>
      </c>
      <c r="AD849" t="str">
        <f t="shared" si="251"/>
        <v/>
      </c>
      <c r="AE849" t="str">
        <f t="shared" si="252"/>
        <v/>
      </c>
      <c r="AG849">
        <v>847</v>
      </c>
      <c r="AH849" t="str">
        <f t="shared" si="255"/>
        <v/>
      </c>
      <c r="AN849" t="str">
        <f>IF($E849="","",INDEX(CATEGORIAS!$A:$A,MATCH($E849,CATEGORIAS!$B:$B,0)))</f>
        <v/>
      </c>
      <c r="AO849" t="str">
        <f>IF($F849="","",INDEX(SUBCATEGORIAS!$A:$A,MATCH($F849,SUBCATEGORIAS!$B:$B,0)))</f>
        <v/>
      </c>
      <c r="AP849" t="str">
        <f t="shared" si="245"/>
        <v/>
      </c>
      <c r="AR849" s="2" t="str">
        <f t="shared" si="253"/>
        <v/>
      </c>
      <c r="AS849" t="str">
        <f t="shared" si="254"/>
        <v/>
      </c>
      <c r="AT849" t="str">
        <f t="shared" si="246"/>
        <v/>
      </c>
      <c r="AU849" t="str">
        <f t="shared" si="247"/>
        <v/>
      </c>
    </row>
    <row r="850" spans="2:47" x14ac:dyDescent="0.25">
      <c r="B850" t="str">
        <f>IF(D850="","",MAX($B$2:B849)+1)</f>
        <v/>
      </c>
      <c r="C850" s="3" t="str">
        <f>IF(A850="","",IF(COUNTIF($A$2:$A849,$A850)=0,MAX($C$2:$C849)+1,""))</f>
        <v/>
      </c>
      <c r="M850" t="s">
        <v>57</v>
      </c>
      <c r="O850" t="s">
        <v>57</v>
      </c>
      <c r="P850" s="3" t="str">
        <f t="shared" si="248"/>
        <v/>
      </c>
      <c r="Q850" s="3" t="str">
        <f>IF(D850="","",IF(AND(D850&lt;&gt;"",E850&lt;&gt;"",F850&lt;&gt;"",J850&lt;&gt;"",P850&lt;&gt;"",L850&lt;&gt;"",IFERROR(MATCH(INDEX($C:$C,MATCH($D850,$D:$D,0)),IMAGENES!$B:$B,0),-1)&gt;0),"'si'","'no'"))</f>
        <v/>
      </c>
      <c r="S850" t="str">
        <f t="shared" si="238"/>
        <v/>
      </c>
      <c r="T850" t="str">
        <f t="shared" si="239"/>
        <v/>
      </c>
      <c r="U850" t="str">
        <f t="shared" si="240"/>
        <v/>
      </c>
      <c r="V850" t="str">
        <f t="shared" si="249"/>
        <v/>
      </c>
      <c r="W850" t="str">
        <f t="shared" si="241"/>
        <v/>
      </c>
      <c r="X850" t="str">
        <f t="shared" si="242"/>
        <v/>
      </c>
      <c r="Y850" t="str">
        <f t="shared" si="243"/>
        <v/>
      </c>
      <c r="Z850" t="str">
        <f>IF($X850="","",INDEX(CATEGORIAS!$A:$A,MATCH($X850,CATEGORIAS!$B:$B,0)))</f>
        <v/>
      </c>
      <c r="AA850" t="str">
        <f>IF($Y850="","",INDEX(SUBCATEGORIAS!$A:$A,MATCH($Y850,SUBCATEGORIAS!$B:$B,0)))</f>
        <v/>
      </c>
      <c r="AB850" t="str">
        <f t="shared" si="244"/>
        <v/>
      </c>
      <c r="AC850" t="str">
        <f t="shared" si="250"/>
        <v/>
      </c>
      <c r="AD850" t="str">
        <f t="shared" si="251"/>
        <v/>
      </c>
      <c r="AE850" t="str">
        <f t="shared" si="252"/>
        <v/>
      </c>
      <c r="AG850">
        <v>848</v>
      </c>
      <c r="AH850" t="str">
        <f t="shared" si="255"/>
        <v/>
      </c>
      <c r="AN850" t="str">
        <f>IF($E850="","",INDEX(CATEGORIAS!$A:$A,MATCH($E850,CATEGORIAS!$B:$B,0)))</f>
        <v/>
      </c>
      <c r="AO850" t="str">
        <f>IF($F850="","",INDEX(SUBCATEGORIAS!$A:$A,MATCH($F850,SUBCATEGORIAS!$B:$B,0)))</f>
        <v/>
      </c>
      <c r="AP850" t="str">
        <f t="shared" si="245"/>
        <v/>
      </c>
      <c r="AR850" s="2" t="str">
        <f t="shared" si="253"/>
        <v/>
      </c>
      <c r="AS850" t="str">
        <f t="shared" si="254"/>
        <v/>
      </c>
      <c r="AT850" t="str">
        <f t="shared" si="246"/>
        <v/>
      </c>
      <c r="AU850" t="str">
        <f t="shared" si="247"/>
        <v/>
      </c>
    </row>
    <row r="851" spans="2:47" x14ac:dyDescent="0.25">
      <c r="B851" t="str">
        <f>IF(D851="","",MAX($B$2:B850)+1)</f>
        <v/>
      </c>
      <c r="C851" s="3" t="str">
        <f>IF(A851="","",IF(COUNTIF($A$2:$A850,$A851)=0,MAX($C$2:$C850)+1,""))</f>
        <v/>
      </c>
      <c r="M851" t="s">
        <v>57</v>
      </c>
      <c r="O851" t="s">
        <v>57</v>
      </c>
      <c r="P851" s="3" t="str">
        <f t="shared" si="248"/>
        <v/>
      </c>
      <c r="Q851" s="3" t="str">
        <f>IF(D851="","",IF(AND(D851&lt;&gt;"",E851&lt;&gt;"",F851&lt;&gt;"",J851&lt;&gt;"",P851&lt;&gt;"",L851&lt;&gt;"",IFERROR(MATCH(INDEX($C:$C,MATCH($D851,$D:$D,0)),IMAGENES!$B:$B,0),-1)&gt;0),"'si'","'no'"))</f>
        <v/>
      </c>
      <c r="S851" t="str">
        <f t="shared" si="238"/>
        <v/>
      </c>
      <c r="T851" t="str">
        <f t="shared" si="239"/>
        <v/>
      </c>
      <c r="U851" t="str">
        <f t="shared" si="240"/>
        <v/>
      </c>
      <c r="V851" t="str">
        <f t="shared" si="249"/>
        <v/>
      </c>
      <c r="W851" t="str">
        <f t="shared" si="241"/>
        <v/>
      </c>
      <c r="X851" t="str">
        <f t="shared" si="242"/>
        <v/>
      </c>
      <c r="Y851" t="str">
        <f t="shared" si="243"/>
        <v/>
      </c>
      <c r="Z851" t="str">
        <f>IF($X851="","",INDEX(CATEGORIAS!$A:$A,MATCH($X851,CATEGORIAS!$B:$B,0)))</f>
        <v/>
      </c>
      <c r="AA851" t="str">
        <f>IF($Y851="","",INDEX(SUBCATEGORIAS!$A:$A,MATCH($Y851,SUBCATEGORIAS!$B:$B,0)))</f>
        <v/>
      </c>
      <c r="AB851" t="str">
        <f t="shared" si="244"/>
        <v/>
      </c>
      <c r="AC851" t="str">
        <f t="shared" si="250"/>
        <v/>
      </c>
      <c r="AD851" t="str">
        <f t="shared" si="251"/>
        <v/>
      </c>
      <c r="AE851" t="str">
        <f t="shared" si="252"/>
        <v/>
      </c>
      <c r="AG851">
        <v>849</v>
      </c>
      <c r="AH851" t="str">
        <f t="shared" si="255"/>
        <v/>
      </c>
      <c r="AN851" t="str">
        <f>IF($E851="","",INDEX(CATEGORIAS!$A:$A,MATCH($E851,CATEGORIAS!$B:$B,0)))</f>
        <v/>
      </c>
      <c r="AO851" t="str">
        <f>IF($F851="","",INDEX(SUBCATEGORIAS!$A:$A,MATCH($F851,SUBCATEGORIAS!$B:$B,0)))</f>
        <v/>
      </c>
      <c r="AP851" t="str">
        <f t="shared" si="245"/>
        <v/>
      </c>
      <c r="AR851" s="2" t="str">
        <f t="shared" si="253"/>
        <v/>
      </c>
      <c r="AS851" t="str">
        <f t="shared" si="254"/>
        <v/>
      </c>
      <c r="AT851" t="str">
        <f t="shared" si="246"/>
        <v/>
      </c>
      <c r="AU851" t="str">
        <f t="shared" si="247"/>
        <v/>
      </c>
    </row>
    <row r="852" spans="2:47" x14ac:dyDescent="0.25">
      <c r="B852" t="str">
        <f>IF(D852="","",MAX($B$2:B851)+1)</f>
        <v/>
      </c>
      <c r="C852" s="3" t="str">
        <f>IF(A852="","",IF(COUNTIF($A$2:$A851,$A852)=0,MAX($C$2:$C851)+1,""))</f>
        <v/>
      </c>
      <c r="M852" t="s">
        <v>57</v>
      </c>
      <c r="O852" t="s">
        <v>57</v>
      </c>
      <c r="P852" s="3" t="str">
        <f t="shared" si="248"/>
        <v/>
      </c>
      <c r="Q852" s="3" t="str">
        <f>IF(D852="","",IF(AND(D852&lt;&gt;"",E852&lt;&gt;"",F852&lt;&gt;"",J852&lt;&gt;"",P852&lt;&gt;"",L852&lt;&gt;"",IFERROR(MATCH(INDEX($C:$C,MATCH($D852,$D:$D,0)),IMAGENES!$B:$B,0),-1)&gt;0),"'si'","'no'"))</f>
        <v/>
      </c>
      <c r="S852" t="str">
        <f t="shared" si="238"/>
        <v/>
      </c>
      <c r="T852" t="str">
        <f t="shared" si="239"/>
        <v/>
      </c>
      <c r="U852" t="str">
        <f t="shared" si="240"/>
        <v/>
      </c>
      <c r="V852" t="str">
        <f t="shared" si="249"/>
        <v/>
      </c>
      <c r="W852" t="str">
        <f t="shared" si="241"/>
        <v/>
      </c>
      <c r="X852" t="str">
        <f t="shared" si="242"/>
        <v/>
      </c>
      <c r="Y852" t="str">
        <f t="shared" si="243"/>
        <v/>
      </c>
      <c r="Z852" t="str">
        <f>IF($X852="","",INDEX(CATEGORIAS!$A:$A,MATCH($X852,CATEGORIAS!$B:$B,0)))</f>
        <v/>
      </c>
      <c r="AA852" t="str">
        <f>IF($Y852="","",INDEX(SUBCATEGORIAS!$A:$A,MATCH($Y852,SUBCATEGORIAS!$B:$B,0)))</f>
        <v/>
      </c>
      <c r="AB852" t="str">
        <f t="shared" si="244"/>
        <v/>
      </c>
      <c r="AC852" t="str">
        <f t="shared" si="250"/>
        <v/>
      </c>
      <c r="AD852" t="str">
        <f t="shared" si="251"/>
        <v/>
      </c>
      <c r="AE852" t="str">
        <f t="shared" si="252"/>
        <v/>
      </c>
      <c r="AG852">
        <v>850</v>
      </c>
      <c r="AH852" t="str">
        <f t="shared" si="255"/>
        <v/>
      </c>
      <c r="AN852" t="str">
        <f>IF($E852="","",INDEX(CATEGORIAS!$A:$A,MATCH($E852,CATEGORIAS!$B:$B,0)))</f>
        <v/>
      </c>
      <c r="AO852" t="str">
        <f>IF($F852="","",INDEX(SUBCATEGORIAS!$A:$A,MATCH($F852,SUBCATEGORIAS!$B:$B,0)))</f>
        <v/>
      </c>
      <c r="AP852" t="str">
        <f t="shared" si="245"/>
        <v/>
      </c>
      <c r="AR852" s="2" t="str">
        <f t="shared" si="253"/>
        <v/>
      </c>
      <c r="AS852" t="str">
        <f t="shared" si="254"/>
        <v/>
      </c>
      <c r="AT852" t="str">
        <f t="shared" si="246"/>
        <v/>
      </c>
      <c r="AU852" t="str">
        <f t="shared" si="247"/>
        <v/>
      </c>
    </row>
    <row r="853" spans="2:47" x14ac:dyDescent="0.25">
      <c r="B853" t="str">
        <f>IF(D853="","",MAX($B$2:B852)+1)</f>
        <v/>
      </c>
      <c r="C853" s="3" t="str">
        <f>IF(A853="","",IF(COUNTIF($A$2:$A852,$A853)=0,MAX($C$2:$C852)+1,""))</f>
        <v/>
      </c>
      <c r="M853" t="s">
        <v>57</v>
      </c>
      <c r="O853" t="s">
        <v>57</v>
      </c>
      <c r="P853" s="3" t="str">
        <f t="shared" si="248"/>
        <v/>
      </c>
      <c r="Q853" s="3" t="str">
        <f>IF(D853="","",IF(AND(D853&lt;&gt;"",E853&lt;&gt;"",F853&lt;&gt;"",J853&lt;&gt;"",P853&lt;&gt;"",L853&lt;&gt;"",IFERROR(MATCH(INDEX($C:$C,MATCH($D853,$D:$D,0)),IMAGENES!$B:$B,0),-1)&gt;0),"'si'","'no'"))</f>
        <v/>
      </c>
      <c r="S853" t="str">
        <f t="shared" si="238"/>
        <v/>
      </c>
      <c r="T853" t="str">
        <f t="shared" si="239"/>
        <v/>
      </c>
      <c r="U853" t="str">
        <f t="shared" si="240"/>
        <v/>
      </c>
      <c r="V853" t="str">
        <f t="shared" si="249"/>
        <v/>
      </c>
      <c r="W853" t="str">
        <f t="shared" si="241"/>
        <v/>
      </c>
      <c r="X853" t="str">
        <f t="shared" si="242"/>
        <v/>
      </c>
      <c r="Y853" t="str">
        <f t="shared" si="243"/>
        <v/>
      </c>
      <c r="Z853" t="str">
        <f>IF($X853="","",INDEX(CATEGORIAS!$A:$A,MATCH($X853,CATEGORIAS!$B:$B,0)))</f>
        <v/>
      </c>
      <c r="AA853" t="str">
        <f>IF($Y853="","",INDEX(SUBCATEGORIAS!$A:$A,MATCH($Y853,SUBCATEGORIAS!$B:$B,0)))</f>
        <v/>
      </c>
      <c r="AB853" t="str">
        <f t="shared" si="244"/>
        <v/>
      </c>
      <c r="AC853" t="str">
        <f t="shared" si="250"/>
        <v/>
      </c>
      <c r="AD853" t="str">
        <f t="shared" si="251"/>
        <v/>
      </c>
      <c r="AE853" t="str">
        <f t="shared" si="252"/>
        <v/>
      </c>
      <c r="AG853">
        <v>851</v>
      </c>
      <c r="AH853" t="str">
        <f t="shared" si="255"/>
        <v/>
      </c>
      <c r="AN853" t="str">
        <f>IF($E853="","",INDEX(CATEGORIAS!$A:$A,MATCH($E853,CATEGORIAS!$B:$B,0)))</f>
        <v/>
      </c>
      <c r="AO853" t="str">
        <f>IF($F853="","",INDEX(SUBCATEGORIAS!$A:$A,MATCH($F853,SUBCATEGORIAS!$B:$B,0)))</f>
        <v/>
      </c>
      <c r="AP853" t="str">
        <f t="shared" si="245"/>
        <v/>
      </c>
      <c r="AR853" s="2" t="str">
        <f t="shared" si="253"/>
        <v/>
      </c>
      <c r="AS853" t="str">
        <f t="shared" si="254"/>
        <v/>
      </c>
      <c r="AT853" t="str">
        <f t="shared" si="246"/>
        <v/>
      </c>
      <c r="AU853" t="str">
        <f t="shared" si="247"/>
        <v/>
      </c>
    </row>
    <row r="854" spans="2:47" x14ac:dyDescent="0.25">
      <c r="B854" t="str">
        <f>IF(D854="","",MAX($B$2:B853)+1)</f>
        <v/>
      </c>
      <c r="C854" s="3" t="str">
        <f>IF(A854="","",IF(COUNTIF($A$2:$A853,$A854)=0,MAX($C$2:$C853)+1,""))</f>
        <v/>
      </c>
      <c r="M854" t="s">
        <v>57</v>
      </c>
      <c r="O854" t="s">
        <v>57</v>
      </c>
      <c r="P854" s="3" t="str">
        <f t="shared" si="248"/>
        <v/>
      </c>
      <c r="Q854" s="3" t="str">
        <f>IF(D854="","",IF(AND(D854&lt;&gt;"",E854&lt;&gt;"",F854&lt;&gt;"",J854&lt;&gt;"",P854&lt;&gt;"",L854&lt;&gt;"",IFERROR(MATCH(INDEX($C:$C,MATCH($D854,$D:$D,0)),IMAGENES!$B:$B,0),-1)&gt;0),"'si'","'no'"))</f>
        <v/>
      </c>
      <c r="S854" t="str">
        <f t="shared" si="238"/>
        <v/>
      </c>
      <c r="T854" t="str">
        <f t="shared" si="239"/>
        <v/>
      </c>
      <c r="U854" t="str">
        <f t="shared" si="240"/>
        <v/>
      </c>
      <c r="V854" t="str">
        <f t="shared" si="249"/>
        <v/>
      </c>
      <c r="W854" t="str">
        <f t="shared" si="241"/>
        <v/>
      </c>
      <c r="X854" t="str">
        <f t="shared" si="242"/>
        <v/>
      </c>
      <c r="Y854" t="str">
        <f t="shared" si="243"/>
        <v/>
      </c>
      <c r="Z854" t="str">
        <f>IF($X854="","",INDEX(CATEGORIAS!$A:$A,MATCH($X854,CATEGORIAS!$B:$B,0)))</f>
        <v/>
      </c>
      <c r="AA854" t="str">
        <f>IF($Y854="","",INDEX(SUBCATEGORIAS!$A:$A,MATCH($Y854,SUBCATEGORIAS!$B:$B,0)))</f>
        <v/>
      </c>
      <c r="AB854" t="str">
        <f t="shared" si="244"/>
        <v/>
      </c>
      <c r="AC854" t="str">
        <f t="shared" si="250"/>
        <v/>
      </c>
      <c r="AD854" t="str">
        <f t="shared" si="251"/>
        <v/>
      </c>
      <c r="AE854" t="str">
        <f t="shared" si="252"/>
        <v/>
      </c>
      <c r="AG854">
        <v>852</v>
      </c>
      <c r="AH854" t="str">
        <f t="shared" si="255"/>
        <v/>
      </c>
      <c r="AN854" t="str">
        <f>IF($E854="","",INDEX(CATEGORIAS!$A:$A,MATCH($E854,CATEGORIAS!$B:$B,0)))</f>
        <v/>
      </c>
      <c r="AO854" t="str">
        <f>IF($F854="","",INDEX(SUBCATEGORIAS!$A:$A,MATCH($F854,SUBCATEGORIAS!$B:$B,0)))</f>
        <v/>
      </c>
      <c r="AP854" t="str">
        <f t="shared" si="245"/>
        <v/>
      </c>
      <c r="AR854" s="2" t="str">
        <f t="shared" si="253"/>
        <v/>
      </c>
      <c r="AS854" t="str">
        <f t="shared" si="254"/>
        <v/>
      </c>
      <c r="AT854" t="str">
        <f t="shared" si="246"/>
        <v/>
      </c>
      <c r="AU854" t="str">
        <f t="shared" si="247"/>
        <v/>
      </c>
    </row>
    <row r="855" spans="2:47" x14ac:dyDescent="0.25">
      <c r="B855" t="str">
        <f>IF(D855="","",MAX($B$2:B854)+1)</f>
        <v/>
      </c>
      <c r="C855" s="3" t="str">
        <f>IF(A855="","",IF(COUNTIF($A$2:$A854,$A855)=0,MAX($C$2:$C854)+1,""))</f>
        <v/>
      </c>
      <c r="M855" t="s">
        <v>57</v>
      </c>
      <c r="O855" t="s">
        <v>57</v>
      </c>
      <c r="P855" s="3" t="str">
        <f t="shared" si="248"/>
        <v/>
      </c>
      <c r="Q855" s="3" t="str">
        <f>IF(D855="","",IF(AND(D855&lt;&gt;"",E855&lt;&gt;"",F855&lt;&gt;"",J855&lt;&gt;"",P855&lt;&gt;"",L855&lt;&gt;"",IFERROR(MATCH(INDEX($C:$C,MATCH($D855,$D:$D,0)),IMAGENES!$B:$B,0),-1)&gt;0),"'si'","'no'"))</f>
        <v/>
      </c>
      <c r="S855" t="str">
        <f t="shared" si="238"/>
        <v/>
      </c>
      <c r="T855" t="str">
        <f t="shared" si="239"/>
        <v/>
      </c>
      <c r="U855" t="str">
        <f t="shared" si="240"/>
        <v/>
      </c>
      <c r="V855" t="str">
        <f t="shared" si="249"/>
        <v/>
      </c>
      <c r="W855" t="str">
        <f t="shared" si="241"/>
        <v/>
      </c>
      <c r="X855" t="str">
        <f t="shared" si="242"/>
        <v/>
      </c>
      <c r="Y855" t="str">
        <f t="shared" si="243"/>
        <v/>
      </c>
      <c r="Z855" t="str">
        <f>IF($X855="","",INDEX(CATEGORIAS!$A:$A,MATCH($X855,CATEGORIAS!$B:$B,0)))</f>
        <v/>
      </c>
      <c r="AA855" t="str">
        <f>IF($Y855="","",INDEX(SUBCATEGORIAS!$A:$A,MATCH($Y855,SUBCATEGORIAS!$B:$B,0)))</f>
        <v/>
      </c>
      <c r="AB855" t="str">
        <f t="shared" si="244"/>
        <v/>
      </c>
      <c r="AC855" t="str">
        <f t="shared" si="250"/>
        <v/>
      </c>
      <c r="AD855" t="str">
        <f t="shared" si="251"/>
        <v/>
      </c>
      <c r="AE855" t="str">
        <f t="shared" si="252"/>
        <v/>
      </c>
      <c r="AG855">
        <v>853</v>
      </c>
      <c r="AH855" t="str">
        <f t="shared" si="255"/>
        <v/>
      </c>
      <c r="AN855" t="str">
        <f>IF($E855="","",INDEX(CATEGORIAS!$A:$A,MATCH($E855,CATEGORIAS!$B:$B,0)))</f>
        <v/>
      </c>
      <c r="AO855" t="str">
        <f>IF($F855="","",INDEX(SUBCATEGORIAS!$A:$A,MATCH($F855,SUBCATEGORIAS!$B:$B,0)))</f>
        <v/>
      </c>
      <c r="AP855" t="str">
        <f t="shared" si="245"/>
        <v/>
      </c>
      <c r="AR855" s="2" t="str">
        <f t="shared" si="253"/>
        <v/>
      </c>
      <c r="AS855" t="str">
        <f t="shared" si="254"/>
        <v/>
      </c>
      <c r="AT855" t="str">
        <f t="shared" si="246"/>
        <v/>
      </c>
      <c r="AU855" t="str">
        <f t="shared" si="247"/>
        <v/>
      </c>
    </row>
    <row r="856" spans="2:47" x14ac:dyDescent="0.25">
      <c r="B856" t="str">
        <f>IF(D856="","",MAX($B$2:B855)+1)</f>
        <v/>
      </c>
      <c r="C856" s="3" t="str">
        <f>IF(A856="","",IF(COUNTIF($A$2:$A855,$A856)=0,MAX($C$2:$C855)+1,""))</f>
        <v/>
      </c>
      <c r="M856" t="s">
        <v>57</v>
      </c>
      <c r="O856" t="s">
        <v>57</v>
      </c>
      <c r="P856" s="3" t="str">
        <f t="shared" si="248"/>
        <v/>
      </c>
      <c r="Q856" s="3" t="str">
        <f>IF(D856="","",IF(AND(D856&lt;&gt;"",E856&lt;&gt;"",F856&lt;&gt;"",J856&lt;&gt;"",P856&lt;&gt;"",L856&lt;&gt;"",IFERROR(MATCH(INDEX($C:$C,MATCH($D856,$D:$D,0)),IMAGENES!$B:$B,0),-1)&gt;0),"'si'","'no'"))</f>
        <v/>
      </c>
      <c r="S856" t="str">
        <f t="shared" si="238"/>
        <v/>
      </c>
      <c r="T856" t="str">
        <f t="shared" si="239"/>
        <v/>
      </c>
      <c r="U856" t="str">
        <f t="shared" si="240"/>
        <v/>
      </c>
      <c r="V856" t="str">
        <f t="shared" si="249"/>
        <v/>
      </c>
      <c r="W856" t="str">
        <f t="shared" si="241"/>
        <v/>
      </c>
      <c r="X856" t="str">
        <f t="shared" si="242"/>
        <v/>
      </c>
      <c r="Y856" t="str">
        <f t="shared" si="243"/>
        <v/>
      </c>
      <c r="Z856" t="str">
        <f>IF($X856="","",INDEX(CATEGORIAS!$A:$A,MATCH($X856,CATEGORIAS!$B:$B,0)))</f>
        <v/>
      </c>
      <c r="AA856" t="str">
        <f>IF($Y856="","",INDEX(SUBCATEGORIAS!$A:$A,MATCH($Y856,SUBCATEGORIAS!$B:$B,0)))</f>
        <v/>
      </c>
      <c r="AB856" t="str">
        <f t="shared" si="244"/>
        <v/>
      </c>
      <c r="AC856" t="str">
        <f t="shared" si="250"/>
        <v/>
      </c>
      <c r="AD856" t="str">
        <f t="shared" si="251"/>
        <v/>
      </c>
      <c r="AE856" t="str">
        <f t="shared" si="252"/>
        <v/>
      </c>
      <c r="AG856">
        <v>854</v>
      </c>
      <c r="AH856" t="str">
        <f t="shared" si="255"/>
        <v/>
      </c>
      <c r="AN856" t="str">
        <f>IF($E856="","",INDEX(CATEGORIAS!$A:$A,MATCH($E856,CATEGORIAS!$B:$B,0)))</f>
        <v/>
      </c>
      <c r="AO856" t="str">
        <f>IF($F856="","",INDEX(SUBCATEGORIAS!$A:$A,MATCH($F856,SUBCATEGORIAS!$B:$B,0)))</f>
        <v/>
      </c>
      <c r="AP856" t="str">
        <f t="shared" si="245"/>
        <v/>
      </c>
      <c r="AR856" s="2" t="str">
        <f t="shared" si="253"/>
        <v/>
      </c>
      <c r="AS856" t="str">
        <f t="shared" si="254"/>
        <v/>
      </c>
      <c r="AT856" t="str">
        <f t="shared" si="246"/>
        <v/>
      </c>
      <c r="AU856" t="str">
        <f t="shared" si="247"/>
        <v/>
      </c>
    </row>
    <row r="857" spans="2:47" x14ac:dyDescent="0.25">
      <c r="B857" t="str">
        <f>IF(D857="","",MAX($B$2:B856)+1)</f>
        <v/>
      </c>
      <c r="C857" s="3" t="str">
        <f>IF(A857="","",IF(COUNTIF($A$2:$A856,$A857)=0,MAX($C$2:$C856)+1,""))</f>
        <v/>
      </c>
      <c r="M857" t="s">
        <v>57</v>
      </c>
      <c r="O857" t="s">
        <v>57</v>
      </c>
      <c r="P857" s="3" t="str">
        <f t="shared" si="248"/>
        <v/>
      </c>
      <c r="Q857" s="3" t="str">
        <f>IF(D857="","",IF(AND(D857&lt;&gt;"",E857&lt;&gt;"",F857&lt;&gt;"",J857&lt;&gt;"",P857&lt;&gt;"",L857&lt;&gt;"",IFERROR(MATCH(INDEX($C:$C,MATCH($D857,$D:$D,0)),IMAGENES!$B:$B,0),-1)&gt;0),"'si'","'no'"))</f>
        <v/>
      </c>
      <c r="S857" t="str">
        <f t="shared" si="238"/>
        <v/>
      </c>
      <c r="T857" t="str">
        <f t="shared" si="239"/>
        <v/>
      </c>
      <c r="U857" t="str">
        <f t="shared" si="240"/>
        <v/>
      </c>
      <c r="V857" t="str">
        <f t="shared" si="249"/>
        <v/>
      </c>
      <c r="W857" t="str">
        <f t="shared" si="241"/>
        <v/>
      </c>
      <c r="X857" t="str">
        <f t="shared" si="242"/>
        <v/>
      </c>
      <c r="Y857" t="str">
        <f t="shared" si="243"/>
        <v/>
      </c>
      <c r="Z857" t="str">
        <f>IF($X857="","",INDEX(CATEGORIAS!$A:$A,MATCH($X857,CATEGORIAS!$B:$B,0)))</f>
        <v/>
      </c>
      <c r="AA857" t="str">
        <f>IF($Y857="","",INDEX(SUBCATEGORIAS!$A:$A,MATCH($Y857,SUBCATEGORIAS!$B:$B,0)))</f>
        <v/>
      </c>
      <c r="AB857" t="str">
        <f t="shared" si="244"/>
        <v/>
      </c>
      <c r="AC857" t="str">
        <f t="shared" si="250"/>
        <v/>
      </c>
      <c r="AD857" t="str">
        <f t="shared" si="251"/>
        <v/>
      </c>
      <c r="AE857" t="str">
        <f t="shared" si="252"/>
        <v/>
      </c>
      <c r="AG857">
        <v>855</v>
      </c>
      <c r="AH857">
        <f t="shared" si="255"/>
        <v>62</v>
      </c>
      <c r="AN857" t="str">
        <f>IF($E857="","",INDEX(CATEGORIAS!$A:$A,MATCH($E857,CATEGORIAS!$B:$B,0)))</f>
        <v/>
      </c>
      <c r="AO857" t="str">
        <f>IF($F857="","",INDEX(SUBCATEGORIAS!$A:$A,MATCH($F857,SUBCATEGORIAS!$B:$B,0)))</f>
        <v/>
      </c>
      <c r="AP857" t="str">
        <f t="shared" si="245"/>
        <v/>
      </c>
      <c r="AR857" s="2" t="str">
        <f t="shared" si="253"/>
        <v/>
      </c>
      <c r="AS857" t="str">
        <f t="shared" si="254"/>
        <v/>
      </c>
      <c r="AT857" t="str">
        <f t="shared" si="246"/>
        <v/>
      </c>
      <c r="AU857" t="str">
        <f t="shared" si="247"/>
        <v/>
      </c>
    </row>
    <row r="858" spans="2:47" x14ac:dyDescent="0.25">
      <c r="B858" t="str">
        <f>IF(D858="","",MAX($B$2:B857)+1)</f>
        <v/>
      </c>
      <c r="C858" s="3" t="str">
        <f>IF(A858="","",IF(COUNTIF($A$2:$A857,$A858)=0,MAX($C$2:$C857)+1,""))</f>
        <v/>
      </c>
      <c r="M858" t="s">
        <v>57</v>
      </c>
      <c r="O858" t="s">
        <v>57</v>
      </c>
      <c r="P858" s="3" t="str">
        <f t="shared" si="248"/>
        <v/>
      </c>
      <c r="Q858" s="3" t="str">
        <f>IF(D858="","",IF(AND(D858&lt;&gt;"",E858&lt;&gt;"",F858&lt;&gt;"",J858&lt;&gt;"",P858&lt;&gt;"",L858&lt;&gt;"",IFERROR(MATCH(INDEX($C:$C,MATCH($D858,$D:$D,0)),IMAGENES!$B:$B,0),-1)&gt;0),"'si'","'no'"))</f>
        <v/>
      </c>
      <c r="S858" t="str">
        <f t="shared" si="238"/>
        <v/>
      </c>
      <c r="T858" t="str">
        <f t="shared" si="239"/>
        <v/>
      </c>
      <c r="U858" t="str">
        <f t="shared" si="240"/>
        <v/>
      </c>
      <c r="V858" t="str">
        <f t="shared" si="249"/>
        <v/>
      </c>
      <c r="W858" t="str">
        <f t="shared" si="241"/>
        <v/>
      </c>
      <c r="X858" t="str">
        <f t="shared" si="242"/>
        <v/>
      </c>
      <c r="Y858" t="str">
        <f t="shared" si="243"/>
        <v/>
      </c>
      <c r="Z858" t="str">
        <f>IF($X858="","",INDEX(CATEGORIAS!$A:$A,MATCH($X858,CATEGORIAS!$B:$B,0)))</f>
        <v/>
      </c>
      <c r="AA858" t="str">
        <f>IF($Y858="","",INDEX(SUBCATEGORIAS!$A:$A,MATCH($Y858,SUBCATEGORIAS!$B:$B,0)))</f>
        <v/>
      </c>
      <c r="AB858" t="str">
        <f t="shared" si="244"/>
        <v/>
      </c>
      <c r="AC858" t="str">
        <f t="shared" si="250"/>
        <v/>
      </c>
      <c r="AD858" t="str">
        <f t="shared" si="251"/>
        <v/>
      </c>
      <c r="AE858" t="str">
        <f t="shared" si="252"/>
        <v/>
      </c>
      <c r="AG858">
        <v>856</v>
      </c>
      <c r="AH858" t="str">
        <f t="shared" si="255"/>
        <v/>
      </c>
      <c r="AN858" t="str">
        <f>IF($E858="","",INDEX(CATEGORIAS!$A:$A,MATCH($E858,CATEGORIAS!$B:$B,0)))</f>
        <v/>
      </c>
      <c r="AO858" t="str">
        <f>IF($F858="","",INDEX(SUBCATEGORIAS!$A:$A,MATCH($F858,SUBCATEGORIAS!$B:$B,0)))</f>
        <v/>
      </c>
      <c r="AP858" t="str">
        <f t="shared" si="245"/>
        <v/>
      </c>
      <c r="AR858" s="2" t="str">
        <f t="shared" si="253"/>
        <v/>
      </c>
      <c r="AS858" t="str">
        <f t="shared" si="254"/>
        <v/>
      </c>
      <c r="AT858" t="str">
        <f t="shared" si="246"/>
        <v/>
      </c>
      <c r="AU858" t="str">
        <f t="shared" si="247"/>
        <v/>
      </c>
    </row>
    <row r="859" spans="2:47" x14ac:dyDescent="0.25">
      <c r="B859" t="str">
        <f>IF(D859="","",MAX($B$2:B858)+1)</f>
        <v/>
      </c>
      <c r="C859" s="3" t="str">
        <f>IF(A859="","",IF(COUNTIF($A$2:$A858,$A859)=0,MAX($C$2:$C858)+1,""))</f>
        <v/>
      </c>
      <c r="M859" t="s">
        <v>57</v>
      </c>
      <c r="O859" t="s">
        <v>57</v>
      </c>
      <c r="P859" s="3" t="str">
        <f t="shared" si="248"/>
        <v/>
      </c>
      <c r="Q859" s="3" t="str">
        <f>IF(D859="","",IF(AND(D859&lt;&gt;"",E859&lt;&gt;"",F859&lt;&gt;"",J859&lt;&gt;"",P859&lt;&gt;"",L859&lt;&gt;"",IFERROR(MATCH(INDEX($C:$C,MATCH($D859,$D:$D,0)),IMAGENES!$B:$B,0),-1)&gt;0),"'si'","'no'"))</f>
        <v/>
      </c>
      <c r="S859" t="str">
        <f t="shared" si="238"/>
        <v/>
      </c>
      <c r="T859" t="str">
        <f t="shared" si="239"/>
        <v/>
      </c>
      <c r="U859" t="str">
        <f t="shared" si="240"/>
        <v/>
      </c>
      <c r="V859" t="str">
        <f t="shared" si="249"/>
        <v/>
      </c>
      <c r="W859" t="str">
        <f t="shared" si="241"/>
        <v/>
      </c>
      <c r="X859" t="str">
        <f t="shared" si="242"/>
        <v/>
      </c>
      <c r="Y859" t="str">
        <f t="shared" si="243"/>
        <v/>
      </c>
      <c r="Z859" t="str">
        <f>IF($X859="","",INDEX(CATEGORIAS!$A:$A,MATCH($X859,CATEGORIAS!$B:$B,0)))</f>
        <v/>
      </c>
      <c r="AA859" t="str">
        <f>IF($Y859="","",INDEX(SUBCATEGORIAS!$A:$A,MATCH($Y859,SUBCATEGORIAS!$B:$B,0)))</f>
        <v/>
      </c>
      <c r="AB859" t="str">
        <f t="shared" si="244"/>
        <v/>
      </c>
      <c r="AC859" t="str">
        <f t="shared" si="250"/>
        <v/>
      </c>
      <c r="AD859" t="str">
        <f t="shared" si="251"/>
        <v/>
      </c>
      <c r="AE859" t="str">
        <f t="shared" si="252"/>
        <v/>
      </c>
      <c r="AG859">
        <v>857</v>
      </c>
      <c r="AH859" t="str">
        <f t="shared" si="255"/>
        <v/>
      </c>
      <c r="AN859" t="str">
        <f>IF($E859="","",INDEX(CATEGORIAS!$A:$A,MATCH($E859,CATEGORIAS!$B:$B,0)))</f>
        <v/>
      </c>
      <c r="AO859" t="str">
        <f>IF($F859="","",INDEX(SUBCATEGORIAS!$A:$A,MATCH($F859,SUBCATEGORIAS!$B:$B,0)))</f>
        <v/>
      </c>
      <c r="AP859" t="str">
        <f t="shared" si="245"/>
        <v/>
      </c>
      <c r="AR859" s="2" t="str">
        <f t="shared" si="253"/>
        <v/>
      </c>
      <c r="AS859" t="str">
        <f t="shared" si="254"/>
        <v/>
      </c>
      <c r="AT859" t="str">
        <f t="shared" si="246"/>
        <v/>
      </c>
      <c r="AU859" t="str">
        <f t="shared" si="247"/>
        <v/>
      </c>
    </row>
    <row r="860" spans="2:47" x14ac:dyDescent="0.25">
      <c r="B860" t="str">
        <f>IF(D860="","",MAX($B$2:B859)+1)</f>
        <v/>
      </c>
      <c r="C860" s="3" t="str">
        <f>IF(A860="","",IF(COUNTIF($A$2:$A859,$A860)=0,MAX($C$2:$C859)+1,""))</f>
        <v/>
      </c>
      <c r="M860" t="s">
        <v>57</v>
      </c>
      <c r="O860" t="s">
        <v>57</v>
      </c>
      <c r="P860" s="3" t="str">
        <f t="shared" si="248"/>
        <v/>
      </c>
      <c r="Q860" s="3" t="str">
        <f>IF(D860="","",IF(AND(D860&lt;&gt;"",E860&lt;&gt;"",F860&lt;&gt;"",J860&lt;&gt;"",P860&lt;&gt;"",L860&lt;&gt;"",IFERROR(MATCH(INDEX($C:$C,MATCH($D860,$D:$D,0)),IMAGENES!$B:$B,0),-1)&gt;0),"'si'","'no'"))</f>
        <v/>
      </c>
      <c r="S860" t="str">
        <f t="shared" si="238"/>
        <v/>
      </c>
      <c r="T860" t="str">
        <f t="shared" si="239"/>
        <v/>
      </c>
      <c r="U860" t="str">
        <f t="shared" si="240"/>
        <v/>
      </c>
      <c r="V860" t="str">
        <f t="shared" si="249"/>
        <v/>
      </c>
      <c r="W860" t="str">
        <f t="shared" si="241"/>
        <v/>
      </c>
      <c r="X860" t="str">
        <f t="shared" si="242"/>
        <v/>
      </c>
      <c r="Y860" t="str">
        <f t="shared" si="243"/>
        <v/>
      </c>
      <c r="Z860" t="str">
        <f>IF($X860="","",INDEX(CATEGORIAS!$A:$A,MATCH($X860,CATEGORIAS!$B:$B,0)))</f>
        <v/>
      </c>
      <c r="AA860" t="str">
        <f>IF($Y860="","",INDEX(SUBCATEGORIAS!$A:$A,MATCH($Y860,SUBCATEGORIAS!$B:$B,0)))</f>
        <v/>
      </c>
      <c r="AB860" t="str">
        <f t="shared" si="244"/>
        <v/>
      </c>
      <c r="AC860" t="str">
        <f t="shared" si="250"/>
        <v/>
      </c>
      <c r="AD860" t="str">
        <f t="shared" si="251"/>
        <v/>
      </c>
      <c r="AE860" t="str">
        <f t="shared" si="252"/>
        <v/>
      </c>
      <c r="AG860">
        <v>858</v>
      </c>
      <c r="AH860" t="str">
        <f t="shared" si="255"/>
        <v/>
      </c>
      <c r="AN860" t="str">
        <f>IF($E860="","",INDEX(CATEGORIAS!$A:$A,MATCH($E860,CATEGORIAS!$B:$B,0)))</f>
        <v/>
      </c>
      <c r="AO860" t="str">
        <f>IF($F860="","",INDEX(SUBCATEGORIAS!$A:$A,MATCH($F860,SUBCATEGORIAS!$B:$B,0)))</f>
        <v/>
      </c>
      <c r="AP860" t="str">
        <f t="shared" si="245"/>
        <v/>
      </c>
      <c r="AR860" s="2" t="str">
        <f t="shared" si="253"/>
        <v/>
      </c>
      <c r="AS860" t="str">
        <f t="shared" si="254"/>
        <v/>
      </c>
      <c r="AT860" t="str">
        <f t="shared" si="246"/>
        <v/>
      </c>
      <c r="AU860" t="str">
        <f t="shared" si="247"/>
        <v/>
      </c>
    </row>
    <row r="861" spans="2:47" x14ac:dyDescent="0.25">
      <c r="B861" t="str">
        <f>IF(D861="","",MAX($B$2:B860)+1)</f>
        <v/>
      </c>
      <c r="C861" s="3" t="str">
        <f>IF(A861="","",IF(COUNTIF($A$2:$A860,$A861)=0,MAX($C$2:$C860)+1,""))</f>
        <v/>
      </c>
      <c r="M861" t="s">
        <v>57</v>
      </c>
      <c r="O861" t="s">
        <v>57</v>
      </c>
      <c r="P861" s="3" t="str">
        <f t="shared" si="248"/>
        <v/>
      </c>
      <c r="Q861" s="3" t="str">
        <f>IF(D861="","",IF(AND(D861&lt;&gt;"",E861&lt;&gt;"",F861&lt;&gt;"",J861&lt;&gt;"",P861&lt;&gt;"",L861&lt;&gt;"",IFERROR(MATCH(INDEX($C:$C,MATCH($D861,$D:$D,0)),IMAGENES!$B:$B,0),-1)&gt;0),"'si'","'no'"))</f>
        <v/>
      </c>
      <c r="S861" t="str">
        <f t="shared" si="238"/>
        <v/>
      </c>
      <c r="T861" t="str">
        <f t="shared" si="239"/>
        <v/>
      </c>
      <c r="U861" t="str">
        <f t="shared" si="240"/>
        <v/>
      </c>
      <c r="V861" t="str">
        <f t="shared" si="249"/>
        <v/>
      </c>
      <c r="W861" t="str">
        <f t="shared" si="241"/>
        <v/>
      </c>
      <c r="X861" t="str">
        <f t="shared" si="242"/>
        <v/>
      </c>
      <c r="Y861" t="str">
        <f t="shared" si="243"/>
        <v/>
      </c>
      <c r="Z861" t="str">
        <f>IF($X861="","",INDEX(CATEGORIAS!$A:$A,MATCH($X861,CATEGORIAS!$B:$B,0)))</f>
        <v/>
      </c>
      <c r="AA861" t="str">
        <f>IF($Y861="","",INDEX(SUBCATEGORIAS!$A:$A,MATCH($Y861,SUBCATEGORIAS!$B:$B,0)))</f>
        <v/>
      </c>
      <c r="AB861" t="str">
        <f t="shared" si="244"/>
        <v/>
      </c>
      <c r="AC861" t="str">
        <f t="shared" si="250"/>
        <v/>
      </c>
      <c r="AD861" t="str">
        <f t="shared" si="251"/>
        <v/>
      </c>
      <c r="AE861" t="str">
        <f t="shared" si="252"/>
        <v/>
      </c>
      <c r="AG861">
        <v>859</v>
      </c>
      <c r="AH861" t="str">
        <f t="shared" si="255"/>
        <v/>
      </c>
      <c r="AN861" t="str">
        <f>IF($E861="","",INDEX(CATEGORIAS!$A:$A,MATCH($E861,CATEGORIAS!$B:$B,0)))</f>
        <v/>
      </c>
      <c r="AO861" t="str">
        <f>IF($F861="","",INDEX(SUBCATEGORIAS!$A:$A,MATCH($F861,SUBCATEGORIAS!$B:$B,0)))</f>
        <v/>
      </c>
      <c r="AP861" t="str">
        <f t="shared" si="245"/>
        <v/>
      </c>
      <c r="AR861" s="2" t="str">
        <f t="shared" si="253"/>
        <v/>
      </c>
      <c r="AS861" t="str">
        <f t="shared" si="254"/>
        <v/>
      </c>
      <c r="AT861" t="str">
        <f t="shared" si="246"/>
        <v/>
      </c>
      <c r="AU861" t="str">
        <f t="shared" si="247"/>
        <v/>
      </c>
    </row>
    <row r="862" spans="2:47" x14ac:dyDescent="0.25">
      <c r="B862" t="str">
        <f>IF(D862="","",MAX($B$2:B861)+1)</f>
        <v/>
      </c>
      <c r="C862" s="3" t="str">
        <f>IF(A862="","",IF(COUNTIF($A$2:$A861,$A862)=0,MAX($C$2:$C861)+1,""))</f>
        <v/>
      </c>
      <c r="M862" t="s">
        <v>57</v>
      </c>
      <c r="O862" t="s">
        <v>57</v>
      </c>
      <c r="P862" s="3" t="str">
        <f t="shared" si="248"/>
        <v/>
      </c>
      <c r="Q862" s="3" t="str">
        <f>IF(D862="","",IF(AND(D862&lt;&gt;"",E862&lt;&gt;"",F862&lt;&gt;"",J862&lt;&gt;"",P862&lt;&gt;"",L862&lt;&gt;"",IFERROR(MATCH(INDEX($C:$C,MATCH($D862,$D:$D,0)),IMAGENES!$B:$B,0),-1)&gt;0),"'si'","'no'"))</f>
        <v/>
      </c>
      <c r="S862" t="str">
        <f t="shared" si="238"/>
        <v/>
      </c>
      <c r="T862" t="str">
        <f t="shared" si="239"/>
        <v/>
      </c>
      <c r="U862" t="str">
        <f t="shared" si="240"/>
        <v/>
      </c>
      <c r="V862" t="str">
        <f t="shared" si="249"/>
        <v/>
      </c>
      <c r="W862" t="str">
        <f t="shared" si="241"/>
        <v/>
      </c>
      <c r="X862" t="str">
        <f t="shared" si="242"/>
        <v/>
      </c>
      <c r="Y862" t="str">
        <f t="shared" si="243"/>
        <v/>
      </c>
      <c r="Z862" t="str">
        <f>IF($X862="","",INDEX(CATEGORIAS!$A:$A,MATCH($X862,CATEGORIAS!$B:$B,0)))</f>
        <v/>
      </c>
      <c r="AA862" t="str">
        <f>IF($Y862="","",INDEX(SUBCATEGORIAS!$A:$A,MATCH($Y862,SUBCATEGORIAS!$B:$B,0)))</f>
        <v/>
      </c>
      <c r="AB862" t="str">
        <f t="shared" si="244"/>
        <v/>
      </c>
      <c r="AC862" t="str">
        <f t="shared" si="250"/>
        <v/>
      </c>
      <c r="AD862" t="str">
        <f t="shared" si="251"/>
        <v/>
      </c>
      <c r="AE862" t="str">
        <f t="shared" si="252"/>
        <v/>
      </c>
      <c r="AG862">
        <v>860</v>
      </c>
      <c r="AH862" t="str">
        <f t="shared" si="255"/>
        <v/>
      </c>
      <c r="AN862" t="str">
        <f>IF($E862="","",INDEX(CATEGORIAS!$A:$A,MATCH($E862,CATEGORIAS!$B:$B,0)))</f>
        <v/>
      </c>
      <c r="AO862" t="str">
        <f>IF($F862="","",INDEX(SUBCATEGORIAS!$A:$A,MATCH($F862,SUBCATEGORIAS!$B:$B,0)))</f>
        <v/>
      </c>
      <c r="AP862" t="str">
        <f t="shared" si="245"/>
        <v/>
      </c>
      <c r="AR862" s="2" t="str">
        <f t="shared" si="253"/>
        <v/>
      </c>
      <c r="AS862" t="str">
        <f t="shared" si="254"/>
        <v/>
      </c>
      <c r="AT862" t="str">
        <f t="shared" si="246"/>
        <v/>
      </c>
      <c r="AU862" t="str">
        <f t="shared" si="247"/>
        <v/>
      </c>
    </row>
    <row r="863" spans="2:47" x14ac:dyDescent="0.25">
      <c r="B863" t="str">
        <f>IF(D863="","",MAX($B$2:B862)+1)</f>
        <v/>
      </c>
      <c r="C863" s="3" t="str">
        <f>IF(A863="","",IF(COUNTIF($A$2:$A862,$A863)=0,MAX($C$2:$C862)+1,""))</f>
        <v/>
      </c>
      <c r="M863" t="s">
        <v>57</v>
      </c>
      <c r="O863" t="s">
        <v>57</v>
      </c>
      <c r="P863" s="3" t="str">
        <f t="shared" si="248"/>
        <v/>
      </c>
      <c r="Q863" s="3" t="str">
        <f>IF(D863="","",IF(AND(D863&lt;&gt;"",E863&lt;&gt;"",F863&lt;&gt;"",J863&lt;&gt;"",P863&lt;&gt;"",L863&lt;&gt;"",IFERROR(MATCH(INDEX($C:$C,MATCH($D863,$D:$D,0)),IMAGENES!$B:$B,0),-1)&gt;0),"'si'","'no'"))</f>
        <v/>
      </c>
      <c r="S863" t="str">
        <f t="shared" si="238"/>
        <v/>
      </c>
      <c r="T863" t="str">
        <f t="shared" si="239"/>
        <v/>
      </c>
      <c r="U863" t="str">
        <f t="shared" si="240"/>
        <v/>
      </c>
      <c r="V863" t="str">
        <f t="shared" si="249"/>
        <v/>
      </c>
      <c r="W863" t="str">
        <f t="shared" si="241"/>
        <v/>
      </c>
      <c r="X863" t="str">
        <f t="shared" si="242"/>
        <v/>
      </c>
      <c r="Y863" t="str">
        <f t="shared" si="243"/>
        <v/>
      </c>
      <c r="Z863" t="str">
        <f>IF($X863="","",INDEX(CATEGORIAS!$A:$A,MATCH($X863,CATEGORIAS!$B:$B,0)))</f>
        <v/>
      </c>
      <c r="AA863" t="str">
        <f>IF($Y863="","",INDEX(SUBCATEGORIAS!$A:$A,MATCH($Y863,SUBCATEGORIAS!$B:$B,0)))</f>
        <v/>
      </c>
      <c r="AB863" t="str">
        <f t="shared" si="244"/>
        <v/>
      </c>
      <c r="AC863" t="str">
        <f t="shared" si="250"/>
        <v/>
      </c>
      <c r="AD863" t="str">
        <f t="shared" si="251"/>
        <v/>
      </c>
      <c r="AE863" t="str">
        <f t="shared" si="252"/>
        <v/>
      </c>
      <c r="AG863">
        <v>861</v>
      </c>
      <c r="AH863" t="str">
        <f t="shared" si="255"/>
        <v/>
      </c>
      <c r="AN863" t="str">
        <f>IF($E863="","",INDEX(CATEGORIAS!$A:$A,MATCH($E863,CATEGORIAS!$B:$B,0)))</f>
        <v/>
      </c>
      <c r="AO863" t="str">
        <f>IF($F863="","",INDEX(SUBCATEGORIAS!$A:$A,MATCH($F863,SUBCATEGORIAS!$B:$B,0)))</f>
        <v/>
      </c>
      <c r="AP863" t="str">
        <f t="shared" si="245"/>
        <v/>
      </c>
      <c r="AR863" s="2" t="str">
        <f t="shared" si="253"/>
        <v/>
      </c>
      <c r="AS863" t="str">
        <f t="shared" si="254"/>
        <v/>
      </c>
      <c r="AT863" t="str">
        <f t="shared" si="246"/>
        <v/>
      </c>
      <c r="AU863" t="str">
        <f t="shared" si="247"/>
        <v/>
      </c>
    </row>
    <row r="864" spans="2:47" x14ac:dyDescent="0.25">
      <c r="B864" t="str">
        <f>IF(D864="","",MAX($B$2:B863)+1)</f>
        <v/>
      </c>
      <c r="C864" s="3" t="str">
        <f>IF(A864="","",IF(COUNTIF($A$2:$A863,$A864)=0,MAX($C$2:$C863)+1,""))</f>
        <v/>
      </c>
      <c r="M864" t="s">
        <v>57</v>
      </c>
      <c r="O864" t="s">
        <v>57</v>
      </c>
      <c r="P864" s="3" t="str">
        <f t="shared" si="248"/>
        <v/>
      </c>
      <c r="Q864" s="3" t="str">
        <f>IF(D864="","",IF(AND(D864&lt;&gt;"",E864&lt;&gt;"",F864&lt;&gt;"",J864&lt;&gt;"",P864&lt;&gt;"",L864&lt;&gt;"",IFERROR(MATCH(INDEX($C:$C,MATCH($D864,$D:$D,0)),IMAGENES!$B:$B,0),-1)&gt;0),"'si'","'no'"))</f>
        <v/>
      </c>
      <c r="S864" t="str">
        <f t="shared" si="238"/>
        <v/>
      </c>
      <c r="T864" t="str">
        <f t="shared" si="239"/>
        <v/>
      </c>
      <c r="U864" t="str">
        <f t="shared" si="240"/>
        <v/>
      </c>
      <c r="V864" t="str">
        <f t="shared" si="249"/>
        <v/>
      </c>
      <c r="W864" t="str">
        <f t="shared" si="241"/>
        <v/>
      </c>
      <c r="X864" t="str">
        <f t="shared" si="242"/>
        <v/>
      </c>
      <c r="Y864" t="str">
        <f t="shared" si="243"/>
        <v/>
      </c>
      <c r="Z864" t="str">
        <f>IF($X864="","",INDEX(CATEGORIAS!$A:$A,MATCH($X864,CATEGORIAS!$B:$B,0)))</f>
        <v/>
      </c>
      <c r="AA864" t="str">
        <f>IF($Y864="","",INDEX(SUBCATEGORIAS!$A:$A,MATCH($Y864,SUBCATEGORIAS!$B:$B,0)))</f>
        <v/>
      </c>
      <c r="AB864" t="str">
        <f t="shared" si="244"/>
        <v/>
      </c>
      <c r="AC864" t="str">
        <f t="shared" si="250"/>
        <v/>
      </c>
      <c r="AD864" t="str">
        <f t="shared" si="251"/>
        <v/>
      </c>
      <c r="AE864" t="str">
        <f t="shared" si="252"/>
        <v/>
      </c>
      <c r="AG864">
        <v>862</v>
      </c>
      <c r="AH864" t="str">
        <f t="shared" si="255"/>
        <v/>
      </c>
      <c r="AN864" t="str">
        <f>IF($E864="","",INDEX(CATEGORIAS!$A:$A,MATCH($E864,CATEGORIAS!$B:$B,0)))</f>
        <v/>
      </c>
      <c r="AO864" t="str">
        <f>IF($F864="","",INDEX(SUBCATEGORIAS!$A:$A,MATCH($F864,SUBCATEGORIAS!$B:$B,0)))</f>
        <v/>
      </c>
      <c r="AP864" t="str">
        <f t="shared" si="245"/>
        <v/>
      </c>
      <c r="AR864" s="2" t="str">
        <f t="shared" si="253"/>
        <v/>
      </c>
      <c r="AS864" t="str">
        <f t="shared" si="254"/>
        <v/>
      </c>
      <c r="AT864" t="str">
        <f t="shared" si="246"/>
        <v/>
      </c>
      <c r="AU864" t="str">
        <f t="shared" si="247"/>
        <v/>
      </c>
    </row>
    <row r="865" spans="2:47" x14ac:dyDescent="0.25">
      <c r="B865" t="str">
        <f>IF(D865="","",MAX($B$2:B864)+1)</f>
        <v/>
      </c>
      <c r="C865" s="3" t="str">
        <f>IF(A865="","",IF(COUNTIF($A$2:$A864,$A865)=0,MAX($C$2:$C864)+1,""))</f>
        <v/>
      </c>
      <c r="M865" t="s">
        <v>57</v>
      </c>
      <c r="O865" t="s">
        <v>57</v>
      </c>
      <c r="P865" s="3" t="str">
        <f t="shared" si="248"/>
        <v/>
      </c>
      <c r="Q865" s="3" t="str">
        <f>IF(D865="","",IF(AND(D865&lt;&gt;"",E865&lt;&gt;"",F865&lt;&gt;"",J865&lt;&gt;"",P865&lt;&gt;"",L865&lt;&gt;"",IFERROR(MATCH(INDEX($C:$C,MATCH($D865,$D:$D,0)),IMAGENES!$B:$B,0),-1)&gt;0),"'si'","'no'"))</f>
        <v/>
      </c>
      <c r="S865" t="str">
        <f t="shared" si="238"/>
        <v/>
      </c>
      <c r="T865" t="str">
        <f t="shared" si="239"/>
        <v/>
      </c>
      <c r="U865" t="str">
        <f t="shared" si="240"/>
        <v/>
      </c>
      <c r="V865" t="str">
        <f t="shared" si="249"/>
        <v/>
      </c>
      <c r="W865" t="str">
        <f t="shared" si="241"/>
        <v/>
      </c>
      <c r="X865" t="str">
        <f t="shared" si="242"/>
        <v/>
      </c>
      <c r="Y865" t="str">
        <f t="shared" si="243"/>
        <v/>
      </c>
      <c r="Z865" t="str">
        <f>IF($X865="","",INDEX(CATEGORIAS!$A:$A,MATCH($X865,CATEGORIAS!$B:$B,0)))</f>
        <v/>
      </c>
      <c r="AA865" t="str">
        <f>IF($Y865="","",INDEX(SUBCATEGORIAS!$A:$A,MATCH($Y865,SUBCATEGORIAS!$B:$B,0)))</f>
        <v/>
      </c>
      <c r="AB865" t="str">
        <f t="shared" si="244"/>
        <v/>
      </c>
      <c r="AC865" t="str">
        <f t="shared" si="250"/>
        <v/>
      </c>
      <c r="AD865" t="str">
        <f t="shared" si="251"/>
        <v/>
      </c>
      <c r="AE865" t="str">
        <f t="shared" si="252"/>
        <v/>
      </c>
      <c r="AG865">
        <v>863</v>
      </c>
      <c r="AH865" t="str">
        <f t="shared" si="255"/>
        <v/>
      </c>
      <c r="AN865" t="str">
        <f>IF($E865="","",INDEX(CATEGORIAS!$A:$A,MATCH($E865,CATEGORIAS!$B:$B,0)))</f>
        <v/>
      </c>
      <c r="AO865" t="str">
        <f>IF($F865="","",INDEX(SUBCATEGORIAS!$A:$A,MATCH($F865,SUBCATEGORIAS!$B:$B,0)))</f>
        <v/>
      </c>
      <c r="AP865" t="str">
        <f t="shared" si="245"/>
        <v/>
      </c>
      <c r="AR865" s="2" t="str">
        <f t="shared" si="253"/>
        <v/>
      </c>
      <c r="AS865" t="str">
        <f t="shared" si="254"/>
        <v/>
      </c>
      <c r="AT865" t="str">
        <f t="shared" si="246"/>
        <v/>
      </c>
      <c r="AU865" t="str">
        <f t="shared" si="247"/>
        <v/>
      </c>
    </row>
    <row r="866" spans="2:47" x14ac:dyDescent="0.25">
      <c r="B866" t="str">
        <f>IF(D866="","",MAX($B$2:B865)+1)</f>
        <v/>
      </c>
      <c r="C866" s="3" t="str">
        <f>IF(A866="","",IF(COUNTIF($A$2:$A865,$A866)=0,MAX($C$2:$C865)+1,""))</f>
        <v/>
      </c>
      <c r="M866" t="s">
        <v>57</v>
      </c>
      <c r="O866" t="s">
        <v>57</v>
      </c>
      <c r="P866" s="3" t="str">
        <f t="shared" si="248"/>
        <v/>
      </c>
      <c r="Q866" s="3" t="str">
        <f>IF(D866="","",IF(AND(D866&lt;&gt;"",E866&lt;&gt;"",F866&lt;&gt;"",J866&lt;&gt;"",P866&lt;&gt;"",L866&lt;&gt;"",IFERROR(MATCH(INDEX($C:$C,MATCH($D866,$D:$D,0)),IMAGENES!$B:$B,0),-1)&gt;0),"'si'","'no'"))</f>
        <v/>
      </c>
      <c r="S866" t="str">
        <f t="shared" si="238"/>
        <v/>
      </c>
      <c r="T866" t="str">
        <f t="shared" si="239"/>
        <v/>
      </c>
      <c r="U866" t="str">
        <f t="shared" si="240"/>
        <v/>
      </c>
      <c r="V866" t="str">
        <f t="shared" si="249"/>
        <v/>
      </c>
      <c r="W866" t="str">
        <f t="shared" si="241"/>
        <v/>
      </c>
      <c r="X866" t="str">
        <f t="shared" si="242"/>
        <v/>
      </c>
      <c r="Y866" t="str">
        <f t="shared" si="243"/>
        <v/>
      </c>
      <c r="Z866" t="str">
        <f>IF($X866="","",INDEX(CATEGORIAS!$A:$A,MATCH($X866,CATEGORIAS!$B:$B,0)))</f>
        <v/>
      </c>
      <c r="AA866" t="str">
        <f>IF($Y866="","",INDEX(SUBCATEGORIAS!$A:$A,MATCH($Y866,SUBCATEGORIAS!$B:$B,0)))</f>
        <v/>
      </c>
      <c r="AB866" t="str">
        <f t="shared" si="244"/>
        <v/>
      </c>
      <c r="AC866" t="str">
        <f t="shared" si="250"/>
        <v/>
      </c>
      <c r="AD866" t="str">
        <f t="shared" si="251"/>
        <v/>
      </c>
      <c r="AE866" t="str">
        <f t="shared" si="252"/>
        <v/>
      </c>
      <c r="AG866">
        <v>864</v>
      </c>
      <c r="AH866" t="str">
        <f t="shared" si="255"/>
        <v/>
      </c>
      <c r="AN866" t="str">
        <f>IF($E866="","",INDEX(CATEGORIAS!$A:$A,MATCH($E866,CATEGORIAS!$B:$B,0)))</f>
        <v/>
      </c>
      <c r="AO866" t="str">
        <f>IF($F866="","",INDEX(SUBCATEGORIAS!$A:$A,MATCH($F866,SUBCATEGORIAS!$B:$B,0)))</f>
        <v/>
      </c>
      <c r="AP866" t="str">
        <f t="shared" si="245"/>
        <v/>
      </c>
      <c r="AR866" s="2" t="str">
        <f t="shared" si="253"/>
        <v/>
      </c>
      <c r="AS866" t="str">
        <f t="shared" si="254"/>
        <v/>
      </c>
      <c r="AT866" t="str">
        <f t="shared" si="246"/>
        <v/>
      </c>
      <c r="AU866" t="str">
        <f t="shared" si="247"/>
        <v/>
      </c>
    </row>
    <row r="867" spans="2:47" x14ac:dyDescent="0.25">
      <c r="B867" t="str">
        <f>IF(D867="","",MAX($B$2:B866)+1)</f>
        <v/>
      </c>
      <c r="C867" s="3" t="str">
        <f>IF(A867="","",IF(COUNTIF($A$2:$A866,$A867)=0,MAX($C$2:$C866)+1,""))</f>
        <v/>
      </c>
      <c r="M867" t="s">
        <v>57</v>
      </c>
      <c r="O867" t="s">
        <v>57</v>
      </c>
      <c r="P867" s="3" t="str">
        <f t="shared" si="248"/>
        <v/>
      </c>
      <c r="Q867" s="3" t="str">
        <f>IF(D867="","",IF(AND(D867&lt;&gt;"",E867&lt;&gt;"",F867&lt;&gt;"",J867&lt;&gt;"",P867&lt;&gt;"",L867&lt;&gt;"",IFERROR(MATCH(INDEX($C:$C,MATCH($D867,$D:$D,0)),IMAGENES!$B:$B,0),-1)&gt;0),"'si'","'no'"))</f>
        <v/>
      </c>
      <c r="S867" t="str">
        <f t="shared" si="238"/>
        <v/>
      </c>
      <c r="T867" t="str">
        <f t="shared" si="239"/>
        <v/>
      </c>
      <c r="U867" t="str">
        <f t="shared" si="240"/>
        <v/>
      </c>
      <c r="V867" t="str">
        <f t="shared" si="249"/>
        <v/>
      </c>
      <c r="W867" t="str">
        <f t="shared" si="241"/>
        <v/>
      </c>
      <c r="X867" t="str">
        <f t="shared" si="242"/>
        <v/>
      </c>
      <c r="Y867" t="str">
        <f t="shared" si="243"/>
        <v/>
      </c>
      <c r="Z867" t="str">
        <f>IF($X867="","",INDEX(CATEGORIAS!$A:$A,MATCH($X867,CATEGORIAS!$B:$B,0)))</f>
        <v/>
      </c>
      <c r="AA867" t="str">
        <f>IF($Y867="","",INDEX(SUBCATEGORIAS!$A:$A,MATCH($Y867,SUBCATEGORIAS!$B:$B,0)))</f>
        <v/>
      </c>
      <c r="AB867" t="str">
        <f t="shared" si="244"/>
        <v/>
      </c>
      <c r="AC867" t="str">
        <f t="shared" si="250"/>
        <v/>
      </c>
      <c r="AD867" t="str">
        <f t="shared" si="251"/>
        <v/>
      </c>
      <c r="AE867" t="str">
        <f t="shared" si="252"/>
        <v/>
      </c>
      <c r="AG867">
        <v>865</v>
      </c>
      <c r="AH867" t="str">
        <f t="shared" si="255"/>
        <v/>
      </c>
      <c r="AN867" t="str">
        <f>IF($E867="","",INDEX(CATEGORIAS!$A:$A,MATCH($E867,CATEGORIAS!$B:$B,0)))</f>
        <v/>
      </c>
      <c r="AO867" t="str">
        <f>IF($F867="","",INDEX(SUBCATEGORIAS!$A:$A,MATCH($F867,SUBCATEGORIAS!$B:$B,0)))</f>
        <v/>
      </c>
      <c r="AP867" t="str">
        <f t="shared" si="245"/>
        <v/>
      </c>
      <c r="AR867" s="2" t="str">
        <f t="shared" si="253"/>
        <v/>
      </c>
      <c r="AS867" t="str">
        <f t="shared" si="254"/>
        <v/>
      </c>
      <c r="AT867" t="str">
        <f t="shared" si="246"/>
        <v/>
      </c>
      <c r="AU867" t="str">
        <f t="shared" si="247"/>
        <v/>
      </c>
    </row>
    <row r="868" spans="2:47" x14ac:dyDescent="0.25">
      <c r="B868" t="str">
        <f>IF(D868="","",MAX($B$2:B867)+1)</f>
        <v/>
      </c>
      <c r="C868" s="3" t="str">
        <f>IF(A868="","",IF(COUNTIF($A$2:$A867,$A868)=0,MAX($C$2:$C867)+1,""))</f>
        <v/>
      </c>
      <c r="M868" t="s">
        <v>57</v>
      </c>
      <c r="O868" t="s">
        <v>57</v>
      </c>
      <c r="P868" s="3" t="str">
        <f t="shared" si="248"/>
        <v/>
      </c>
      <c r="Q868" s="3" t="str">
        <f>IF(D868="","",IF(AND(D868&lt;&gt;"",E868&lt;&gt;"",F868&lt;&gt;"",J868&lt;&gt;"",P868&lt;&gt;"",L868&lt;&gt;"",IFERROR(MATCH(INDEX($C:$C,MATCH($D868,$D:$D,0)),IMAGENES!$B:$B,0),-1)&gt;0),"'si'","'no'"))</f>
        <v/>
      </c>
      <c r="S868" t="str">
        <f t="shared" si="238"/>
        <v/>
      </c>
      <c r="T868" t="str">
        <f t="shared" si="239"/>
        <v/>
      </c>
      <c r="U868" t="str">
        <f t="shared" si="240"/>
        <v/>
      </c>
      <c r="V868" t="str">
        <f t="shared" si="249"/>
        <v/>
      </c>
      <c r="W868" t="str">
        <f t="shared" si="241"/>
        <v/>
      </c>
      <c r="X868" t="str">
        <f t="shared" si="242"/>
        <v/>
      </c>
      <c r="Y868" t="str">
        <f t="shared" si="243"/>
        <v/>
      </c>
      <c r="Z868" t="str">
        <f>IF($X868="","",INDEX(CATEGORIAS!$A:$A,MATCH($X868,CATEGORIAS!$B:$B,0)))</f>
        <v/>
      </c>
      <c r="AA868" t="str">
        <f>IF($Y868="","",INDEX(SUBCATEGORIAS!$A:$A,MATCH($Y868,SUBCATEGORIAS!$B:$B,0)))</f>
        <v/>
      </c>
      <c r="AB868" t="str">
        <f t="shared" si="244"/>
        <v/>
      </c>
      <c r="AC868" t="str">
        <f t="shared" si="250"/>
        <v/>
      </c>
      <c r="AD868" t="str">
        <f t="shared" si="251"/>
        <v/>
      </c>
      <c r="AE868" t="str">
        <f t="shared" si="252"/>
        <v/>
      </c>
      <c r="AG868">
        <v>866</v>
      </c>
      <c r="AH868" t="str">
        <f t="shared" si="255"/>
        <v/>
      </c>
      <c r="AN868" t="str">
        <f>IF($E868="","",INDEX(CATEGORIAS!$A:$A,MATCH($E868,CATEGORIAS!$B:$B,0)))</f>
        <v/>
      </c>
      <c r="AO868" t="str">
        <f>IF($F868="","",INDEX(SUBCATEGORIAS!$A:$A,MATCH($F868,SUBCATEGORIAS!$B:$B,0)))</f>
        <v/>
      </c>
      <c r="AP868" t="str">
        <f t="shared" si="245"/>
        <v/>
      </c>
      <c r="AR868" s="2" t="str">
        <f t="shared" si="253"/>
        <v/>
      </c>
      <c r="AS868" t="str">
        <f t="shared" si="254"/>
        <v/>
      </c>
      <c r="AT868" t="str">
        <f t="shared" si="246"/>
        <v/>
      </c>
      <c r="AU868" t="str">
        <f t="shared" si="247"/>
        <v/>
      </c>
    </row>
    <row r="869" spans="2:47" x14ac:dyDescent="0.25">
      <c r="B869" t="str">
        <f>IF(D869="","",MAX($B$2:B868)+1)</f>
        <v/>
      </c>
      <c r="C869" s="3" t="str">
        <f>IF(A869="","",IF(COUNTIF($A$2:$A868,$A869)=0,MAX($C$2:$C868)+1,""))</f>
        <v/>
      </c>
      <c r="M869" t="s">
        <v>57</v>
      </c>
      <c r="O869" t="s">
        <v>57</v>
      </c>
      <c r="P869" s="3" t="str">
        <f t="shared" si="248"/>
        <v/>
      </c>
      <c r="Q869" s="3" t="str">
        <f>IF(D869="","",IF(AND(D869&lt;&gt;"",E869&lt;&gt;"",F869&lt;&gt;"",J869&lt;&gt;"",P869&lt;&gt;"",L869&lt;&gt;"",IFERROR(MATCH(INDEX($C:$C,MATCH($D869,$D:$D,0)),IMAGENES!$B:$B,0),-1)&gt;0),"'si'","'no'"))</f>
        <v/>
      </c>
      <c r="S869" t="str">
        <f t="shared" si="238"/>
        <v/>
      </c>
      <c r="T869" t="str">
        <f t="shared" si="239"/>
        <v/>
      </c>
      <c r="U869" t="str">
        <f t="shared" si="240"/>
        <v/>
      </c>
      <c r="V869" t="str">
        <f t="shared" si="249"/>
        <v/>
      </c>
      <c r="W869" t="str">
        <f t="shared" si="241"/>
        <v/>
      </c>
      <c r="X869" t="str">
        <f t="shared" si="242"/>
        <v/>
      </c>
      <c r="Y869" t="str">
        <f t="shared" si="243"/>
        <v/>
      </c>
      <c r="Z869" t="str">
        <f>IF($X869="","",INDEX(CATEGORIAS!$A:$A,MATCH($X869,CATEGORIAS!$B:$B,0)))</f>
        <v/>
      </c>
      <c r="AA869" t="str">
        <f>IF($Y869="","",INDEX(SUBCATEGORIAS!$A:$A,MATCH($Y869,SUBCATEGORIAS!$B:$B,0)))</f>
        <v/>
      </c>
      <c r="AB869" t="str">
        <f t="shared" si="244"/>
        <v/>
      </c>
      <c r="AC869" t="str">
        <f t="shared" si="250"/>
        <v/>
      </c>
      <c r="AD869" t="str">
        <f t="shared" si="251"/>
        <v/>
      </c>
      <c r="AE869" t="str">
        <f t="shared" si="252"/>
        <v/>
      </c>
      <c r="AG869">
        <v>867</v>
      </c>
      <c r="AH869" t="str">
        <f t="shared" si="255"/>
        <v/>
      </c>
      <c r="AN869" t="str">
        <f>IF($E869="","",INDEX(CATEGORIAS!$A:$A,MATCH($E869,CATEGORIAS!$B:$B,0)))</f>
        <v/>
      </c>
      <c r="AO869" t="str">
        <f>IF($F869="","",INDEX(SUBCATEGORIAS!$A:$A,MATCH($F869,SUBCATEGORIAS!$B:$B,0)))</f>
        <v/>
      </c>
      <c r="AP869" t="str">
        <f t="shared" si="245"/>
        <v/>
      </c>
      <c r="AR869" s="2" t="str">
        <f t="shared" si="253"/>
        <v/>
      </c>
      <c r="AS869" t="str">
        <f t="shared" si="254"/>
        <v/>
      </c>
      <c r="AT869" t="str">
        <f t="shared" si="246"/>
        <v/>
      </c>
      <c r="AU869" t="str">
        <f t="shared" si="247"/>
        <v/>
      </c>
    </row>
    <row r="870" spans="2:47" x14ac:dyDescent="0.25">
      <c r="B870" t="str">
        <f>IF(D870="","",MAX($B$2:B869)+1)</f>
        <v/>
      </c>
      <c r="C870" s="3" t="str">
        <f>IF(A870="","",IF(COUNTIF($A$2:$A869,$A870)=0,MAX($C$2:$C869)+1,""))</f>
        <v/>
      </c>
      <c r="M870" t="s">
        <v>57</v>
      </c>
      <c r="O870" t="s">
        <v>57</v>
      </c>
      <c r="P870" s="3" t="str">
        <f t="shared" si="248"/>
        <v/>
      </c>
      <c r="Q870" s="3" t="str">
        <f>IF(D870="","",IF(AND(D870&lt;&gt;"",E870&lt;&gt;"",F870&lt;&gt;"",J870&lt;&gt;"",P870&lt;&gt;"",L870&lt;&gt;"",IFERROR(MATCH(INDEX($C:$C,MATCH($D870,$D:$D,0)),IMAGENES!$B:$B,0),-1)&gt;0),"'si'","'no'"))</f>
        <v/>
      </c>
      <c r="S870" t="str">
        <f t="shared" si="238"/>
        <v/>
      </c>
      <c r="T870" t="str">
        <f t="shared" si="239"/>
        <v/>
      </c>
      <c r="U870" t="str">
        <f t="shared" si="240"/>
        <v/>
      </c>
      <c r="V870" t="str">
        <f t="shared" si="249"/>
        <v/>
      </c>
      <c r="W870" t="str">
        <f t="shared" si="241"/>
        <v/>
      </c>
      <c r="X870" t="str">
        <f t="shared" si="242"/>
        <v/>
      </c>
      <c r="Y870" t="str">
        <f t="shared" si="243"/>
        <v/>
      </c>
      <c r="Z870" t="str">
        <f>IF($X870="","",INDEX(CATEGORIAS!$A:$A,MATCH($X870,CATEGORIAS!$B:$B,0)))</f>
        <v/>
      </c>
      <c r="AA870" t="str">
        <f>IF($Y870="","",INDEX(SUBCATEGORIAS!$A:$A,MATCH($Y870,SUBCATEGORIAS!$B:$B,0)))</f>
        <v/>
      </c>
      <c r="AB870" t="str">
        <f t="shared" si="244"/>
        <v/>
      </c>
      <c r="AC870" t="str">
        <f t="shared" si="250"/>
        <v/>
      </c>
      <c r="AD870" t="str">
        <f t="shared" si="251"/>
        <v/>
      </c>
      <c r="AE870" t="str">
        <f t="shared" si="252"/>
        <v/>
      </c>
      <c r="AG870">
        <v>868</v>
      </c>
      <c r="AH870" t="str">
        <f t="shared" si="255"/>
        <v/>
      </c>
      <c r="AN870" t="str">
        <f>IF($E870="","",INDEX(CATEGORIAS!$A:$A,MATCH($E870,CATEGORIAS!$B:$B,0)))</f>
        <v/>
      </c>
      <c r="AO870" t="str">
        <f>IF($F870="","",INDEX(SUBCATEGORIAS!$A:$A,MATCH($F870,SUBCATEGORIAS!$B:$B,0)))</f>
        <v/>
      </c>
      <c r="AP870" t="str">
        <f t="shared" si="245"/>
        <v/>
      </c>
      <c r="AR870" s="2" t="str">
        <f t="shared" si="253"/>
        <v/>
      </c>
      <c r="AS870" t="str">
        <f t="shared" si="254"/>
        <v/>
      </c>
      <c r="AT870" t="str">
        <f t="shared" si="246"/>
        <v/>
      </c>
      <c r="AU870" t="str">
        <f t="shared" si="247"/>
        <v/>
      </c>
    </row>
    <row r="871" spans="2:47" x14ac:dyDescent="0.25">
      <c r="B871" t="str">
        <f>IF(D871="","",MAX($B$2:B870)+1)</f>
        <v/>
      </c>
      <c r="C871" s="3" t="str">
        <f>IF(A871="","",IF(COUNTIF($A$2:$A870,$A871)=0,MAX($C$2:$C870)+1,""))</f>
        <v/>
      </c>
      <c r="M871" t="s">
        <v>57</v>
      </c>
      <c r="O871" t="s">
        <v>57</v>
      </c>
      <c r="P871" s="3" t="str">
        <f t="shared" si="248"/>
        <v/>
      </c>
      <c r="Q871" s="3" t="str">
        <f>IF(D871="","",IF(AND(D871&lt;&gt;"",E871&lt;&gt;"",F871&lt;&gt;"",J871&lt;&gt;"",P871&lt;&gt;"",L871&lt;&gt;"",IFERROR(MATCH(INDEX($C:$C,MATCH($D871,$D:$D,0)),IMAGENES!$B:$B,0),-1)&gt;0),"'si'","'no'"))</f>
        <v/>
      </c>
      <c r="S871" t="str">
        <f t="shared" si="238"/>
        <v/>
      </c>
      <c r="T871" t="str">
        <f t="shared" si="239"/>
        <v/>
      </c>
      <c r="U871" t="str">
        <f t="shared" si="240"/>
        <v/>
      </c>
      <c r="V871" t="str">
        <f t="shared" si="249"/>
        <v/>
      </c>
      <c r="W871" t="str">
        <f t="shared" si="241"/>
        <v/>
      </c>
      <c r="X871" t="str">
        <f t="shared" si="242"/>
        <v/>
      </c>
      <c r="Y871" t="str">
        <f t="shared" si="243"/>
        <v/>
      </c>
      <c r="Z871" t="str">
        <f>IF($X871="","",INDEX(CATEGORIAS!$A:$A,MATCH($X871,CATEGORIAS!$B:$B,0)))</f>
        <v/>
      </c>
      <c r="AA871" t="str">
        <f>IF($Y871="","",INDEX(SUBCATEGORIAS!$A:$A,MATCH($Y871,SUBCATEGORIAS!$B:$B,0)))</f>
        <v/>
      </c>
      <c r="AB871" t="str">
        <f t="shared" si="244"/>
        <v/>
      </c>
      <c r="AC871" t="str">
        <f t="shared" si="250"/>
        <v/>
      </c>
      <c r="AD871" t="str">
        <f t="shared" si="251"/>
        <v/>
      </c>
      <c r="AE871" t="str">
        <f t="shared" si="252"/>
        <v/>
      </c>
      <c r="AG871">
        <v>869</v>
      </c>
      <c r="AH871">
        <f t="shared" si="255"/>
        <v>63</v>
      </c>
      <c r="AN871" t="str">
        <f>IF($E871="","",INDEX(CATEGORIAS!$A:$A,MATCH($E871,CATEGORIAS!$B:$B,0)))</f>
        <v/>
      </c>
      <c r="AO871" t="str">
        <f>IF($F871="","",INDEX(SUBCATEGORIAS!$A:$A,MATCH($F871,SUBCATEGORIAS!$B:$B,0)))</f>
        <v/>
      </c>
      <c r="AP871" t="str">
        <f t="shared" si="245"/>
        <v/>
      </c>
      <c r="AR871" s="2" t="str">
        <f t="shared" si="253"/>
        <v/>
      </c>
      <c r="AS871" t="str">
        <f t="shared" si="254"/>
        <v/>
      </c>
      <c r="AT871" t="str">
        <f t="shared" si="246"/>
        <v/>
      </c>
      <c r="AU871" t="str">
        <f t="shared" si="247"/>
        <v/>
      </c>
    </row>
    <row r="872" spans="2:47" x14ac:dyDescent="0.25">
      <c r="B872" t="str">
        <f>IF(D872="","",MAX($B$2:B871)+1)</f>
        <v/>
      </c>
      <c r="C872" s="3" t="str">
        <f>IF(A872="","",IF(COUNTIF($A$2:$A871,$A872)=0,MAX($C$2:$C871)+1,""))</f>
        <v/>
      </c>
      <c r="M872" t="s">
        <v>57</v>
      </c>
      <c r="O872" t="s">
        <v>57</v>
      </c>
      <c r="P872" s="3" t="str">
        <f t="shared" si="248"/>
        <v/>
      </c>
      <c r="Q872" s="3" t="str">
        <f>IF(D872="","",IF(AND(D872&lt;&gt;"",E872&lt;&gt;"",F872&lt;&gt;"",J872&lt;&gt;"",P872&lt;&gt;"",L872&lt;&gt;"",IFERROR(MATCH(INDEX($C:$C,MATCH($D872,$D:$D,0)),IMAGENES!$B:$B,0),-1)&gt;0),"'si'","'no'"))</f>
        <v/>
      </c>
      <c r="S872" t="str">
        <f t="shared" si="238"/>
        <v/>
      </c>
      <c r="T872" t="str">
        <f t="shared" si="239"/>
        <v/>
      </c>
      <c r="U872" t="str">
        <f t="shared" si="240"/>
        <v/>
      </c>
      <c r="V872" t="str">
        <f t="shared" si="249"/>
        <v/>
      </c>
      <c r="W872" t="str">
        <f t="shared" si="241"/>
        <v/>
      </c>
      <c r="X872" t="str">
        <f t="shared" si="242"/>
        <v/>
      </c>
      <c r="Y872" t="str">
        <f t="shared" si="243"/>
        <v/>
      </c>
      <c r="Z872" t="str">
        <f>IF($X872="","",INDEX(CATEGORIAS!$A:$A,MATCH($X872,CATEGORIAS!$B:$B,0)))</f>
        <v/>
      </c>
      <c r="AA872" t="str">
        <f>IF($Y872="","",INDEX(SUBCATEGORIAS!$A:$A,MATCH($Y872,SUBCATEGORIAS!$B:$B,0)))</f>
        <v/>
      </c>
      <c r="AB872" t="str">
        <f t="shared" si="244"/>
        <v/>
      </c>
      <c r="AC872" t="str">
        <f t="shared" si="250"/>
        <v/>
      </c>
      <c r="AD872" t="str">
        <f t="shared" si="251"/>
        <v/>
      </c>
      <c r="AE872" t="str">
        <f t="shared" si="252"/>
        <v/>
      </c>
      <c r="AG872">
        <v>870</v>
      </c>
      <c r="AH872" t="str">
        <f t="shared" si="255"/>
        <v/>
      </c>
      <c r="AN872" t="str">
        <f>IF($E872="","",INDEX(CATEGORIAS!$A:$A,MATCH($E872,CATEGORIAS!$B:$B,0)))</f>
        <v/>
      </c>
      <c r="AO872" t="str">
        <f>IF($F872="","",INDEX(SUBCATEGORIAS!$A:$A,MATCH($F872,SUBCATEGORIAS!$B:$B,0)))</f>
        <v/>
      </c>
      <c r="AP872" t="str">
        <f t="shared" si="245"/>
        <v/>
      </c>
      <c r="AR872" s="2" t="str">
        <f t="shared" si="253"/>
        <v/>
      </c>
      <c r="AS872" t="str">
        <f t="shared" si="254"/>
        <v/>
      </c>
      <c r="AT872" t="str">
        <f t="shared" si="246"/>
        <v/>
      </c>
      <c r="AU872" t="str">
        <f t="shared" si="247"/>
        <v/>
      </c>
    </row>
    <row r="873" spans="2:47" x14ac:dyDescent="0.25">
      <c r="B873" t="str">
        <f>IF(D873="","",MAX($B$2:B872)+1)</f>
        <v/>
      </c>
      <c r="C873" s="3" t="str">
        <f>IF(A873="","",IF(COUNTIF($A$2:$A872,$A873)=0,MAX($C$2:$C872)+1,""))</f>
        <v/>
      </c>
      <c r="M873" t="s">
        <v>57</v>
      </c>
      <c r="O873" t="s">
        <v>57</v>
      </c>
      <c r="P873" s="3" t="str">
        <f t="shared" si="248"/>
        <v/>
      </c>
      <c r="Q873" s="3" t="str">
        <f>IF(D873="","",IF(AND(D873&lt;&gt;"",E873&lt;&gt;"",F873&lt;&gt;"",J873&lt;&gt;"",P873&lt;&gt;"",L873&lt;&gt;"",IFERROR(MATCH(INDEX($C:$C,MATCH($D873,$D:$D,0)),IMAGENES!$B:$B,0),-1)&gt;0),"'si'","'no'"))</f>
        <v/>
      </c>
      <c r="S873" t="str">
        <f t="shared" si="238"/>
        <v/>
      </c>
      <c r="T873" t="str">
        <f t="shared" si="239"/>
        <v/>
      </c>
      <c r="U873" t="str">
        <f t="shared" si="240"/>
        <v/>
      </c>
      <c r="V873" t="str">
        <f t="shared" si="249"/>
        <v/>
      </c>
      <c r="W873" t="str">
        <f t="shared" si="241"/>
        <v/>
      </c>
      <c r="X873" t="str">
        <f t="shared" si="242"/>
        <v/>
      </c>
      <c r="Y873" t="str">
        <f t="shared" si="243"/>
        <v/>
      </c>
      <c r="Z873" t="str">
        <f>IF($X873="","",INDEX(CATEGORIAS!$A:$A,MATCH($X873,CATEGORIAS!$B:$B,0)))</f>
        <v/>
      </c>
      <c r="AA873" t="str">
        <f>IF($Y873="","",INDEX(SUBCATEGORIAS!$A:$A,MATCH($Y873,SUBCATEGORIAS!$B:$B,0)))</f>
        <v/>
      </c>
      <c r="AB873" t="str">
        <f t="shared" si="244"/>
        <v/>
      </c>
      <c r="AC873" t="str">
        <f t="shared" si="250"/>
        <v/>
      </c>
      <c r="AD873" t="str">
        <f t="shared" si="251"/>
        <v/>
      </c>
      <c r="AE873" t="str">
        <f t="shared" si="252"/>
        <v/>
      </c>
      <c r="AG873">
        <v>871</v>
      </c>
      <c r="AH873" t="str">
        <f t="shared" si="255"/>
        <v/>
      </c>
      <c r="AN873" t="str">
        <f>IF($E873="","",INDEX(CATEGORIAS!$A:$A,MATCH($E873,CATEGORIAS!$B:$B,0)))</f>
        <v/>
      </c>
      <c r="AO873" t="str">
        <f>IF($F873="","",INDEX(SUBCATEGORIAS!$A:$A,MATCH($F873,SUBCATEGORIAS!$B:$B,0)))</f>
        <v/>
      </c>
      <c r="AP873" t="str">
        <f t="shared" si="245"/>
        <v/>
      </c>
      <c r="AR873" s="2" t="str">
        <f t="shared" si="253"/>
        <v/>
      </c>
      <c r="AS873" t="str">
        <f t="shared" si="254"/>
        <v/>
      </c>
      <c r="AT873" t="str">
        <f t="shared" si="246"/>
        <v/>
      </c>
      <c r="AU873" t="str">
        <f t="shared" si="247"/>
        <v/>
      </c>
    </row>
    <row r="874" spans="2:47" x14ac:dyDescent="0.25">
      <c r="B874" t="str">
        <f>IF(D874="","",MAX($B$2:B873)+1)</f>
        <v/>
      </c>
      <c r="C874" s="3" t="str">
        <f>IF(A874="","",IF(COUNTIF($A$2:$A873,$A874)=0,MAX($C$2:$C873)+1,""))</f>
        <v/>
      </c>
      <c r="M874" t="s">
        <v>57</v>
      </c>
      <c r="O874" t="s">
        <v>57</v>
      </c>
      <c r="P874" s="3" t="str">
        <f t="shared" si="248"/>
        <v/>
      </c>
      <c r="Q874" s="3" t="str">
        <f>IF(D874="","",IF(AND(D874&lt;&gt;"",E874&lt;&gt;"",F874&lt;&gt;"",J874&lt;&gt;"",P874&lt;&gt;"",L874&lt;&gt;"",IFERROR(MATCH(INDEX($C:$C,MATCH($D874,$D:$D,0)),IMAGENES!$B:$B,0),-1)&gt;0),"'si'","'no'"))</f>
        <v/>
      </c>
      <c r="S874" t="str">
        <f t="shared" si="238"/>
        <v/>
      </c>
      <c r="T874" t="str">
        <f t="shared" si="239"/>
        <v/>
      </c>
      <c r="U874" t="str">
        <f t="shared" si="240"/>
        <v/>
      </c>
      <c r="V874" t="str">
        <f t="shared" si="249"/>
        <v/>
      </c>
      <c r="W874" t="str">
        <f t="shared" si="241"/>
        <v/>
      </c>
      <c r="X874" t="str">
        <f t="shared" si="242"/>
        <v/>
      </c>
      <c r="Y874" t="str">
        <f t="shared" si="243"/>
        <v/>
      </c>
      <c r="Z874" t="str">
        <f>IF($X874="","",INDEX(CATEGORIAS!$A:$A,MATCH($X874,CATEGORIAS!$B:$B,0)))</f>
        <v/>
      </c>
      <c r="AA874" t="str">
        <f>IF($Y874="","",INDEX(SUBCATEGORIAS!$A:$A,MATCH($Y874,SUBCATEGORIAS!$B:$B,0)))</f>
        <v/>
      </c>
      <c r="AB874" t="str">
        <f t="shared" si="244"/>
        <v/>
      </c>
      <c r="AC874" t="str">
        <f t="shared" si="250"/>
        <v/>
      </c>
      <c r="AD874" t="str">
        <f t="shared" si="251"/>
        <v/>
      </c>
      <c r="AE874" t="str">
        <f t="shared" si="252"/>
        <v/>
      </c>
      <c r="AG874">
        <v>872</v>
      </c>
      <c r="AH874" t="str">
        <f t="shared" si="255"/>
        <v/>
      </c>
      <c r="AN874" t="str">
        <f>IF($E874="","",INDEX(CATEGORIAS!$A:$A,MATCH($E874,CATEGORIAS!$B:$B,0)))</f>
        <v/>
      </c>
      <c r="AO874" t="str">
        <f>IF($F874="","",INDEX(SUBCATEGORIAS!$A:$A,MATCH($F874,SUBCATEGORIAS!$B:$B,0)))</f>
        <v/>
      </c>
      <c r="AP874" t="str">
        <f t="shared" si="245"/>
        <v/>
      </c>
      <c r="AR874" s="2" t="str">
        <f t="shared" si="253"/>
        <v/>
      </c>
      <c r="AS874" t="str">
        <f t="shared" si="254"/>
        <v/>
      </c>
      <c r="AT874" t="str">
        <f t="shared" si="246"/>
        <v/>
      </c>
      <c r="AU874" t="str">
        <f t="shared" si="247"/>
        <v/>
      </c>
    </row>
    <row r="875" spans="2:47" x14ac:dyDescent="0.25">
      <c r="B875" t="str">
        <f>IF(D875="","",MAX($B$2:B874)+1)</f>
        <v/>
      </c>
      <c r="C875" s="3" t="str">
        <f>IF(A875="","",IF(COUNTIF($A$2:$A874,$A875)=0,MAX($C$2:$C874)+1,""))</f>
        <v/>
      </c>
      <c r="M875" t="s">
        <v>57</v>
      </c>
      <c r="O875" t="s">
        <v>57</v>
      </c>
      <c r="P875" s="3" t="str">
        <f t="shared" si="248"/>
        <v/>
      </c>
      <c r="Q875" s="3" t="str">
        <f>IF(D875="","",IF(AND(D875&lt;&gt;"",E875&lt;&gt;"",F875&lt;&gt;"",J875&lt;&gt;"",P875&lt;&gt;"",L875&lt;&gt;"",IFERROR(MATCH(INDEX($C:$C,MATCH($D875,$D:$D,0)),IMAGENES!$B:$B,0),-1)&gt;0),"'si'","'no'"))</f>
        <v/>
      </c>
      <c r="S875" t="str">
        <f t="shared" si="238"/>
        <v/>
      </c>
      <c r="T875" t="str">
        <f t="shared" si="239"/>
        <v/>
      </c>
      <c r="U875" t="str">
        <f t="shared" si="240"/>
        <v/>
      </c>
      <c r="V875" t="str">
        <f t="shared" si="249"/>
        <v/>
      </c>
      <c r="W875" t="str">
        <f t="shared" si="241"/>
        <v/>
      </c>
      <c r="X875" t="str">
        <f t="shared" si="242"/>
        <v/>
      </c>
      <c r="Y875" t="str">
        <f t="shared" si="243"/>
        <v/>
      </c>
      <c r="Z875" t="str">
        <f>IF($X875="","",INDEX(CATEGORIAS!$A:$A,MATCH($X875,CATEGORIAS!$B:$B,0)))</f>
        <v/>
      </c>
      <c r="AA875" t="str">
        <f>IF($Y875="","",INDEX(SUBCATEGORIAS!$A:$A,MATCH($Y875,SUBCATEGORIAS!$B:$B,0)))</f>
        <v/>
      </c>
      <c r="AB875" t="str">
        <f t="shared" si="244"/>
        <v/>
      </c>
      <c r="AC875" t="str">
        <f t="shared" si="250"/>
        <v/>
      </c>
      <c r="AD875" t="str">
        <f t="shared" si="251"/>
        <v/>
      </c>
      <c r="AE875" t="str">
        <f t="shared" si="252"/>
        <v/>
      </c>
      <c r="AG875">
        <v>873</v>
      </c>
      <c r="AH875" t="str">
        <f t="shared" si="255"/>
        <v/>
      </c>
      <c r="AN875" t="str">
        <f>IF($E875="","",INDEX(CATEGORIAS!$A:$A,MATCH($E875,CATEGORIAS!$B:$B,0)))</f>
        <v/>
      </c>
      <c r="AO875" t="str">
        <f>IF($F875="","",INDEX(SUBCATEGORIAS!$A:$A,MATCH($F875,SUBCATEGORIAS!$B:$B,0)))</f>
        <v/>
      </c>
      <c r="AP875" t="str">
        <f t="shared" si="245"/>
        <v/>
      </c>
      <c r="AR875" s="2" t="str">
        <f t="shared" si="253"/>
        <v/>
      </c>
      <c r="AS875" t="str">
        <f t="shared" si="254"/>
        <v/>
      </c>
      <c r="AT875" t="str">
        <f t="shared" si="246"/>
        <v/>
      </c>
      <c r="AU875" t="str">
        <f t="shared" si="247"/>
        <v/>
      </c>
    </row>
    <row r="876" spans="2:47" x14ac:dyDescent="0.25">
      <c r="B876" t="str">
        <f>IF(D876="","",MAX($B$2:B875)+1)</f>
        <v/>
      </c>
      <c r="C876" s="3" t="str">
        <f>IF(A876="","",IF(COUNTIF($A$2:$A875,$A876)=0,MAX($C$2:$C875)+1,""))</f>
        <v/>
      </c>
      <c r="M876" t="s">
        <v>57</v>
      </c>
      <c r="O876" t="s">
        <v>57</v>
      </c>
      <c r="P876" s="3" t="str">
        <f t="shared" si="248"/>
        <v/>
      </c>
      <c r="Q876" s="3" t="str">
        <f>IF(D876="","",IF(AND(D876&lt;&gt;"",E876&lt;&gt;"",F876&lt;&gt;"",J876&lt;&gt;"",P876&lt;&gt;"",L876&lt;&gt;"",IFERROR(MATCH(INDEX($C:$C,MATCH($D876,$D:$D,0)),IMAGENES!$B:$B,0),-1)&gt;0),"'si'","'no'"))</f>
        <v/>
      </c>
      <c r="S876" t="str">
        <f t="shared" si="238"/>
        <v/>
      </c>
      <c r="T876" t="str">
        <f t="shared" si="239"/>
        <v/>
      </c>
      <c r="U876" t="str">
        <f t="shared" si="240"/>
        <v/>
      </c>
      <c r="V876" t="str">
        <f t="shared" si="249"/>
        <v/>
      </c>
      <c r="W876" t="str">
        <f t="shared" si="241"/>
        <v/>
      </c>
      <c r="X876" t="str">
        <f t="shared" si="242"/>
        <v/>
      </c>
      <c r="Y876" t="str">
        <f t="shared" si="243"/>
        <v/>
      </c>
      <c r="Z876" t="str">
        <f>IF($X876="","",INDEX(CATEGORIAS!$A:$A,MATCH($X876,CATEGORIAS!$B:$B,0)))</f>
        <v/>
      </c>
      <c r="AA876" t="str">
        <f>IF($Y876="","",INDEX(SUBCATEGORIAS!$A:$A,MATCH($Y876,SUBCATEGORIAS!$B:$B,0)))</f>
        <v/>
      </c>
      <c r="AB876" t="str">
        <f t="shared" si="244"/>
        <v/>
      </c>
      <c r="AC876" t="str">
        <f t="shared" si="250"/>
        <v/>
      </c>
      <c r="AD876" t="str">
        <f t="shared" si="251"/>
        <v/>
      </c>
      <c r="AE876" t="str">
        <f t="shared" si="252"/>
        <v/>
      </c>
      <c r="AG876">
        <v>874</v>
      </c>
      <c r="AH876" t="str">
        <f t="shared" si="255"/>
        <v/>
      </c>
      <c r="AN876" t="str">
        <f>IF($E876="","",INDEX(CATEGORIAS!$A:$A,MATCH($E876,CATEGORIAS!$B:$B,0)))</f>
        <v/>
      </c>
      <c r="AO876" t="str">
        <f>IF($F876="","",INDEX(SUBCATEGORIAS!$A:$A,MATCH($F876,SUBCATEGORIAS!$B:$B,0)))</f>
        <v/>
      </c>
      <c r="AP876" t="str">
        <f t="shared" si="245"/>
        <v/>
      </c>
      <c r="AR876" s="2" t="str">
        <f t="shared" si="253"/>
        <v/>
      </c>
      <c r="AS876" t="str">
        <f t="shared" si="254"/>
        <v/>
      </c>
      <c r="AT876" t="str">
        <f t="shared" si="246"/>
        <v/>
      </c>
      <c r="AU876" t="str">
        <f t="shared" si="247"/>
        <v/>
      </c>
    </row>
    <row r="877" spans="2:47" x14ac:dyDescent="0.25">
      <c r="B877" t="str">
        <f>IF(D877="","",MAX($B$2:B876)+1)</f>
        <v/>
      </c>
      <c r="C877" s="3" t="str">
        <f>IF(A877="","",IF(COUNTIF($A$2:$A876,$A877)=0,MAX($C$2:$C876)+1,""))</f>
        <v/>
      </c>
      <c r="M877" t="s">
        <v>57</v>
      </c>
      <c r="O877" t="s">
        <v>57</v>
      </c>
      <c r="P877" s="3" t="str">
        <f t="shared" si="248"/>
        <v/>
      </c>
      <c r="Q877" s="3" t="str">
        <f>IF(D877="","",IF(AND(D877&lt;&gt;"",E877&lt;&gt;"",F877&lt;&gt;"",J877&lt;&gt;"",P877&lt;&gt;"",L877&lt;&gt;"",IFERROR(MATCH(INDEX($C:$C,MATCH($D877,$D:$D,0)),IMAGENES!$B:$B,0),-1)&gt;0),"'si'","'no'"))</f>
        <v/>
      </c>
      <c r="S877" t="str">
        <f t="shared" si="238"/>
        <v/>
      </c>
      <c r="T877" t="str">
        <f t="shared" si="239"/>
        <v/>
      </c>
      <c r="U877" t="str">
        <f t="shared" si="240"/>
        <v/>
      </c>
      <c r="V877" t="str">
        <f t="shared" si="249"/>
        <v/>
      </c>
      <c r="W877" t="str">
        <f t="shared" si="241"/>
        <v/>
      </c>
      <c r="X877" t="str">
        <f t="shared" si="242"/>
        <v/>
      </c>
      <c r="Y877" t="str">
        <f t="shared" si="243"/>
        <v/>
      </c>
      <c r="Z877" t="str">
        <f>IF($X877="","",INDEX(CATEGORIAS!$A:$A,MATCH($X877,CATEGORIAS!$B:$B,0)))</f>
        <v/>
      </c>
      <c r="AA877" t="str">
        <f>IF($Y877="","",INDEX(SUBCATEGORIAS!$A:$A,MATCH($Y877,SUBCATEGORIAS!$B:$B,0)))</f>
        <v/>
      </c>
      <c r="AB877" t="str">
        <f t="shared" si="244"/>
        <v/>
      </c>
      <c r="AC877" t="str">
        <f t="shared" si="250"/>
        <v/>
      </c>
      <c r="AD877" t="str">
        <f t="shared" si="251"/>
        <v/>
      </c>
      <c r="AE877" t="str">
        <f t="shared" si="252"/>
        <v/>
      </c>
      <c r="AG877">
        <v>875</v>
      </c>
      <c r="AH877" t="str">
        <f t="shared" si="255"/>
        <v/>
      </c>
      <c r="AN877" t="str">
        <f>IF($E877="","",INDEX(CATEGORIAS!$A:$A,MATCH($E877,CATEGORIAS!$B:$B,0)))</f>
        <v/>
      </c>
      <c r="AO877" t="str">
        <f>IF($F877="","",INDEX(SUBCATEGORIAS!$A:$A,MATCH($F877,SUBCATEGORIAS!$B:$B,0)))</f>
        <v/>
      </c>
      <c r="AP877" t="str">
        <f t="shared" si="245"/>
        <v/>
      </c>
      <c r="AR877" s="2" t="str">
        <f t="shared" si="253"/>
        <v/>
      </c>
      <c r="AS877" t="str">
        <f t="shared" si="254"/>
        <v/>
      </c>
      <c r="AT877" t="str">
        <f t="shared" si="246"/>
        <v/>
      </c>
      <c r="AU877" t="str">
        <f t="shared" si="247"/>
        <v/>
      </c>
    </row>
    <row r="878" spans="2:47" x14ac:dyDescent="0.25">
      <c r="B878" t="str">
        <f>IF(D878="","",MAX($B$2:B877)+1)</f>
        <v/>
      </c>
      <c r="C878" s="3" t="str">
        <f>IF(A878="","",IF(COUNTIF($A$2:$A877,$A878)=0,MAX($C$2:$C877)+1,""))</f>
        <v/>
      </c>
      <c r="M878" t="s">
        <v>57</v>
      </c>
      <c r="O878" t="s">
        <v>57</v>
      </c>
      <c r="P878" s="3" t="str">
        <f t="shared" si="248"/>
        <v/>
      </c>
      <c r="Q878" s="3" t="str">
        <f>IF(D878="","",IF(AND(D878&lt;&gt;"",E878&lt;&gt;"",F878&lt;&gt;"",J878&lt;&gt;"",P878&lt;&gt;"",L878&lt;&gt;"",IFERROR(MATCH(INDEX($C:$C,MATCH($D878,$D:$D,0)),IMAGENES!$B:$B,0),-1)&gt;0),"'si'","'no'"))</f>
        <v/>
      </c>
      <c r="S878" t="str">
        <f t="shared" si="238"/>
        <v/>
      </c>
      <c r="T878" t="str">
        <f t="shared" si="239"/>
        <v/>
      </c>
      <c r="U878" t="str">
        <f t="shared" si="240"/>
        <v/>
      </c>
      <c r="V878" t="str">
        <f t="shared" si="249"/>
        <v/>
      </c>
      <c r="W878" t="str">
        <f t="shared" si="241"/>
        <v/>
      </c>
      <c r="X878" t="str">
        <f t="shared" si="242"/>
        <v/>
      </c>
      <c r="Y878" t="str">
        <f t="shared" si="243"/>
        <v/>
      </c>
      <c r="Z878" t="str">
        <f>IF($X878="","",INDEX(CATEGORIAS!$A:$A,MATCH($X878,CATEGORIAS!$B:$B,0)))</f>
        <v/>
      </c>
      <c r="AA878" t="str">
        <f>IF($Y878="","",INDEX(SUBCATEGORIAS!$A:$A,MATCH($Y878,SUBCATEGORIAS!$B:$B,0)))</f>
        <v/>
      </c>
      <c r="AB878" t="str">
        <f t="shared" si="244"/>
        <v/>
      </c>
      <c r="AC878" t="str">
        <f t="shared" si="250"/>
        <v/>
      </c>
      <c r="AD878" t="str">
        <f t="shared" si="251"/>
        <v/>
      </c>
      <c r="AE878" t="str">
        <f t="shared" si="252"/>
        <v/>
      </c>
      <c r="AG878">
        <v>876</v>
      </c>
      <c r="AH878" t="str">
        <f t="shared" si="255"/>
        <v/>
      </c>
      <c r="AN878" t="str">
        <f>IF($E878="","",INDEX(CATEGORIAS!$A:$A,MATCH($E878,CATEGORIAS!$B:$B,0)))</f>
        <v/>
      </c>
      <c r="AO878" t="str">
        <f>IF($F878="","",INDEX(SUBCATEGORIAS!$A:$A,MATCH($F878,SUBCATEGORIAS!$B:$B,0)))</f>
        <v/>
      </c>
      <c r="AP878" t="str">
        <f t="shared" si="245"/>
        <v/>
      </c>
      <c r="AR878" s="2" t="str">
        <f t="shared" si="253"/>
        <v/>
      </c>
      <c r="AS878" t="str">
        <f t="shared" si="254"/>
        <v/>
      </c>
      <c r="AT878" t="str">
        <f t="shared" si="246"/>
        <v/>
      </c>
      <c r="AU878" t="str">
        <f t="shared" si="247"/>
        <v/>
      </c>
    </row>
    <row r="879" spans="2:47" x14ac:dyDescent="0.25">
      <c r="B879" t="str">
        <f>IF(D879="","",MAX($B$2:B878)+1)</f>
        <v/>
      </c>
      <c r="C879" s="3" t="str">
        <f>IF(A879="","",IF(COUNTIF($A$2:$A878,$A879)=0,MAX($C$2:$C878)+1,""))</f>
        <v/>
      </c>
      <c r="M879" t="s">
        <v>57</v>
      </c>
      <c r="O879" t="s">
        <v>57</v>
      </c>
      <c r="P879" s="3" t="str">
        <f t="shared" si="248"/>
        <v/>
      </c>
      <c r="Q879" s="3" t="str">
        <f>IF(D879="","",IF(AND(D879&lt;&gt;"",E879&lt;&gt;"",F879&lt;&gt;"",J879&lt;&gt;"",P879&lt;&gt;"",L879&lt;&gt;"",IFERROR(MATCH(INDEX($C:$C,MATCH($D879,$D:$D,0)),IMAGENES!$B:$B,0),-1)&gt;0),"'si'","'no'"))</f>
        <v/>
      </c>
      <c r="S879" t="str">
        <f t="shared" si="238"/>
        <v/>
      </c>
      <c r="T879" t="str">
        <f t="shared" si="239"/>
        <v/>
      </c>
      <c r="U879" t="str">
        <f t="shared" si="240"/>
        <v/>
      </c>
      <c r="V879" t="str">
        <f t="shared" si="249"/>
        <v/>
      </c>
      <c r="W879" t="str">
        <f t="shared" si="241"/>
        <v/>
      </c>
      <c r="X879" t="str">
        <f t="shared" si="242"/>
        <v/>
      </c>
      <c r="Y879" t="str">
        <f t="shared" si="243"/>
        <v/>
      </c>
      <c r="Z879" t="str">
        <f>IF($X879="","",INDEX(CATEGORIAS!$A:$A,MATCH($X879,CATEGORIAS!$B:$B,0)))</f>
        <v/>
      </c>
      <c r="AA879" t="str">
        <f>IF($Y879="","",INDEX(SUBCATEGORIAS!$A:$A,MATCH($Y879,SUBCATEGORIAS!$B:$B,0)))</f>
        <v/>
      </c>
      <c r="AB879" t="str">
        <f t="shared" si="244"/>
        <v/>
      </c>
      <c r="AC879" t="str">
        <f t="shared" si="250"/>
        <v/>
      </c>
      <c r="AD879" t="str">
        <f t="shared" si="251"/>
        <v/>
      </c>
      <c r="AE879" t="str">
        <f t="shared" si="252"/>
        <v/>
      </c>
      <c r="AG879">
        <v>877</v>
      </c>
      <c r="AH879" t="str">
        <f t="shared" si="255"/>
        <v/>
      </c>
      <c r="AN879" t="str">
        <f>IF($E879="","",INDEX(CATEGORIAS!$A:$A,MATCH($E879,CATEGORIAS!$B:$B,0)))</f>
        <v/>
      </c>
      <c r="AO879" t="str">
        <f>IF($F879="","",INDEX(SUBCATEGORIAS!$A:$A,MATCH($F879,SUBCATEGORIAS!$B:$B,0)))</f>
        <v/>
      </c>
      <c r="AP879" t="str">
        <f t="shared" si="245"/>
        <v/>
      </c>
      <c r="AR879" s="2" t="str">
        <f t="shared" si="253"/>
        <v/>
      </c>
      <c r="AS879" t="str">
        <f t="shared" si="254"/>
        <v/>
      </c>
      <c r="AT879" t="str">
        <f t="shared" si="246"/>
        <v/>
      </c>
      <c r="AU879" t="str">
        <f t="shared" si="247"/>
        <v/>
      </c>
    </row>
    <row r="880" spans="2:47" x14ac:dyDescent="0.25">
      <c r="B880" t="str">
        <f>IF(D880="","",MAX($B$2:B879)+1)</f>
        <v/>
      </c>
      <c r="C880" s="3" t="str">
        <f>IF(A880="","",IF(COUNTIF($A$2:$A879,$A880)=0,MAX($C$2:$C879)+1,""))</f>
        <v/>
      </c>
      <c r="M880" t="s">
        <v>57</v>
      </c>
      <c r="O880" t="s">
        <v>57</v>
      </c>
      <c r="P880" s="3" t="str">
        <f t="shared" si="248"/>
        <v/>
      </c>
      <c r="Q880" s="3" t="str">
        <f>IF(D880="","",IF(AND(D880&lt;&gt;"",E880&lt;&gt;"",F880&lt;&gt;"",J880&lt;&gt;"",P880&lt;&gt;"",L880&lt;&gt;"",IFERROR(MATCH(INDEX($C:$C,MATCH($D880,$D:$D,0)),IMAGENES!$B:$B,0),-1)&gt;0),"'si'","'no'"))</f>
        <v/>
      </c>
      <c r="S880" t="str">
        <f t="shared" si="238"/>
        <v/>
      </c>
      <c r="T880" t="str">
        <f t="shared" si="239"/>
        <v/>
      </c>
      <c r="U880" t="str">
        <f t="shared" si="240"/>
        <v/>
      </c>
      <c r="V880" t="str">
        <f t="shared" si="249"/>
        <v/>
      </c>
      <c r="W880" t="str">
        <f t="shared" si="241"/>
        <v/>
      </c>
      <c r="X880" t="str">
        <f t="shared" si="242"/>
        <v/>
      </c>
      <c r="Y880" t="str">
        <f t="shared" si="243"/>
        <v/>
      </c>
      <c r="Z880" t="str">
        <f>IF($X880="","",INDEX(CATEGORIAS!$A:$A,MATCH($X880,CATEGORIAS!$B:$B,0)))</f>
        <v/>
      </c>
      <c r="AA880" t="str">
        <f>IF($Y880="","",INDEX(SUBCATEGORIAS!$A:$A,MATCH($Y880,SUBCATEGORIAS!$B:$B,0)))</f>
        <v/>
      </c>
      <c r="AB880" t="str">
        <f t="shared" si="244"/>
        <v/>
      </c>
      <c r="AC880" t="str">
        <f t="shared" si="250"/>
        <v/>
      </c>
      <c r="AD880" t="str">
        <f t="shared" si="251"/>
        <v/>
      </c>
      <c r="AE880" t="str">
        <f t="shared" si="252"/>
        <v/>
      </c>
      <c r="AG880">
        <v>878</v>
      </c>
      <c r="AH880" t="str">
        <f t="shared" si="255"/>
        <v/>
      </c>
      <c r="AN880" t="str">
        <f>IF($E880="","",INDEX(CATEGORIAS!$A:$A,MATCH($E880,CATEGORIAS!$B:$B,0)))</f>
        <v/>
      </c>
      <c r="AO880" t="str">
        <f>IF($F880="","",INDEX(SUBCATEGORIAS!$A:$A,MATCH($F880,SUBCATEGORIAS!$B:$B,0)))</f>
        <v/>
      </c>
      <c r="AP880" t="str">
        <f t="shared" si="245"/>
        <v/>
      </c>
      <c r="AR880" s="2" t="str">
        <f t="shared" si="253"/>
        <v/>
      </c>
      <c r="AS880" t="str">
        <f t="shared" si="254"/>
        <v/>
      </c>
      <c r="AT880" t="str">
        <f t="shared" si="246"/>
        <v/>
      </c>
      <c r="AU880" t="str">
        <f t="shared" si="247"/>
        <v/>
      </c>
    </row>
    <row r="881" spans="2:47" x14ac:dyDescent="0.25">
      <c r="B881" t="str">
        <f>IF(D881="","",MAX($B$2:B880)+1)</f>
        <v/>
      </c>
      <c r="C881" s="3" t="str">
        <f>IF(A881="","",IF(COUNTIF($A$2:$A880,$A881)=0,MAX($C$2:$C880)+1,""))</f>
        <v/>
      </c>
      <c r="M881" t="s">
        <v>57</v>
      </c>
      <c r="O881" t="s">
        <v>57</v>
      </c>
      <c r="P881" s="3" t="str">
        <f t="shared" si="248"/>
        <v/>
      </c>
      <c r="Q881" s="3" t="str">
        <f>IF(D881="","",IF(AND(D881&lt;&gt;"",E881&lt;&gt;"",F881&lt;&gt;"",J881&lt;&gt;"",P881&lt;&gt;"",L881&lt;&gt;"",IFERROR(MATCH(INDEX($C:$C,MATCH($D881,$D:$D,0)),IMAGENES!$B:$B,0),-1)&gt;0),"'si'","'no'"))</f>
        <v/>
      </c>
      <c r="S881" t="str">
        <f t="shared" si="238"/>
        <v/>
      </c>
      <c r="T881" t="str">
        <f t="shared" si="239"/>
        <v/>
      </c>
      <c r="U881" t="str">
        <f t="shared" si="240"/>
        <v/>
      </c>
      <c r="V881" t="str">
        <f t="shared" si="249"/>
        <v/>
      </c>
      <c r="W881" t="str">
        <f t="shared" si="241"/>
        <v/>
      </c>
      <c r="X881" t="str">
        <f t="shared" si="242"/>
        <v/>
      </c>
      <c r="Y881" t="str">
        <f t="shared" si="243"/>
        <v/>
      </c>
      <c r="Z881" t="str">
        <f>IF($X881="","",INDEX(CATEGORIAS!$A:$A,MATCH($X881,CATEGORIAS!$B:$B,0)))</f>
        <v/>
      </c>
      <c r="AA881" t="str">
        <f>IF($Y881="","",INDEX(SUBCATEGORIAS!$A:$A,MATCH($Y881,SUBCATEGORIAS!$B:$B,0)))</f>
        <v/>
      </c>
      <c r="AB881" t="str">
        <f t="shared" si="244"/>
        <v/>
      </c>
      <c r="AC881" t="str">
        <f t="shared" si="250"/>
        <v/>
      </c>
      <c r="AD881" t="str">
        <f t="shared" si="251"/>
        <v/>
      </c>
      <c r="AE881" t="str">
        <f t="shared" si="252"/>
        <v/>
      </c>
      <c r="AG881">
        <v>879</v>
      </c>
      <c r="AH881" t="str">
        <f t="shared" si="255"/>
        <v/>
      </c>
      <c r="AN881" t="str">
        <f>IF($E881="","",INDEX(CATEGORIAS!$A:$A,MATCH($E881,CATEGORIAS!$B:$B,0)))</f>
        <v/>
      </c>
      <c r="AO881" t="str">
        <f>IF($F881="","",INDEX(SUBCATEGORIAS!$A:$A,MATCH($F881,SUBCATEGORIAS!$B:$B,0)))</f>
        <v/>
      </c>
      <c r="AP881" t="str">
        <f t="shared" si="245"/>
        <v/>
      </c>
      <c r="AR881" s="2" t="str">
        <f t="shared" si="253"/>
        <v/>
      </c>
      <c r="AS881" t="str">
        <f t="shared" si="254"/>
        <v/>
      </c>
      <c r="AT881" t="str">
        <f t="shared" si="246"/>
        <v/>
      </c>
      <c r="AU881" t="str">
        <f t="shared" si="247"/>
        <v/>
      </c>
    </row>
    <row r="882" spans="2:47" x14ac:dyDescent="0.25">
      <c r="B882" t="str">
        <f>IF(D882="","",MAX($B$2:B881)+1)</f>
        <v/>
      </c>
      <c r="C882" s="3" t="str">
        <f>IF(A882="","",IF(COUNTIF($A$2:$A881,$A882)=0,MAX($C$2:$C881)+1,""))</f>
        <v/>
      </c>
      <c r="M882" t="s">
        <v>57</v>
      </c>
      <c r="O882" t="s">
        <v>57</v>
      </c>
      <c r="P882" s="3" t="str">
        <f t="shared" si="248"/>
        <v/>
      </c>
      <c r="Q882" s="3" t="str">
        <f>IF(D882="","",IF(AND(D882&lt;&gt;"",E882&lt;&gt;"",F882&lt;&gt;"",J882&lt;&gt;"",P882&lt;&gt;"",L882&lt;&gt;"",IFERROR(MATCH(INDEX($C:$C,MATCH($D882,$D:$D,0)),IMAGENES!$B:$B,0),-1)&gt;0),"'si'","'no'"))</f>
        <v/>
      </c>
      <c r="S882" t="str">
        <f t="shared" si="238"/>
        <v/>
      </c>
      <c r="T882" t="str">
        <f t="shared" si="239"/>
        <v/>
      </c>
      <c r="U882" t="str">
        <f t="shared" si="240"/>
        <v/>
      </c>
      <c r="V882" t="str">
        <f t="shared" si="249"/>
        <v/>
      </c>
      <c r="W882" t="str">
        <f t="shared" si="241"/>
        <v/>
      </c>
      <c r="X882" t="str">
        <f t="shared" si="242"/>
        <v/>
      </c>
      <c r="Y882" t="str">
        <f t="shared" si="243"/>
        <v/>
      </c>
      <c r="Z882" t="str">
        <f>IF($X882="","",INDEX(CATEGORIAS!$A:$A,MATCH($X882,CATEGORIAS!$B:$B,0)))</f>
        <v/>
      </c>
      <c r="AA882" t="str">
        <f>IF($Y882="","",INDEX(SUBCATEGORIAS!$A:$A,MATCH($Y882,SUBCATEGORIAS!$B:$B,0)))</f>
        <v/>
      </c>
      <c r="AB882" t="str">
        <f t="shared" si="244"/>
        <v/>
      </c>
      <c r="AC882" t="str">
        <f t="shared" si="250"/>
        <v/>
      </c>
      <c r="AD882" t="str">
        <f t="shared" si="251"/>
        <v/>
      </c>
      <c r="AE882" t="str">
        <f t="shared" si="252"/>
        <v/>
      </c>
      <c r="AG882">
        <v>880</v>
      </c>
      <c r="AH882" t="str">
        <f t="shared" si="255"/>
        <v/>
      </c>
      <c r="AN882" t="str">
        <f>IF($E882="","",INDEX(CATEGORIAS!$A:$A,MATCH($E882,CATEGORIAS!$B:$B,0)))</f>
        <v/>
      </c>
      <c r="AO882" t="str">
        <f>IF($F882="","",INDEX(SUBCATEGORIAS!$A:$A,MATCH($F882,SUBCATEGORIAS!$B:$B,0)))</f>
        <v/>
      </c>
      <c r="AP882" t="str">
        <f t="shared" si="245"/>
        <v/>
      </c>
      <c r="AR882" s="2" t="str">
        <f t="shared" si="253"/>
        <v/>
      </c>
      <c r="AS882" t="str">
        <f t="shared" si="254"/>
        <v/>
      </c>
      <c r="AT882" t="str">
        <f t="shared" si="246"/>
        <v/>
      </c>
      <c r="AU882" t="str">
        <f t="shared" si="247"/>
        <v/>
      </c>
    </row>
    <row r="883" spans="2:47" x14ac:dyDescent="0.25">
      <c r="B883" t="str">
        <f>IF(D883="","",MAX($B$2:B882)+1)</f>
        <v/>
      </c>
      <c r="C883" s="3" t="str">
        <f>IF(A883="","",IF(COUNTIF($A$2:$A882,$A883)=0,MAX($C$2:$C882)+1,""))</f>
        <v/>
      </c>
      <c r="M883" t="s">
        <v>57</v>
      </c>
      <c r="O883" t="s">
        <v>57</v>
      </c>
      <c r="P883" s="3" t="str">
        <f t="shared" si="248"/>
        <v/>
      </c>
      <c r="Q883" s="3" t="str">
        <f>IF(D883="","",IF(AND(D883&lt;&gt;"",E883&lt;&gt;"",F883&lt;&gt;"",J883&lt;&gt;"",P883&lt;&gt;"",L883&lt;&gt;"",IFERROR(MATCH(INDEX($C:$C,MATCH($D883,$D:$D,0)),IMAGENES!$B:$B,0),-1)&gt;0),"'si'","'no'"))</f>
        <v/>
      </c>
      <c r="S883" t="str">
        <f t="shared" si="238"/>
        <v/>
      </c>
      <c r="T883" t="str">
        <f t="shared" si="239"/>
        <v/>
      </c>
      <c r="U883" t="str">
        <f t="shared" si="240"/>
        <v/>
      </c>
      <c r="V883" t="str">
        <f t="shared" si="249"/>
        <v/>
      </c>
      <c r="W883" t="str">
        <f t="shared" si="241"/>
        <v/>
      </c>
      <c r="X883" t="str">
        <f t="shared" si="242"/>
        <v/>
      </c>
      <c r="Y883" t="str">
        <f t="shared" si="243"/>
        <v/>
      </c>
      <c r="Z883" t="str">
        <f>IF($X883="","",INDEX(CATEGORIAS!$A:$A,MATCH($X883,CATEGORIAS!$B:$B,0)))</f>
        <v/>
      </c>
      <c r="AA883" t="str">
        <f>IF($Y883="","",INDEX(SUBCATEGORIAS!$A:$A,MATCH($Y883,SUBCATEGORIAS!$B:$B,0)))</f>
        <v/>
      </c>
      <c r="AB883" t="str">
        <f t="shared" si="244"/>
        <v/>
      </c>
      <c r="AC883" t="str">
        <f t="shared" si="250"/>
        <v/>
      </c>
      <c r="AD883" t="str">
        <f t="shared" si="251"/>
        <v/>
      </c>
      <c r="AE883" t="str">
        <f t="shared" si="252"/>
        <v/>
      </c>
      <c r="AG883">
        <v>881</v>
      </c>
      <c r="AH883" t="str">
        <f t="shared" si="255"/>
        <v/>
      </c>
      <c r="AN883" t="str">
        <f>IF($E883="","",INDEX(CATEGORIAS!$A:$A,MATCH($E883,CATEGORIAS!$B:$B,0)))</f>
        <v/>
      </c>
      <c r="AO883" t="str">
        <f>IF($F883="","",INDEX(SUBCATEGORIAS!$A:$A,MATCH($F883,SUBCATEGORIAS!$B:$B,0)))</f>
        <v/>
      </c>
      <c r="AP883" t="str">
        <f t="shared" si="245"/>
        <v/>
      </c>
      <c r="AR883" s="2" t="str">
        <f t="shared" si="253"/>
        <v/>
      </c>
      <c r="AS883" t="str">
        <f t="shared" si="254"/>
        <v/>
      </c>
      <c r="AT883" t="str">
        <f t="shared" si="246"/>
        <v/>
      </c>
      <c r="AU883" t="str">
        <f t="shared" si="247"/>
        <v/>
      </c>
    </row>
    <row r="884" spans="2:47" x14ac:dyDescent="0.25">
      <c r="B884" t="str">
        <f>IF(D884="","",MAX($B$2:B883)+1)</f>
        <v/>
      </c>
      <c r="C884" s="3" t="str">
        <f>IF(A884="","",IF(COUNTIF($A$2:$A883,$A884)=0,MAX($C$2:$C883)+1,""))</f>
        <v/>
      </c>
      <c r="M884" t="s">
        <v>57</v>
      </c>
      <c r="O884" t="s">
        <v>57</v>
      </c>
      <c r="P884" s="3" t="str">
        <f t="shared" si="248"/>
        <v/>
      </c>
      <c r="Q884" s="3" t="str">
        <f>IF(D884="","",IF(AND(D884&lt;&gt;"",E884&lt;&gt;"",F884&lt;&gt;"",J884&lt;&gt;"",P884&lt;&gt;"",L884&lt;&gt;"",IFERROR(MATCH(INDEX($C:$C,MATCH($D884,$D:$D,0)),IMAGENES!$B:$B,0),-1)&gt;0),"'si'","'no'"))</f>
        <v/>
      </c>
      <c r="S884" t="str">
        <f t="shared" si="238"/>
        <v/>
      </c>
      <c r="T884" t="str">
        <f t="shared" si="239"/>
        <v/>
      </c>
      <c r="U884" t="str">
        <f t="shared" si="240"/>
        <v/>
      </c>
      <c r="V884" t="str">
        <f t="shared" si="249"/>
        <v/>
      </c>
      <c r="W884" t="str">
        <f t="shared" si="241"/>
        <v/>
      </c>
      <c r="X884" t="str">
        <f t="shared" si="242"/>
        <v/>
      </c>
      <c r="Y884" t="str">
        <f t="shared" si="243"/>
        <v/>
      </c>
      <c r="Z884" t="str">
        <f>IF($X884="","",INDEX(CATEGORIAS!$A:$A,MATCH($X884,CATEGORIAS!$B:$B,0)))</f>
        <v/>
      </c>
      <c r="AA884" t="str">
        <f>IF($Y884="","",INDEX(SUBCATEGORIAS!$A:$A,MATCH($Y884,SUBCATEGORIAS!$B:$B,0)))</f>
        <v/>
      </c>
      <c r="AB884" t="str">
        <f t="shared" si="244"/>
        <v/>
      </c>
      <c r="AC884" t="str">
        <f t="shared" si="250"/>
        <v/>
      </c>
      <c r="AD884" t="str">
        <f t="shared" si="251"/>
        <v/>
      </c>
      <c r="AE884" t="str">
        <f t="shared" si="252"/>
        <v/>
      </c>
      <c r="AG884">
        <v>882</v>
      </c>
      <c r="AH884" t="str">
        <f t="shared" si="255"/>
        <v/>
      </c>
      <c r="AN884" t="str">
        <f>IF($E884="","",INDEX(CATEGORIAS!$A:$A,MATCH($E884,CATEGORIAS!$B:$B,0)))</f>
        <v/>
      </c>
      <c r="AO884" t="str">
        <f>IF($F884="","",INDEX(SUBCATEGORIAS!$A:$A,MATCH($F884,SUBCATEGORIAS!$B:$B,0)))</f>
        <v/>
      </c>
      <c r="AP884" t="str">
        <f t="shared" si="245"/>
        <v/>
      </c>
      <c r="AR884" s="2" t="str">
        <f t="shared" si="253"/>
        <v/>
      </c>
      <c r="AS884" t="str">
        <f t="shared" si="254"/>
        <v/>
      </c>
      <c r="AT884" t="str">
        <f t="shared" si="246"/>
        <v/>
      </c>
      <c r="AU884" t="str">
        <f t="shared" si="247"/>
        <v/>
      </c>
    </row>
    <row r="885" spans="2:47" x14ac:dyDescent="0.25">
      <c r="B885" t="str">
        <f>IF(D885="","",MAX($B$2:B884)+1)</f>
        <v/>
      </c>
      <c r="C885" s="3" t="str">
        <f>IF(A885="","",IF(COUNTIF($A$2:$A884,$A885)=0,MAX($C$2:$C884)+1,""))</f>
        <v/>
      </c>
      <c r="M885" t="s">
        <v>57</v>
      </c>
      <c r="O885" t="s">
        <v>57</v>
      </c>
      <c r="P885" s="3" t="str">
        <f t="shared" si="248"/>
        <v/>
      </c>
      <c r="Q885" s="3" t="str">
        <f>IF(D885="","",IF(AND(D885&lt;&gt;"",E885&lt;&gt;"",F885&lt;&gt;"",J885&lt;&gt;"",P885&lt;&gt;"",L885&lt;&gt;"",IFERROR(MATCH(INDEX($C:$C,MATCH($D885,$D:$D,0)),IMAGENES!$B:$B,0),-1)&gt;0),"'si'","'no'"))</f>
        <v/>
      </c>
      <c r="S885" t="str">
        <f t="shared" si="238"/>
        <v/>
      </c>
      <c r="T885" t="str">
        <f t="shared" si="239"/>
        <v/>
      </c>
      <c r="U885" t="str">
        <f t="shared" si="240"/>
        <v/>
      </c>
      <c r="V885" t="str">
        <f t="shared" si="249"/>
        <v/>
      </c>
      <c r="W885" t="str">
        <f t="shared" si="241"/>
        <v/>
      </c>
      <c r="X885" t="str">
        <f t="shared" si="242"/>
        <v/>
      </c>
      <c r="Y885" t="str">
        <f t="shared" si="243"/>
        <v/>
      </c>
      <c r="Z885" t="str">
        <f>IF($X885="","",INDEX(CATEGORIAS!$A:$A,MATCH($X885,CATEGORIAS!$B:$B,0)))</f>
        <v/>
      </c>
      <c r="AA885" t="str">
        <f>IF($Y885="","",INDEX(SUBCATEGORIAS!$A:$A,MATCH($Y885,SUBCATEGORIAS!$B:$B,0)))</f>
        <v/>
      </c>
      <c r="AB885" t="str">
        <f t="shared" si="244"/>
        <v/>
      </c>
      <c r="AC885" t="str">
        <f t="shared" si="250"/>
        <v/>
      </c>
      <c r="AD885" t="str">
        <f t="shared" si="251"/>
        <v/>
      </c>
      <c r="AE885" t="str">
        <f t="shared" si="252"/>
        <v/>
      </c>
      <c r="AG885">
        <v>883</v>
      </c>
      <c r="AH885">
        <f t="shared" si="255"/>
        <v>64</v>
      </c>
      <c r="AN885" t="str">
        <f>IF($E885="","",INDEX(CATEGORIAS!$A:$A,MATCH($E885,CATEGORIAS!$B:$B,0)))</f>
        <v/>
      </c>
      <c r="AO885" t="str">
        <f>IF($F885="","",INDEX(SUBCATEGORIAS!$A:$A,MATCH($F885,SUBCATEGORIAS!$B:$B,0)))</f>
        <v/>
      </c>
      <c r="AP885" t="str">
        <f t="shared" si="245"/>
        <v/>
      </c>
      <c r="AR885" s="2" t="str">
        <f t="shared" si="253"/>
        <v/>
      </c>
      <c r="AS885" t="str">
        <f t="shared" si="254"/>
        <v/>
      </c>
      <c r="AT885" t="str">
        <f t="shared" si="246"/>
        <v/>
      </c>
      <c r="AU885" t="str">
        <f t="shared" si="247"/>
        <v/>
      </c>
    </row>
    <row r="886" spans="2:47" x14ac:dyDescent="0.25">
      <c r="B886" t="str">
        <f>IF(D886="","",MAX($B$2:B885)+1)</f>
        <v/>
      </c>
      <c r="C886" s="3" t="str">
        <f>IF(A886="","",IF(COUNTIF($A$2:$A885,$A886)=0,MAX($C$2:$C885)+1,""))</f>
        <v/>
      </c>
      <c r="M886" t="s">
        <v>57</v>
      </c>
      <c r="O886" t="s">
        <v>57</v>
      </c>
      <c r="P886" s="3" t="str">
        <f t="shared" si="248"/>
        <v/>
      </c>
      <c r="Q886" s="3" t="str">
        <f>IF(D886="","",IF(AND(D886&lt;&gt;"",E886&lt;&gt;"",F886&lt;&gt;"",J886&lt;&gt;"",P886&lt;&gt;"",L886&lt;&gt;"",IFERROR(MATCH(INDEX($C:$C,MATCH($D886,$D:$D,0)),IMAGENES!$B:$B,0),-1)&gt;0),"'si'","'no'"))</f>
        <v/>
      </c>
      <c r="S886" t="str">
        <f t="shared" si="238"/>
        <v/>
      </c>
      <c r="T886" t="str">
        <f t="shared" si="239"/>
        <v/>
      </c>
      <c r="U886" t="str">
        <f t="shared" si="240"/>
        <v/>
      </c>
      <c r="V886" t="str">
        <f t="shared" si="249"/>
        <v/>
      </c>
      <c r="W886" t="str">
        <f t="shared" si="241"/>
        <v/>
      </c>
      <c r="X886" t="str">
        <f t="shared" si="242"/>
        <v/>
      </c>
      <c r="Y886" t="str">
        <f t="shared" si="243"/>
        <v/>
      </c>
      <c r="Z886" t="str">
        <f>IF($X886="","",INDEX(CATEGORIAS!$A:$A,MATCH($X886,CATEGORIAS!$B:$B,0)))</f>
        <v/>
      </c>
      <c r="AA886" t="str">
        <f>IF($Y886="","",INDEX(SUBCATEGORIAS!$A:$A,MATCH($Y886,SUBCATEGORIAS!$B:$B,0)))</f>
        <v/>
      </c>
      <c r="AB886" t="str">
        <f t="shared" si="244"/>
        <v/>
      </c>
      <c r="AC886" t="str">
        <f t="shared" si="250"/>
        <v/>
      </c>
      <c r="AD886" t="str">
        <f t="shared" si="251"/>
        <v/>
      </c>
      <c r="AE886" t="str">
        <f t="shared" si="252"/>
        <v/>
      </c>
      <c r="AG886">
        <v>884</v>
      </c>
      <c r="AH886" t="str">
        <f t="shared" si="255"/>
        <v/>
      </c>
      <c r="AN886" t="str">
        <f>IF($E886="","",INDEX(CATEGORIAS!$A:$A,MATCH($E886,CATEGORIAS!$B:$B,0)))</f>
        <v/>
      </c>
      <c r="AO886" t="str">
        <f>IF($F886="","",INDEX(SUBCATEGORIAS!$A:$A,MATCH($F886,SUBCATEGORIAS!$B:$B,0)))</f>
        <v/>
      </c>
      <c r="AP886" t="str">
        <f t="shared" si="245"/>
        <v/>
      </c>
      <c r="AR886" s="2" t="str">
        <f t="shared" si="253"/>
        <v/>
      </c>
      <c r="AS886" t="str">
        <f t="shared" si="254"/>
        <v/>
      </c>
      <c r="AT886" t="str">
        <f t="shared" si="246"/>
        <v/>
      </c>
      <c r="AU886" t="str">
        <f t="shared" si="247"/>
        <v/>
      </c>
    </row>
    <row r="887" spans="2:47" x14ac:dyDescent="0.25">
      <c r="B887" t="str">
        <f>IF(D887="","",MAX($B$2:B886)+1)</f>
        <v/>
      </c>
      <c r="C887" s="3" t="str">
        <f>IF(A887="","",IF(COUNTIF($A$2:$A886,$A887)=0,MAX($C$2:$C886)+1,""))</f>
        <v/>
      </c>
      <c r="M887" t="s">
        <v>57</v>
      </c>
      <c r="O887" t="s">
        <v>57</v>
      </c>
      <c r="P887" s="3" t="str">
        <f t="shared" si="248"/>
        <v/>
      </c>
      <c r="Q887" s="3" t="str">
        <f>IF(D887="","",IF(AND(D887&lt;&gt;"",E887&lt;&gt;"",F887&lt;&gt;"",J887&lt;&gt;"",P887&lt;&gt;"",L887&lt;&gt;"",IFERROR(MATCH(INDEX($C:$C,MATCH($D887,$D:$D,0)),IMAGENES!$B:$B,0),-1)&gt;0),"'si'","'no'"))</f>
        <v/>
      </c>
      <c r="S887" t="str">
        <f t="shared" si="238"/>
        <v/>
      </c>
      <c r="T887" t="str">
        <f t="shared" si="239"/>
        <v/>
      </c>
      <c r="U887" t="str">
        <f t="shared" si="240"/>
        <v/>
      </c>
      <c r="V887" t="str">
        <f t="shared" si="249"/>
        <v/>
      </c>
      <c r="W887" t="str">
        <f t="shared" si="241"/>
        <v/>
      </c>
      <c r="X887" t="str">
        <f t="shared" si="242"/>
        <v/>
      </c>
      <c r="Y887" t="str">
        <f t="shared" si="243"/>
        <v/>
      </c>
      <c r="Z887" t="str">
        <f>IF($X887="","",INDEX(CATEGORIAS!$A:$A,MATCH($X887,CATEGORIAS!$B:$B,0)))</f>
        <v/>
      </c>
      <c r="AA887" t="str">
        <f>IF($Y887="","",INDEX(SUBCATEGORIAS!$A:$A,MATCH($Y887,SUBCATEGORIAS!$B:$B,0)))</f>
        <v/>
      </c>
      <c r="AB887" t="str">
        <f t="shared" si="244"/>
        <v/>
      </c>
      <c r="AC887" t="str">
        <f t="shared" si="250"/>
        <v/>
      </c>
      <c r="AD887" t="str">
        <f t="shared" si="251"/>
        <v/>
      </c>
      <c r="AE887" t="str">
        <f t="shared" si="252"/>
        <v/>
      </c>
      <c r="AG887">
        <v>885</v>
      </c>
      <c r="AH887" t="str">
        <f t="shared" si="255"/>
        <v/>
      </c>
      <c r="AN887" t="str">
        <f>IF($E887="","",INDEX(CATEGORIAS!$A:$A,MATCH($E887,CATEGORIAS!$B:$B,0)))</f>
        <v/>
      </c>
      <c r="AO887" t="str">
        <f>IF($F887="","",INDEX(SUBCATEGORIAS!$A:$A,MATCH($F887,SUBCATEGORIAS!$B:$B,0)))</f>
        <v/>
      </c>
      <c r="AP887" t="str">
        <f t="shared" si="245"/>
        <v/>
      </c>
      <c r="AR887" s="2" t="str">
        <f t="shared" si="253"/>
        <v/>
      </c>
      <c r="AS887" t="str">
        <f t="shared" si="254"/>
        <v/>
      </c>
      <c r="AT887" t="str">
        <f t="shared" si="246"/>
        <v/>
      </c>
      <c r="AU887" t="str">
        <f t="shared" si="247"/>
        <v/>
      </c>
    </row>
    <row r="888" spans="2:47" x14ac:dyDescent="0.25">
      <c r="B888" t="str">
        <f>IF(D888="","",MAX($B$2:B887)+1)</f>
        <v/>
      </c>
      <c r="C888" s="3" t="str">
        <f>IF(A888="","",IF(COUNTIF($A$2:$A887,$A888)=0,MAX($C$2:$C887)+1,""))</f>
        <v/>
      </c>
      <c r="M888" t="s">
        <v>57</v>
      </c>
      <c r="O888" t="s">
        <v>57</v>
      </c>
      <c r="P888" s="3" t="str">
        <f t="shared" si="248"/>
        <v/>
      </c>
      <c r="Q888" s="3" t="str">
        <f>IF(D888="","",IF(AND(D888&lt;&gt;"",E888&lt;&gt;"",F888&lt;&gt;"",J888&lt;&gt;"",P888&lt;&gt;"",L888&lt;&gt;"",IFERROR(MATCH(INDEX($C:$C,MATCH($D888,$D:$D,0)),IMAGENES!$B:$B,0),-1)&gt;0),"'si'","'no'"))</f>
        <v/>
      </c>
      <c r="S888" t="str">
        <f t="shared" si="238"/>
        <v/>
      </c>
      <c r="T888" t="str">
        <f t="shared" si="239"/>
        <v/>
      </c>
      <c r="U888" t="str">
        <f t="shared" si="240"/>
        <v/>
      </c>
      <c r="V888" t="str">
        <f t="shared" si="249"/>
        <v/>
      </c>
      <c r="W888" t="str">
        <f t="shared" si="241"/>
        <v/>
      </c>
      <c r="X888" t="str">
        <f t="shared" si="242"/>
        <v/>
      </c>
      <c r="Y888" t="str">
        <f t="shared" si="243"/>
        <v/>
      </c>
      <c r="Z888" t="str">
        <f>IF($X888="","",INDEX(CATEGORIAS!$A:$A,MATCH($X888,CATEGORIAS!$B:$B,0)))</f>
        <v/>
      </c>
      <c r="AA888" t="str">
        <f>IF($Y888="","",INDEX(SUBCATEGORIAS!$A:$A,MATCH($Y888,SUBCATEGORIAS!$B:$B,0)))</f>
        <v/>
      </c>
      <c r="AB888" t="str">
        <f t="shared" si="244"/>
        <v/>
      </c>
      <c r="AC888" t="str">
        <f t="shared" si="250"/>
        <v/>
      </c>
      <c r="AD888" t="str">
        <f t="shared" si="251"/>
        <v/>
      </c>
      <c r="AE888" t="str">
        <f t="shared" si="252"/>
        <v/>
      </c>
      <c r="AG888">
        <v>886</v>
      </c>
      <c r="AH888" t="str">
        <f t="shared" si="255"/>
        <v/>
      </c>
      <c r="AN888" t="str">
        <f>IF($E888="","",INDEX(CATEGORIAS!$A:$A,MATCH($E888,CATEGORIAS!$B:$B,0)))</f>
        <v/>
      </c>
      <c r="AO888" t="str">
        <f>IF($F888="","",INDEX(SUBCATEGORIAS!$A:$A,MATCH($F888,SUBCATEGORIAS!$B:$B,0)))</f>
        <v/>
      </c>
      <c r="AP888" t="str">
        <f t="shared" si="245"/>
        <v/>
      </c>
      <c r="AR888" s="2" t="str">
        <f t="shared" si="253"/>
        <v/>
      </c>
      <c r="AS888" t="str">
        <f t="shared" si="254"/>
        <v/>
      </c>
      <c r="AT888" t="str">
        <f t="shared" si="246"/>
        <v/>
      </c>
      <c r="AU888" t="str">
        <f t="shared" si="247"/>
        <v/>
      </c>
    </row>
    <row r="889" spans="2:47" x14ac:dyDescent="0.25">
      <c r="B889" t="str">
        <f>IF(D889="","",MAX($B$2:B888)+1)</f>
        <v/>
      </c>
      <c r="C889" s="3" t="str">
        <f>IF(A889="","",IF(COUNTIF($A$2:$A888,$A889)=0,MAX($C$2:$C888)+1,""))</f>
        <v/>
      </c>
      <c r="M889" t="s">
        <v>57</v>
      </c>
      <c r="O889" t="s">
        <v>57</v>
      </c>
      <c r="P889" s="3" t="str">
        <f t="shared" si="248"/>
        <v/>
      </c>
      <c r="Q889" s="3" t="str">
        <f>IF(D889="","",IF(AND(D889&lt;&gt;"",E889&lt;&gt;"",F889&lt;&gt;"",J889&lt;&gt;"",P889&lt;&gt;"",L889&lt;&gt;"",IFERROR(MATCH(INDEX($C:$C,MATCH($D889,$D:$D,0)),IMAGENES!$B:$B,0),-1)&gt;0),"'si'","'no'"))</f>
        <v/>
      </c>
      <c r="S889" t="str">
        <f t="shared" si="238"/>
        <v/>
      </c>
      <c r="T889" t="str">
        <f t="shared" si="239"/>
        <v/>
      </c>
      <c r="U889" t="str">
        <f t="shared" si="240"/>
        <v/>
      </c>
      <c r="V889" t="str">
        <f t="shared" si="249"/>
        <v/>
      </c>
      <c r="W889" t="str">
        <f t="shared" si="241"/>
        <v/>
      </c>
      <c r="X889" t="str">
        <f t="shared" si="242"/>
        <v/>
      </c>
      <c r="Y889" t="str">
        <f t="shared" si="243"/>
        <v/>
      </c>
      <c r="Z889" t="str">
        <f>IF($X889="","",INDEX(CATEGORIAS!$A:$A,MATCH($X889,CATEGORIAS!$B:$B,0)))</f>
        <v/>
      </c>
      <c r="AA889" t="str">
        <f>IF($Y889="","",INDEX(SUBCATEGORIAS!$A:$A,MATCH($Y889,SUBCATEGORIAS!$B:$B,0)))</f>
        <v/>
      </c>
      <c r="AB889" t="str">
        <f t="shared" si="244"/>
        <v/>
      </c>
      <c r="AC889" t="str">
        <f t="shared" si="250"/>
        <v/>
      </c>
      <c r="AD889" t="str">
        <f t="shared" si="251"/>
        <v/>
      </c>
      <c r="AE889" t="str">
        <f t="shared" si="252"/>
        <v/>
      </c>
      <c r="AG889">
        <v>887</v>
      </c>
      <c r="AH889" t="str">
        <f t="shared" si="255"/>
        <v/>
      </c>
      <c r="AN889" t="str">
        <f>IF($E889="","",INDEX(CATEGORIAS!$A:$A,MATCH($E889,CATEGORIAS!$B:$B,0)))</f>
        <v/>
      </c>
      <c r="AO889" t="str">
        <f>IF($F889="","",INDEX(SUBCATEGORIAS!$A:$A,MATCH($F889,SUBCATEGORIAS!$B:$B,0)))</f>
        <v/>
      </c>
      <c r="AP889" t="str">
        <f t="shared" si="245"/>
        <v/>
      </c>
      <c r="AR889" s="2" t="str">
        <f t="shared" si="253"/>
        <v/>
      </c>
      <c r="AS889" t="str">
        <f t="shared" si="254"/>
        <v/>
      </c>
      <c r="AT889" t="str">
        <f t="shared" si="246"/>
        <v/>
      </c>
      <c r="AU889" t="str">
        <f t="shared" si="247"/>
        <v/>
      </c>
    </row>
    <row r="890" spans="2:47" x14ac:dyDescent="0.25">
      <c r="B890" t="str">
        <f>IF(D890="","",MAX($B$2:B889)+1)</f>
        <v/>
      </c>
      <c r="C890" s="3" t="str">
        <f>IF(A890="","",IF(COUNTIF($A$2:$A889,$A890)=0,MAX($C$2:$C889)+1,""))</f>
        <v/>
      </c>
      <c r="M890" t="s">
        <v>57</v>
      </c>
      <c r="O890" t="s">
        <v>57</v>
      </c>
      <c r="P890" s="3" t="str">
        <f t="shared" si="248"/>
        <v/>
      </c>
      <c r="Q890" s="3" t="str">
        <f>IF(D890="","",IF(AND(D890&lt;&gt;"",E890&lt;&gt;"",F890&lt;&gt;"",J890&lt;&gt;"",P890&lt;&gt;"",L890&lt;&gt;"",IFERROR(MATCH(INDEX($C:$C,MATCH($D890,$D:$D,0)),IMAGENES!$B:$B,0),-1)&gt;0),"'si'","'no'"))</f>
        <v/>
      </c>
      <c r="S890" t="str">
        <f t="shared" si="238"/>
        <v/>
      </c>
      <c r="T890" t="str">
        <f t="shared" si="239"/>
        <v/>
      </c>
      <c r="U890" t="str">
        <f t="shared" si="240"/>
        <v/>
      </c>
      <c r="V890" t="str">
        <f t="shared" si="249"/>
        <v/>
      </c>
      <c r="W890" t="str">
        <f t="shared" si="241"/>
        <v/>
      </c>
      <c r="X890" t="str">
        <f t="shared" si="242"/>
        <v/>
      </c>
      <c r="Y890" t="str">
        <f t="shared" si="243"/>
        <v/>
      </c>
      <c r="Z890" t="str">
        <f>IF($X890="","",INDEX(CATEGORIAS!$A:$A,MATCH($X890,CATEGORIAS!$B:$B,0)))</f>
        <v/>
      </c>
      <c r="AA890" t="str">
        <f>IF($Y890="","",INDEX(SUBCATEGORIAS!$A:$A,MATCH($Y890,SUBCATEGORIAS!$B:$B,0)))</f>
        <v/>
      </c>
      <c r="AB890" t="str">
        <f t="shared" si="244"/>
        <v/>
      </c>
      <c r="AC890" t="str">
        <f t="shared" si="250"/>
        <v/>
      </c>
      <c r="AD890" t="str">
        <f t="shared" si="251"/>
        <v/>
      </c>
      <c r="AE890" t="str">
        <f t="shared" si="252"/>
        <v/>
      </c>
      <c r="AG890">
        <v>888</v>
      </c>
      <c r="AH890" t="str">
        <f t="shared" si="255"/>
        <v/>
      </c>
      <c r="AN890" t="str">
        <f>IF($E890="","",INDEX(CATEGORIAS!$A:$A,MATCH($E890,CATEGORIAS!$B:$B,0)))</f>
        <v/>
      </c>
      <c r="AO890" t="str">
        <f>IF($F890="","",INDEX(SUBCATEGORIAS!$A:$A,MATCH($F890,SUBCATEGORIAS!$B:$B,0)))</f>
        <v/>
      </c>
      <c r="AP890" t="str">
        <f t="shared" si="245"/>
        <v/>
      </c>
      <c r="AR890" s="2" t="str">
        <f t="shared" si="253"/>
        <v/>
      </c>
      <c r="AS890" t="str">
        <f t="shared" si="254"/>
        <v/>
      </c>
      <c r="AT890" t="str">
        <f t="shared" si="246"/>
        <v/>
      </c>
      <c r="AU890" t="str">
        <f t="shared" si="247"/>
        <v/>
      </c>
    </row>
    <row r="891" spans="2:47" x14ac:dyDescent="0.25">
      <c r="B891" t="str">
        <f>IF(D891="","",MAX($B$2:B890)+1)</f>
        <v/>
      </c>
      <c r="C891" s="3" t="str">
        <f>IF(A891="","",IF(COUNTIF($A$2:$A890,$A891)=0,MAX($C$2:$C890)+1,""))</f>
        <v/>
      </c>
      <c r="M891" t="s">
        <v>57</v>
      </c>
      <c r="O891" t="s">
        <v>57</v>
      </c>
      <c r="P891" s="3" t="str">
        <f t="shared" si="248"/>
        <v/>
      </c>
      <c r="Q891" s="3" t="str">
        <f>IF(D891="","",IF(AND(D891&lt;&gt;"",E891&lt;&gt;"",F891&lt;&gt;"",J891&lt;&gt;"",P891&lt;&gt;"",L891&lt;&gt;"",IFERROR(MATCH(INDEX($C:$C,MATCH($D891,$D:$D,0)),IMAGENES!$B:$B,0),-1)&gt;0),"'si'","'no'"))</f>
        <v/>
      </c>
      <c r="S891" t="str">
        <f t="shared" si="238"/>
        <v/>
      </c>
      <c r="T891" t="str">
        <f t="shared" si="239"/>
        <v/>
      </c>
      <c r="U891" t="str">
        <f t="shared" si="240"/>
        <v/>
      </c>
      <c r="V891" t="str">
        <f t="shared" si="249"/>
        <v/>
      </c>
      <c r="W891" t="str">
        <f t="shared" si="241"/>
        <v/>
      </c>
      <c r="X891" t="str">
        <f t="shared" si="242"/>
        <v/>
      </c>
      <c r="Y891" t="str">
        <f t="shared" si="243"/>
        <v/>
      </c>
      <c r="Z891" t="str">
        <f>IF($X891="","",INDEX(CATEGORIAS!$A:$A,MATCH($X891,CATEGORIAS!$B:$B,0)))</f>
        <v/>
      </c>
      <c r="AA891" t="str">
        <f>IF($Y891="","",INDEX(SUBCATEGORIAS!$A:$A,MATCH($Y891,SUBCATEGORIAS!$B:$B,0)))</f>
        <v/>
      </c>
      <c r="AB891" t="str">
        <f t="shared" si="244"/>
        <v/>
      </c>
      <c r="AC891" t="str">
        <f t="shared" si="250"/>
        <v/>
      </c>
      <c r="AD891" t="str">
        <f t="shared" si="251"/>
        <v/>
      </c>
      <c r="AE891" t="str">
        <f t="shared" si="252"/>
        <v/>
      </c>
      <c r="AG891">
        <v>889</v>
      </c>
      <c r="AH891" t="str">
        <f t="shared" si="255"/>
        <v/>
      </c>
      <c r="AN891" t="str">
        <f>IF($E891="","",INDEX(CATEGORIAS!$A:$A,MATCH($E891,CATEGORIAS!$B:$B,0)))</f>
        <v/>
      </c>
      <c r="AO891" t="str">
        <f>IF($F891="","",INDEX(SUBCATEGORIAS!$A:$A,MATCH($F891,SUBCATEGORIAS!$B:$B,0)))</f>
        <v/>
      </c>
      <c r="AP891" t="str">
        <f t="shared" si="245"/>
        <v/>
      </c>
      <c r="AR891" s="2" t="str">
        <f t="shared" si="253"/>
        <v/>
      </c>
      <c r="AS891" t="str">
        <f t="shared" si="254"/>
        <v/>
      </c>
      <c r="AT891" t="str">
        <f t="shared" si="246"/>
        <v/>
      </c>
      <c r="AU891" t="str">
        <f t="shared" si="247"/>
        <v/>
      </c>
    </row>
    <row r="892" spans="2:47" x14ac:dyDescent="0.25">
      <c r="B892" t="str">
        <f>IF(D892="","",MAX($B$2:B891)+1)</f>
        <v/>
      </c>
      <c r="C892" s="3" t="str">
        <f>IF(A892="","",IF(COUNTIF($A$2:$A891,$A892)=0,MAX($C$2:$C891)+1,""))</f>
        <v/>
      </c>
      <c r="M892" t="s">
        <v>57</v>
      </c>
      <c r="O892" t="s">
        <v>57</v>
      </c>
      <c r="P892" s="3" t="str">
        <f t="shared" si="248"/>
        <v/>
      </c>
      <c r="Q892" s="3" t="str">
        <f>IF(D892="","",IF(AND(D892&lt;&gt;"",E892&lt;&gt;"",F892&lt;&gt;"",J892&lt;&gt;"",P892&lt;&gt;"",L892&lt;&gt;"",IFERROR(MATCH(INDEX($C:$C,MATCH($D892,$D:$D,0)),IMAGENES!$B:$B,0),-1)&gt;0),"'si'","'no'"))</f>
        <v/>
      </c>
      <c r="S892" t="str">
        <f t="shared" si="238"/>
        <v/>
      </c>
      <c r="T892" t="str">
        <f t="shared" si="239"/>
        <v/>
      </c>
      <c r="U892" t="str">
        <f t="shared" si="240"/>
        <v/>
      </c>
      <c r="V892" t="str">
        <f t="shared" si="249"/>
        <v/>
      </c>
      <c r="W892" t="str">
        <f t="shared" si="241"/>
        <v/>
      </c>
      <c r="X892" t="str">
        <f t="shared" si="242"/>
        <v/>
      </c>
      <c r="Y892" t="str">
        <f t="shared" si="243"/>
        <v/>
      </c>
      <c r="Z892" t="str">
        <f>IF($X892="","",INDEX(CATEGORIAS!$A:$A,MATCH($X892,CATEGORIAS!$B:$B,0)))</f>
        <v/>
      </c>
      <c r="AA892" t="str">
        <f>IF($Y892="","",INDEX(SUBCATEGORIAS!$A:$A,MATCH($Y892,SUBCATEGORIAS!$B:$B,0)))</f>
        <v/>
      </c>
      <c r="AB892" t="str">
        <f t="shared" si="244"/>
        <v/>
      </c>
      <c r="AC892" t="str">
        <f t="shared" si="250"/>
        <v/>
      </c>
      <c r="AD892" t="str">
        <f t="shared" si="251"/>
        <v/>
      </c>
      <c r="AE892" t="str">
        <f t="shared" si="252"/>
        <v/>
      </c>
      <c r="AG892">
        <v>890</v>
      </c>
      <c r="AH892" t="str">
        <f t="shared" si="255"/>
        <v/>
      </c>
      <c r="AN892" t="str">
        <f>IF($E892="","",INDEX(CATEGORIAS!$A:$A,MATCH($E892,CATEGORIAS!$B:$B,0)))</f>
        <v/>
      </c>
      <c r="AO892" t="str">
        <f>IF($F892="","",INDEX(SUBCATEGORIAS!$A:$A,MATCH($F892,SUBCATEGORIAS!$B:$B,0)))</f>
        <v/>
      </c>
      <c r="AP892" t="str">
        <f t="shared" si="245"/>
        <v/>
      </c>
      <c r="AR892" s="2" t="str">
        <f t="shared" si="253"/>
        <v/>
      </c>
      <c r="AS892" t="str">
        <f t="shared" si="254"/>
        <v/>
      </c>
      <c r="AT892" t="str">
        <f t="shared" si="246"/>
        <v/>
      </c>
      <c r="AU892" t="str">
        <f t="shared" si="247"/>
        <v/>
      </c>
    </row>
    <row r="893" spans="2:47" x14ac:dyDescent="0.25">
      <c r="B893" t="str">
        <f>IF(D893="","",MAX($B$2:B892)+1)</f>
        <v/>
      </c>
      <c r="C893" s="3" t="str">
        <f>IF(A893="","",IF(COUNTIF($A$2:$A892,$A893)=0,MAX($C$2:$C892)+1,""))</f>
        <v/>
      </c>
      <c r="M893" t="s">
        <v>57</v>
      </c>
      <c r="O893" t="s">
        <v>57</v>
      </c>
      <c r="P893" s="3" t="str">
        <f t="shared" si="248"/>
        <v/>
      </c>
      <c r="Q893" s="3" t="str">
        <f>IF(D893="","",IF(AND(D893&lt;&gt;"",E893&lt;&gt;"",F893&lt;&gt;"",J893&lt;&gt;"",P893&lt;&gt;"",L893&lt;&gt;"",IFERROR(MATCH(INDEX($C:$C,MATCH($D893,$D:$D,0)),IMAGENES!$B:$B,0),-1)&gt;0),"'si'","'no'"))</f>
        <v/>
      </c>
      <c r="S893" t="str">
        <f t="shared" si="238"/>
        <v/>
      </c>
      <c r="T893" t="str">
        <f t="shared" si="239"/>
        <v/>
      </c>
      <c r="U893" t="str">
        <f t="shared" si="240"/>
        <v/>
      </c>
      <c r="V893" t="str">
        <f t="shared" si="249"/>
        <v/>
      </c>
      <c r="W893" t="str">
        <f t="shared" si="241"/>
        <v/>
      </c>
      <c r="X893" t="str">
        <f t="shared" si="242"/>
        <v/>
      </c>
      <c r="Y893" t="str">
        <f t="shared" si="243"/>
        <v/>
      </c>
      <c r="Z893" t="str">
        <f>IF($X893="","",INDEX(CATEGORIAS!$A:$A,MATCH($X893,CATEGORIAS!$B:$B,0)))</f>
        <v/>
      </c>
      <c r="AA893" t="str">
        <f>IF($Y893="","",INDEX(SUBCATEGORIAS!$A:$A,MATCH($Y893,SUBCATEGORIAS!$B:$B,0)))</f>
        <v/>
      </c>
      <c r="AB893" t="str">
        <f t="shared" si="244"/>
        <v/>
      </c>
      <c r="AC893" t="str">
        <f t="shared" si="250"/>
        <v/>
      </c>
      <c r="AD893" t="str">
        <f t="shared" si="251"/>
        <v/>
      </c>
      <c r="AE893" t="str">
        <f t="shared" si="252"/>
        <v/>
      </c>
      <c r="AG893">
        <v>891</v>
      </c>
      <c r="AH893" t="str">
        <f t="shared" si="255"/>
        <v/>
      </c>
      <c r="AN893" t="str">
        <f>IF($E893="","",INDEX(CATEGORIAS!$A:$A,MATCH($E893,CATEGORIAS!$B:$B,0)))</f>
        <v/>
      </c>
      <c r="AO893" t="str">
        <f>IF($F893="","",INDEX(SUBCATEGORIAS!$A:$A,MATCH($F893,SUBCATEGORIAS!$B:$B,0)))</f>
        <v/>
      </c>
      <c r="AP893" t="str">
        <f t="shared" si="245"/>
        <v/>
      </c>
      <c r="AR893" s="2" t="str">
        <f t="shared" si="253"/>
        <v/>
      </c>
      <c r="AS893" t="str">
        <f t="shared" si="254"/>
        <v/>
      </c>
      <c r="AT893" t="str">
        <f t="shared" si="246"/>
        <v/>
      </c>
      <c r="AU893" t="str">
        <f t="shared" si="247"/>
        <v/>
      </c>
    </row>
    <row r="894" spans="2:47" x14ac:dyDescent="0.25">
      <c r="B894" t="str">
        <f>IF(D894="","",MAX($B$2:B893)+1)</f>
        <v/>
      </c>
      <c r="C894" s="3" t="str">
        <f>IF(A894="","",IF(COUNTIF($A$2:$A893,$A894)=0,MAX($C$2:$C893)+1,""))</f>
        <v/>
      </c>
      <c r="M894" t="s">
        <v>57</v>
      </c>
      <c r="O894" t="s">
        <v>57</v>
      </c>
      <c r="P894" s="3" t="str">
        <f t="shared" si="248"/>
        <v/>
      </c>
      <c r="Q894" s="3" t="str">
        <f>IF(D894="","",IF(AND(D894&lt;&gt;"",E894&lt;&gt;"",F894&lt;&gt;"",J894&lt;&gt;"",P894&lt;&gt;"",L894&lt;&gt;"",IFERROR(MATCH(INDEX($C:$C,MATCH($D894,$D:$D,0)),IMAGENES!$B:$B,0),-1)&gt;0),"'si'","'no'"))</f>
        <v/>
      </c>
      <c r="S894" t="str">
        <f t="shared" si="238"/>
        <v/>
      </c>
      <c r="T894" t="str">
        <f t="shared" si="239"/>
        <v/>
      </c>
      <c r="U894" t="str">
        <f t="shared" si="240"/>
        <v/>
      </c>
      <c r="V894" t="str">
        <f t="shared" si="249"/>
        <v/>
      </c>
      <c r="W894" t="str">
        <f t="shared" si="241"/>
        <v/>
      </c>
      <c r="X894" t="str">
        <f t="shared" si="242"/>
        <v/>
      </c>
      <c r="Y894" t="str">
        <f t="shared" si="243"/>
        <v/>
      </c>
      <c r="Z894" t="str">
        <f>IF($X894="","",INDEX(CATEGORIAS!$A:$A,MATCH($X894,CATEGORIAS!$B:$B,0)))</f>
        <v/>
      </c>
      <c r="AA894" t="str">
        <f>IF($Y894="","",INDEX(SUBCATEGORIAS!$A:$A,MATCH($Y894,SUBCATEGORIAS!$B:$B,0)))</f>
        <v/>
      </c>
      <c r="AB894" t="str">
        <f t="shared" si="244"/>
        <v/>
      </c>
      <c r="AC894" t="str">
        <f t="shared" si="250"/>
        <v/>
      </c>
      <c r="AD894" t="str">
        <f t="shared" si="251"/>
        <v/>
      </c>
      <c r="AE894" t="str">
        <f t="shared" si="252"/>
        <v/>
      </c>
      <c r="AG894">
        <v>892</v>
      </c>
      <c r="AH894" t="str">
        <f t="shared" si="255"/>
        <v/>
      </c>
      <c r="AN894" t="str">
        <f>IF($E894="","",INDEX(CATEGORIAS!$A:$A,MATCH($E894,CATEGORIAS!$B:$B,0)))</f>
        <v/>
      </c>
      <c r="AO894" t="str">
        <f>IF($F894="","",INDEX(SUBCATEGORIAS!$A:$A,MATCH($F894,SUBCATEGORIAS!$B:$B,0)))</f>
        <v/>
      </c>
      <c r="AP894" t="str">
        <f t="shared" si="245"/>
        <v/>
      </c>
      <c r="AR894" s="2" t="str">
        <f t="shared" si="253"/>
        <v/>
      </c>
      <c r="AS894" t="str">
        <f t="shared" si="254"/>
        <v/>
      </c>
      <c r="AT894" t="str">
        <f t="shared" si="246"/>
        <v/>
      </c>
      <c r="AU894" t="str">
        <f t="shared" si="247"/>
        <v/>
      </c>
    </row>
    <row r="895" spans="2:47" x14ac:dyDescent="0.25">
      <c r="B895" t="str">
        <f>IF(D895="","",MAX($B$2:B894)+1)</f>
        <v/>
      </c>
      <c r="C895" s="3" t="str">
        <f>IF(A895="","",IF(COUNTIF($A$2:$A894,$A895)=0,MAX($C$2:$C894)+1,""))</f>
        <v/>
      </c>
      <c r="M895" t="s">
        <v>57</v>
      </c>
      <c r="O895" t="s">
        <v>57</v>
      </c>
      <c r="P895" s="3" t="str">
        <f t="shared" si="248"/>
        <v/>
      </c>
      <c r="Q895" s="3" t="str">
        <f>IF(D895="","",IF(AND(D895&lt;&gt;"",E895&lt;&gt;"",F895&lt;&gt;"",J895&lt;&gt;"",P895&lt;&gt;"",L895&lt;&gt;"",IFERROR(MATCH(INDEX($C:$C,MATCH($D895,$D:$D,0)),IMAGENES!$B:$B,0),-1)&gt;0),"'si'","'no'"))</f>
        <v/>
      </c>
      <c r="S895" t="str">
        <f t="shared" si="238"/>
        <v/>
      </c>
      <c r="T895" t="str">
        <f t="shared" si="239"/>
        <v/>
      </c>
      <c r="U895" t="str">
        <f t="shared" si="240"/>
        <v/>
      </c>
      <c r="V895" t="str">
        <f t="shared" si="249"/>
        <v/>
      </c>
      <c r="W895" t="str">
        <f t="shared" si="241"/>
        <v/>
      </c>
      <c r="X895" t="str">
        <f t="shared" si="242"/>
        <v/>
      </c>
      <c r="Y895" t="str">
        <f t="shared" si="243"/>
        <v/>
      </c>
      <c r="Z895" t="str">
        <f>IF($X895="","",INDEX(CATEGORIAS!$A:$A,MATCH($X895,CATEGORIAS!$B:$B,0)))</f>
        <v/>
      </c>
      <c r="AA895" t="str">
        <f>IF($Y895="","",INDEX(SUBCATEGORIAS!$A:$A,MATCH($Y895,SUBCATEGORIAS!$B:$B,0)))</f>
        <v/>
      </c>
      <c r="AB895" t="str">
        <f t="shared" si="244"/>
        <v/>
      </c>
      <c r="AC895" t="str">
        <f t="shared" si="250"/>
        <v/>
      </c>
      <c r="AD895" t="str">
        <f t="shared" si="251"/>
        <v/>
      </c>
      <c r="AE895" t="str">
        <f t="shared" si="252"/>
        <v/>
      </c>
      <c r="AG895">
        <v>893</v>
      </c>
      <c r="AH895" t="str">
        <f t="shared" si="255"/>
        <v/>
      </c>
      <c r="AN895" t="str">
        <f>IF($E895="","",INDEX(CATEGORIAS!$A:$A,MATCH($E895,CATEGORIAS!$B:$B,0)))</f>
        <v/>
      </c>
      <c r="AO895" t="str">
        <f>IF($F895="","",INDEX(SUBCATEGORIAS!$A:$A,MATCH($F895,SUBCATEGORIAS!$B:$B,0)))</f>
        <v/>
      </c>
      <c r="AP895" t="str">
        <f t="shared" si="245"/>
        <v/>
      </c>
      <c r="AR895" s="2" t="str">
        <f t="shared" si="253"/>
        <v/>
      </c>
      <c r="AS895" t="str">
        <f t="shared" si="254"/>
        <v/>
      </c>
      <c r="AT895" t="str">
        <f t="shared" si="246"/>
        <v/>
      </c>
      <c r="AU895" t="str">
        <f t="shared" si="247"/>
        <v/>
      </c>
    </row>
    <row r="896" spans="2:47" x14ac:dyDescent="0.25">
      <c r="B896" t="str">
        <f>IF(D896="","",MAX($B$2:B895)+1)</f>
        <v/>
      </c>
      <c r="C896" s="3" t="str">
        <f>IF(A896="","",IF(COUNTIF($A$2:$A895,$A896)=0,MAX($C$2:$C895)+1,""))</f>
        <v/>
      </c>
      <c r="M896" t="s">
        <v>57</v>
      </c>
      <c r="O896" t="s">
        <v>57</v>
      </c>
      <c r="P896" s="3" t="str">
        <f t="shared" si="248"/>
        <v/>
      </c>
      <c r="Q896" s="3" t="str">
        <f>IF(D896="","",IF(AND(D896&lt;&gt;"",E896&lt;&gt;"",F896&lt;&gt;"",J896&lt;&gt;"",P896&lt;&gt;"",L896&lt;&gt;"",IFERROR(MATCH(INDEX($C:$C,MATCH($D896,$D:$D,0)),IMAGENES!$B:$B,0),-1)&gt;0),"'si'","'no'"))</f>
        <v/>
      </c>
      <c r="S896" t="str">
        <f t="shared" si="238"/>
        <v/>
      </c>
      <c r="T896" t="str">
        <f t="shared" si="239"/>
        <v/>
      </c>
      <c r="U896" t="str">
        <f t="shared" si="240"/>
        <v/>
      </c>
      <c r="V896" t="str">
        <f t="shared" si="249"/>
        <v/>
      </c>
      <c r="W896" t="str">
        <f t="shared" si="241"/>
        <v/>
      </c>
      <c r="X896" t="str">
        <f t="shared" si="242"/>
        <v/>
      </c>
      <c r="Y896" t="str">
        <f t="shared" si="243"/>
        <v/>
      </c>
      <c r="Z896" t="str">
        <f>IF($X896="","",INDEX(CATEGORIAS!$A:$A,MATCH($X896,CATEGORIAS!$B:$B,0)))</f>
        <v/>
      </c>
      <c r="AA896" t="str">
        <f>IF($Y896="","",INDEX(SUBCATEGORIAS!$A:$A,MATCH($Y896,SUBCATEGORIAS!$B:$B,0)))</f>
        <v/>
      </c>
      <c r="AB896" t="str">
        <f t="shared" si="244"/>
        <v/>
      </c>
      <c r="AC896" t="str">
        <f t="shared" si="250"/>
        <v/>
      </c>
      <c r="AD896" t="str">
        <f t="shared" si="251"/>
        <v/>
      </c>
      <c r="AE896" t="str">
        <f t="shared" si="252"/>
        <v/>
      </c>
      <c r="AG896">
        <v>894</v>
      </c>
      <c r="AH896" t="str">
        <f t="shared" si="255"/>
        <v/>
      </c>
      <c r="AN896" t="str">
        <f>IF($E896="","",INDEX(CATEGORIAS!$A:$A,MATCH($E896,CATEGORIAS!$B:$B,0)))</f>
        <v/>
      </c>
      <c r="AO896" t="str">
        <f>IF($F896="","",INDEX(SUBCATEGORIAS!$A:$A,MATCH($F896,SUBCATEGORIAS!$B:$B,0)))</f>
        <v/>
      </c>
      <c r="AP896" t="str">
        <f t="shared" si="245"/>
        <v/>
      </c>
      <c r="AR896" s="2" t="str">
        <f t="shared" si="253"/>
        <v/>
      </c>
      <c r="AS896" t="str">
        <f t="shared" si="254"/>
        <v/>
      </c>
      <c r="AT896" t="str">
        <f t="shared" si="246"/>
        <v/>
      </c>
      <c r="AU896" t="str">
        <f t="shared" si="247"/>
        <v/>
      </c>
    </row>
    <row r="897" spans="2:47" x14ac:dyDescent="0.25">
      <c r="B897" t="str">
        <f>IF(D897="","",MAX($B$2:B896)+1)</f>
        <v/>
      </c>
      <c r="C897" s="3" t="str">
        <f>IF(A897="","",IF(COUNTIF($A$2:$A896,$A897)=0,MAX($C$2:$C896)+1,""))</f>
        <v/>
      </c>
      <c r="M897" t="s">
        <v>57</v>
      </c>
      <c r="O897" t="s">
        <v>57</v>
      </c>
      <c r="P897" s="3" t="str">
        <f t="shared" si="248"/>
        <v/>
      </c>
      <c r="Q897" s="3" t="str">
        <f>IF(D897="","",IF(AND(D897&lt;&gt;"",E897&lt;&gt;"",F897&lt;&gt;"",J897&lt;&gt;"",P897&lt;&gt;"",L897&lt;&gt;"",IFERROR(MATCH(INDEX($C:$C,MATCH($D897,$D:$D,0)),IMAGENES!$B:$B,0),-1)&gt;0),"'si'","'no'"))</f>
        <v/>
      </c>
      <c r="S897" t="str">
        <f t="shared" si="238"/>
        <v/>
      </c>
      <c r="T897" t="str">
        <f t="shared" si="239"/>
        <v/>
      </c>
      <c r="U897" t="str">
        <f t="shared" si="240"/>
        <v/>
      </c>
      <c r="V897" t="str">
        <f t="shared" si="249"/>
        <v/>
      </c>
      <c r="W897" t="str">
        <f t="shared" si="241"/>
        <v/>
      </c>
      <c r="X897" t="str">
        <f t="shared" si="242"/>
        <v/>
      </c>
      <c r="Y897" t="str">
        <f t="shared" si="243"/>
        <v/>
      </c>
      <c r="Z897" t="str">
        <f>IF($X897="","",INDEX(CATEGORIAS!$A:$A,MATCH($X897,CATEGORIAS!$B:$B,0)))</f>
        <v/>
      </c>
      <c r="AA897" t="str">
        <f>IF($Y897="","",INDEX(SUBCATEGORIAS!$A:$A,MATCH($Y897,SUBCATEGORIAS!$B:$B,0)))</f>
        <v/>
      </c>
      <c r="AB897" t="str">
        <f t="shared" si="244"/>
        <v/>
      </c>
      <c r="AC897" t="str">
        <f t="shared" si="250"/>
        <v/>
      </c>
      <c r="AD897" t="str">
        <f t="shared" si="251"/>
        <v/>
      </c>
      <c r="AE897" t="str">
        <f t="shared" si="252"/>
        <v/>
      </c>
      <c r="AG897">
        <v>895</v>
      </c>
      <c r="AH897" t="str">
        <f t="shared" si="255"/>
        <v/>
      </c>
      <c r="AN897" t="str">
        <f>IF($E897="","",INDEX(CATEGORIAS!$A:$A,MATCH($E897,CATEGORIAS!$B:$B,0)))</f>
        <v/>
      </c>
      <c r="AO897" t="str">
        <f>IF($F897="","",INDEX(SUBCATEGORIAS!$A:$A,MATCH($F897,SUBCATEGORIAS!$B:$B,0)))</f>
        <v/>
      </c>
      <c r="AP897" t="str">
        <f t="shared" si="245"/>
        <v/>
      </c>
      <c r="AR897" s="2" t="str">
        <f t="shared" si="253"/>
        <v/>
      </c>
      <c r="AS897" t="str">
        <f t="shared" si="254"/>
        <v/>
      </c>
      <c r="AT897" t="str">
        <f t="shared" si="246"/>
        <v/>
      </c>
      <c r="AU897" t="str">
        <f t="shared" si="247"/>
        <v/>
      </c>
    </row>
    <row r="898" spans="2:47" x14ac:dyDescent="0.25">
      <c r="B898" t="str">
        <f>IF(D898="","",MAX($B$2:B897)+1)</f>
        <v/>
      </c>
      <c r="C898" s="3" t="str">
        <f>IF(A898="","",IF(COUNTIF($A$2:$A897,$A898)=0,MAX($C$2:$C897)+1,""))</f>
        <v/>
      </c>
      <c r="M898" t="s">
        <v>57</v>
      </c>
      <c r="O898" t="s">
        <v>57</v>
      </c>
      <c r="P898" s="3" t="str">
        <f t="shared" si="248"/>
        <v/>
      </c>
      <c r="Q898" s="3" t="str">
        <f>IF(D898="","",IF(AND(D898&lt;&gt;"",E898&lt;&gt;"",F898&lt;&gt;"",J898&lt;&gt;"",P898&lt;&gt;"",L898&lt;&gt;"",IFERROR(MATCH(INDEX($C:$C,MATCH($D898,$D:$D,0)),IMAGENES!$B:$B,0),-1)&gt;0),"'si'","'no'"))</f>
        <v/>
      </c>
      <c r="S898" t="str">
        <f t="shared" si="238"/>
        <v/>
      </c>
      <c r="T898" t="str">
        <f t="shared" si="239"/>
        <v/>
      </c>
      <c r="U898" t="str">
        <f t="shared" si="240"/>
        <v/>
      </c>
      <c r="V898" t="str">
        <f t="shared" si="249"/>
        <v/>
      </c>
      <c r="W898" t="str">
        <f t="shared" si="241"/>
        <v/>
      </c>
      <c r="X898" t="str">
        <f t="shared" si="242"/>
        <v/>
      </c>
      <c r="Y898" t="str">
        <f t="shared" si="243"/>
        <v/>
      </c>
      <c r="Z898" t="str">
        <f>IF($X898="","",INDEX(CATEGORIAS!$A:$A,MATCH($X898,CATEGORIAS!$B:$B,0)))</f>
        <v/>
      </c>
      <c r="AA898" t="str">
        <f>IF($Y898="","",INDEX(SUBCATEGORIAS!$A:$A,MATCH($Y898,SUBCATEGORIAS!$B:$B,0)))</f>
        <v/>
      </c>
      <c r="AB898" t="str">
        <f t="shared" si="244"/>
        <v/>
      </c>
      <c r="AC898" t="str">
        <f t="shared" si="250"/>
        <v/>
      </c>
      <c r="AD898" t="str">
        <f t="shared" si="251"/>
        <v/>
      </c>
      <c r="AE898" t="str">
        <f t="shared" si="252"/>
        <v/>
      </c>
      <c r="AG898">
        <v>896</v>
      </c>
      <c r="AH898" t="str">
        <f t="shared" si="255"/>
        <v/>
      </c>
      <c r="AN898" t="str">
        <f>IF($E898="","",INDEX(CATEGORIAS!$A:$A,MATCH($E898,CATEGORIAS!$B:$B,0)))</f>
        <v/>
      </c>
      <c r="AO898" t="str">
        <f>IF($F898="","",INDEX(SUBCATEGORIAS!$A:$A,MATCH($F898,SUBCATEGORIAS!$B:$B,0)))</f>
        <v/>
      </c>
      <c r="AP898" t="str">
        <f t="shared" si="245"/>
        <v/>
      </c>
      <c r="AR898" s="2" t="str">
        <f t="shared" si="253"/>
        <v/>
      </c>
      <c r="AS898" t="str">
        <f t="shared" si="254"/>
        <v/>
      </c>
      <c r="AT898" t="str">
        <f t="shared" si="246"/>
        <v/>
      </c>
      <c r="AU898" t="str">
        <f t="shared" si="247"/>
        <v/>
      </c>
    </row>
    <row r="899" spans="2:47" x14ac:dyDescent="0.25">
      <c r="B899" t="str">
        <f>IF(D899="","",MAX($B$2:B898)+1)</f>
        <v/>
      </c>
      <c r="C899" s="3" t="str">
        <f>IF(A899="","",IF(COUNTIF($A$2:$A898,$A899)=0,MAX($C$2:$C898)+1,""))</f>
        <v/>
      </c>
      <c r="M899" t="s">
        <v>57</v>
      </c>
      <c r="O899" t="s">
        <v>57</v>
      </c>
      <c r="P899" s="3" t="str">
        <f t="shared" si="248"/>
        <v/>
      </c>
      <c r="Q899" s="3" t="str">
        <f>IF(D899="","",IF(AND(D899&lt;&gt;"",E899&lt;&gt;"",F899&lt;&gt;"",J899&lt;&gt;"",P899&lt;&gt;"",L899&lt;&gt;"",IFERROR(MATCH(INDEX($C:$C,MATCH($D899,$D:$D,0)),IMAGENES!$B:$B,0),-1)&gt;0),"'si'","'no'"))</f>
        <v/>
      </c>
      <c r="S899" t="str">
        <f t="shared" ref="S899:S962" si="256">IFERROR(INDEX($C:$C,MATCH($B899,$C:$C,0)),"")</f>
        <v/>
      </c>
      <c r="T899" t="str">
        <f t="shared" ref="T899:T962" si="257">IF($S899="","",INDEX($D:$D,MATCH($S899,$C:$C,0)))</f>
        <v/>
      </c>
      <c r="U899" t="str">
        <f t="shared" ref="U899:U962" si="258">IF($S899="","",INDEX($L:$L,MATCH($S899,$C:$C,0)))</f>
        <v/>
      </c>
      <c r="V899" t="str">
        <f t="shared" si="249"/>
        <v/>
      </c>
      <c r="W899" t="str">
        <f t="shared" ref="W899:W962" si="259">IF($S899="","",INDEX($M:$M,MATCH($S899,$C:$C,0)))</f>
        <v/>
      </c>
      <c r="X899" t="str">
        <f t="shared" ref="X899:X962" si="260">IF($S899="","",INDEX($E:$E,MATCH($S899,$C:$C,0)))</f>
        <v/>
      </c>
      <c r="Y899" t="str">
        <f t="shared" ref="Y899:Y962" si="261">IF($S899="","",INDEX($F:$F,MATCH($S899,$C:$C,0)))</f>
        <v/>
      </c>
      <c r="Z899" t="str">
        <f>IF($X899="","",INDEX(CATEGORIAS!$A:$A,MATCH($X899,CATEGORIAS!$B:$B,0)))</f>
        <v/>
      </c>
      <c r="AA899" t="str">
        <f>IF($Y899="","",INDEX(SUBCATEGORIAS!$A:$A,MATCH($Y899,SUBCATEGORIAS!$B:$B,0)))</f>
        <v/>
      </c>
      <c r="AB899" t="str">
        <f t="shared" ref="AB899:AB962" si="262">IF($S899="","",INDEX($J:$J,MATCH($S899,$C:$C,0)))</f>
        <v/>
      </c>
      <c r="AC899" t="str">
        <f t="shared" si="250"/>
        <v/>
      </c>
      <c r="AD899" t="str">
        <f t="shared" si="251"/>
        <v/>
      </c>
      <c r="AE899" t="str">
        <f t="shared" si="252"/>
        <v/>
      </c>
      <c r="AG899">
        <v>897</v>
      </c>
      <c r="AH899">
        <f t="shared" si="255"/>
        <v>65</v>
      </c>
      <c r="AN899" t="str">
        <f>IF($E899="","",INDEX(CATEGORIAS!$A:$A,MATCH($E899,CATEGORIAS!$B:$B,0)))</f>
        <v/>
      </c>
      <c r="AO899" t="str">
        <f>IF($F899="","",INDEX(SUBCATEGORIAS!$A:$A,MATCH($F899,SUBCATEGORIAS!$B:$B,0)))</f>
        <v/>
      </c>
      <c r="AP899" t="str">
        <f t="shared" ref="AP899:AP962" si="263">IF(B899="","",B899)</f>
        <v/>
      </c>
      <c r="AR899" s="2" t="str">
        <f t="shared" si="253"/>
        <v/>
      </c>
      <c r="AS899" t="str">
        <f t="shared" si="254"/>
        <v/>
      </c>
      <c r="AT899" t="str">
        <f t="shared" ref="AT899:AT962" si="264">IF(B899="","",IF(B899/100&gt;0,IF(B899/10&gt;0,CONCATENATE("00",B899),CONCATENATE("0",B899)),B899))</f>
        <v/>
      </c>
      <c r="AU899" t="str">
        <f t="shared" ref="AU899:AU962" si="265">IF(B899="","",CONCATENATE("{ id_sku: '",CONCATENATE(AR899,AS899,AT899),"', id_articulo: '",INDEX($C:$C,MATCH($D899,$D:$D,0)),"', variacion: '",P899,"' },"))</f>
        <v/>
      </c>
    </row>
    <row r="900" spans="2:47" x14ac:dyDescent="0.25">
      <c r="B900" t="str">
        <f>IF(D900="","",MAX($B$2:B899)+1)</f>
        <v/>
      </c>
      <c r="C900" s="3" t="str">
        <f>IF(A900="","",IF(COUNTIF($A$2:$A899,$A900)=0,MAX($C$2:$C899)+1,""))</f>
        <v/>
      </c>
      <c r="M900" t="s">
        <v>57</v>
      </c>
      <c r="O900" t="s">
        <v>57</v>
      </c>
      <c r="P900" s="3" t="str">
        <f t="shared" ref="P900:P963" si="266">_xlfn.TEXTJOIN(" - ",TRUE,G900:I900)</f>
        <v/>
      </c>
      <c r="Q900" s="3" t="str">
        <f>IF(D900="","",IF(AND(D900&lt;&gt;"",E900&lt;&gt;"",F900&lt;&gt;"",J900&lt;&gt;"",P900&lt;&gt;"",L900&lt;&gt;"",IFERROR(MATCH(INDEX($C:$C,MATCH($D900,$D:$D,0)),IMAGENES!$B:$B,0),-1)&gt;0),"'si'","'no'"))</f>
        <v/>
      </c>
      <c r="S900" t="str">
        <f t="shared" si="256"/>
        <v/>
      </c>
      <c r="T900" t="str">
        <f t="shared" si="257"/>
        <v/>
      </c>
      <c r="U900" t="str">
        <f t="shared" si="258"/>
        <v/>
      </c>
      <c r="V900" t="str">
        <f t="shared" ref="V900:V963" si="267">IF($S900="","",INDEX($K:$K,MATCH($S900,$C:$C,0)))</f>
        <v/>
      </c>
      <c r="W900" t="str">
        <f t="shared" si="259"/>
        <v/>
      </c>
      <c r="X900" t="str">
        <f t="shared" si="260"/>
        <v/>
      </c>
      <c r="Y900" t="str">
        <f t="shared" si="261"/>
        <v/>
      </c>
      <c r="Z900" t="str">
        <f>IF($X900="","",INDEX(CATEGORIAS!$A:$A,MATCH($X900,CATEGORIAS!$B:$B,0)))</f>
        <v/>
      </c>
      <c r="AA900" t="str">
        <f>IF($Y900="","",INDEX(SUBCATEGORIAS!$A:$A,MATCH($Y900,SUBCATEGORIAS!$B:$B,0)))</f>
        <v/>
      </c>
      <c r="AB900" t="str">
        <f t="shared" si="262"/>
        <v/>
      </c>
      <c r="AC900" t="str">
        <f t="shared" ref="AC900:AC963" si="268">IF($S900="","",IF(OR(INDEX($N:$N,MATCH($S900,$C:$C,0))=0,INDEX($N:$N,MATCH($S900,$C:$C,0))=" "),"",INDEX($N:$N,MATCH($S900,$C:$C,0))))</f>
        <v/>
      </c>
      <c r="AD900" t="str">
        <f t="shared" ref="AD900:AD963" si="269">IF($S900="","",IF(OR(INDEX($O:$O,MATCH($S900,$C:$C,0))=0,INDEX($O:$O,MATCH($S900,$C:$C,0))=" "),"",INDEX($O:$O,MATCH($S900,$C:$C,0))))</f>
        <v/>
      </c>
      <c r="AE900" t="str">
        <f t="shared" ref="AE900:AE963" si="270">IF($S900="","",INDEX($Q:$Q,MATCH($S900,$C:$C,0)))</f>
        <v/>
      </c>
      <c r="AG900">
        <v>898</v>
      </c>
      <c r="AH900" t="str">
        <f t="shared" si="255"/>
        <v/>
      </c>
      <c r="AN900" t="str">
        <f>IF($E900="","",INDEX(CATEGORIAS!$A:$A,MATCH($E900,CATEGORIAS!$B:$B,0)))</f>
        <v/>
      </c>
      <c r="AO900" t="str">
        <f>IF($F900="","",INDEX(SUBCATEGORIAS!$A:$A,MATCH($F900,SUBCATEGORIAS!$B:$B,0)))</f>
        <v/>
      </c>
      <c r="AP900" t="str">
        <f t="shared" si="263"/>
        <v/>
      </c>
      <c r="AR900" s="2" t="str">
        <f t="shared" ref="AR900:AR963" si="271">IF(AN900="","",IF(AN900/100&gt;0,IF(AN900/10&gt;0,CONCATENATE("00",AN900),CONCATENATE("0",AN900)),AN900))</f>
        <v/>
      </c>
      <c r="AS900" t="str">
        <f t="shared" ref="AS900:AS963" si="272">IF(AO900="","",IF(AO900/100&gt;0,IF(AO900/10&gt;0,CONCATENATE("00",AO900),CONCATENATE("0",AO900)),AO900))</f>
        <v/>
      </c>
      <c r="AT900" t="str">
        <f t="shared" si="264"/>
        <v/>
      </c>
      <c r="AU900" t="str">
        <f t="shared" si="265"/>
        <v/>
      </c>
    </row>
    <row r="901" spans="2:47" x14ac:dyDescent="0.25">
      <c r="B901" t="str">
        <f>IF(D901="","",MAX($B$2:B900)+1)</f>
        <v/>
      </c>
      <c r="C901" s="3" t="str">
        <f>IF(A901="","",IF(COUNTIF($A$2:$A900,$A901)=0,MAX($C$2:$C900)+1,""))</f>
        <v/>
      </c>
      <c r="M901" t="s">
        <v>57</v>
      </c>
      <c r="O901" t="s">
        <v>57</v>
      </c>
      <c r="P901" s="3" t="str">
        <f t="shared" si="266"/>
        <v/>
      </c>
      <c r="Q901" s="3" t="str">
        <f>IF(D901="","",IF(AND(D901&lt;&gt;"",E901&lt;&gt;"",F901&lt;&gt;"",J901&lt;&gt;"",P901&lt;&gt;"",L901&lt;&gt;"",IFERROR(MATCH(INDEX($C:$C,MATCH($D901,$D:$D,0)),IMAGENES!$B:$B,0),-1)&gt;0),"'si'","'no'"))</f>
        <v/>
      </c>
      <c r="S901" t="str">
        <f t="shared" si="256"/>
        <v/>
      </c>
      <c r="T901" t="str">
        <f t="shared" si="257"/>
        <v/>
      </c>
      <c r="U901" t="str">
        <f t="shared" si="258"/>
        <v/>
      </c>
      <c r="V901" t="str">
        <f t="shared" si="267"/>
        <v/>
      </c>
      <c r="W901" t="str">
        <f t="shared" si="259"/>
        <v/>
      </c>
      <c r="X901" t="str">
        <f t="shared" si="260"/>
        <v/>
      </c>
      <c r="Y901" t="str">
        <f t="shared" si="261"/>
        <v/>
      </c>
      <c r="Z901" t="str">
        <f>IF($X901="","",INDEX(CATEGORIAS!$A:$A,MATCH($X901,CATEGORIAS!$B:$B,0)))</f>
        <v/>
      </c>
      <c r="AA901" t="str">
        <f>IF($Y901="","",INDEX(SUBCATEGORIAS!$A:$A,MATCH($Y901,SUBCATEGORIAS!$B:$B,0)))</f>
        <v/>
      </c>
      <c r="AB901" t="str">
        <f t="shared" si="262"/>
        <v/>
      </c>
      <c r="AC901" t="str">
        <f t="shared" si="268"/>
        <v/>
      </c>
      <c r="AD901" t="str">
        <f t="shared" si="269"/>
        <v/>
      </c>
      <c r="AE901" t="str">
        <f t="shared" si="270"/>
        <v/>
      </c>
      <c r="AG901">
        <v>899</v>
      </c>
      <c r="AH901" t="str">
        <f t="shared" ref="AH901:AH964" si="273">IF(AG900/14=INT(AG900/14),AG900/14+1,"")</f>
        <v/>
      </c>
      <c r="AN901" t="str">
        <f>IF($E901="","",INDEX(CATEGORIAS!$A:$A,MATCH($E901,CATEGORIAS!$B:$B,0)))</f>
        <v/>
      </c>
      <c r="AO901" t="str">
        <f>IF($F901="","",INDEX(SUBCATEGORIAS!$A:$A,MATCH($F901,SUBCATEGORIAS!$B:$B,0)))</f>
        <v/>
      </c>
      <c r="AP901" t="str">
        <f t="shared" si="263"/>
        <v/>
      </c>
      <c r="AR901" s="2" t="str">
        <f t="shared" si="271"/>
        <v/>
      </c>
      <c r="AS901" t="str">
        <f t="shared" si="272"/>
        <v/>
      </c>
      <c r="AT901" t="str">
        <f t="shared" si="264"/>
        <v/>
      </c>
      <c r="AU901" t="str">
        <f t="shared" si="265"/>
        <v/>
      </c>
    </row>
    <row r="902" spans="2:47" x14ac:dyDescent="0.25">
      <c r="B902" t="str">
        <f>IF(D902="","",MAX($B$2:B901)+1)</f>
        <v/>
      </c>
      <c r="C902" s="3" t="str">
        <f>IF(A902="","",IF(COUNTIF($A$2:$A901,$A902)=0,MAX($C$2:$C901)+1,""))</f>
        <v/>
      </c>
      <c r="M902" t="s">
        <v>57</v>
      </c>
      <c r="O902" t="s">
        <v>57</v>
      </c>
      <c r="P902" s="3" t="str">
        <f t="shared" si="266"/>
        <v/>
      </c>
      <c r="Q902" s="3" t="str">
        <f>IF(D902="","",IF(AND(D902&lt;&gt;"",E902&lt;&gt;"",F902&lt;&gt;"",J902&lt;&gt;"",P902&lt;&gt;"",L902&lt;&gt;"",IFERROR(MATCH(INDEX($C:$C,MATCH($D902,$D:$D,0)),IMAGENES!$B:$B,0),-1)&gt;0),"'si'","'no'"))</f>
        <v/>
      </c>
      <c r="S902" t="str">
        <f t="shared" si="256"/>
        <v/>
      </c>
      <c r="T902" t="str">
        <f t="shared" si="257"/>
        <v/>
      </c>
      <c r="U902" t="str">
        <f t="shared" si="258"/>
        <v/>
      </c>
      <c r="V902" t="str">
        <f t="shared" si="267"/>
        <v/>
      </c>
      <c r="W902" t="str">
        <f t="shared" si="259"/>
        <v/>
      </c>
      <c r="X902" t="str">
        <f t="shared" si="260"/>
        <v/>
      </c>
      <c r="Y902" t="str">
        <f t="shared" si="261"/>
        <v/>
      </c>
      <c r="Z902" t="str">
        <f>IF($X902="","",INDEX(CATEGORIAS!$A:$A,MATCH($X902,CATEGORIAS!$B:$B,0)))</f>
        <v/>
      </c>
      <c r="AA902" t="str">
        <f>IF($Y902="","",INDEX(SUBCATEGORIAS!$A:$A,MATCH($Y902,SUBCATEGORIAS!$B:$B,0)))</f>
        <v/>
      </c>
      <c r="AB902" t="str">
        <f t="shared" si="262"/>
        <v/>
      </c>
      <c r="AC902" t="str">
        <f t="shared" si="268"/>
        <v/>
      </c>
      <c r="AD902" t="str">
        <f t="shared" si="269"/>
        <v/>
      </c>
      <c r="AE902" t="str">
        <f t="shared" si="270"/>
        <v/>
      </c>
      <c r="AG902">
        <v>900</v>
      </c>
      <c r="AH902" t="str">
        <f t="shared" si="273"/>
        <v/>
      </c>
      <c r="AN902" t="str">
        <f>IF($E902="","",INDEX(CATEGORIAS!$A:$A,MATCH($E902,CATEGORIAS!$B:$B,0)))</f>
        <v/>
      </c>
      <c r="AO902" t="str">
        <f>IF($F902="","",INDEX(SUBCATEGORIAS!$A:$A,MATCH($F902,SUBCATEGORIAS!$B:$B,0)))</f>
        <v/>
      </c>
      <c r="AP902" t="str">
        <f t="shared" si="263"/>
        <v/>
      </c>
      <c r="AR902" s="2" t="str">
        <f t="shared" si="271"/>
        <v/>
      </c>
      <c r="AS902" t="str">
        <f t="shared" si="272"/>
        <v/>
      </c>
      <c r="AT902" t="str">
        <f t="shared" si="264"/>
        <v/>
      </c>
      <c r="AU902" t="str">
        <f t="shared" si="265"/>
        <v/>
      </c>
    </row>
    <row r="903" spans="2:47" x14ac:dyDescent="0.25">
      <c r="B903" t="str">
        <f>IF(D903="","",MAX($B$2:B902)+1)</f>
        <v/>
      </c>
      <c r="C903" s="3" t="str">
        <f>IF(A903="","",IF(COUNTIF($A$2:$A902,$A903)=0,MAX($C$2:$C902)+1,""))</f>
        <v/>
      </c>
      <c r="M903" t="s">
        <v>57</v>
      </c>
      <c r="O903" t="s">
        <v>57</v>
      </c>
      <c r="P903" s="3" t="str">
        <f t="shared" si="266"/>
        <v/>
      </c>
      <c r="Q903" s="3" t="str">
        <f>IF(D903="","",IF(AND(D903&lt;&gt;"",E903&lt;&gt;"",F903&lt;&gt;"",J903&lt;&gt;"",P903&lt;&gt;"",L903&lt;&gt;"",IFERROR(MATCH(INDEX($C:$C,MATCH($D903,$D:$D,0)),IMAGENES!$B:$B,0),-1)&gt;0),"'si'","'no'"))</f>
        <v/>
      </c>
      <c r="S903" t="str">
        <f t="shared" si="256"/>
        <v/>
      </c>
      <c r="T903" t="str">
        <f t="shared" si="257"/>
        <v/>
      </c>
      <c r="U903" t="str">
        <f t="shared" si="258"/>
        <v/>
      </c>
      <c r="V903" t="str">
        <f t="shared" si="267"/>
        <v/>
      </c>
      <c r="W903" t="str">
        <f t="shared" si="259"/>
        <v/>
      </c>
      <c r="X903" t="str">
        <f t="shared" si="260"/>
        <v/>
      </c>
      <c r="Y903" t="str">
        <f t="shared" si="261"/>
        <v/>
      </c>
      <c r="Z903" t="str">
        <f>IF($X903="","",INDEX(CATEGORIAS!$A:$A,MATCH($X903,CATEGORIAS!$B:$B,0)))</f>
        <v/>
      </c>
      <c r="AA903" t="str">
        <f>IF($Y903="","",INDEX(SUBCATEGORIAS!$A:$A,MATCH($Y903,SUBCATEGORIAS!$B:$B,0)))</f>
        <v/>
      </c>
      <c r="AB903" t="str">
        <f t="shared" si="262"/>
        <v/>
      </c>
      <c r="AC903" t="str">
        <f t="shared" si="268"/>
        <v/>
      </c>
      <c r="AD903" t="str">
        <f t="shared" si="269"/>
        <v/>
      </c>
      <c r="AE903" t="str">
        <f t="shared" si="270"/>
        <v/>
      </c>
      <c r="AG903">
        <v>901</v>
      </c>
      <c r="AH903" t="str">
        <f t="shared" si="273"/>
        <v/>
      </c>
      <c r="AN903" t="str">
        <f>IF($E903="","",INDEX(CATEGORIAS!$A:$A,MATCH($E903,CATEGORIAS!$B:$B,0)))</f>
        <v/>
      </c>
      <c r="AO903" t="str">
        <f>IF($F903="","",INDEX(SUBCATEGORIAS!$A:$A,MATCH($F903,SUBCATEGORIAS!$B:$B,0)))</f>
        <v/>
      </c>
      <c r="AP903" t="str">
        <f t="shared" si="263"/>
        <v/>
      </c>
      <c r="AR903" s="2" t="str">
        <f t="shared" si="271"/>
        <v/>
      </c>
      <c r="AS903" t="str">
        <f t="shared" si="272"/>
        <v/>
      </c>
      <c r="AT903" t="str">
        <f t="shared" si="264"/>
        <v/>
      </c>
      <c r="AU903" t="str">
        <f t="shared" si="265"/>
        <v/>
      </c>
    </row>
    <row r="904" spans="2:47" x14ac:dyDescent="0.25">
      <c r="B904" t="str">
        <f>IF(D904="","",MAX($B$2:B903)+1)</f>
        <v/>
      </c>
      <c r="C904" s="3" t="str">
        <f>IF(A904="","",IF(COUNTIF($A$2:$A903,$A904)=0,MAX($C$2:$C903)+1,""))</f>
        <v/>
      </c>
      <c r="M904" t="s">
        <v>57</v>
      </c>
      <c r="O904" t="s">
        <v>57</v>
      </c>
      <c r="P904" s="3" t="str">
        <f t="shared" si="266"/>
        <v/>
      </c>
      <c r="Q904" s="3" t="str">
        <f>IF(D904="","",IF(AND(D904&lt;&gt;"",E904&lt;&gt;"",F904&lt;&gt;"",J904&lt;&gt;"",P904&lt;&gt;"",L904&lt;&gt;"",IFERROR(MATCH(INDEX($C:$C,MATCH($D904,$D:$D,0)),IMAGENES!$B:$B,0),-1)&gt;0),"'si'","'no'"))</f>
        <v/>
      </c>
      <c r="S904" t="str">
        <f t="shared" si="256"/>
        <v/>
      </c>
      <c r="T904" t="str">
        <f t="shared" si="257"/>
        <v/>
      </c>
      <c r="U904" t="str">
        <f t="shared" si="258"/>
        <v/>
      </c>
      <c r="V904" t="str">
        <f t="shared" si="267"/>
        <v/>
      </c>
      <c r="W904" t="str">
        <f t="shared" si="259"/>
        <v/>
      </c>
      <c r="X904" t="str">
        <f t="shared" si="260"/>
        <v/>
      </c>
      <c r="Y904" t="str">
        <f t="shared" si="261"/>
        <v/>
      </c>
      <c r="Z904" t="str">
        <f>IF($X904="","",INDEX(CATEGORIAS!$A:$A,MATCH($X904,CATEGORIAS!$B:$B,0)))</f>
        <v/>
      </c>
      <c r="AA904" t="str">
        <f>IF($Y904="","",INDEX(SUBCATEGORIAS!$A:$A,MATCH($Y904,SUBCATEGORIAS!$B:$B,0)))</f>
        <v/>
      </c>
      <c r="AB904" t="str">
        <f t="shared" si="262"/>
        <v/>
      </c>
      <c r="AC904" t="str">
        <f t="shared" si="268"/>
        <v/>
      </c>
      <c r="AD904" t="str">
        <f t="shared" si="269"/>
        <v/>
      </c>
      <c r="AE904" t="str">
        <f t="shared" si="270"/>
        <v/>
      </c>
      <c r="AG904">
        <v>902</v>
      </c>
      <c r="AH904" t="str">
        <f t="shared" si="273"/>
        <v/>
      </c>
      <c r="AN904" t="str">
        <f>IF($E904="","",INDEX(CATEGORIAS!$A:$A,MATCH($E904,CATEGORIAS!$B:$B,0)))</f>
        <v/>
      </c>
      <c r="AO904" t="str">
        <f>IF($F904="","",INDEX(SUBCATEGORIAS!$A:$A,MATCH($F904,SUBCATEGORIAS!$B:$B,0)))</f>
        <v/>
      </c>
      <c r="AP904" t="str">
        <f t="shared" si="263"/>
        <v/>
      </c>
      <c r="AR904" s="2" t="str">
        <f t="shared" si="271"/>
        <v/>
      </c>
      <c r="AS904" t="str">
        <f t="shared" si="272"/>
        <v/>
      </c>
      <c r="AT904" t="str">
        <f t="shared" si="264"/>
        <v/>
      </c>
      <c r="AU904" t="str">
        <f t="shared" si="265"/>
        <v/>
      </c>
    </row>
    <row r="905" spans="2:47" x14ac:dyDescent="0.25">
      <c r="B905" t="str">
        <f>IF(D905="","",MAX($B$2:B904)+1)</f>
        <v/>
      </c>
      <c r="C905" s="3" t="str">
        <f>IF(A905="","",IF(COUNTIF($A$2:$A904,$A905)=0,MAX($C$2:$C904)+1,""))</f>
        <v/>
      </c>
      <c r="M905" t="s">
        <v>57</v>
      </c>
      <c r="O905" t="s">
        <v>57</v>
      </c>
      <c r="P905" s="3" t="str">
        <f t="shared" si="266"/>
        <v/>
      </c>
      <c r="Q905" s="3" t="str">
        <f>IF(D905="","",IF(AND(D905&lt;&gt;"",E905&lt;&gt;"",F905&lt;&gt;"",J905&lt;&gt;"",P905&lt;&gt;"",L905&lt;&gt;"",IFERROR(MATCH(INDEX($C:$C,MATCH($D905,$D:$D,0)),IMAGENES!$B:$B,0),-1)&gt;0),"'si'","'no'"))</f>
        <v/>
      </c>
      <c r="S905" t="str">
        <f t="shared" si="256"/>
        <v/>
      </c>
      <c r="T905" t="str">
        <f t="shared" si="257"/>
        <v/>
      </c>
      <c r="U905" t="str">
        <f t="shared" si="258"/>
        <v/>
      </c>
      <c r="V905" t="str">
        <f t="shared" si="267"/>
        <v/>
      </c>
      <c r="W905" t="str">
        <f t="shared" si="259"/>
        <v/>
      </c>
      <c r="X905" t="str">
        <f t="shared" si="260"/>
        <v/>
      </c>
      <c r="Y905" t="str">
        <f t="shared" si="261"/>
        <v/>
      </c>
      <c r="Z905" t="str">
        <f>IF($X905="","",INDEX(CATEGORIAS!$A:$A,MATCH($X905,CATEGORIAS!$B:$B,0)))</f>
        <v/>
      </c>
      <c r="AA905" t="str">
        <f>IF($Y905="","",INDEX(SUBCATEGORIAS!$A:$A,MATCH($Y905,SUBCATEGORIAS!$B:$B,0)))</f>
        <v/>
      </c>
      <c r="AB905" t="str">
        <f t="shared" si="262"/>
        <v/>
      </c>
      <c r="AC905" t="str">
        <f t="shared" si="268"/>
        <v/>
      </c>
      <c r="AD905" t="str">
        <f t="shared" si="269"/>
        <v/>
      </c>
      <c r="AE905" t="str">
        <f t="shared" si="270"/>
        <v/>
      </c>
      <c r="AG905">
        <v>903</v>
      </c>
      <c r="AH905" t="str">
        <f t="shared" si="273"/>
        <v/>
      </c>
      <c r="AN905" t="str">
        <f>IF($E905="","",INDEX(CATEGORIAS!$A:$A,MATCH($E905,CATEGORIAS!$B:$B,0)))</f>
        <v/>
      </c>
      <c r="AO905" t="str">
        <f>IF($F905="","",INDEX(SUBCATEGORIAS!$A:$A,MATCH($F905,SUBCATEGORIAS!$B:$B,0)))</f>
        <v/>
      </c>
      <c r="AP905" t="str">
        <f t="shared" si="263"/>
        <v/>
      </c>
      <c r="AR905" s="2" t="str">
        <f t="shared" si="271"/>
        <v/>
      </c>
      <c r="AS905" t="str">
        <f t="shared" si="272"/>
        <v/>
      </c>
      <c r="AT905" t="str">
        <f t="shared" si="264"/>
        <v/>
      </c>
      <c r="AU905" t="str">
        <f t="shared" si="265"/>
        <v/>
      </c>
    </row>
    <row r="906" spans="2:47" x14ac:dyDescent="0.25">
      <c r="B906" t="str">
        <f>IF(D906="","",MAX($B$2:B905)+1)</f>
        <v/>
      </c>
      <c r="C906" s="3" t="str">
        <f>IF(A906="","",IF(COUNTIF($A$2:$A905,$A906)=0,MAX($C$2:$C905)+1,""))</f>
        <v/>
      </c>
      <c r="M906" t="s">
        <v>57</v>
      </c>
      <c r="O906" t="s">
        <v>57</v>
      </c>
      <c r="P906" s="3" t="str">
        <f t="shared" si="266"/>
        <v/>
      </c>
      <c r="Q906" s="3" t="str">
        <f>IF(D906="","",IF(AND(D906&lt;&gt;"",E906&lt;&gt;"",F906&lt;&gt;"",J906&lt;&gt;"",P906&lt;&gt;"",L906&lt;&gt;"",IFERROR(MATCH(INDEX($C:$C,MATCH($D906,$D:$D,0)),IMAGENES!$B:$B,0),-1)&gt;0),"'si'","'no'"))</f>
        <v/>
      </c>
      <c r="S906" t="str">
        <f t="shared" si="256"/>
        <v/>
      </c>
      <c r="T906" t="str">
        <f t="shared" si="257"/>
        <v/>
      </c>
      <c r="U906" t="str">
        <f t="shared" si="258"/>
        <v/>
      </c>
      <c r="V906" t="str">
        <f t="shared" si="267"/>
        <v/>
      </c>
      <c r="W906" t="str">
        <f t="shared" si="259"/>
        <v/>
      </c>
      <c r="X906" t="str">
        <f t="shared" si="260"/>
        <v/>
      </c>
      <c r="Y906" t="str">
        <f t="shared" si="261"/>
        <v/>
      </c>
      <c r="Z906" t="str">
        <f>IF($X906="","",INDEX(CATEGORIAS!$A:$A,MATCH($X906,CATEGORIAS!$B:$B,0)))</f>
        <v/>
      </c>
      <c r="AA906" t="str">
        <f>IF($Y906="","",INDEX(SUBCATEGORIAS!$A:$A,MATCH($Y906,SUBCATEGORIAS!$B:$B,0)))</f>
        <v/>
      </c>
      <c r="AB906" t="str">
        <f t="shared" si="262"/>
        <v/>
      </c>
      <c r="AC906" t="str">
        <f t="shared" si="268"/>
        <v/>
      </c>
      <c r="AD906" t="str">
        <f t="shared" si="269"/>
        <v/>
      </c>
      <c r="AE906" t="str">
        <f t="shared" si="270"/>
        <v/>
      </c>
      <c r="AG906">
        <v>904</v>
      </c>
      <c r="AH906" t="str">
        <f t="shared" si="273"/>
        <v/>
      </c>
      <c r="AN906" t="str">
        <f>IF($E906="","",INDEX(CATEGORIAS!$A:$A,MATCH($E906,CATEGORIAS!$B:$B,0)))</f>
        <v/>
      </c>
      <c r="AO906" t="str">
        <f>IF($F906="","",INDEX(SUBCATEGORIAS!$A:$A,MATCH($F906,SUBCATEGORIAS!$B:$B,0)))</f>
        <v/>
      </c>
      <c r="AP906" t="str">
        <f t="shared" si="263"/>
        <v/>
      </c>
      <c r="AR906" s="2" t="str">
        <f t="shared" si="271"/>
        <v/>
      </c>
      <c r="AS906" t="str">
        <f t="shared" si="272"/>
        <v/>
      </c>
      <c r="AT906" t="str">
        <f t="shared" si="264"/>
        <v/>
      </c>
      <c r="AU906" t="str">
        <f t="shared" si="265"/>
        <v/>
      </c>
    </row>
    <row r="907" spans="2:47" x14ac:dyDescent="0.25">
      <c r="B907" t="str">
        <f>IF(D907="","",MAX($B$2:B906)+1)</f>
        <v/>
      </c>
      <c r="C907" s="3" t="str">
        <f>IF(A907="","",IF(COUNTIF($A$2:$A906,$A907)=0,MAX($C$2:$C906)+1,""))</f>
        <v/>
      </c>
      <c r="M907" t="s">
        <v>57</v>
      </c>
      <c r="O907" t="s">
        <v>57</v>
      </c>
      <c r="P907" s="3" t="str">
        <f t="shared" si="266"/>
        <v/>
      </c>
      <c r="Q907" s="3" t="str">
        <f>IF(D907="","",IF(AND(D907&lt;&gt;"",E907&lt;&gt;"",F907&lt;&gt;"",J907&lt;&gt;"",P907&lt;&gt;"",L907&lt;&gt;"",IFERROR(MATCH(INDEX($C:$C,MATCH($D907,$D:$D,0)),IMAGENES!$B:$B,0),-1)&gt;0),"'si'","'no'"))</f>
        <v/>
      </c>
      <c r="S907" t="str">
        <f t="shared" si="256"/>
        <v/>
      </c>
      <c r="T907" t="str">
        <f t="shared" si="257"/>
        <v/>
      </c>
      <c r="U907" t="str">
        <f t="shared" si="258"/>
        <v/>
      </c>
      <c r="V907" t="str">
        <f t="shared" si="267"/>
        <v/>
      </c>
      <c r="W907" t="str">
        <f t="shared" si="259"/>
        <v/>
      </c>
      <c r="X907" t="str">
        <f t="shared" si="260"/>
        <v/>
      </c>
      <c r="Y907" t="str">
        <f t="shared" si="261"/>
        <v/>
      </c>
      <c r="Z907" t="str">
        <f>IF($X907="","",INDEX(CATEGORIAS!$A:$A,MATCH($X907,CATEGORIAS!$B:$B,0)))</f>
        <v/>
      </c>
      <c r="AA907" t="str">
        <f>IF($Y907="","",INDEX(SUBCATEGORIAS!$A:$A,MATCH($Y907,SUBCATEGORIAS!$B:$B,0)))</f>
        <v/>
      </c>
      <c r="AB907" t="str">
        <f t="shared" si="262"/>
        <v/>
      </c>
      <c r="AC907" t="str">
        <f t="shared" si="268"/>
        <v/>
      </c>
      <c r="AD907" t="str">
        <f t="shared" si="269"/>
        <v/>
      </c>
      <c r="AE907" t="str">
        <f t="shared" si="270"/>
        <v/>
      </c>
      <c r="AG907">
        <v>905</v>
      </c>
      <c r="AH907" t="str">
        <f t="shared" si="273"/>
        <v/>
      </c>
      <c r="AN907" t="str">
        <f>IF($E907="","",INDEX(CATEGORIAS!$A:$A,MATCH($E907,CATEGORIAS!$B:$B,0)))</f>
        <v/>
      </c>
      <c r="AO907" t="str">
        <f>IF($F907="","",INDEX(SUBCATEGORIAS!$A:$A,MATCH($F907,SUBCATEGORIAS!$B:$B,0)))</f>
        <v/>
      </c>
      <c r="AP907" t="str">
        <f t="shared" si="263"/>
        <v/>
      </c>
      <c r="AR907" s="2" t="str">
        <f t="shared" si="271"/>
        <v/>
      </c>
      <c r="AS907" t="str">
        <f t="shared" si="272"/>
        <v/>
      </c>
      <c r="AT907" t="str">
        <f t="shared" si="264"/>
        <v/>
      </c>
      <c r="AU907" t="str">
        <f t="shared" si="265"/>
        <v/>
      </c>
    </row>
    <row r="908" spans="2:47" x14ac:dyDescent="0.25">
      <c r="B908" t="str">
        <f>IF(D908="","",MAX($B$2:B907)+1)</f>
        <v/>
      </c>
      <c r="C908" s="3" t="str">
        <f>IF(A908="","",IF(COUNTIF($A$2:$A907,$A908)=0,MAX($C$2:$C907)+1,""))</f>
        <v/>
      </c>
      <c r="M908" t="s">
        <v>57</v>
      </c>
      <c r="O908" t="s">
        <v>57</v>
      </c>
      <c r="P908" s="3" t="str">
        <f t="shared" si="266"/>
        <v/>
      </c>
      <c r="Q908" s="3" t="str">
        <f>IF(D908="","",IF(AND(D908&lt;&gt;"",E908&lt;&gt;"",F908&lt;&gt;"",J908&lt;&gt;"",P908&lt;&gt;"",L908&lt;&gt;"",IFERROR(MATCH(INDEX($C:$C,MATCH($D908,$D:$D,0)),IMAGENES!$B:$B,0),-1)&gt;0),"'si'","'no'"))</f>
        <v/>
      </c>
      <c r="S908" t="str">
        <f t="shared" si="256"/>
        <v/>
      </c>
      <c r="T908" t="str">
        <f t="shared" si="257"/>
        <v/>
      </c>
      <c r="U908" t="str">
        <f t="shared" si="258"/>
        <v/>
      </c>
      <c r="V908" t="str">
        <f t="shared" si="267"/>
        <v/>
      </c>
      <c r="W908" t="str">
        <f t="shared" si="259"/>
        <v/>
      </c>
      <c r="X908" t="str">
        <f t="shared" si="260"/>
        <v/>
      </c>
      <c r="Y908" t="str">
        <f t="shared" si="261"/>
        <v/>
      </c>
      <c r="Z908" t="str">
        <f>IF($X908="","",INDEX(CATEGORIAS!$A:$A,MATCH($X908,CATEGORIAS!$B:$B,0)))</f>
        <v/>
      </c>
      <c r="AA908" t="str">
        <f>IF($Y908="","",INDEX(SUBCATEGORIAS!$A:$A,MATCH($Y908,SUBCATEGORIAS!$B:$B,0)))</f>
        <v/>
      </c>
      <c r="AB908" t="str">
        <f t="shared" si="262"/>
        <v/>
      </c>
      <c r="AC908" t="str">
        <f t="shared" si="268"/>
        <v/>
      </c>
      <c r="AD908" t="str">
        <f t="shared" si="269"/>
        <v/>
      </c>
      <c r="AE908" t="str">
        <f t="shared" si="270"/>
        <v/>
      </c>
      <c r="AG908">
        <v>906</v>
      </c>
      <c r="AH908" t="str">
        <f t="shared" si="273"/>
        <v/>
      </c>
      <c r="AN908" t="str">
        <f>IF($E908="","",INDEX(CATEGORIAS!$A:$A,MATCH($E908,CATEGORIAS!$B:$B,0)))</f>
        <v/>
      </c>
      <c r="AO908" t="str">
        <f>IF($F908="","",INDEX(SUBCATEGORIAS!$A:$A,MATCH($F908,SUBCATEGORIAS!$B:$B,0)))</f>
        <v/>
      </c>
      <c r="AP908" t="str">
        <f t="shared" si="263"/>
        <v/>
      </c>
      <c r="AR908" s="2" t="str">
        <f t="shared" si="271"/>
        <v/>
      </c>
      <c r="AS908" t="str">
        <f t="shared" si="272"/>
        <v/>
      </c>
      <c r="AT908" t="str">
        <f t="shared" si="264"/>
        <v/>
      </c>
      <c r="AU908" t="str">
        <f t="shared" si="265"/>
        <v/>
      </c>
    </row>
    <row r="909" spans="2:47" x14ac:dyDescent="0.25">
      <c r="B909" t="str">
        <f>IF(D909="","",MAX($B$2:B908)+1)</f>
        <v/>
      </c>
      <c r="C909" s="3" t="str">
        <f>IF(A909="","",IF(COUNTIF($A$2:$A908,$A909)=0,MAX($C$2:$C908)+1,""))</f>
        <v/>
      </c>
      <c r="M909" t="s">
        <v>57</v>
      </c>
      <c r="O909" t="s">
        <v>57</v>
      </c>
      <c r="P909" s="3" t="str">
        <f t="shared" si="266"/>
        <v/>
      </c>
      <c r="Q909" s="3" t="str">
        <f>IF(D909="","",IF(AND(D909&lt;&gt;"",E909&lt;&gt;"",F909&lt;&gt;"",J909&lt;&gt;"",P909&lt;&gt;"",L909&lt;&gt;"",IFERROR(MATCH(INDEX($C:$C,MATCH($D909,$D:$D,0)),IMAGENES!$B:$B,0),-1)&gt;0),"'si'","'no'"))</f>
        <v/>
      </c>
      <c r="S909" t="str">
        <f t="shared" si="256"/>
        <v/>
      </c>
      <c r="T909" t="str">
        <f t="shared" si="257"/>
        <v/>
      </c>
      <c r="U909" t="str">
        <f t="shared" si="258"/>
        <v/>
      </c>
      <c r="V909" t="str">
        <f t="shared" si="267"/>
        <v/>
      </c>
      <c r="W909" t="str">
        <f t="shared" si="259"/>
        <v/>
      </c>
      <c r="X909" t="str">
        <f t="shared" si="260"/>
        <v/>
      </c>
      <c r="Y909" t="str">
        <f t="shared" si="261"/>
        <v/>
      </c>
      <c r="Z909" t="str">
        <f>IF($X909="","",INDEX(CATEGORIAS!$A:$A,MATCH($X909,CATEGORIAS!$B:$B,0)))</f>
        <v/>
      </c>
      <c r="AA909" t="str">
        <f>IF($Y909="","",INDEX(SUBCATEGORIAS!$A:$A,MATCH($Y909,SUBCATEGORIAS!$B:$B,0)))</f>
        <v/>
      </c>
      <c r="AB909" t="str">
        <f t="shared" si="262"/>
        <v/>
      </c>
      <c r="AC909" t="str">
        <f t="shared" si="268"/>
        <v/>
      </c>
      <c r="AD909" t="str">
        <f t="shared" si="269"/>
        <v/>
      </c>
      <c r="AE909" t="str">
        <f t="shared" si="270"/>
        <v/>
      </c>
      <c r="AG909">
        <v>907</v>
      </c>
      <c r="AH909" t="str">
        <f t="shared" si="273"/>
        <v/>
      </c>
      <c r="AN909" t="str">
        <f>IF($E909="","",INDEX(CATEGORIAS!$A:$A,MATCH($E909,CATEGORIAS!$B:$B,0)))</f>
        <v/>
      </c>
      <c r="AO909" t="str">
        <f>IF($F909="","",INDEX(SUBCATEGORIAS!$A:$A,MATCH($F909,SUBCATEGORIAS!$B:$B,0)))</f>
        <v/>
      </c>
      <c r="AP909" t="str">
        <f t="shared" si="263"/>
        <v/>
      </c>
      <c r="AR909" s="2" t="str">
        <f t="shared" si="271"/>
        <v/>
      </c>
      <c r="AS909" t="str">
        <f t="shared" si="272"/>
        <v/>
      </c>
      <c r="AT909" t="str">
        <f t="shared" si="264"/>
        <v/>
      </c>
      <c r="AU909" t="str">
        <f t="shared" si="265"/>
        <v/>
      </c>
    </row>
    <row r="910" spans="2:47" x14ac:dyDescent="0.25">
      <c r="B910" t="str">
        <f>IF(D910="","",MAX($B$2:B909)+1)</f>
        <v/>
      </c>
      <c r="C910" s="3" t="str">
        <f>IF(A910="","",IF(COUNTIF($A$2:$A909,$A910)=0,MAX($C$2:$C909)+1,""))</f>
        <v/>
      </c>
      <c r="M910" t="s">
        <v>57</v>
      </c>
      <c r="O910" t="s">
        <v>57</v>
      </c>
      <c r="P910" s="3" t="str">
        <f t="shared" si="266"/>
        <v/>
      </c>
      <c r="Q910" s="3" t="str">
        <f>IF(D910="","",IF(AND(D910&lt;&gt;"",E910&lt;&gt;"",F910&lt;&gt;"",J910&lt;&gt;"",P910&lt;&gt;"",L910&lt;&gt;"",IFERROR(MATCH(INDEX($C:$C,MATCH($D910,$D:$D,0)),IMAGENES!$B:$B,0),-1)&gt;0),"'si'","'no'"))</f>
        <v/>
      </c>
      <c r="S910" t="str">
        <f t="shared" si="256"/>
        <v/>
      </c>
      <c r="T910" t="str">
        <f t="shared" si="257"/>
        <v/>
      </c>
      <c r="U910" t="str">
        <f t="shared" si="258"/>
        <v/>
      </c>
      <c r="V910" t="str">
        <f t="shared" si="267"/>
        <v/>
      </c>
      <c r="W910" t="str">
        <f t="shared" si="259"/>
        <v/>
      </c>
      <c r="X910" t="str">
        <f t="shared" si="260"/>
        <v/>
      </c>
      <c r="Y910" t="str">
        <f t="shared" si="261"/>
        <v/>
      </c>
      <c r="Z910" t="str">
        <f>IF($X910="","",INDEX(CATEGORIAS!$A:$A,MATCH($X910,CATEGORIAS!$B:$B,0)))</f>
        <v/>
      </c>
      <c r="AA910" t="str">
        <f>IF($Y910="","",INDEX(SUBCATEGORIAS!$A:$A,MATCH($Y910,SUBCATEGORIAS!$B:$B,0)))</f>
        <v/>
      </c>
      <c r="AB910" t="str">
        <f t="shared" si="262"/>
        <v/>
      </c>
      <c r="AC910" t="str">
        <f t="shared" si="268"/>
        <v/>
      </c>
      <c r="AD910" t="str">
        <f t="shared" si="269"/>
        <v/>
      </c>
      <c r="AE910" t="str">
        <f t="shared" si="270"/>
        <v/>
      </c>
      <c r="AG910">
        <v>908</v>
      </c>
      <c r="AH910" t="str">
        <f t="shared" si="273"/>
        <v/>
      </c>
      <c r="AN910" t="str">
        <f>IF($E910="","",INDEX(CATEGORIAS!$A:$A,MATCH($E910,CATEGORIAS!$B:$B,0)))</f>
        <v/>
      </c>
      <c r="AO910" t="str">
        <f>IF($F910="","",INDEX(SUBCATEGORIAS!$A:$A,MATCH($F910,SUBCATEGORIAS!$B:$B,0)))</f>
        <v/>
      </c>
      <c r="AP910" t="str">
        <f t="shared" si="263"/>
        <v/>
      </c>
      <c r="AR910" s="2" t="str">
        <f t="shared" si="271"/>
        <v/>
      </c>
      <c r="AS910" t="str">
        <f t="shared" si="272"/>
        <v/>
      </c>
      <c r="AT910" t="str">
        <f t="shared" si="264"/>
        <v/>
      </c>
      <c r="AU910" t="str">
        <f t="shared" si="265"/>
        <v/>
      </c>
    </row>
    <row r="911" spans="2:47" x14ac:dyDescent="0.25">
      <c r="B911" t="str">
        <f>IF(D911="","",MAX($B$2:B910)+1)</f>
        <v/>
      </c>
      <c r="C911" s="3" t="str">
        <f>IF(A911="","",IF(COUNTIF($A$2:$A910,$A911)=0,MAX($C$2:$C910)+1,""))</f>
        <v/>
      </c>
      <c r="M911" t="s">
        <v>57</v>
      </c>
      <c r="O911" t="s">
        <v>57</v>
      </c>
      <c r="P911" s="3" t="str">
        <f t="shared" si="266"/>
        <v/>
      </c>
      <c r="Q911" s="3" t="str">
        <f>IF(D911="","",IF(AND(D911&lt;&gt;"",E911&lt;&gt;"",F911&lt;&gt;"",J911&lt;&gt;"",P911&lt;&gt;"",L911&lt;&gt;"",IFERROR(MATCH(INDEX($C:$C,MATCH($D911,$D:$D,0)),IMAGENES!$B:$B,0),-1)&gt;0),"'si'","'no'"))</f>
        <v/>
      </c>
      <c r="S911" t="str">
        <f t="shared" si="256"/>
        <v/>
      </c>
      <c r="T911" t="str">
        <f t="shared" si="257"/>
        <v/>
      </c>
      <c r="U911" t="str">
        <f t="shared" si="258"/>
        <v/>
      </c>
      <c r="V911" t="str">
        <f t="shared" si="267"/>
        <v/>
      </c>
      <c r="W911" t="str">
        <f t="shared" si="259"/>
        <v/>
      </c>
      <c r="X911" t="str">
        <f t="shared" si="260"/>
        <v/>
      </c>
      <c r="Y911" t="str">
        <f t="shared" si="261"/>
        <v/>
      </c>
      <c r="Z911" t="str">
        <f>IF($X911="","",INDEX(CATEGORIAS!$A:$A,MATCH($X911,CATEGORIAS!$B:$B,0)))</f>
        <v/>
      </c>
      <c r="AA911" t="str">
        <f>IF($Y911="","",INDEX(SUBCATEGORIAS!$A:$A,MATCH($Y911,SUBCATEGORIAS!$B:$B,0)))</f>
        <v/>
      </c>
      <c r="AB911" t="str">
        <f t="shared" si="262"/>
        <v/>
      </c>
      <c r="AC911" t="str">
        <f t="shared" si="268"/>
        <v/>
      </c>
      <c r="AD911" t="str">
        <f t="shared" si="269"/>
        <v/>
      </c>
      <c r="AE911" t="str">
        <f t="shared" si="270"/>
        <v/>
      </c>
      <c r="AG911">
        <v>909</v>
      </c>
      <c r="AH911" t="str">
        <f t="shared" si="273"/>
        <v/>
      </c>
      <c r="AN911" t="str">
        <f>IF($E911="","",INDEX(CATEGORIAS!$A:$A,MATCH($E911,CATEGORIAS!$B:$B,0)))</f>
        <v/>
      </c>
      <c r="AO911" t="str">
        <f>IF($F911="","",INDEX(SUBCATEGORIAS!$A:$A,MATCH($F911,SUBCATEGORIAS!$B:$B,0)))</f>
        <v/>
      </c>
      <c r="AP911" t="str">
        <f t="shared" si="263"/>
        <v/>
      </c>
      <c r="AR911" s="2" t="str">
        <f t="shared" si="271"/>
        <v/>
      </c>
      <c r="AS911" t="str">
        <f t="shared" si="272"/>
        <v/>
      </c>
      <c r="AT911" t="str">
        <f t="shared" si="264"/>
        <v/>
      </c>
      <c r="AU911" t="str">
        <f t="shared" si="265"/>
        <v/>
      </c>
    </row>
    <row r="912" spans="2:47" x14ac:dyDescent="0.25">
      <c r="B912" t="str">
        <f>IF(D912="","",MAX($B$2:B911)+1)</f>
        <v/>
      </c>
      <c r="C912" s="3" t="str">
        <f>IF(A912="","",IF(COUNTIF($A$2:$A911,$A912)=0,MAX($C$2:$C911)+1,""))</f>
        <v/>
      </c>
      <c r="M912" t="s">
        <v>57</v>
      </c>
      <c r="O912" t="s">
        <v>57</v>
      </c>
      <c r="P912" s="3" t="str">
        <f t="shared" si="266"/>
        <v/>
      </c>
      <c r="Q912" s="3" t="str">
        <f>IF(D912="","",IF(AND(D912&lt;&gt;"",E912&lt;&gt;"",F912&lt;&gt;"",J912&lt;&gt;"",P912&lt;&gt;"",L912&lt;&gt;"",IFERROR(MATCH(INDEX($C:$C,MATCH($D912,$D:$D,0)),IMAGENES!$B:$B,0),-1)&gt;0),"'si'","'no'"))</f>
        <v/>
      </c>
      <c r="S912" t="str">
        <f t="shared" si="256"/>
        <v/>
      </c>
      <c r="T912" t="str">
        <f t="shared" si="257"/>
        <v/>
      </c>
      <c r="U912" t="str">
        <f t="shared" si="258"/>
        <v/>
      </c>
      <c r="V912" t="str">
        <f t="shared" si="267"/>
        <v/>
      </c>
      <c r="W912" t="str">
        <f t="shared" si="259"/>
        <v/>
      </c>
      <c r="X912" t="str">
        <f t="shared" si="260"/>
        <v/>
      </c>
      <c r="Y912" t="str">
        <f t="shared" si="261"/>
        <v/>
      </c>
      <c r="Z912" t="str">
        <f>IF($X912="","",INDEX(CATEGORIAS!$A:$A,MATCH($X912,CATEGORIAS!$B:$B,0)))</f>
        <v/>
      </c>
      <c r="AA912" t="str">
        <f>IF($Y912="","",INDEX(SUBCATEGORIAS!$A:$A,MATCH($Y912,SUBCATEGORIAS!$B:$B,0)))</f>
        <v/>
      </c>
      <c r="AB912" t="str">
        <f t="shared" si="262"/>
        <v/>
      </c>
      <c r="AC912" t="str">
        <f t="shared" si="268"/>
        <v/>
      </c>
      <c r="AD912" t="str">
        <f t="shared" si="269"/>
        <v/>
      </c>
      <c r="AE912" t="str">
        <f t="shared" si="270"/>
        <v/>
      </c>
      <c r="AG912">
        <v>910</v>
      </c>
      <c r="AH912" t="str">
        <f t="shared" si="273"/>
        <v/>
      </c>
      <c r="AN912" t="str">
        <f>IF($E912="","",INDEX(CATEGORIAS!$A:$A,MATCH($E912,CATEGORIAS!$B:$B,0)))</f>
        <v/>
      </c>
      <c r="AO912" t="str">
        <f>IF($F912="","",INDEX(SUBCATEGORIAS!$A:$A,MATCH($F912,SUBCATEGORIAS!$B:$B,0)))</f>
        <v/>
      </c>
      <c r="AP912" t="str">
        <f t="shared" si="263"/>
        <v/>
      </c>
      <c r="AR912" s="2" t="str">
        <f t="shared" si="271"/>
        <v/>
      </c>
      <c r="AS912" t="str">
        <f t="shared" si="272"/>
        <v/>
      </c>
      <c r="AT912" t="str">
        <f t="shared" si="264"/>
        <v/>
      </c>
      <c r="AU912" t="str">
        <f t="shared" si="265"/>
        <v/>
      </c>
    </row>
    <row r="913" spans="2:47" x14ac:dyDescent="0.25">
      <c r="B913" t="str">
        <f>IF(D913="","",MAX($B$2:B912)+1)</f>
        <v/>
      </c>
      <c r="C913" s="3" t="str">
        <f>IF(A913="","",IF(COUNTIF($A$2:$A912,$A913)=0,MAX($C$2:$C912)+1,""))</f>
        <v/>
      </c>
      <c r="M913" t="s">
        <v>57</v>
      </c>
      <c r="O913" t="s">
        <v>57</v>
      </c>
      <c r="P913" s="3" t="str">
        <f t="shared" si="266"/>
        <v/>
      </c>
      <c r="Q913" s="3" t="str">
        <f>IF(D913="","",IF(AND(D913&lt;&gt;"",E913&lt;&gt;"",F913&lt;&gt;"",J913&lt;&gt;"",P913&lt;&gt;"",L913&lt;&gt;"",IFERROR(MATCH(INDEX($C:$C,MATCH($D913,$D:$D,0)),IMAGENES!$B:$B,0),-1)&gt;0),"'si'","'no'"))</f>
        <v/>
      </c>
      <c r="S913" t="str">
        <f t="shared" si="256"/>
        <v/>
      </c>
      <c r="T913" t="str">
        <f t="shared" si="257"/>
        <v/>
      </c>
      <c r="U913" t="str">
        <f t="shared" si="258"/>
        <v/>
      </c>
      <c r="V913" t="str">
        <f t="shared" si="267"/>
        <v/>
      </c>
      <c r="W913" t="str">
        <f t="shared" si="259"/>
        <v/>
      </c>
      <c r="X913" t="str">
        <f t="shared" si="260"/>
        <v/>
      </c>
      <c r="Y913" t="str">
        <f t="shared" si="261"/>
        <v/>
      </c>
      <c r="Z913" t="str">
        <f>IF($X913="","",INDEX(CATEGORIAS!$A:$A,MATCH($X913,CATEGORIAS!$B:$B,0)))</f>
        <v/>
      </c>
      <c r="AA913" t="str">
        <f>IF($Y913="","",INDEX(SUBCATEGORIAS!$A:$A,MATCH($Y913,SUBCATEGORIAS!$B:$B,0)))</f>
        <v/>
      </c>
      <c r="AB913" t="str">
        <f t="shared" si="262"/>
        <v/>
      </c>
      <c r="AC913" t="str">
        <f t="shared" si="268"/>
        <v/>
      </c>
      <c r="AD913" t="str">
        <f t="shared" si="269"/>
        <v/>
      </c>
      <c r="AE913" t="str">
        <f t="shared" si="270"/>
        <v/>
      </c>
      <c r="AG913">
        <v>911</v>
      </c>
      <c r="AH913">
        <f t="shared" si="273"/>
        <v>66</v>
      </c>
      <c r="AN913" t="str">
        <f>IF($E913="","",INDEX(CATEGORIAS!$A:$A,MATCH($E913,CATEGORIAS!$B:$B,0)))</f>
        <v/>
      </c>
      <c r="AO913" t="str">
        <f>IF($F913="","",INDEX(SUBCATEGORIAS!$A:$A,MATCH($F913,SUBCATEGORIAS!$B:$B,0)))</f>
        <v/>
      </c>
      <c r="AP913" t="str">
        <f t="shared" si="263"/>
        <v/>
      </c>
      <c r="AR913" s="2" t="str">
        <f t="shared" si="271"/>
        <v/>
      </c>
      <c r="AS913" t="str">
        <f t="shared" si="272"/>
        <v/>
      </c>
      <c r="AT913" t="str">
        <f t="shared" si="264"/>
        <v/>
      </c>
      <c r="AU913" t="str">
        <f t="shared" si="265"/>
        <v/>
      </c>
    </row>
    <row r="914" spans="2:47" x14ac:dyDescent="0.25">
      <c r="B914" t="str">
        <f>IF(D914="","",MAX($B$2:B913)+1)</f>
        <v/>
      </c>
      <c r="C914" s="3" t="str">
        <f>IF(A914="","",IF(COUNTIF($A$2:$A913,$A914)=0,MAX($C$2:$C913)+1,""))</f>
        <v/>
      </c>
      <c r="M914" t="s">
        <v>57</v>
      </c>
      <c r="O914" t="s">
        <v>57</v>
      </c>
      <c r="P914" s="3" t="str">
        <f t="shared" si="266"/>
        <v/>
      </c>
      <c r="Q914" s="3" t="str">
        <f>IF(D914="","",IF(AND(D914&lt;&gt;"",E914&lt;&gt;"",F914&lt;&gt;"",J914&lt;&gt;"",P914&lt;&gt;"",L914&lt;&gt;"",IFERROR(MATCH(INDEX($C:$C,MATCH($D914,$D:$D,0)),IMAGENES!$B:$B,0),-1)&gt;0),"'si'","'no'"))</f>
        <v/>
      </c>
      <c r="S914" t="str">
        <f t="shared" si="256"/>
        <v/>
      </c>
      <c r="T914" t="str">
        <f t="shared" si="257"/>
        <v/>
      </c>
      <c r="U914" t="str">
        <f t="shared" si="258"/>
        <v/>
      </c>
      <c r="V914" t="str">
        <f t="shared" si="267"/>
        <v/>
      </c>
      <c r="W914" t="str">
        <f t="shared" si="259"/>
        <v/>
      </c>
      <c r="X914" t="str">
        <f t="shared" si="260"/>
        <v/>
      </c>
      <c r="Y914" t="str">
        <f t="shared" si="261"/>
        <v/>
      </c>
      <c r="Z914" t="str">
        <f>IF($X914="","",INDEX(CATEGORIAS!$A:$A,MATCH($X914,CATEGORIAS!$B:$B,0)))</f>
        <v/>
      </c>
      <c r="AA914" t="str">
        <f>IF($Y914="","",INDEX(SUBCATEGORIAS!$A:$A,MATCH($Y914,SUBCATEGORIAS!$B:$B,0)))</f>
        <v/>
      </c>
      <c r="AB914" t="str">
        <f t="shared" si="262"/>
        <v/>
      </c>
      <c r="AC914" t="str">
        <f t="shared" si="268"/>
        <v/>
      </c>
      <c r="AD914" t="str">
        <f t="shared" si="269"/>
        <v/>
      </c>
      <c r="AE914" t="str">
        <f t="shared" si="270"/>
        <v/>
      </c>
      <c r="AG914">
        <v>912</v>
      </c>
      <c r="AH914" t="str">
        <f t="shared" si="273"/>
        <v/>
      </c>
      <c r="AN914" t="str">
        <f>IF($E914="","",INDEX(CATEGORIAS!$A:$A,MATCH($E914,CATEGORIAS!$B:$B,0)))</f>
        <v/>
      </c>
      <c r="AO914" t="str">
        <f>IF($F914="","",INDEX(SUBCATEGORIAS!$A:$A,MATCH($F914,SUBCATEGORIAS!$B:$B,0)))</f>
        <v/>
      </c>
      <c r="AP914" t="str">
        <f t="shared" si="263"/>
        <v/>
      </c>
      <c r="AR914" s="2" t="str">
        <f t="shared" si="271"/>
        <v/>
      </c>
      <c r="AS914" t="str">
        <f t="shared" si="272"/>
        <v/>
      </c>
      <c r="AT914" t="str">
        <f t="shared" si="264"/>
        <v/>
      </c>
      <c r="AU914" t="str">
        <f t="shared" si="265"/>
        <v/>
      </c>
    </row>
    <row r="915" spans="2:47" x14ac:dyDescent="0.25">
      <c r="B915" t="str">
        <f>IF(D915="","",MAX($B$2:B914)+1)</f>
        <v/>
      </c>
      <c r="C915" s="3" t="str">
        <f>IF(A915="","",IF(COUNTIF($A$2:$A914,$A915)=0,MAX($C$2:$C914)+1,""))</f>
        <v/>
      </c>
      <c r="M915" t="s">
        <v>57</v>
      </c>
      <c r="O915" t="s">
        <v>57</v>
      </c>
      <c r="P915" s="3" t="str">
        <f t="shared" si="266"/>
        <v/>
      </c>
      <c r="Q915" s="3" t="str">
        <f>IF(D915="","",IF(AND(D915&lt;&gt;"",E915&lt;&gt;"",F915&lt;&gt;"",J915&lt;&gt;"",P915&lt;&gt;"",L915&lt;&gt;"",IFERROR(MATCH(INDEX($C:$C,MATCH($D915,$D:$D,0)),IMAGENES!$B:$B,0),-1)&gt;0),"'si'","'no'"))</f>
        <v/>
      </c>
      <c r="S915" t="str">
        <f t="shared" si="256"/>
        <v/>
      </c>
      <c r="T915" t="str">
        <f t="shared" si="257"/>
        <v/>
      </c>
      <c r="U915" t="str">
        <f t="shared" si="258"/>
        <v/>
      </c>
      <c r="V915" t="str">
        <f t="shared" si="267"/>
        <v/>
      </c>
      <c r="W915" t="str">
        <f t="shared" si="259"/>
        <v/>
      </c>
      <c r="X915" t="str">
        <f t="shared" si="260"/>
        <v/>
      </c>
      <c r="Y915" t="str">
        <f t="shared" si="261"/>
        <v/>
      </c>
      <c r="Z915" t="str">
        <f>IF($X915="","",INDEX(CATEGORIAS!$A:$A,MATCH($X915,CATEGORIAS!$B:$B,0)))</f>
        <v/>
      </c>
      <c r="AA915" t="str">
        <f>IF($Y915="","",INDEX(SUBCATEGORIAS!$A:$A,MATCH($Y915,SUBCATEGORIAS!$B:$B,0)))</f>
        <v/>
      </c>
      <c r="AB915" t="str">
        <f t="shared" si="262"/>
        <v/>
      </c>
      <c r="AC915" t="str">
        <f t="shared" si="268"/>
        <v/>
      </c>
      <c r="AD915" t="str">
        <f t="shared" si="269"/>
        <v/>
      </c>
      <c r="AE915" t="str">
        <f t="shared" si="270"/>
        <v/>
      </c>
      <c r="AG915">
        <v>913</v>
      </c>
      <c r="AH915" t="str">
        <f t="shared" si="273"/>
        <v/>
      </c>
      <c r="AN915" t="str">
        <f>IF($E915="","",INDEX(CATEGORIAS!$A:$A,MATCH($E915,CATEGORIAS!$B:$B,0)))</f>
        <v/>
      </c>
      <c r="AO915" t="str">
        <f>IF($F915="","",INDEX(SUBCATEGORIAS!$A:$A,MATCH($F915,SUBCATEGORIAS!$B:$B,0)))</f>
        <v/>
      </c>
      <c r="AP915" t="str">
        <f t="shared" si="263"/>
        <v/>
      </c>
      <c r="AR915" s="2" t="str">
        <f t="shared" si="271"/>
        <v/>
      </c>
      <c r="AS915" t="str">
        <f t="shared" si="272"/>
        <v/>
      </c>
      <c r="AT915" t="str">
        <f t="shared" si="264"/>
        <v/>
      </c>
      <c r="AU915" t="str">
        <f t="shared" si="265"/>
        <v/>
      </c>
    </row>
    <row r="916" spans="2:47" x14ac:dyDescent="0.25">
      <c r="B916" t="str">
        <f>IF(D916="","",MAX($B$2:B915)+1)</f>
        <v/>
      </c>
      <c r="C916" s="3" t="str">
        <f>IF(A916="","",IF(COUNTIF($A$2:$A915,$A916)=0,MAX($C$2:$C915)+1,""))</f>
        <v/>
      </c>
      <c r="M916" t="s">
        <v>57</v>
      </c>
      <c r="O916" t="s">
        <v>57</v>
      </c>
      <c r="P916" s="3" t="str">
        <f t="shared" si="266"/>
        <v/>
      </c>
      <c r="Q916" s="3" t="str">
        <f>IF(D916="","",IF(AND(D916&lt;&gt;"",E916&lt;&gt;"",F916&lt;&gt;"",J916&lt;&gt;"",P916&lt;&gt;"",L916&lt;&gt;"",IFERROR(MATCH(INDEX($C:$C,MATCH($D916,$D:$D,0)),IMAGENES!$B:$B,0),-1)&gt;0),"'si'","'no'"))</f>
        <v/>
      </c>
      <c r="S916" t="str">
        <f t="shared" si="256"/>
        <v/>
      </c>
      <c r="T916" t="str">
        <f t="shared" si="257"/>
        <v/>
      </c>
      <c r="U916" t="str">
        <f t="shared" si="258"/>
        <v/>
      </c>
      <c r="V916" t="str">
        <f t="shared" si="267"/>
        <v/>
      </c>
      <c r="W916" t="str">
        <f t="shared" si="259"/>
        <v/>
      </c>
      <c r="X916" t="str">
        <f t="shared" si="260"/>
        <v/>
      </c>
      <c r="Y916" t="str">
        <f t="shared" si="261"/>
        <v/>
      </c>
      <c r="Z916" t="str">
        <f>IF($X916="","",INDEX(CATEGORIAS!$A:$A,MATCH($X916,CATEGORIAS!$B:$B,0)))</f>
        <v/>
      </c>
      <c r="AA916" t="str">
        <f>IF($Y916="","",INDEX(SUBCATEGORIAS!$A:$A,MATCH($Y916,SUBCATEGORIAS!$B:$B,0)))</f>
        <v/>
      </c>
      <c r="AB916" t="str">
        <f t="shared" si="262"/>
        <v/>
      </c>
      <c r="AC916" t="str">
        <f t="shared" si="268"/>
        <v/>
      </c>
      <c r="AD916" t="str">
        <f t="shared" si="269"/>
        <v/>
      </c>
      <c r="AE916" t="str">
        <f t="shared" si="270"/>
        <v/>
      </c>
      <c r="AG916">
        <v>914</v>
      </c>
      <c r="AH916" t="str">
        <f t="shared" si="273"/>
        <v/>
      </c>
      <c r="AN916" t="str">
        <f>IF($E916="","",INDEX(CATEGORIAS!$A:$A,MATCH($E916,CATEGORIAS!$B:$B,0)))</f>
        <v/>
      </c>
      <c r="AO916" t="str">
        <f>IF($F916="","",INDEX(SUBCATEGORIAS!$A:$A,MATCH($F916,SUBCATEGORIAS!$B:$B,0)))</f>
        <v/>
      </c>
      <c r="AP916" t="str">
        <f t="shared" si="263"/>
        <v/>
      </c>
      <c r="AR916" s="2" t="str">
        <f t="shared" si="271"/>
        <v/>
      </c>
      <c r="AS916" t="str">
        <f t="shared" si="272"/>
        <v/>
      </c>
      <c r="AT916" t="str">
        <f t="shared" si="264"/>
        <v/>
      </c>
      <c r="AU916" t="str">
        <f t="shared" si="265"/>
        <v/>
      </c>
    </row>
    <row r="917" spans="2:47" x14ac:dyDescent="0.25">
      <c r="B917" t="str">
        <f>IF(D917="","",MAX($B$2:B916)+1)</f>
        <v/>
      </c>
      <c r="C917" s="3" t="str">
        <f>IF(A917="","",IF(COUNTIF($A$2:$A916,$A917)=0,MAX($C$2:$C916)+1,""))</f>
        <v/>
      </c>
      <c r="M917" t="s">
        <v>57</v>
      </c>
      <c r="O917" t="s">
        <v>57</v>
      </c>
      <c r="P917" s="3" t="str">
        <f t="shared" si="266"/>
        <v/>
      </c>
      <c r="Q917" s="3" t="str">
        <f>IF(D917="","",IF(AND(D917&lt;&gt;"",E917&lt;&gt;"",F917&lt;&gt;"",J917&lt;&gt;"",P917&lt;&gt;"",L917&lt;&gt;"",IFERROR(MATCH(INDEX($C:$C,MATCH($D917,$D:$D,0)),IMAGENES!$B:$B,0),-1)&gt;0),"'si'","'no'"))</f>
        <v/>
      </c>
      <c r="S917" t="str">
        <f t="shared" si="256"/>
        <v/>
      </c>
      <c r="T917" t="str">
        <f t="shared" si="257"/>
        <v/>
      </c>
      <c r="U917" t="str">
        <f t="shared" si="258"/>
        <v/>
      </c>
      <c r="V917" t="str">
        <f t="shared" si="267"/>
        <v/>
      </c>
      <c r="W917" t="str">
        <f t="shared" si="259"/>
        <v/>
      </c>
      <c r="X917" t="str">
        <f t="shared" si="260"/>
        <v/>
      </c>
      <c r="Y917" t="str">
        <f t="shared" si="261"/>
        <v/>
      </c>
      <c r="Z917" t="str">
        <f>IF($X917="","",INDEX(CATEGORIAS!$A:$A,MATCH($X917,CATEGORIAS!$B:$B,0)))</f>
        <v/>
      </c>
      <c r="AA917" t="str">
        <f>IF($Y917="","",INDEX(SUBCATEGORIAS!$A:$A,MATCH($Y917,SUBCATEGORIAS!$B:$B,0)))</f>
        <v/>
      </c>
      <c r="AB917" t="str">
        <f t="shared" si="262"/>
        <v/>
      </c>
      <c r="AC917" t="str">
        <f t="shared" si="268"/>
        <v/>
      </c>
      <c r="AD917" t="str">
        <f t="shared" si="269"/>
        <v/>
      </c>
      <c r="AE917" t="str">
        <f t="shared" si="270"/>
        <v/>
      </c>
      <c r="AG917">
        <v>915</v>
      </c>
      <c r="AH917" t="str">
        <f t="shared" si="273"/>
        <v/>
      </c>
      <c r="AN917" t="str">
        <f>IF($E917="","",INDEX(CATEGORIAS!$A:$A,MATCH($E917,CATEGORIAS!$B:$B,0)))</f>
        <v/>
      </c>
      <c r="AO917" t="str">
        <f>IF($F917="","",INDEX(SUBCATEGORIAS!$A:$A,MATCH($F917,SUBCATEGORIAS!$B:$B,0)))</f>
        <v/>
      </c>
      <c r="AP917" t="str">
        <f t="shared" si="263"/>
        <v/>
      </c>
      <c r="AR917" s="2" t="str">
        <f t="shared" si="271"/>
        <v/>
      </c>
      <c r="AS917" t="str">
        <f t="shared" si="272"/>
        <v/>
      </c>
      <c r="AT917" t="str">
        <f t="shared" si="264"/>
        <v/>
      </c>
      <c r="AU917" t="str">
        <f t="shared" si="265"/>
        <v/>
      </c>
    </row>
    <row r="918" spans="2:47" x14ac:dyDescent="0.25">
      <c r="B918" t="str">
        <f>IF(D918="","",MAX($B$2:B917)+1)</f>
        <v/>
      </c>
      <c r="C918" s="3" t="str">
        <f>IF(A918="","",IF(COUNTIF($A$2:$A917,$A918)=0,MAX($C$2:$C917)+1,""))</f>
        <v/>
      </c>
      <c r="M918" t="s">
        <v>57</v>
      </c>
      <c r="O918" t="s">
        <v>57</v>
      </c>
      <c r="P918" s="3" t="str">
        <f t="shared" si="266"/>
        <v/>
      </c>
      <c r="Q918" s="3" t="str">
        <f>IF(D918="","",IF(AND(D918&lt;&gt;"",E918&lt;&gt;"",F918&lt;&gt;"",J918&lt;&gt;"",P918&lt;&gt;"",L918&lt;&gt;"",IFERROR(MATCH(INDEX($C:$C,MATCH($D918,$D:$D,0)),IMAGENES!$B:$B,0),-1)&gt;0),"'si'","'no'"))</f>
        <v/>
      </c>
      <c r="S918" t="str">
        <f t="shared" si="256"/>
        <v/>
      </c>
      <c r="T918" t="str">
        <f t="shared" si="257"/>
        <v/>
      </c>
      <c r="U918" t="str">
        <f t="shared" si="258"/>
        <v/>
      </c>
      <c r="V918" t="str">
        <f t="shared" si="267"/>
        <v/>
      </c>
      <c r="W918" t="str">
        <f t="shared" si="259"/>
        <v/>
      </c>
      <c r="X918" t="str">
        <f t="shared" si="260"/>
        <v/>
      </c>
      <c r="Y918" t="str">
        <f t="shared" si="261"/>
        <v/>
      </c>
      <c r="Z918" t="str">
        <f>IF($X918="","",INDEX(CATEGORIAS!$A:$A,MATCH($X918,CATEGORIAS!$B:$B,0)))</f>
        <v/>
      </c>
      <c r="AA918" t="str">
        <f>IF($Y918="","",INDEX(SUBCATEGORIAS!$A:$A,MATCH($Y918,SUBCATEGORIAS!$B:$B,0)))</f>
        <v/>
      </c>
      <c r="AB918" t="str">
        <f t="shared" si="262"/>
        <v/>
      </c>
      <c r="AC918" t="str">
        <f t="shared" si="268"/>
        <v/>
      </c>
      <c r="AD918" t="str">
        <f t="shared" si="269"/>
        <v/>
      </c>
      <c r="AE918" t="str">
        <f t="shared" si="270"/>
        <v/>
      </c>
      <c r="AG918">
        <v>916</v>
      </c>
      <c r="AH918" t="str">
        <f t="shared" si="273"/>
        <v/>
      </c>
      <c r="AN918" t="str">
        <f>IF($E918="","",INDEX(CATEGORIAS!$A:$A,MATCH($E918,CATEGORIAS!$B:$B,0)))</f>
        <v/>
      </c>
      <c r="AO918" t="str">
        <f>IF($F918="","",INDEX(SUBCATEGORIAS!$A:$A,MATCH($F918,SUBCATEGORIAS!$B:$B,0)))</f>
        <v/>
      </c>
      <c r="AP918" t="str">
        <f t="shared" si="263"/>
        <v/>
      </c>
      <c r="AR918" s="2" t="str">
        <f t="shared" si="271"/>
        <v/>
      </c>
      <c r="AS918" t="str">
        <f t="shared" si="272"/>
        <v/>
      </c>
      <c r="AT918" t="str">
        <f t="shared" si="264"/>
        <v/>
      </c>
      <c r="AU918" t="str">
        <f t="shared" si="265"/>
        <v/>
      </c>
    </row>
    <row r="919" spans="2:47" x14ac:dyDescent="0.25">
      <c r="B919" t="str">
        <f>IF(D919="","",MAX($B$2:B918)+1)</f>
        <v/>
      </c>
      <c r="C919" s="3" t="str">
        <f>IF(A919="","",IF(COUNTIF($A$2:$A918,$A919)=0,MAX($C$2:$C918)+1,""))</f>
        <v/>
      </c>
      <c r="M919" t="s">
        <v>57</v>
      </c>
      <c r="O919" t="s">
        <v>57</v>
      </c>
      <c r="P919" s="3" t="str">
        <f t="shared" si="266"/>
        <v/>
      </c>
      <c r="Q919" s="3" t="str">
        <f>IF(D919="","",IF(AND(D919&lt;&gt;"",E919&lt;&gt;"",F919&lt;&gt;"",J919&lt;&gt;"",P919&lt;&gt;"",L919&lt;&gt;"",IFERROR(MATCH(INDEX($C:$C,MATCH($D919,$D:$D,0)),IMAGENES!$B:$B,0),-1)&gt;0),"'si'","'no'"))</f>
        <v/>
      </c>
      <c r="S919" t="str">
        <f t="shared" si="256"/>
        <v/>
      </c>
      <c r="T919" t="str">
        <f t="shared" si="257"/>
        <v/>
      </c>
      <c r="U919" t="str">
        <f t="shared" si="258"/>
        <v/>
      </c>
      <c r="V919" t="str">
        <f t="shared" si="267"/>
        <v/>
      </c>
      <c r="W919" t="str">
        <f t="shared" si="259"/>
        <v/>
      </c>
      <c r="X919" t="str">
        <f t="shared" si="260"/>
        <v/>
      </c>
      <c r="Y919" t="str">
        <f t="shared" si="261"/>
        <v/>
      </c>
      <c r="Z919" t="str">
        <f>IF($X919="","",INDEX(CATEGORIAS!$A:$A,MATCH($X919,CATEGORIAS!$B:$B,0)))</f>
        <v/>
      </c>
      <c r="AA919" t="str">
        <f>IF($Y919="","",INDEX(SUBCATEGORIAS!$A:$A,MATCH($Y919,SUBCATEGORIAS!$B:$B,0)))</f>
        <v/>
      </c>
      <c r="AB919" t="str">
        <f t="shared" si="262"/>
        <v/>
      </c>
      <c r="AC919" t="str">
        <f t="shared" si="268"/>
        <v/>
      </c>
      <c r="AD919" t="str">
        <f t="shared" si="269"/>
        <v/>
      </c>
      <c r="AE919" t="str">
        <f t="shared" si="270"/>
        <v/>
      </c>
      <c r="AG919">
        <v>917</v>
      </c>
      <c r="AH919" t="str">
        <f t="shared" si="273"/>
        <v/>
      </c>
      <c r="AN919" t="str">
        <f>IF($E919="","",INDEX(CATEGORIAS!$A:$A,MATCH($E919,CATEGORIAS!$B:$B,0)))</f>
        <v/>
      </c>
      <c r="AO919" t="str">
        <f>IF($F919="","",INDEX(SUBCATEGORIAS!$A:$A,MATCH($F919,SUBCATEGORIAS!$B:$B,0)))</f>
        <v/>
      </c>
      <c r="AP919" t="str">
        <f t="shared" si="263"/>
        <v/>
      </c>
      <c r="AR919" s="2" t="str">
        <f t="shared" si="271"/>
        <v/>
      </c>
      <c r="AS919" t="str">
        <f t="shared" si="272"/>
        <v/>
      </c>
      <c r="AT919" t="str">
        <f t="shared" si="264"/>
        <v/>
      </c>
      <c r="AU919" t="str">
        <f t="shared" si="265"/>
        <v/>
      </c>
    </row>
    <row r="920" spans="2:47" x14ac:dyDescent="0.25">
      <c r="B920" t="str">
        <f>IF(D920="","",MAX($B$2:B919)+1)</f>
        <v/>
      </c>
      <c r="C920" s="3" t="str">
        <f>IF(A920="","",IF(COUNTIF($A$2:$A919,$A920)=0,MAX($C$2:$C919)+1,""))</f>
        <v/>
      </c>
      <c r="M920" t="s">
        <v>57</v>
      </c>
      <c r="O920" t="s">
        <v>57</v>
      </c>
      <c r="P920" s="3" t="str">
        <f t="shared" si="266"/>
        <v/>
      </c>
      <c r="Q920" s="3" t="str">
        <f>IF(D920="","",IF(AND(D920&lt;&gt;"",E920&lt;&gt;"",F920&lt;&gt;"",J920&lt;&gt;"",P920&lt;&gt;"",L920&lt;&gt;"",IFERROR(MATCH(INDEX($C:$C,MATCH($D920,$D:$D,0)),IMAGENES!$B:$B,0),-1)&gt;0),"'si'","'no'"))</f>
        <v/>
      </c>
      <c r="S920" t="str">
        <f t="shared" si="256"/>
        <v/>
      </c>
      <c r="T920" t="str">
        <f t="shared" si="257"/>
        <v/>
      </c>
      <c r="U920" t="str">
        <f t="shared" si="258"/>
        <v/>
      </c>
      <c r="V920" t="str">
        <f t="shared" si="267"/>
        <v/>
      </c>
      <c r="W920" t="str">
        <f t="shared" si="259"/>
        <v/>
      </c>
      <c r="X920" t="str">
        <f t="shared" si="260"/>
        <v/>
      </c>
      <c r="Y920" t="str">
        <f t="shared" si="261"/>
        <v/>
      </c>
      <c r="Z920" t="str">
        <f>IF($X920="","",INDEX(CATEGORIAS!$A:$A,MATCH($X920,CATEGORIAS!$B:$B,0)))</f>
        <v/>
      </c>
      <c r="AA920" t="str">
        <f>IF($Y920="","",INDEX(SUBCATEGORIAS!$A:$A,MATCH($Y920,SUBCATEGORIAS!$B:$B,0)))</f>
        <v/>
      </c>
      <c r="AB920" t="str">
        <f t="shared" si="262"/>
        <v/>
      </c>
      <c r="AC920" t="str">
        <f t="shared" si="268"/>
        <v/>
      </c>
      <c r="AD920" t="str">
        <f t="shared" si="269"/>
        <v/>
      </c>
      <c r="AE920" t="str">
        <f t="shared" si="270"/>
        <v/>
      </c>
      <c r="AG920">
        <v>918</v>
      </c>
      <c r="AH920" t="str">
        <f t="shared" si="273"/>
        <v/>
      </c>
      <c r="AN920" t="str">
        <f>IF($E920="","",INDEX(CATEGORIAS!$A:$A,MATCH($E920,CATEGORIAS!$B:$B,0)))</f>
        <v/>
      </c>
      <c r="AO920" t="str">
        <f>IF($F920="","",INDEX(SUBCATEGORIAS!$A:$A,MATCH($F920,SUBCATEGORIAS!$B:$B,0)))</f>
        <v/>
      </c>
      <c r="AP920" t="str">
        <f t="shared" si="263"/>
        <v/>
      </c>
      <c r="AR920" s="2" t="str">
        <f t="shared" si="271"/>
        <v/>
      </c>
      <c r="AS920" t="str">
        <f t="shared" si="272"/>
        <v/>
      </c>
      <c r="AT920" t="str">
        <f t="shared" si="264"/>
        <v/>
      </c>
      <c r="AU920" t="str">
        <f t="shared" si="265"/>
        <v/>
      </c>
    </row>
    <row r="921" spans="2:47" x14ac:dyDescent="0.25">
      <c r="B921" t="str">
        <f>IF(D921="","",MAX($B$2:B920)+1)</f>
        <v/>
      </c>
      <c r="C921" s="3" t="str">
        <f>IF(A921="","",IF(COUNTIF($A$2:$A920,$A921)=0,MAX($C$2:$C920)+1,""))</f>
        <v/>
      </c>
      <c r="M921" t="s">
        <v>57</v>
      </c>
      <c r="O921" t="s">
        <v>57</v>
      </c>
      <c r="P921" s="3" t="str">
        <f t="shared" si="266"/>
        <v/>
      </c>
      <c r="Q921" s="3" t="str">
        <f>IF(D921="","",IF(AND(D921&lt;&gt;"",E921&lt;&gt;"",F921&lt;&gt;"",J921&lt;&gt;"",P921&lt;&gt;"",L921&lt;&gt;"",IFERROR(MATCH(INDEX($C:$C,MATCH($D921,$D:$D,0)),IMAGENES!$B:$B,0),-1)&gt;0),"'si'","'no'"))</f>
        <v/>
      </c>
      <c r="S921" t="str">
        <f t="shared" si="256"/>
        <v/>
      </c>
      <c r="T921" t="str">
        <f t="shared" si="257"/>
        <v/>
      </c>
      <c r="U921" t="str">
        <f t="shared" si="258"/>
        <v/>
      </c>
      <c r="V921" t="str">
        <f t="shared" si="267"/>
        <v/>
      </c>
      <c r="W921" t="str">
        <f t="shared" si="259"/>
        <v/>
      </c>
      <c r="X921" t="str">
        <f t="shared" si="260"/>
        <v/>
      </c>
      <c r="Y921" t="str">
        <f t="shared" si="261"/>
        <v/>
      </c>
      <c r="Z921" t="str">
        <f>IF($X921="","",INDEX(CATEGORIAS!$A:$A,MATCH($X921,CATEGORIAS!$B:$B,0)))</f>
        <v/>
      </c>
      <c r="AA921" t="str">
        <f>IF($Y921="","",INDEX(SUBCATEGORIAS!$A:$A,MATCH($Y921,SUBCATEGORIAS!$B:$B,0)))</f>
        <v/>
      </c>
      <c r="AB921" t="str">
        <f t="shared" si="262"/>
        <v/>
      </c>
      <c r="AC921" t="str">
        <f t="shared" si="268"/>
        <v/>
      </c>
      <c r="AD921" t="str">
        <f t="shared" si="269"/>
        <v/>
      </c>
      <c r="AE921" t="str">
        <f t="shared" si="270"/>
        <v/>
      </c>
      <c r="AG921">
        <v>919</v>
      </c>
      <c r="AH921" t="str">
        <f t="shared" si="273"/>
        <v/>
      </c>
      <c r="AN921" t="str">
        <f>IF($E921="","",INDEX(CATEGORIAS!$A:$A,MATCH($E921,CATEGORIAS!$B:$B,0)))</f>
        <v/>
      </c>
      <c r="AO921" t="str">
        <f>IF($F921="","",INDEX(SUBCATEGORIAS!$A:$A,MATCH($F921,SUBCATEGORIAS!$B:$B,0)))</f>
        <v/>
      </c>
      <c r="AP921" t="str">
        <f t="shared" si="263"/>
        <v/>
      </c>
      <c r="AR921" s="2" t="str">
        <f t="shared" si="271"/>
        <v/>
      </c>
      <c r="AS921" t="str">
        <f t="shared" si="272"/>
        <v/>
      </c>
      <c r="AT921" t="str">
        <f t="shared" si="264"/>
        <v/>
      </c>
      <c r="AU921" t="str">
        <f t="shared" si="265"/>
        <v/>
      </c>
    </row>
    <row r="922" spans="2:47" x14ac:dyDescent="0.25">
      <c r="B922" t="str">
        <f>IF(D922="","",MAX($B$2:B921)+1)</f>
        <v/>
      </c>
      <c r="C922" s="3" t="str">
        <f>IF(A922="","",IF(COUNTIF($A$2:$A921,$A922)=0,MAX($C$2:$C921)+1,""))</f>
        <v/>
      </c>
      <c r="M922" t="s">
        <v>57</v>
      </c>
      <c r="O922" t="s">
        <v>57</v>
      </c>
      <c r="P922" s="3" t="str">
        <f t="shared" si="266"/>
        <v/>
      </c>
      <c r="Q922" s="3" t="str">
        <f>IF(D922="","",IF(AND(D922&lt;&gt;"",E922&lt;&gt;"",F922&lt;&gt;"",J922&lt;&gt;"",P922&lt;&gt;"",L922&lt;&gt;"",IFERROR(MATCH(INDEX($C:$C,MATCH($D922,$D:$D,0)),IMAGENES!$B:$B,0),-1)&gt;0),"'si'","'no'"))</f>
        <v/>
      </c>
      <c r="S922" t="str">
        <f t="shared" si="256"/>
        <v/>
      </c>
      <c r="T922" t="str">
        <f t="shared" si="257"/>
        <v/>
      </c>
      <c r="U922" t="str">
        <f t="shared" si="258"/>
        <v/>
      </c>
      <c r="V922" t="str">
        <f t="shared" si="267"/>
        <v/>
      </c>
      <c r="W922" t="str">
        <f t="shared" si="259"/>
        <v/>
      </c>
      <c r="X922" t="str">
        <f t="shared" si="260"/>
        <v/>
      </c>
      <c r="Y922" t="str">
        <f t="shared" si="261"/>
        <v/>
      </c>
      <c r="Z922" t="str">
        <f>IF($X922="","",INDEX(CATEGORIAS!$A:$A,MATCH($X922,CATEGORIAS!$B:$B,0)))</f>
        <v/>
      </c>
      <c r="AA922" t="str">
        <f>IF($Y922="","",INDEX(SUBCATEGORIAS!$A:$A,MATCH($Y922,SUBCATEGORIAS!$B:$B,0)))</f>
        <v/>
      </c>
      <c r="AB922" t="str">
        <f t="shared" si="262"/>
        <v/>
      </c>
      <c r="AC922" t="str">
        <f t="shared" si="268"/>
        <v/>
      </c>
      <c r="AD922" t="str">
        <f t="shared" si="269"/>
        <v/>
      </c>
      <c r="AE922" t="str">
        <f t="shared" si="270"/>
        <v/>
      </c>
      <c r="AG922">
        <v>920</v>
      </c>
      <c r="AH922" t="str">
        <f t="shared" si="273"/>
        <v/>
      </c>
      <c r="AN922" t="str">
        <f>IF($E922="","",INDEX(CATEGORIAS!$A:$A,MATCH($E922,CATEGORIAS!$B:$B,0)))</f>
        <v/>
      </c>
      <c r="AO922" t="str">
        <f>IF($F922="","",INDEX(SUBCATEGORIAS!$A:$A,MATCH($F922,SUBCATEGORIAS!$B:$B,0)))</f>
        <v/>
      </c>
      <c r="AP922" t="str">
        <f t="shared" si="263"/>
        <v/>
      </c>
      <c r="AR922" s="2" t="str">
        <f t="shared" si="271"/>
        <v/>
      </c>
      <c r="AS922" t="str">
        <f t="shared" si="272"/>
        <v/>
      </c>
      <c r="AT922" t="str">
        <f t="shared" si="264"/>
        <v/>
      </c>
      <c r="AU922" t="str">
        <f t="shared" si="265"/>
        <v/>
      </c>
    </row>
    <row r="923" spans="2:47" x14ac:dyDescent="0.25">
      <c r="B923" t="str">
        <f>IF(D923="","",MAX($B$2:B922)+1)</f>
        <v/>
      </c>
      <c r="C923" s="3" t="str">
        <f>IF(A923="","",IF(COUNTIF($A$2:$A922,$A923)=0,MAX($C$2:$C922)+1,""))</f>
        <v/>
      </c>
      <c r="M923" t="s">
        <v>57</v>
      </c>
      <c r="O923" t="s">
        <v>57</v>
      </c>
      <c r="P923" s="3" t="str">
        <f t="shared" si="266"/>
        <v/>
      </c>
      <c r="Q923" s="3" t="str">
        <f>IF(D923="","",IF(AND(D923&lt;&gt;"",E923&lt;&gt;"",F923&lt;&gt;"",J923&lt;&gt;"",P923&lt;&gt;"",L923&lt;&gt;"",IFERROR(MATCH(INDEX($C:$C,MATCH($D923,$D:$D,0)),IMAGENES!$B:$B,0),-1)&gt;0),"'si'","'no'"))</f>
        <v/>
      </c>
      <c r="S923" t="str">
        <f t="shared" si="256"/>
        <v/>
      </c>
      <c r="T923" t="str">
        <f t="shared" si="257"/>
        <v/>
      </c>
      <c r="U923" t="str">
        <f t="shared" si="258"/>
        <v/>
      </c>
      <c r="V923" t="str">
        <f t="shared" si="267"/>
        <v/>
      </c>
      <c r="W923" t="str">
        <f t="shared" si="259"/>
        <v/>
      </c>
      <c r="X923" t="str">
        <f t="shared" si="260"/>
        <v/>
      </c>
      <c r="Y923" t="str">
        <f t="shared" si="261"/>
        <v/>
      </c>
      <c r="Z923" t="str">
        <f>IF($X923="","",INDEX(CATEGORIAS!$A:$A,MATCH($X923,CATEGORIAS!$B:$B,0)))</f>
        <v/>
      </c>
      <c r="AA923" t="str">
        <f>IF($Y923="","",INDEX(SUBCATEGORIAS!$A:$A,MATCH($Y923,SUBCATEGORIAS!$B:$B,0)))</f>
        <v/>
      </c>
      <c r="AB923" t="str">
        <f t="shared" si="262"/>
        <v/>
      </c>
      <c r="AC923" t="str">
        <f t="shared" si="268"/>
        <v/>
      </c>
      <c r="AD923" t="str">
        <f t="shared" si="269"/>
        <v/>
      </c>
      <c r="AE923" t="str">
        <f t="shared" si="270"/>
        <v/>
      </c>
      <c r="AG923">
        <v>921</v>
      </c>
      <c r="AH923" t="str">
        <f t="shared" si="273"/>
        <v/>
      </c>
      <c r="AN923" t="str">
        <f>IF($E923="","",INDEX(CATEGORIAS!$A:$A,MATCH($E923,CATEGORIAS!$B:$B,0)))</f>
        <v/>
      </c>
      <c r="AO923" t="str">
        <f>IF($F923="","",INDEX(SUBCATEGORIAS!$A:$A,MATCH($F923,SUBCATEGORIAS!$B:$B,0)))</f>
        <v/>
      </c>
      <c r="AP923" t="str">
        <f t="shared" si="263"/>
        <v/>
      </c>
      <c r="AR923" s="2" t="str">
        <f t="shared" si="271"/>
        <v/>
      </c>
      <c r="AS923" t="str">
        <f t="shared" si="272"/>
        <v/>
      </c>
      <c r="AT923" t="str">
        <f t="shared" si="264"/>
        <v/>
      </c>
      <c r="AU923" t="str">
        <f t="shared" si="265"/>
        <v/>
      </c>
    </row>
    <row r="924" spans="2:47" x14ac:dyDescent="0.25">
      <c r="B924" t="str">
        <f>IF(D924="","",MAX($B$2:B923)+1)</f>
        <v/>
      </c>
      <c r="C924" s="3" t="str">
        <f>IF(A924="","",IF(COUNTIF($A$2:$A923,$A924)=0,MAX($C$2:$C923)+1,""))</f>
        <v/>
      </c>
      <c r="M924" t="s">
        <v>57</v>
      </c>
      <c r="O924" t="s">
        <v>57</v>
      </c>
      <c r="P924" s="3" t="str">
        <f t="shared" si="266"/>
        <v/>
      </c>
      <c r="Q924" s="3" t="str">
        <f>IF(D924="","",IF(AND(D924&lt;&gt;"",E924&lt;&gt;"",F924&lt;&gt;"",J924&lt;&gt;"",P924&lt;&gt;"",L924&lt;&gt;"",IFERROR(MATCH(INDEX($C:$C,MATCH($D924,$D:$D,0)),IMAGENES!$B:$B,0),-1)&gt;0),"'si'","'no'"))</f>
        <v/>
      </c>
      <c r="S924" t="str">
        <f t="shared" si="256"/>
        <v/>
      </c>
      <c r="T924" t="str">
        <f t="shared" si="257"/>
        <v/>
      </c>
      <c r="U924" t="str">
        <f t="shared" si="258"/>
        <v/>
      </c>
      <c r="V924" t="str">
        <f t="shared" si="267"/>
        <v/>
      </c>
      <c r="W924" t="str">
        <f t="shared" si="259"/>
        <v/>
      </c>
      <c r="X924" t="str">
        <f t="shared" si="260"/>
        <v/>
      </c>
      <c r="Y924" t="str">
        <f t="shared" si="261"/>
        <v/>
      </c>
      <c r="Z924" t="str">
        <f>IF($X924="","",INDEX(CATEGORIAS!$A:$A,MATCH($X924,CATEGORIAS!$B:$B,0)))</f>
        <v/>
      </c>
      <c r="AA924" t="str">
        <f>IF($Y924="","",INDEX(SUBCATEGORIAS!$A:$A,MATCH($Y924,SUBCATEGORIAS!$B:$B,0)))</f>
        <v/>
      </c>
      <c r="AB924" t="str">
        <f t="shared" si="262"/>
        <v/>
      </c>
      <c r="AC924" t="str">
        <f t="shared" si="268"/>
        <v/>
      </c>
      <c r="AD924" t="str">
        <f t="shared" si="269"/>
        <v/>
      </c>
      <c r="AE924" t="str">
        <f t="shared" si="270"/>
        <v/>
      </c>
      <c r="AG924">
        <v>922</v>
      </c>
      <c r="AH924" t="str">
        <f t="shared" si="273"/>
        <v/>
      </c>
      <c r="AN924" t="str">
        <f>IF($E924="","",INDEX(CATEGORIAS!$A:$A,MATCH($E924,CATEGORIAS!$B:$B,0)))</f>
        <v/>
      </c>
      <c r="AO924" t="str">
        <f>IF($F924="","",INDEX(SUBCATEGORIAS!$A:$A,MATCH($F924,SUBCATEGORIAS!$B:$B,0)))</f>
        <v/>
      </c>
      <c r="AP924" t="str">
        <f t="shared" si="263"/>
        <v/>
      </c>
      <c r="AR924" s="2" t="str">
        <f t="shared" si="271"/>
        <v/>
      </c>
      <c r="AS924" t="str">
        <f t="shared" si="272"/>
        <v/>
      </c>
      <c r="AT924" t="str">
        <f t="shared" si="264"/>
        <v/>
      </c>
      <c r="AU924" t="str">
        <f t="shared" si="265"/>
        <v/>
      </c>
    </row>
    <row r="925" spans="2:47" x14ac:dyDescent="0.25">
      <c r="B925" t="str">
        <f>IF(D925="","",MAX($B$2:B924)+1)</f>
        <v/>
      </c>
      <c r="C925" s="3" t="str">
        <f>IF(A925="","",IF(COUNTIF($A$2:$A924,$A925)=0,MAX($C$2:$C924)+1,""))</f>
        <v/>
      </c>
      <c r="M925" t="s">
        <v>57</v>
      </c>
      <c r="O925" t="s">
        <v>57</v>
      </c>
      <c r="P925" s="3" t="str">
        <f t="shared" si="266"/>
        <v/>
      </c>
      <c r="Q925" s="3" t="str">
        <f>IF(D925="","",IF(AND(D925&lt;&gt;"",E925&lt;&gt;"",F925&lt;&gt;"",J925&lt;&gt;"",P925&lt;&gt;"",L925&lt;&gt;"",IFERROR(MATCH(INDEX($C:$C,MATCH($D925,$D:$D,0)),IMAGENES!$B:$B,0),-1)&gt;0),"'si'","'no'"))</f>
        <v/>
      </c>
      <c r="S925" t="str">
        <f t="shared" si="256"/>
        <v/>
      </c>
      <c r="T925" t="str">
        <f t="shared" si="257"/>
        <v/>
      </c>
      <c r="U925" t="str">
        <f t="shared" si="258"/>
        <v/>
      </c>
      <c r="V925" t="str">
        <f t="shared" si="267"/>
        <v/>
      </c>
      <c r="W925" t="str">
        <f t="shared" si="259"/>
        <v/>
      </c>
      <c r="X925" t="str">
        <f t="shared" si="260"/>
        <v/>
      </c>
      <c r="Y925" t="str">
        <f t="shared" si="261"/>
        <v/>
      </c>
      <c r="Z925" t="str">
        <f>IF($X925="","",INDEX(CATEGORIAS!$A:$A,MATCH($X925,CATEGORIAS!$B:$B,0)))</f>
        <v/>
      </c>
      <c r="AA925" t="str">
        <f>IF($Y925="","",INDEX(SUBCATEGORIAS!$A:$A,MATCH($Y925,SUBCATEGORIAS!$B:$B,0)))</f>
        <v/>
      </c>
      <c r="AB925" t="str">
        <f t="shared" si="262"/>
        <v/>
      </c>
      <c r="AC925" t="str">
        <f t="shared" si="268"/>
        <v/>
      </c>
      <c r="AD925" t="str">
        <f t="shared" si="269"/>
        <v/>
      </c>
      <c r="AE925" t="str">
        <f t="shared" si="270"/>
        <v/>
      </c>
      <c r="AG925">
        <v>923</v>
      </c>
      <c r="AH925" t="str">
        <f t="shared" si="273"/>
        <v/>
      </c>
      <c r="AN925" t="str">
        <f>IF($E925="","",INDEX(CATEGORIAS!$A:$A,MATCH($E925,CATEGORIAS!$B:$B,0)))</f>
        <v/>
      </c>
      <c r="AO925" t="str">
        <f>IF($F925="","",INDEX(SUBCATEGORIAS!$A:$A,MATCH($F925,SUBCATEGORIAS!$B:$B,0)))</f>
        <v/>
      </c>
      <c r="AP925" t="str">
        <f t="shared" si="263"/>
        <v/>
      </c>
      <c r="AR925" s="2" t="str">
        <f t="shared" si="271"/>
        <v/>
      </c>
      <c r="AS925" t="str">
        <f t="shared" si="272"/>
        <v/>
      </c>
      <c r="AT925" t="str">
        <f t="shared" si="264"/>
        <v/>
      </c>
      <c r="AU925" t="str">
        <f t="shared" si="265"/>
        <v/>
      </c>
    </row>
    <row r="926" spans="2:47" x14ac:dyDescent="0.25">
      <c r="B926" t="str">
        <f>IF(D926="","",MAX($B$2:B925)+1)</f>
        <v/>
      </c>
      <c r="C926" s="3" t="str">
        <f>IF(A926="","",IF(COUNTIF($A$2:$A925,$A926)=0,MAX($C$2:$C925)+1,""))</f>
        <v/>
      </c>
      <c r="M926" t="s">
        <v>57</v>
      </c>
      <c r="O926" t="s">
        <v>57</v>
      </c>
      <c r="P926" s="3" t="str">
        <f t="shared" si="266"/>
        <v/>
      </c>
      <c r="Q926" s="3" t="str">
        <f>IF(D926="","",IF(AND(D926&lt;&gt;"",E926&lt;&gt;"",F926&lt;&gt;"",J926&lt;&gt;"",P926&lt;&gt;"",L926&lt;&gt;"",IFERROR(MATCH(INDEX($C:$C,MATCH($D926,$D:$D,0)),IMAGENES!$B:$B,0),-1)&gt;0),"'si'","'no'"))</f>
        <v/>
      </c>
      <c r="S926" t="str">
        <f t="shared" si="256"/>
        <v/>
      </c>
      <c r="T926" t="str">
        <f t="shared" si="257"/>
        <v/>
      </c>
      <c r="U926" t="str">
        <f t="shared" si="258"/>
        <v/>
      </c>
      <c r="V926" t="str">
        <f t="shared" si="267"/>
        <v/>
      </c>
      <c r="W926" t="str">
        <f t="shared" si="259"/>
        <v/>
      </c>
      <c r="X926" t="str">
        <f t="shared" si="260"/>
        <v/>
      </c>
      <c r="Y926" t="str">
        <f t="shared" si="261"/>
        <v/>
      </c>
      <c r="Z926" t="str">
        <f>IF($X926="","",INDEX(CATEGORIAS!$A:$A,MATCH($X926,CATEGORIAS!$B:$B,0)))</f>
        <v/>
      </c>
      <c r="AA926" t="str">
        <f>IF($Y926="","",INDEX(SUBCATEGORIAS!$A:$A,MATCH($Y926,SUBCATEGORIAS!$B:$B,0)))</f>
        <v/>
      </c>
      <c r="AB926" t="str">
        <f t="shared" si="262"/>
        <v/>
      </c>
      <c r="AC926" t="str">
        <f t="shared" si="268"/>
        <v/>
      </c>
      <c r="AD926" t="str">
        <f t="shared" si="269"/>
        <v/>
      </c>
      <c r="AE926" t="str">
        <f t="shared" si="270"/>
        <v/>
      </c>
      <c r="AG926">
        <v>924</v>
      </c>
      <c r="AH926" t="str">
        <f t="shared" si="273"/>
        <v/>
      </c>
      <c r="AN926" t="str">
        <f>IF($E926="","",INDEX(CATEGORIAS!$A:$A,MATCH($E926,CATEGORIAS!$B:$B,0)))</f>
        <v/>
      </c>
      <c r="AO926" t="str">
        <f>IF($F926="","",INDEX(SUBCATEGORIAS!$A:$A,MATCH($F926,SUBCATEGORIAS!$B:$B,0)))</f>
        <v/>
      </c>
      <c r="AP926" t="str">
        <f t="shared" si="263"/>
        <v/>
      </c>
      <c r="AR926" s="2" t="str">
        <f t="shared" si="271"/>
        <v/>
      </c>
      <c r="AS926" t="str">
        <f t="shared" si="272"/>
        <v/>
      </c>
      <c r="AT926" t="str">
        <f t="shared" si="264"/>
        <v/>
      </c>
      <c r="AU926" t="str">
        <f t="shared" si="265"/>
        <v/>
      </c>
    </row>
    <row r="927" spans="2:47" x14ac:dyDescent="0.25">
      <c r="B927" t="str">
        <f>IF(D927="","",MAX($B$2:B926)+1)</f>
        <v/>
      </c>
      <c r="C927" s="3" t="str">
        <f>IF(A927="","",IF(COUNTIF($A$2:$A926,$A927)=0,MAX($C$2:$C926)+1,""))</f>
        <v/>
      </c>
      <c r="M927" t="s">
        <v>57</v>
      </c>
      <c r="O927" t="s">
        <v>57</v>
      </c>
      <c r="P927" s="3" t="str">
        <f t="shared" si="266"/>
        <v/>
      </c>
      <c r="Q927" s="3" t="str">
        <f>IF(D927="","",IF(AND(D927&lt;&gt;"",E927&lt;&gt;"",F927&lt;&gt;"",J927&lt;&gt;"",P927&lt;&gt;"",L927&lt;&gt;"",IFERROR(MATCH(INDEX($C:$C,MATCH($D927,$D:$D,0)),IMAGENES!$B:$B,0),-1)&gt;0),"'si'","'no'"))</f>
        <v/>
      </c>
      <c r="S927" t="str">
        <f t="shared" si="256"/>
        <v/>
      </c>
      <c r="T927" t="str">
        <f t="shared" si="257"/>
        <v/>
      </c>
      <c r="U927" t="str">
        <f t="shared" si="258"/>
        <v/>
      </c>
      <c r="V927" t="str">
        <f t="shared" si="267"/>
        <v/>
      </c>
      <c r="W927" t="str">
        <f t="shared" si="259"/>
        <v/>
      </c>
      <c r="X927" t="str">
        <f t="shared" si="260"/>
        <v/>
      </c>
      <c r="Y927" t="str">
        <f t="shared" si="261"/>
        <v/>
      </c>
      <c r="Z927" t="str">
        <f>IF($X927="","",INDEX(CATEGORIAS!$A:$A,MATCH($X927,CATEGORIAS!$B:$B,0)))</f>
        <v/>
      </c>
      <c r="AA927" t="str">
        <f>IF($Y927="","",INDEX(SUBCATEGORIAS!$A:$A,MATCH($Y927,SUBCATEGORIAS!$B:$B,0)))</f>
        <v/>
      </c>
      <c r="AB927" t="str">
        <f t="shared" si="262"/>
        <v/>
      </c>
      <c r="AC927" t="str">
        <f t="shared" si="268"/>
        <v/>
      </c>
      <c r="AD927" t="str">
        <f t="shared" si="269"/>
        <v/>
      </c>
      <c r="AE927" t="str">
        <f t="shared" si="270"/>
        <v/>
      </c>
      <c r="AG927">
        <v>925</v>
      </c>
      <c r="AH927">
        <f t="shared" si="273"/>
        <v>67</v>
      </c>
      <c r="AN927" t="str">
        <f>IF($E927="","",INDEX(CATEGORIAS!$A:$A,MATCH($E927,CATEGORIAS!$B:$B,0)))</f>
        <v/>
      </c>
      <c r="AO927" t="str">
        <f>IF($F927="","",INDEX(SUBCATEGORIAS!$A:$A,MATCH($F927,SUBCATEGORIAS!$B:$B,0)))</f>
        <v/>
      </c>
      <c r="AP927" t="str">
        <f t="shared" si="263"/>
        <v/>
      </c>
      <c r="AR927" s="2" t="str">
        <f t="shared" si="271"/>
        <v/>
      </c>
      <c r="AS927" t="str">
        <f t="shared" si="272"/>
        <v/>
      </c>
      <c r="AT927" t="str">
        <f t="shared" si="264"/>
        <v/>
      </c>
      <c r="AU927" t="str">
        <f t="shared" si="265"/>
        <v/>
      </c>
    </row>
    <row r="928" spans="2:47" x14ac:dyDescent="0.25">
      <c r="B928" t="str">
        <f>IF(D928="","",MAX($B$2:B927)+1)</f>
        <v/>
      </c>
      <c r="C928" s="3" t="str">
        <f>IF(A928="","",IF(COUNTIF($A$2:$A927,$A928)=0,MAX($C$2:$C927)+1,""))</f>
        <v/>
      </c>
      <c r="M928" t="s">
        <v>57</v>
      </c>
      <c r="O928" t="s">
        <v>57</v>
      </c>
      <c r="P928" s="3" t="str">
        <f t="shared" si="266"/>
        <v/>
      </c>
      <c r="Q928" s="3" t="str">
        <f>IF(D928="","",IF(AND(D928&lt;&gt;"",E928&lt;&gt;"",F928&lt;&gt;"",J928&lt;&gt;"",P928&lt;&gt;"",L928&lt;&gt;"",IFERROR(MATCH(INDEX($C:$C,MATCH($D928,$D:$D,0)),IMAGENES!$B:$B,0),-1)&gt;0),"'si'","'no'"))</f>
        <v/>
      </c>
      <c r="S928" t="str">
        <f t="shared" si="256"/>
        <v/>
      </c>
      <c r="T928" t="str">
        <f t="shared" si="257"/>
        <v/>
      </c>
      <c r="U928" t="str">
        <f t="shared" si="258"/>
        <v/>
      </c>
      <c r="V928" t="str">
        <f t="shared" si="267"/>
        <v/>
      </c>
      <c r="W928" t="str">
        <f t="shared" si="259"/>
        <v/>
      </c>
      <c r="X928" t="str">
        <f t="shared" si="260"/>
        <v/>
      </c>
      <c r="Y928" t="str">
        <f t="shared" si="261"/>
        <v/>
      </c>
      <c r="Z928" t="str">
        <f>IF($X928="","",INDEX(CATEGORIAS!$A:$A,MATCH($X928,CATEGORIAS!$B:$B,0)))</f>
        <v/>
      </c>
      <c r="AA928" t="str">
        <f>IF($Y928="","",INDEX(SUBCATEGORIAS!$A:$A,MATCH($Y928,SUBCATEGORIAS!$B:$B,0)))</f>
        <v/>
      </c>
      <c r="AB928" t="str">
        <f t="shared" si="262"/>
        <v/>
      </c>
      <c r="AC928" t="str">
        <f t="shared" si="268"/>
        <v/>
      </c>
      <c r="AD928" t="str">
        <f t="shared" si="269"/>
        <v/>
      </c>
      <c r="AE928" t="str">
        <f t="shared" si="270"/>
        <v/>
      </c>
      <c r="AG928">
        <v>926</v>
      </c>
      <c r="AH928" t="str">
        <f t="shared" si="273"/>
        <v/>
      </c>
      <c r="AN928" t="str">
        <f>IF($E928="","",INDEX(CATEGORIAS!$A:$A,MATCH($E928,CATEGORIAS!$B:$B,0)))</f>
        <v/>
      </c>
      <c r="AO928" t="str">
        <f>IF($F928="","",INDEX(SUBCATEGORIAS!$A:$A,MATCH($F928,SUBCATEGORIAS!$B:$B,0)))</f>
        <v/>
      </c>
      <c r="AP928" t="str">
        <f t="shared" si="263"/>
        <v/>
      </c>
      <c r="AR928" s="2" t="str">
        <f t="shared" si="271"/>
        <v/>
      </c>
      <c r="AS928" t="str">
        <f t="shared" si="272"/>
        <v/>
      </c>
      <c r="AT928" t="str">
        <f t="shared" si="264"/>
        <v/>
      </c>
      <c r="AU928" t="str">
        <f t="shared" si="265"/>
        <v/>
      </c>
    </row>
    <row r="929" spans="2:47" x14ac:dyDescent="0.25">
      <c r="B929" t="str">
        <f>IF(D929="","",MAX($B$2:B928)+1)</f>
        <v/>
      </c>
      <c r="C929" s="3" t="str">
        <f>IF(A929="","",IF(COUNTIF($A$2:$A928,$A929)=0,MAX($C$2:$C928)+1,""))</f>
        <v/>
      </c>
      <c r="M929" t="s">
        <v>57</v>
      </c>
      <c r="O929" t="s">
        <v>57</v>
      </c>
      <c r="P929" s="3" t="str">
        <f t="shared" si="266"/>
        <v/>
      </c>
      <c r="Q929" s="3" t="str">
        <f>IF(D929="","",IF(AND(D929&lt;&gt;"",E929&lt;&gt;"",F929&lt;&gt;"",J929&lt;&gt;"",P929&lt;&gt;"",L929&lt;&gt;"",IFERROR(MATCH(INDEX($C:$C,MATCH($D929,$D:$D,0)),IMAGENES!$B:$B,0),-1)&gt;0),"'si'","'no'"))</f>
        <v/>
      </c>
      <c r="S929" t="str">
        <f t="shared" si="256"/>
        <v/>
      </c>
      <c r="T929" t="str">
        <f t="shared" si="257"/>
        <v/>
      </c>
      <c r="U929" t="str">
        <f t="shared" si="258"/>
        <v/>
      </c>
      <c r="V929" t="str">
        <f t="shared" si="267"/>
        <v/>
      </c>
      <c r="W929" t="str">
        <f t="shared" si="259"/>
        <v/>
      </c>
      <c r="X929" t="str">
        <f t="shared" si="260"/>
        <v/>
      </c>
      <c r="Y929" t="str">
        <f t="shared" si="261"/>
        <v/>
      </c>
      <c r="Z929" t="str">
        <f>IF($X929="","",INDEX(CATEGORIAS!$A:$A,MATCH($X929,CATEGORIAS!$B:$B,0)))</f>
        <v/>
      </c>
      <c r="AA929" t="str">
        <f>IF($Y929="","",INDEX(SUBCATEGORIAS!$A:$A,MATCH($Y929,SUBCATEGORIAS!$B:$B,0)))</f>
        <v/>
      </c>
      <c r="AB929" t="str">
        <f t="shared" si="262"/>
        <v/>
      </c>
      <c r="AC929" t="str">
        <f t="shared" si="268"/>
        <v/>
      </c>
      <c r="AD929" t="str">
        <f t="shared" si="269"/>
        <v/>
      </c>
      <c r="AE929" t="str">
        <f t="shared" si="270"/>
        <v/>
      </c>
      <c r="AG929">
        <v>927</v>
      </c>
      <c r="AH929" t="str">
        <f t="shared" si="273"/>
        <v/>
      </c>
      <c r="AN929" t="str">
        <f>IF($E929="","",INDEX(CATEGORIAS!$A:$A,MATCH($E929,CATEGORIAS!$B:$B,0)))</f>
        <v/>
      </c>
      <c r="AO929" t="str">
        <f>IF($F929="","",INDEX(SUBCATEGORIAS!$A:$A,MATCH($F929,SUBCATEGORIAS!$B:$B,0)))</f>
        <v/>
      </c>
      <c r="AP929" t="str">
        <f t="shared" si="263"/>
        <v/>
      </c>
      <c r="AR929" s="2" t="str">
        <f t="shared" si="271"/>
        <v/>
      </c>
      <c r="AS929" t="str">
        <f t="shared" si="272"/>
        <v/>
      </c>
      <c r="AT929" t="str">
        <f t="shared" si="264"/>
        <v/>
      </c>
      <c r="AU929" t="str">
        <f t="shared" si="265"/>
        <v/>
      </c>
    </row>
    <row r="930" spans="2:47" x14ac:dyDescent="0.25">
      <c r="B930" t="str">
        <f>IF(D930="","",MAX($B$2:B929)+1)</f>
        <v/>
      </c>
      <c r="C930" s="3" t="str">
        <f>IF(A930="","",IF(COUNTIF($A$2:$A929,$A930)=0,MAX($C$2:$C929)+1,""))</f>
        <v/>
      </c>
      <c r="M930" t="s">
        <v>57</v>
      </c>
      <c r="O930" t="s">
        <v>57</v>
      </c>
      <c r="P930" s="3" t="str">
        <f t="shared" si="266"/>
        <v/>
      </c>
      <c r="Q930" s="3" t="str">
        <f>IF(D930="","",IF(AND(D930&lt;&gt;"",E930&lt;&gt;"",F930&lt;&gt;"",J930&lt;&gt;"",P930&lt;&gt;"",L930&lt;&gt;"",IFERROR(MATCH(INDEX($C:$C,MATCH($D930,$D:$D,0)),IMAGENES!$B:$B,0),-1)&gt;0),"'si'","'no'"))</f>
        <v/>
      </c>
      <c r="S930" t="str">
        <f t="shared" si="256"/>
        <v/>
      </c>
      <c r="T930" t="str">
        <f t="shared" si="257"/>
        <v/>
      </c>
      <c r="U930" t="str">
        <f t="shared" si="258"/>
        <v/>
      </c>
      <c r="V930" t="str">
        <f t="shared" si="267"/>
        <v/>
      </c>
      <c r="W930" t="str">
        <f t="shared" si="259"/>
        <v/>
      </c>
      <c r="X930" t="str">
        <f t="shared" si="260"/>
        <v/>
      </c>
      <c r="Y930" t="str">
        <f t="shared" si="261"/>
        <v/>
      </c>
      <c r="Z930" t="str">
        <f>IF($X930="","",INDEX(CATEGORIAS!$A:$A,MATCH($X930,CATEGORIAS!$B:$B,0)))</f>
        <v/>
      </c>
      <c r="AA930" t="str">
        <f>IF($Y930="","",INDEX(SUBCATEGORIAS!$A:$A,MATCH($Y930,SUBCATEGORIAS!$B:$B,0)))</f>
        <v/>
      </c>
      <c r="AB930" t="str">
        <f t="shared" si="262"/>
        <v/>
      </c>
      <c r="AC930" t="str">
        <f t="shared" si="268"/>
        <v/>
      </c>
      <c r="AD930" t="str">
        <f t="shared" si="269"/>
        <v/>
      </c>
      <c r="AE930" t="str">
        <f t="shared" si="270"/>
        <v/>
      </c>
      <c r="AG930">
        <v>928</v>
      </c>
      <c r="AH930" t="str">
        <f t="shared" si="273"/>
        <v/>
      </c>
      <c r="AN930" t="str">
        <f>IF($E930="","",INDEX(CATEGORIAS!$A:$A,MATCH($E930,CATEGORIAS!$B:$B,0)))</f>
        <v/>
      </c>
      <c r="AO930" t="str">
        <f>IF($F930="","",INDEX(SUBCATEGORIAS!$A:$A,MATCH($F930,SUBCATEGORIAS!$B:$B,0)))</f>
        <v/>
      </c>
      <c r="AP930" t="str">
        <f t="shared" si="263"/>
        <v/>
      </c>
      <c r="AR930" s="2" t="str">
        <f t="shared" si="271"/>
        <v/>
      </c>
      <c r="AS930" t="str">
        <f t="shared" si="272"/>
        <v/>
      </c>
      <c r="AT930" t="str">
        <f t="shared" si="264"/>
        <v/>
      </c>
      <c r="AU930" t="str">
        <f t="shared" si="265"/>
        <v/>
      </c>
    </row>
    <row r="931" spans="2:47" x14ac:dyDescent="0.25">
      <c r="B931" t="str">
        <f>IF(D931="","",MAX($B$2:B930)+1)</f>
        <v/>
      </c>
      <c r="C931" s="3" t="str">
        <f>IF(A931="","",IF(COUNTIF($A$2:$A930,$A931)=0,MAX($C$2:$C930)+1,""))</f>
        <v/>
      </c>
      <c r="M931" t="s">
        <v>57</v>
      </c>
      <c r="O931" t="s">
        <v>57</v>
      </c>
      <c r="P931" s="3" t="str">
        <f t="shared" si="266"/>
        <v/>
      </c>
      <c r="Q931" s="3" t="str">
        <f>IF(D931="","",IF(AND(D931&lt;&gt;"",E931&lt;&gt;"",F931&lt;&gt;"",J931&lt;&gt;"",P931&lt;&gt;"",L931&lt;&gt;"",IFERROR(MATCH(INDEX($C:$C,MATCH($D931,$D:$D,0)),IMAGENES!$B:$B,0),-1)&gt;0),"'si'","'no'"))</f>
        <v/>
      </c>
      <c r="S931" t="str">
        <f t="shared" si="256"/>
        <v/>
      </c>
      <c r="T931" t="str">
        <f t="shared" si="257"/>
        <v/>
      </c>
      <c r="U931" t="str">
        <f t="shared" si="258"/>
        <v/>
      </c>
      <c r="V931" t="str">
        <f t="shared" si="267"/>
        <v/>
      </c>
      <c r="W931" t="str">
        <f t="shared" si="259"/>
        <v/>
      </c>
      <c r="X931" t="str">
        <f t="shared" si="260"/>
        <v/>
      </c>
      <c r="Y931" t="str">
        <f t="shared" si="261"/>
        <v/>
      </c>
      <c r="Z931" t="str">
        <f>IF($X931="","",INDEX(CATEGORIAS!$A:$A,MATCH($X931,CATEGORIAS!$B:$B,0)))</f>
        <v/>
      </c>
      <c r="AA931" t="str">
        <f>IF($Y931="","",INDEX(SUBCATEGORIAS!$A:$A,MATCH($Y931,SUBCATEGORIAS!$B:$B,0)))</f>
        <v/>
      </c>
      <c r="AB931" t="str">
        <f t="shared" si="262"/>
        <v/>
      </c>
      <c r="AC931" t="str">
        <f t="shared" si="268"/>
        <v/>
      </c>
      <c r="AD931" t="str">
        <f t="shared" si="269"/>
        <v/>
      </c>
      <c r="AE931" t="str">
        <f t="shared" si="270"/>
        <v/>
      </c>
      <c r="AG931">
        <v>929</v>
      </c>
      <c r="AH931" t="str">
        <f t="shared" si="273"/>
        <v/>
      </c>
      <c r="AN931" t="str">
        <f>IF($E931="","",INDEX(CATEGORIAS!$A:$A,MATCH($E931,CATEGORIAS!$B:$B,0)))</f>
        <v/>
      </c>
      <c r="AO931" t="str">
        <f>IF($F931="","",INDEX(SUBCATEGORIAS!$A:$A,MATCH($F931,SUBCATEGORIAS!$B:$B,0)))</f>
        <v/>
      </c>
      <c r="AP931" t="str">
        <f t="shared" si="263"/>
        <v/>
      </c>
      <c r="AR931" s="2" t="str">
        <f t="shared" si="271"/>
        <v/>
      </c>
      <c r="AS931" t="str">
        <f t="shared" si="272"/>
        <v/>
      </c>
      <c r="AT931" t="str">
        <f t="shared" si="264"/>
        <v/>
      </c>
      <c r="AU931" t="str">
        <f t="shared" si="265"/>
        <v/>
      </c>
    </row>
    <row r="932" spans="2:47" x14ac:dyDescent="0.25">
      <c r="B932" t="str">
        <f>IF(D932="","",MAX($B$2:B931)+1)</f>
        <v/>
      </c>
      <c r="C932" s="3" t="str">
        <f>IF(A932="","",IF(COUNTIF($A$2:$A931,$A932)=0,MAX($C$2:$C931)+1,""))</f>
        <v/>
      </c>
      <c r="M932" t="s">
        <v>57</v>
      </c>
      <c r="O932" t="s">
        <v>57</v>
      </c>
      <c r="P932" s="3" t="str">
        <f t="shared" si="266"/>
        <v/>
      </c>
      <c r="Q932" s="3" t="str">
        <f>IF(D932="","",IF(AND(D932&lt;&gt;"",E932&lt;&gt;"",F932&lt;&gt;"",J932&lt;&gt;"",P932&lt;&gt;"",L932&lt;&gt;"",IFERROR(MATCH(INDEX($C:$C,MATCH($D932,$D:$D,0)),IMAGENES!$B:$B,0),-1)&gt;0),"'si'","'no'"))</f>
        <v/>
      </c>
      <c r="S932" t="str">
        <f t="shared" si="256"/>
        <v/>
      </c>
      <c r="T932" t="str">
        <f t="shared" si="257"/>
        <v/>
      </c>
      <c r="U932" t="str">
        <f t="shared" si="258"/>
        <v/>
      </c>
      <c r="V932" t="str">
        <f t="shared" si="267"/>
        <v/>
      </c>
      <c r="W932" t="str">
        <f t="shared" si="259"/>
        <v/>
      </c>
      <c r="X932" t="str">
        <f t="shared" si="260"/>
        <v/>
      </c>
      <c r="Y932" t="str">
        <f t="shared" si="261"/>
        <v/>
      </c>
      <c r="Z932" t="str">
        <f>IF($X932="","",INDEX(CATEGORIAS!$A:$A,MATCH($X932,CATEGORIAS!$B:$B,0)))</f>
        <v/>
      </c>
      <c r="AA932" t="str">
        <f>IF($Y932="","",INDEX(SUBCATEGORIAS!$A:$A,MATCH($Y932,SUBCATEGORIAS!$B:$B,0)))</f>
        <v/>
      </c>
      <c r="AB932" t="str">
        <f t="shared" si="262"/>
        <v/>
      </c>
      <c r="AC932" t="str">
        <f t="shared" si="268"/>
        <v/>
      </c>
      <c r="AD932" t="str">
        <f t="shared" si="269"/>
        <v/>
      </c>
      <c r="AE932" t="str">
        <f t="shared" si="270"/>
        <v/>
      </c>
      <c r="AG932">
        <v>930</v>
      </c>
      <c r="AH932" t="str">
        <f t="shared" si="273"/>
        <v/>
      </c>
      <c r="AN932" t="str">
        <f>IF($E932="","",INDEX(CATEGORIAS!$A:$A,MATCH($E932,CATEGORIAS!$B:$B,0)))</f>
        <v/>
      </c>
      <c r="AO932" t="str">
        <f>IF($F932="","",INDEX(SUBCATEGORIAS!$A:$A,MATCH($F932,SUBCATEGORIAS!$B:$B,0)))</f>
        <v/>
      </c>
      <c r="AP932" t="str">
        <f t="shared" si="263"/>
        <v/>
      </c>
      <c r="AR932" s="2" t="str">
        <f t="shared" si="271"/>
        <v/>
      </c>
      <c r="AS932" t="str">
        <f t="shared" si="272"/>
        <v/>
      </c>
      <c r="AT932" t="str">
        <f t="shared" si="264"/>
        <v/>
      </c>
      <c r="AU932" t="str">
        <f t="shared" si="265"/>
        <v/>
      </c>
    </row>
    <row r="933" spans="2:47" x14ac:dyDescent="0.25">
      <c r="B933" t="str">
        <f>IF(D933="","",MAX($B$2:B932)+1)</f>
        <v/>
      </c>
      <c r="C933" s="3" t="str">
        <f>IF(A933="","",IF(COUNTIF($A$2:$A932,$A933)=0,MAX($C$2:$C932)+1,""))</f>
        <v/>
      </c>
      <c r="M933" t="s">
        <v>57</v>
      </c>
      <c r="O933" t="s">
        <v>57</v>
      </c>
      <c r="P933" s="3" t="str">
        <f t="shared" si="266"/>
        <v/>
      </c>
      <c r="Q933" s="3" t="str">
        <f>IF(D933="","",IF(AND(D933&lt;&gt;"",E933&lt;&gt;"",F933&lt;&gt;"",J933&lt;&gt;"",P933&lt;&gt;"",L933&lt;&gt;"",IFERROR(MATCH(INDEX($C:$C,MATCH($D933,$D:$D,0)),IMAGENES!$B:$B,0),-1)&gt;0),"'si'","'no'"))</f>
        <v/>
      </c>
      <c r="S933" t="str">
        <f t="shared" si="256"/>
        <v/>
      </c>
      <c r="T933" t="str">
        <f t="shared" si="257"/>
        <v/>
      </c>
      <c r="U933" t="str">
        <f t="shared" si="258"/>
        <v/>
      </c>
      <c r="V933" t="str">
        <f t="shared" si="267"/>
        <v/>
      </c>
      <c r="W933" t="str">
        <f t="shared" si="259"/>
        <v/>
      </c>
      <c r="X933" t="str">
        <f t="shared" si="260"/>
        <v/>
      </c>
      <c r="Y933" t="str">
        <f t="shared" si="261"/>
        <v/>
      </c>
      <c r="Z933" t="str">
        <f>IF($X933="","",INDEX(CATEGORIAS!$A:$A,MATCH($X933,CATEGORIAS!$B:$B,0)))</f>
        <v/>
      </c>
      <c r="AA933" t="str">
        <f>IF($Y933="","",INDEX(SUBCATEGORIAS!$A:$A,MATCH($Y933,SUBCATEGORIAS!$B:$B,0)))</f>
        <v/>
      </c>
      <c r="AB933" t="str">
        <f t="shared" si="262"/>
        <v/>
      </c>
      <c r="AC933" t="str">
        <f t="shared" si="268"/>
        <v/>
      </c>
      <c r="AD933" t="str">
        <f t="shared" si="269"/>
        <v/>
      </c>
      <c r="AE933" t="str">
        <f t="shared" si="270"/>
        <v/>
      </c>
      <c r="AG933">
        <v>931</v>
      </c>
      <c r="AH933" t="str">
        <f t="shared" si="273"/>
        <v/>
      </c>
      <c r="AN933" t="str">
        <f>IF($E933="","",INDEX(CATEGORIAS!$A:$A,MATCH($E933,CATEGORIAS!$B:$B,0)))</f>
        <v/>
      </c>
      <c r="AO933" t="str">
        <f>IF($F933="","",INDEX(SUBCATEGORIAS!$A:$A,MATCH($F933,SUBCATEGORIAS!$B:$B,0)))</f>
        <v/>
      </c>
      <c r="AP933" t="str">
        <f t="shared" si="263"/>
        <v/>
      </c>
      <c r="AR933" s="2" t="str">
        <f t="shared" si="271"/>
        <v/>
      </c>
      <c r="AS933" t="str">
        <f t="shared" si="272"/>
        <v/>
      </c>
      <c r="AT933" t="str">
        <f t="shared" si="264"/>
        <v/>
      </c>
      <c r="AU933" t="str">
        <f t="shared" si="265"/>
        <v/>
      </c>
    </row>
    <row r="934" spans="2:47" x14ac:dyDescent="0.25">
      <c r="B934" t="str">
        <f>IF(D934="","",MAX($B$2:B933)+1)</f>
        <v/>
      </c>
      <c r="C934" s="3" t="str">
        <f>IF(A934="","",IF(COUNTIF($A$2:$A933,$A934)=0,MAX($C$2:$C933)+1,""))</f>
        <v/>
      </c>
      <c r="M934" t="s">
        <v>57</v>
      </c>
      <c r="O934" t="s">
        <v>57</v>
      </c>
      <c r="P934" s="3" t="str">
        <f t="shared" si="266"/>
        <v/>
      </c>
      <c r="Q934" s="3" t="str">
        <f>IF(D934="","",IF(AND(D934&lt;&gt;"",E934&lt;&gt;"",F934&lt;&gt;"",J934&lt;&gt;"",P934&lt;&gt;"",L934&lt;&gt;"",IFERROR(MATCH(INDEX($C:$C,MATCH($D934,$D:$D,0)),IMAGENES!$B:$B,0),-1)&gt;0),"'si'","'no'"))</f>
        <v/>
      </c>
      <c r="S934" t="str">
        <f t="shared" si="256"/>
        <v/>
      </c>
      <c r="T934" t="str">
        <f t="shared" si="257"/>
        <v/>
      </c>
      <c r="U934" t="str">
        <f t="shared" si="258"/>
        <v/>
      </c>
      <c r="V934" t="str">
        <f t="shared" si="267"/>
        <v/>
      </c>
      <c r="W934" t="str">
        <f t="shared" si="259"/>
        <v/>
      </c>
      <c r="X934" t="str">
        <f t="shared" si="260"/>
        <v/>
      </c>
      <c r="Y934" t="str">
        <f t="shared" si="261"/>
        <v/>
      </c>
      <c r="Z934" t="str">
        <f>IF($X934="","",INDEX(CATEGORIAS!$A:$A,MATCH($X934,CATEGORIAS!$B:$B,0)))</f>
        <v/>
      </c>
      <c r="AA934" t="str">
        <f>IF($Y934="","",INDEX(SUBCATEGORIAS!$A:$A,MATCH($Y934,SUBCATEGORIAS!$B:$B,0)))</f>
        <v/>
      </c>
      <c r="AB934" t="str">
        <f t="shared" si="262"/>
        <v/>
      </c>
      <c r="AC934" t="str">
        <f t="shared" si="268"/>
        <v/>
      </c>
      <c r="AD934" t="str">
        <f t="shared" si="269"/>
        <v/>
      </c>
      <c r="AE934" t="str">
        <f t="shared" si="270"/>
        <v/>
      </c>
      <c r="AG934">
        <v>932</v>
      </c>
      <c r="AH934" t="str">
        <f t="shared" si="273"/>
        <v/>
      </c>
      <c r="AN934" t="str">
        <f>IF($E934="","",INDEX(CATEGORIAS!$A:$A,MATCH($E934,CATEGORIAS!$B:$B,0)))</f>
        <v/>
      </c>
      <c r="AO934" t="str">
        <f>IF($F934="","",INDEX(SUBCATEGORIAS!$A:$A,MATCH($F934,SUBCATEGORIAS!$B:$B,0)))</f>
        <v/>
      </c>
      <c r="AP934" t="str">
        <f t="shared" si="263"/>
        <v/>
      </c>
      <c r="AR934" s="2" t="str">
        <f t="shared" si="271"/>
        <v/>
      </c>
      <c r="AS934" t="str">
        <f t="shared" si="272"/>
        <v/>
      </c>
      <c r="AT934" t="str">
        <f t="shared" si="264"/>
        <v/>
      </c>
      <c r="AU934" t="str">
        <f t="shared" si="265"/>
        <v/>
      </c>
    </row>
    <row r="935" spans="2:47" x14ac:dyDescent="0.25">
      <c r="B935" t="str">
        <f>IF(D935="","",MAX($B$2:B934)+1)</f>
        <v/>
      </c>
      <c r="C935" s="3" t="str">
        <f>IF(A935="","",IF(COUNTIF($A$2:$A934,$A935)=0,MAX($C$2:$C934)+1,""))</f>
        <v/>
      </c>
      <c r="M935" t="s">
        <v>57</v>
      </c>
      <c r="O935" t="s">
        <v>57</v>
      </c>
      <c r="P935" s="3" t="str">
        <f t="shared" si="266"/>
        <v/>
      </c>
      <c r="Q935" s="3" t="str">
        <f>IF(D935="","",IF(AND(D935&lt;&gt;"",E935&lt;&gt;"",F935&lt;&gt;"",J935&lt;&gt;"",P935&lt;&gt;"",L935&lt;&gt;"",IFERROR(MATCH(INDEX($C:$C,MATCH($D935,$D:$D,0)),IMAGENES!$B:$B,0),-1)&gt;0),"'si'","'no'"))</f>
        <v/>
      </c>
      <c r="S935" t="str">
        <f t="shared" si="256"/>
        <v/>
      </c>
      <c r="T935" t="str">
        <f t="shared" si="257"/>
        <v/>
      </c>
      <c r="U935" t="str">
        <f t="shared" si="258"/>
        <v/>
      </c>
      <c r="V935" t="str">
        <f t="shared" si="267"/>
        <v/>
      </c>
      <c r="W935" t="str">
        <f t="shared" si="259"/>
        <v/>
      </c>
      <c r="X935" t="str">
        <f t="shared" si="260"/>
        <v/>
      </c>
      <c r="Y935" t="str">
        <f t="shared" si="261"/>
        <v/>
      </c>
      <c r="Z935" t="str">
        <f>IF($X935="","",INDEX(CATEGORIAS!$A:$A,MATCH($X935,CATEGORIAS!$B:$B,0)))</f>
        <v/>
      </c>
      <c r="AA935" t="str">
        <f>IF($Y935="","",INDEX(SUBCATEGORIAS!$A:$A,MATCH($Y935,SUBCATEGORIAS!$B:$B,0)))</f>
        <v/>
      </c>
      <c r="AB935" t="str">
        <f t="shared" si="262"/>
        <v/>
      </c>
      <c r="AC935" t="str">
        <f t="shared" si="268"/>
        <v/>
      </c>
      <c r="AD935" t="str">
        <f t="shared" si="269"/>
        <v/>
      </c>
      <c r="AE935" t="str">
        <f t="shared" si="270"/>
        <v/>
      </c>
      <c r="AG935">
        <v>933</v>
      </c>
      <c r="AH935" t="str">
        <f t="shared" si="273"/>
        <v/>
      </c>
      <c r="AN935" t="str">
        <f>IF($E935="","",INDEX(CATEGORIAS!$A:$A,MATCH($E935,CATEGORIAS!$B:$B,0)))</f>
        <v/>
      </c>
      <c r="AO935" t="str">
        <f>IF($F935="","",INDEX(SUBCATEGORIAS!$A:$A,MATCH($F935,SUBCATEGORIAS!$B:$B,0)))</f>
        <v/>
      </c>
      <c r="AP935" t="str">
        <f t="shared" si="263"/>
        <v/>
      </c>
      <c r="AR935" s="2" t="str">
        <f t="shared" si="271"/>
        <v/>
      </c>
      <c r="AS935" t="str">
        <f t="shared" si="272"/>
        <v/>
      </c>
      <c r="AT935" t="str">
        <f t="shared" si="264"/>
        <v/>
      </c>
      <c r="AU935" t="str">
        <f t="shared" si="265"/>
        <v/>
      </c>
    </row>
    <row r="936" spans="2:47" x14ac:dyDescent="0.25">
      <c r="B936" t="str">
        <f>IF(D936="","",MAX($B$2:B935)+1)</f>
        <v/>
      </c>
      <c r="C936" s="3" t="str">
        <f>IF(A936="","",IF(COUNTIF($A$2:$A935,$A936)=0,MAX($C$2:$C935)+1,""))</f>
        <v/>
      </c>
      <c r="M936" t="s">
        <v>57</v>
      </c>
      <c r="O936" t="s">
        <v>57</v>
      </c>
      <c r="P936" s="3" t="str">
        <f t="shared" si="266"/>
        <v/>
      </c>
      <c r="Q936" s="3" t="str">
        <f>IF(D936="","",IF(AND(D936&lt;&gt;"",E936&lt;&gt;"",F936&lt;&gt;"",J936&lt;&gt;"",P936&lt;&gt;"",L936&lt;&gt;"",IFERROR(MATCH(INDEX($C:$C,MATCH($D936,$D:$D,0)),IMAGENES!$B:$B,0),-1)&gt;0),"'si'","'no'"))</f>
        <v/>
      </c>
      <c r="S936" t="str">
        <f t="shared" si="256"/>
        <v/>
      </c>
      <c r="T936" t="str">
        <f t="shared" si="257"/>
        <v/>
      </c>
      <c r="U936" t="str">
        <f t="shared" si="258"/>
        <v/>
      </c>
      <c r="V936" t="str">
        <f t="shared" si="267"/>
        <v/>
      </c>
      <c r="W936" t="str">
        <f t="shared" si="259"/>
        <v/>
      </c>
      <c r="X936" t="str">
        <f t="shared" si="260"/>
        <v/>
      </c>
      <c r="Y936" t="str">
        <f t="shared" si="261"/>
        <v/>
      </c>
      <c r="Z936" t="str">
        <f>IF($X936="","",INDEX(CATEGORIAS!$A:$A,MATCH($X936,CATEGORIAS!$B:$B,0)))</f>
        <v/>
      </c>
      <c r="AA936" t="str">
        <f>IF($Y936="","",INDEX(SUBCATEGORIAS!$A:$A,MATCH($Y936,SUBCATEGORIAS!$B:$B,0)))</f>
        <v/>
      </c>
      <c r="AB936" t="str">
        <f t="shared" si="262"/>
        <v/>
      </c>
      <c r="AC936" t="str">
        <f t="shared" si="268"/>
        <v/>
      </c>
      <c r="AD936" t="str">
        <f t="shared" si="269"/>
        <v/>
      </c>
      <c r="AE936" t="str">
        <f t="shared" si="270"/>
        <v/>
      </c>
      <c r="AG936">
        <v>934</v>
      </c>
      <c r="AH936" t="str">
        <f t="shared" si="273"/>
        <v/>
      </c>
      <c r="AN936" t="str">
        <f>IF($E936="","",INDEX(CATEGORIAS!$A:$A,MATCH($E936,CATEGORIAS!$B:$B,0)))</f>
        <v/>
      </c>
      <c r="AO936" t="str">
        <f>IF($F936="","",INDEX(SUBCATEGORIAS!$A:$A,MATCH($F936,SUBCATEGORIAS!$B:$B,0)))</f>
        <v/>
      </c>
      <c r="AP936" t="str">
        <f t="shared" si="263"/>
        <v/>
      </c>
      <c r="AR936" s="2" t="str">
        <f t="shared" si="271"/>
        <v/>
      </c>
      <c r="AS936" t="str">
        <f t="shared" si="272"/>
        <v/>
      </c>
      <c r="AT936" t="str">
        <f t="shared" si="264"/>
        <v/>
      </c>
      <c r="AU936" t="str">
        <f t="shared" si="265"/>
        <v/>
      </c>
    </row>
    <row r="937" spans="2:47" x14ac:dyDescent="0.25">
      <c r="B937" t="str">
        <f>IF(D937="","",MAX($B$2:B936)+1)</f>
        <v/>
      </c>
      <c r="C937" s="3" t="str">
        <f>IF(A937="","",IF(COUNTIF($A$2:$A936,$A937)=0,MAX($C$2:$C936)+1,""))</f>
        <v/>
      </c>
      <c r="M937" t="s">
        <v>57</v>
      </c>
      <c r="O937" t="s">
        <v>57</v>
      </c>
      <c r="P937" s="3" t="str">
        <f t="shared" si="266"/>
        <v/>
      </c>
      <c r="Q937" s="3" t="str">
        <f>IF(D937="","",IF(AND(D937&lt;&gt;"",E937&lt;&gt;"",F937&lt;&gt;"",J937&lt;&gt;"",P937&lt;&gt;"",L937&lt;&gt;"",IFERROR(MATCH(INDEX($C:$C,MATCH($D937,$D:$D,0)),IMAGENES!$B:$B,0),-1)&gt;0),"'si'","'no'"))</f>
        <v/>
      </c>
      <c r="S937" t="str">
        <f t="shared" si="256"/>
        <v/>
      </c>
      <c r="T937" t="str">
        <f t="shared" si="257"/>
        <v/>
      </c>
      <c r="U937" t="str">
        <f t="shared" si="258"/>
        <v/>
      </c>
      <c r="V937" t="str">
        <f t="shared" si="267"/>
        <v/>
      </c>
      <c r="W937" t="str">
        <f t="shared" si="259"/>
        <v/>
      </c>
      <c r="X937" t="str">
        <f t="shared" si="260"/>
        <v/>
      </c>
      <c r="Y937" t="str">
        <f t="shared" si="261"/>
        <v/>
      </c>
      <c r="Z937" t="str">
        <f>IF($X937="","",INDEX(CATEGORIAS!$A:$A,MATCH($X937,CATEGORIAS!$B:$B,0)))</f>
        <v/>
      </c>
      <c r="AA937" t="str">
        <f>IF($Y937="","",INDEX(SUBCATEGORIAS!$A:$A,MATCH($Y937,SUBCATEGORIAS!$B:$B,0)))</f>
        <v/>
      </c>
      <c r="AB937" t="str">
        <f t="shared" si="262"/>
        <v/>
      </c>
      <c r="AC937" t="str">
        <f t="shared" si="268"/>
        <v/>
      </c>
      <c r="AD937" t="str">
        <f t="shared" si="269"/>
        <v/>
      </c>
      <c r="AE937" t="str">
        <f t="shared" si="270"/>
        <v/>
      </c>
      <c r="AG937">
        <v>935</v>
      </c>
      <c r="AH937" t="str">
        <f t="shared" si="273"/>
        <v/>
      </c>
      <c r="AN937" t="str">
        <f>IF($E937="","",INDEX(CATEGORIAS!$A:$A,MATCH($E937,CATEGORIAS!$B:$B,0)))</f>
        <v/>
      </c>
      <c r="AO937" t="str">
        <f>IF($F937="","",INDEX(SUBCATEGORIAS!$A:$A,MATCH($F937,SUBCATEGORIAS!$B:$B,0)))</f>
        <v/>
      </c>
      <c r="AP937" t="str">
        <f t="shared" si="263"/>
        <v/>
      </c>
      <c r="AR937" s="2" t="str">
        <f t="shared" si="271"/>
        <v/>
      </c>
      <c r="AS937" t="str">
        <f t="shared" si="272"/>
        <v/>
      </c>
      <c r="AT937" t="str">
        <f t="shared" si="264"/>
        <v/>
      </c>
      <c r="AU937" t="str">
        <f t="shared" si="265"/>
        <v/>
      </c>
    </row>
    <row r="938" spans="2:47" x14ac:dyDescent="0.25">
      <c r="B938" t="str">
        <f>IF(D938="","",MAX($B$2:B937)+1)</f>
        <v/>
      </c>
      <c r="C938" s="3" t="str">
        <f>IF(A938="","",IF(COUNTIF($A$2:$A937,$A938)=0,MAX($C$2:$C937)+1,""))</f>
        <v/>
      </c>
      <c r="M938" t="s">
        <v>57</v>
      </c>
      <c r="O938" t="s">
        <v>57</v>
      </c>
      <c r="P938" s="3" t="str">
        <f t="shared" si="266"/>
        <v/>
      </c>
      <c r="Q938" s="3" t="str">
        <f>IF(D938="","",IF(AND(D938&lt;&gt;"",E938&lt;&gt;"",F938&lt;&gt;"",J938&lt;&gt;"",P938&lt;&gt;"",L938&lt;&gt;"",IFERROR(MATCH(INDEX($C:$C,MATCH($D938,$D:$D,0)),IMAGENES!$B:$B,0),-1)&gt;0),"'si'","'no'"))</f>
        <v/>
      </c>
      <c r="S938" t="str">
        <f t="shared" si="256"/>
        <v/>
      </c>
      <c r="T938" t="str">
        <f t="shared" si="257"/>
        <v/>
      </c>
      <c r="U938" t="str">
        <f t="shared" si="258"/>
        <v/>
      </c>
      <c r="V938" t="str">
        <f t="shared" si="267"/>
        <v/>
      </c>
      <c r="W938" t="str">
        <f t="shared" si="259"/>
        <v/>
      </c>
      <c r="X938" t="str">
        <f t="shared" si="260"/>
        <v/>
      </c>
      <c r="Y938" t="str">
        <f t="shared" si="261"/>
        <v/>
      </c>
      <c r="Z938" t="str">
        <f>IF($X938="","",INDEX(CATEGORIAS!$A:$A,MATCH($X938,CATEGORIAS!$B:$B,0)))</f>
        <v/>
      </c>
      <c r="AA938" t="str">
        <f>IF($Y938="","",INDEX(SUBCATEGORIAS!$A:$A,MATCH($Y938,SUBCATEGORIAS!$B:$B,0)))</f>
        <v/>
      </c>
      <c r="AB938" t="str">
        <f t="shared" si="262"/>
        <v/>
      </c>
      <c r="AC938" t="str">
        <f t="shared" si="268"/>
        <v/>
      </c>
      <c r="AD938" t="str">
        <f t="shared" si="269"/>
        <v/>
      </c>
      <c r="AE938" t="str">
        <f t="shared" si="270"/>
        <v/>
      </c>
      <c r="AG938">
        <v>936</v>
      </c>
      <c r="AH938" t="str">
        <f t="shared" si="273"/>
        <v/>
      </c>
      <c r="AN938" t="str">
        <f>IF($E938="","",INDEX(CATEGORIAS!$A:$A,MATCH($E938,CATEGORIAS!$B:$B,0)))</f>
        <v/>
      </c>
      <c r="AO938" t="str">
        <f>IF($F938="","",INDEX(SUBCATEGORIAS!$A:$A,MATCH($F938,SUBCATEGORIAS!$B:$B,0)))</f>
        <v/>
      </c>
      <c r="AP938" t="str">
        <f t="shared" si="263"/>
        <v/>
      </c>
      <c r="AR938" s="2" t="str">
        <f t="shared" si="271"/>
        <v/>
      </c>
      <c r="AS938" t="str">
        <f t="shared" si="272"/>
        <v/>
      </c>
      <c r="AT938" t="str">
        <f t="shared" si="264"/>
        <v/>
      </c>
      <c r="AU938" t="str">
        <f t="shared" si="265"/>
        <v/>
      </c>
    </row>
    <row r="939" spans="2:47" x14ac:dyDescent="0.25">
      <c r="B939" t="str">
        <f>IF(D939="","",MAX($B$2:B938)+1)</f>
        <v/>
      </c>
      <c r="C939" s="3" t="str">
        <f>IF(A939="","",IF(COUNTIF($A$2:$A938,$A939)=0,MAX($C$2:$C938)+1,""))</f>
        <v/>
      </c>
      <c r="M939" t="s">
        <v>57</v>
      </c>
      <c r="O939" t="s">
        <v>57</v>
      </c>
      <c r="P939" s="3" t="str">
        <f t="shared" si="266"/>
        <v/>
      </c>
      <c r="Q939" s="3" t="str">
        <f>IF(D939="","",IF(AND(D939&lt;&gt;"",E939&lt;&gt;"",F939&lt;&gt;"",J939&lt;&gt;"",P939&lt;&gt;"",L939&lt;&gt;"",IFERROR(MATCH(INDEX($C:$C,MATCH($D939,$D:$D,0)),IMAGENES!$B:$B,0),-1)&gt;0),"'si'","'no'"))</f>
        <v/>
      </c>
      <c r="S939" t="str">
        <f t="shared" si="256"/>
        <v/>
      </c>
      <c r="T939" t="str">
        <f t="shared" si="257"/>
        <v/>
      </c>
      <c r="U939" t="str">
        <f t="shared" si="258"/>
        <v/>
      </c>
      <c r="V939" t="str">
        <f t="shared" si="267"/>
        <v/>
      </c>
      <c r="W939" t="str">
        <f t="shared" si="259"/>
        <v/>
      </c>
      <c r="X939" t="str">
        <f t="shared" si="260"/>
        <v/>
      </c>
      <c r="Y939" t="str">
        <f t="shared" si="261"/>
        <v/>
      </c>
      <c r="Z939" t="str">
        <f>IF($X939="","",INDEX(CATEGORIAS!$A:$A,MATCH($X939,CATEGORIAS!$B:$B,0)))</f>
        <v/>
      </c>
      <c r="AA939" t="str">
        <f>IF($Y939="","",INDEX(SUBCATEGORIAS!$A:$A,MATCH($Y939,SUBCATEGORIAS!$B:$B,0)))</f>
        <v/>
      </c>
      <c r="AB939" t="str">
        <f t="shared" si="262"/>
        <v/>
      </c>
      <c r="AC939" t="str">
        <f t="shared" si="268"/>
        <v/>
      </c>
      <c r="AD939" t="str">
        <f t="shared" si="269"/>
        <v/>
      </c>
      <c r="AE939" t="str">
        <f t="shared" si="270"/>
        <v/>
      </c>
      <c r="AG939">
        <v>937</v>
      </c>
      <c r="AH939" t="str">
        <f t="shared" si="273"/>
        <v/>
      </c>
      <c r="AN939" t="str">
        <f>IF($E939="","",INDEX(CATEGORIAS!$A:$A,MATCH($E939,CATEGORIAS!$B:$B,0)))</f>
        <v/>
      </c>
      <c r="AO939" t="str">
        <f>IF($F939="","",INDEX(SUBCATEGORIAS!$A:$A,MATCH($F939,SUBCATEGORIAS!$B:$B,0)))</f>
        <v/>
      </c>
      <c r="AP939" t="str">
        <f t="shared" si="263"/>
        <v/>
      </c>
      <c r="AR939" s="2" t="str">
        <f t="shared" si="271"/>
        <v/>
      </c>
      <c r="AS939" t="str">
        <f t="shared" si="272"/>
        <v/>
      </c>
      <c r="AT939" t="str">
        <f t="shared" si="264"/>
        <v/>
      </c>
      <c r="AU939" t="str">
        <f t="shared" si="265"/>
        <v/>
      </c>
    </row>
    <row r="940" spans="2:47" x14ac:dyDescent="0.25">
      <c r="B940" t="str">
        <f>IF(D940="","",MAX($B$2:B939)+1)</f>
        <v/>
      </c>
      <c r="C940" s="3" t="str">
        <f>IF(A940="","",IF(COUNTIF($A$2:$A939,$A940)=0,MAX($C$2:$C939)+1,""))</f>
        <v/>
      </c>
      <c r="M940" t="s">
        <v>57</v>
      </c>
      <c r="O940" t="s">
        <v>57</v>
      </c>
      <c r="P940" s="3" t="str">
        <f t="shared" si="266"/>
        <v/>
      </c>
      <c r="Q940" s="3" t="str">
        <f>IF(D940="","",IF(AND(D940&lt;&gt;"",E940&lt;&gt;"",F940&lt;&gt;"",J940&lt;&gt;"",P940&lt;&gt;"",L940&lt;&gt;"",IFERROR(MATCH(INDEX($C:$C,MATCH($D940,$D:$D,0)),IMAGENES!$B:$B,0),-1)&gt;0),"'si'","'no'"))</f>
        <v/>
      </c>
      <c r="S940" t="str">
        <f t="shared" si="256"/>
        <v/>
      </c>
      <c r="T940" t="str">
        <f t="shared" si="257"/>
        <v/>
      </c>
      <c r="U940" t="str">
        <f t="shared" si="258"/>
        <v/>
      </c>
      <c r="V940" t="str">
        <f t="shared" si="267"/>
        <v/>
      </c>
      <c r="W940" t="str">
        <f t="shared" si="259"/>
        <v/>
      </c>
      <c r="X940" t="str">
        <f t="shared" si="260"/>
        <v/>
      </c>
      <c r="Y940" t="str">
        <f t="shared" si="261"/>
        <v/>
      </c>
      <c r="Z940" t="str">
        <f>IF($X940="","",INDEX(CATEGORIAS!$A:$A,MATCH($X940,CATEGORIAS!$B:$B,0)))</f>
        <v/>
      </c>
      <c r="AA940" t="str">
        <f>IF($Y940="","",INDEX(SUBCATEGORIAS!$A:$A,MATCH($Y940,SUBCATEGORIAS!$B:$B,0)))</f>
        <v/>
      </c>
      <c r="AB940" t="str">
        <f t="shared" si="262"/>
        <v/>
      </c>
      <c r="AC940" t="str">
        <f t="shared" si="268"/>
        <v/>
      </c>
      <c r="AD940" t="str">
        <f t="shared" si="269"/>
        <v/>
      </c>
      <c r="AE940" t="str">
        <f t="shared" si="270"/>
        <v/>
      </c>
      <c r="AG940">
        <v>938</v>
      </c>
      <c r="AH940" t="str">
        <f t="shared" si="273"/>
        <v/>
      </c>
      <c r="AN940" t="str">
        <f>IF($E940="","",INDEX(CATEGORIAS!$A:$A,MATCH($E940,CATEGORIAS!$B:$B,0)))</f>
        <v/>
      </c>
      <c r="AO940" t="str">
        <f>IF($F940="","",INDEX(SUBCATEGORIAS!$A:$A,MATCH($F940,SUBCATEGORIAS!$B:$B,0)))</f>
        <v/>
      </c>
      <c r="AP940" t="str">
        <f t="shared" si="263"/>
        <v/>
      </c>
      <c r="AR940" s="2" t="str">
        <f t="shared" si="271"/>
        <v/>
      </c>
      <c r="AS940" t="str">
        <f t="shared" si="272"/>
        <v/>
      </c>
      <c r="AT940" t="str">
        <f t="shared" si="264"/>
        <v/>
      </c>
      <c r="AU940" t="str">
        <f t="shared" si="265"/>
        <v/>
      </c>
    </row>
    <row r="941" spans="2:47" x14ac:dyDescent="0.25">
      <c r="B941" t="str">
        <f>IF(D941="","",MAX($B$2:B940)+1)</f>
        <v/>
      </c>
      <c r="C941" s="3" t="str">
        <f>IF(A941="","",IF(COUNTIF($A$2:$A940,$A941)=0,MAX($C$2:$C940)+1,""))</f>
        <v/>
      </c>
      <c r="M941" t="s">
        <v>57</v>
      </c>
      <c r="O941" t="s">
        <v>57</v>
      </c>
      <c r="P941" s="3" t="str">
        <f t="shared" si="266"/>
        <v/>
      </c>
      <c r="Q941" s="3" t="str">
        <f>IF(D941="","",IF(AND(D941&lt;&gt;"",E941&lt;&gt;"",F941&lt;&gt;"",J941&lt;&gt;"",P941&lt;&gt;"",L941&lt;&gt;"",IFERROR(MATCH(INDEX($C:$C,MATCH($D941,$D:$D,0)),IMAGENES!$B:$B,0),-1)&gt;0),"'si'","'no'"))</f>
        <v/>
      </c>
      <c r="S941" t="str">
        <f t="shared" si="256"/>
        <v/>
      </c>
      <c r="T941" t="str">
        <f t="shared" si="257"/>
        <v/>
      </c>
      <c r="U941" t="str">
        <f t="shared" si="258"/>
        <v/>
      </c>
      <c r="V941" t="str">
        <f t="shared" si="267"/>
        <v/>
      </c>
      <c r="W941" t="str">
        <f t="shared" si="259"/>
        <v/>
      </c>
      <c r="X941" t="str">
        <f t="shared" si="260"/>
        <v/>
      </c>
      <c r="Y941" t="str">
        <f t="shared" si="261"/>
        <v/>
      </c>
      <c r="Z941" t="str">
        <f>IF($X941="","",INDEX(CATEGORIAS!$A:$A,MATCH($X941,CATEGORIAS!$B:$B,0)))</f>
        <v/>
      </c>
      <c r="AA941" t="str">
        <f>IF($Y941="","",INDEX(SUBCATEGORIAS!$A:$A,MATCH($Y941,SUBCATEGORIAS!$B:$B,0)))</f>
        <v/>
      </c>
      <c r="AB941" t="str">
        <f t="shared" si="262"/>
        <v/>
      </c>
      <c r="AC941" t="str">
        <f t="shared" si="268"/>
        <v/>
      </c>
      <c r="AD941" t="str">
        <f t="shared" si="269"/>
        <v/>
      </c>
      <c r="AE941" t="str">
        <f t="shared" si="270"/>
        <v/>
      </c>
      <c r="AG941">
        <v>939</v>
      </c>
      <c r="AH941">
        <f t="shared" si="273"/>
        <v>68</v>
      </c>
      <c r="AN941" t="str">
        <f>IF($E941="","",INDEX(CATEGORIAS!$A:$A,MATCH($E941,CATEGORIAS!$B:$B,0)))</f>
        <v/>
      </c>
      <c r="AO941" t="str">
        <f>IF($F941="","",INDEX(SUBCATEGORIAS!$A:$A,MATCH($F941,SUBCATEGORIAS!$B:$B,0)))</f>
        <v/>
      </c>
      <c r="AP941" t="str">
        <f t="shared" si="263"/>
        <v/>
      </c>
      <c r="AR941" s="2" t="str">
        <f t="shared" si="271"/>
        <v/>
      </c>
      <c r="AS941" t="str">
        <f t="shared" si="272"/>
        <v/>
      </c>
      <c r="AT941" t="str">
        <f t="shared" si="264"/>
        <v/>
      </c>
      <c r="AU941" t="str">
        <f t="shared" si="265"/>
        <v/>
      </c>
    </row>
    <row r="942" spans="2:47" x14ac:dyDescent="0.25">
      <c r="B942" t="str">
        <f>IF(D942="","",MAX($B$2:B941)+1)</f>
        <v/>
      </c>
      <c r="C942" s="3" t="str">
        <f>IF(A942="","",IF(COUNTIF($A$2:$A941,$A942)=0,MAX($C$2:$C941)+1,""))</f>
        <v/>
      </c>
      <c r="M942" t="s">
        <v>57</v>
      </c>
      <c r="O942" t="s">
        <v>57</v>
      </c>
      <c r="P942" s="3" t="str">
        <f t="shared" si="266"/>
        <v/>
      </c>
      <c r="Q942" s="3" t="str">
        <f>IF(D942="","",IF(AND(D942&lt;&gt;"",E942&lt;&gt;"",F942&lt;&gt;"",J942&lt;&gt;"",P942&lt;&gt;"",L942&lt;&gt;"",IFERROR(MATCH(INDEX($C:$C,MATCH($D942,$D:$D,0)),IMAGENES!$B:$B,0),-1)&gt;0),"'si'","'no'"))</f>
        <v/>
      </c>
      <c r="S942" t="str">
        <f t="shared" si="256"/>
        <v/>
      </c>
      <c r="T942" t="str">
        <f t="shared" si="257"/>
        <v/>
      </c>
      <c r="U942" t="str">
        <f t="shared" si="258"/>
        <v/>
      </c>
      <c r="V942" t="str">
        <f t="shared" si="267"/>
        <v/>
      </c>
      <c r="W942" t="str">
        <f t="shared" si="259"/>
        <v/>
      </c>
      <c r="X942" t="str">
        <f t="shared" si="260"/>
        <v/>
      </c>
      <c r="Y942" t="str">
        <f t="shared" si="261"/>
        <v/>
      </c>
      <c r="Z942" t="str">
        <f>IF($X942="","",INDEX(CATEGORIAS!$A:$A,MATCH($X942,CATEGORIAS!$B:$B,0)))</f>
        <v/>
      </c>
      <c r="AA942" t="str">
        <f>IF($Y942="","",INDEX(SUBCATEGORIAS!$A:$A,MATCH($Y942,SUBCATEGORIAS!$B:$B,0)))</f>
        <v/>
      </c>
      <c r="AB942" t="str">
        <f t="shared" si="262"/>
        <v/>
      </c>
      <c r="AC942" t="str">
        <f t="shared" si="268"/>
        <v/>
      </c>
      <c r="AD942" t="str">
        <f t="shared" si="269"/>
        <v/>
      </c>
      <c r="AE942" t="str">
        <f t="shared" si="270"/>
        <v/>
      </c>
      <c r="AG942">
        <v>940</v>
      </c>
      <c r="AH942" t="str">
        <f t="shared" si="273"/>
        <v/>
      </c>
      <c r="AN942" t="str">
        <f>IF($E942="","",INDEX(CATEGORIAS!$A:$A,MATCH($E942,CATEGORIAS!$B:$B,0)))</f>
        <v/>
      </c>
      <c r="AO942" t="str">
        <f>IF($F942="","",INDEX(SUBCATEGORIAS!$A:$A,MATCH($F942,SUBCATEGORIAS!$B:$B,0)))</f>
        <v/>
      </c>
      <c r="AP942" t="str">
        <f t="shared" si="263"/>
        <v/>
      </c>
      <c r="AR942" s="2" t="str">
        <f t="shared" si="271"/>
        <v/>
      </c>
      <c r="AS942" t="str">
        <f t="shared" si="272"/>
        <v/>
      </c>
      <c r="AT942" t="str">
        <f t="shared" si="264"/>
        <v/>
      </c>
      <c r="AU942" t="str">
        <f t="shared" si="265"/>
        <v/>
      </c>
    </row>
    <row r="943" spans="2:47" x14ac:dyDescent="0.25">
      <c r="B943" t="str">
        <f>IF(D943="","",MAX($B$2:B942)+1)</f>
        <v/>
      </c>
      <c r="C943" s="3" t="str">
        <f>IF(A943="","",IF(COUNTIF($A$2:$A942,$A943)=0,MAX($C$2:$C942)+1,""))</f>
        <v/>
      </c>
      <c r="M943" t="s">
        <v>57</v>
      </c>
      <c r="O943" t="s">
        <v>57</v>
      </c>
      <c r="P943" s="3" t="str">
        <f t="shared" si="266"/>
        <v/>
      </c>
      <c r="Q943" s="3" t="str">
        <f>IF(D943="","",IF(AND(D943&lt;&gt;"",E943&lt;&gt;"",F943&lt;&gt;"",J943&lt;&gt;"",P943&lt;&gt;"",L943&lt;&gt;"",IFERROR(MATCH(INDEX($C:$C,MATCH($D943,$D:$D,0)),IMAGENES!$B:$B,0),-1)&gt;0),"'si'","'no'"))</f>
        <v/>
      </c>
      <c r="S943" t="str">
        <f t="shared" si="256"/>
        <v/>
      </c>
      <c r="T943" t="str">
        <f t="shared" si="257"/>
        <v/>
      </c>
      <c r="U943" t="str">
        <f t="shared" si="258"/>
        <v/>
      </c>
      <c r="V943" t="str">
        <f t="shared" si="267"/>
        <v/>
      </c>
      <c r="W943" t="str">
        <f t="shared" si="259"/>
        <v/>
      </c>
      <c r="X943" t="str">
        <f t="shared" si="260"/>
        <v/>
      </c>
      <c r="Y943" t="str">
        <f t="shared" si="261"/>
        <v/>
      </c>
      <c r="Z943" t="str">
        <f>IF($X943="","",INDEX(CATEGORIAS!$A:$A,MATCH($X943,CATEGORIAS!$B:$B,0)))</f>
        <v/>
      </c>
      <c r="AA943" t="str">
        <f>IF($Y943="","",INDEX(SUBCATEGORIAS!$A:$A,MATCH($Y943,SUBCATEGORIAS!$B:$B,0)))</f>
        <v/>
      </c>
      <c r="AB943" t="str">
        <f t="shared" si="262"/>
        <v/>
      </c>
      <c r="AC943" t="str">
        <f t="shared" si="268"/>
        <v/>
      </c>
      <c r="AD943" t="str">
        <f t="shared" si="269"/>
        <v/>
      </c>
      <c r="AE943" t="str">
        <f t="shared" si="270"/>
        <v/>
      </c>
      <c r="AG943">
        <v>941</v>
      </c>
      <c r="AH943" t="str">
        <f t="shared" si="273"/>
        <v/>
      </c>
      <c r="AN943" t="str">
        <f>IF($E943="","",INDEX(CATEGORIAS!$A:$A,MATCH($E943,CATEGORIAS!$B:$B,0)))</f>
        <v/>
      </c>
      <c r="AO943" t="str">
        <f>IF($F943="","",INDEX(SUBCATEGORIAS!$A:$A,MATCH($F943,SUBCATEGORIAS!$B:$B,0)))</f>
        <v/>
      </c>
      <c r="AP943" t="str">
        <f t="shared" si="263"/>
        <v/>
      </c>
      <c r="AR943" s="2" t="str">
        <f t="shared" si="271"/>
        <v/>
      </c>
      <c r="AS943" t="str">
        <f t="shared" si="272"/>
        <v/>
      </c>
      <c r="AT943" t="str">
        <f t="shared" si="264"/>
        <v/>
      </c>
      <c r="AU943" t="str">
        <f t="shared" si="265"/>
        <v/>
      </c>
    </row>
    <row r="944" spans="2:47" x14ac:dyDescent="0.25">
      <c r="B944" t="str">
        <f>IF(D944="","",MAX($B$2:B943)+1)</f>
        <v/>
      </c>
      <c r="C944" s="3" t="str">
        <f>IF(A944="","",IF(COUNTIF($A$2:$A943,$A944)=0,MAX($C$2:$C943)+1,""))</f>
        <v/>
      </c>
      <c r="M944" t="s">
        <v>57</v>
      </c>
      <c r="O944" t="s">
        <v>57</v>
      </c>
      <c r="P944" s="3" t="str">
        <f t="shared" si="266"/>
        <v/>
      </c>
      <c r="Q944" s="3" t="str">
        <f>IF(D944="","",IF(AND(D944&lt;&gt;"",E944&lt;&gt;"",F944&lt;&gt;"",J944&lt;&gt;"",P944&lt;&gt;"",L944&lt;&gt;"",IFERROR(MATCH(INDEX($C:$C,MATCH($D944,$D:$D,0)),IMAGENES!$B:$B,0),-1)&gt;0),"'si'","'no'"))</f>
        <v/>
      </c>
      <c r="S944" t="str">
        <f t="shared" si="256"/>
        <v/>
      </c>
      <c r="T944" t="str">
        <f t="shared" si="257"/>
        <v/>
      </c>
      <c r="U944" t="str">
        <f t="shared" si="258"/>
        <v/>
      </c>
      <c r="V944" t="str">
        <f t="shared" si="267"/>
        <v/>
      </c>
      <c r="W944" t="str">
        <f t="shared" si="259"/>
        <v/>
      </c>
      <c r="X944" t="str">
        <f t="shared" si="260"/>
        <v/>
      </c>
      <c r="Y944" t="str">
        <f t="shared" si="261"/>
        <v/>
      </c>
      <c r="Z944" t="str">
        <f>IF($X944="","",INDEX(CATEGORIAS!$A:$A,MATCH($X944,CATEGORIAS!$B:$B,0)))</f>
        <v/>
      </c>
      <c r="AA944" t="str">
        <f>IF($Y944="","",INDEX(SUBCATEGORIAS!$A:$A,MATCH($Y944,SUBCATEGORIAS!$B:$B,0)))</f>
        <v/>
      </c>
      <c r="AB944" t="str">
        <f t="shared" si="262"/>
        <v/>
      </c>
      <c r="AC944" t="str">
        <f t="shared" si="268"/>
        <v/>
      </c>
      <c r="AD944" t="str">
        <f t="shared" si="269"/>
        <v/>
      </c>
      <c r="AE944" t="str">
        <f t="shared" si="270"/>
        <v/>
      </c>
      <c r="AG944">
        <v>942</v>
      </c>
      <c r="AH944" t="str">
        <f t="shared" si="273"/>
        <v/>
      </c>
      <c r="AN944" t="str">
        <f>IF($E944="","",INDEX(CATEGORIAS!$A:$A,MATCH($E944,CATEGORIAS!$B:$B,0)))</f>
        <v/>
      </c>
      <c r="AO944" t="str">
        <f>IF($F944="","",INDEX(SUBCATEGORIAS!$A:$A,MATCH($F944,SUBCATEGORIAS!$B:$B,0)))</f>
        <v/>
      </c>
      <c r="AP944" t="str">
        <f t="shared" si="263"/>
        <v/>
      </c>
      <c r="AR944" s="2" t="str">
        <f t="shared" si="271"/>
        <v/>
      </c>
      <c r="AS944" t="str">
        <f t="shared" si="272"/>
        <v/>
      </c>
      <c r="AT944" t="str">
        <f t="shared" si="264"/>
        <v/>
      </c>
      <c r="AU944" t="str">
        <f t="shared" si="265"/>
        <v/>
      </c>
    </row>
    <row r="945" spans="2:47" x14ac:dyDescent="0.25">
      <c r="B945" t="str">
        <f>IF(D945="","",MAX($B$2:B944)+1)</f>
        <v/>
      </c>
      <c r="C945" s="3" t="str">
        <f>IF(A945="","",IF(COUNTIF($A$2:$A944,$A945)=0,MAX($C$2:$C944)+1,""))</f>
        <v/>
      </c>
      <c r="M945" t="s">
        <v>57</v>
      </c>
      <c r="O945" t="s">
        <v>57</v>
      </c>
      <c r="P945" s="3" t="str">
        <f t="shared" si="266"/>
        <v/>
      </c>
      <c r="Q945" s="3" t="str">
        <f>IF(D945="","",IF(AND(D945&lt;&gt;"",E945&lt;&gt;"",F945&lt;&gt;"",J945&lt;&gt;"",P945&lt;&gt;"",L945&lt;&gt;"",IFERROR(MATCH(INDEX($C:$C,MATCH($D945,$D:$D,0)),IMAGENES!$B:$B,0),-1)&gt;0),"'si'","'no'"))</f>
        <v/>
      </c>
      <c r="S945" t="str">
        <f t="shared" si="256"/>
        <v/>
      </c>
      <c r="T945" t="str">
        <f t="shared" si="257"/>
        <v/>
      </c>
      <c r="U945" t="str">
        <f t="shared" si="258"/>
        <v/>
      </c>
      <c r="V945" t="str">
        <f t="shared" si="267"/>
        <v/>
      </c>
      <c r="W945" t="str">
        <f t="shared" si="259"/>
        <v/>
      </c>
      <c r="X945" t="str">
        <f t="shared" si="260"/>
        <v/>
      </c>
      <c r="Y945" t="str">
        <f t="shared" si="261"/>
        <v/>
      </c>
      <c r="Z945" t="str">
        <f>IF($X945="","",INDEX(CATEGORIAS!$A:$A,MATCH($X945,CATEGORIAS!$B:$B,0)))</f>
        <v/>
      </c>
      <c r="AA945" t="str">
        <f>IF($Y945="","",INDEX(SUBCATEGORIAS!$A:$A,MATCH($Y945,SUBCATEGORIAS!$B:$B,0)))</f>
        <v/>
      </c>
      <c r="AB945" t="str">
        <f t="shared" si="262"/>
        <v/>
      </c>
      <c r="AC945" t="str">
        <f t="shared" si="268"/>
        <v/>
      </c>
      <c r="AD945" t="str">
        <f t="shared" si="269"/>
        <v/>
      </c>
      <c r="AE945" t="str">
        <f t="shared" si="270"/>
        <v/>
      </c>
      <c r="AG945">
        <v>943</v>
      </c>
      <c r="AH945" t="str">
        <f t="shared" si="273"/>
        <v/>
      </c>
      <c r="AN945" t="str">
        <f>IF($E945="","",INDEX(CATEGORIAS!$A:$A,MATCH($E945,CATEGORIAS!$B:$B,0)))</f>
        <v/>
      </c>
      <c r="AO945" t="str">
        <f>IF($F945="","",INDEX(SUBCATEGORIAS!$A:$A,MATCH($F945,SUBCATEGORIAS!$B:$B,0)))</f>
        <v/>
      </c>
      <c r="AP945" t="str">
        <f t="shared" si="263"/>
        <v/>
      </c>
      <c r="AR945" s="2" t="str">
        <f t="shared" si="271"/>
        <v/>
      </c>
      <c r="AS945" t="str">
        <f t="shared" si="272"/>
        <v/>
      </c>
      <c r="AT945" t="str">
        <f t="shared" si="264"/>
        <v/>
      </c>
      <c r="AU945" t="str">
        <f t="shared" si="265"/>
        <v/>
      </c>
    </row>
    <row r="946" spans="2:47" x14ac:dyDescent="0.25">
      <c r="B946" t="str">
        <f>IF(D946="","",MAX($B$2:B945)+1)</f>
        <v/>
      </c>
      <c r="C946" s="3" t="str">
        <f>IF(A946="","",IF(COUNTIF($A$2:$A945,$A946)=0,MAX($C$2:$C945)+1,""))</f>
        <v/>
      </c>
      <c r="M946" t="s">
        <v>57</v>
      </c>
      <c r="O946" t="s">
        <v>57</v>
      </c>
      <c r="P946" s="3" t="str">
        <f t="shared" si="266"/>
        <v/>
      </c>
      <c r="Q946" s="3" t="str">
        <f>IF(D946="","",IF(AND(D946&lt;&gt;"",E946&lt;&gt;"",F946&lt;&gt;"",J946&lt;&gt;"",P946&lt;&gt;"",L946&lt;&gt;"",IFERROR(MATCH(INDEX($C:$C,MATCH($D946,$D:$D,0)),IMAGENES!$B:$B,0),-1)&gt;0),"'si'","'no'"))</f>
        <v/>
      </c>
      <c r="S946" t="str">
        <f t="shared" si="256"/>
        <v/>
      </c>
      <c r="T946" t="str">
        <f t="shared" si="257"/>
        <v/>
      </c>
      <c r="U946" t="str">
        <f t="shared" si="258"/>
        <v/>
      </c>
      <c r="V946" t="str">
        <f t="shared" si="267"/>
        <v/>
      </c>
      <c r="W946" t="str">
        <f t="shared" si="259"/>
        <v/>
      </c>
      <c r="X946" t="str">
        <f t="shared" si="260"/>
        <v/>
      </c>
      <c r="Y946" t="str">
        <f t="shared" si="261"/>
        <v/>
      </c>
      <c r="Z946" t="str">
        <f>IF($X946="","",INDEX(CATEGORIAS!$A:$A,MATCH($X946,CATEGORIAS!$B:$B,0)))</f>
        <v/>
      </c>
      <c r="AA946" t="str">
        <f>IF($Y946="","",INDEX(SUBCATEGORIAS!$A:$A,MATCH($Y946,SUBCATEGORIAS!$B:$B,0)))</f>
        <v/>
      </c>
      <c r="AB946" t="str">
        <f t="shared" si="262"/>
        <v/>
      </c>
      <c r="AC946" t="str">
        <f t="shared" si="268"/>
        <v/>
      </c>
      <c r="AD946" t="str">
        <f t="shared" si="269"/>
        <v/>
      </c>
      <c r="AE946" t="str">
        <f t="shared" si="270"/>
        <v/>
      </c>
      <c r="AG946">
        <v>944</v>
      </c>
      <c r="AH946" t="str">
        <f t="shared" si="273"/>
        <v/>
      </c>
      <c r="AN946" t="str">
        <f>IF($E946="","",INDEX(CATEGORIAS!$A:$A,MATCH($E946,CATEGORIAS!$B:$B,0)))</f>
        <v/>
      </c>
      <c r="AO946" t="str">
        <f>IF($F946="","",INDEX(SUBCATEGORIAS!$A:$A,MATCH($F946,SUBCATEGORIAS!$B:$B,0)))</f>
        <v/>
      </c>
      <c r="AP946" t="str">
        <f t="shared" si="263"/>
        <v/>
      </c>
      <c r="AR946" s="2" t="str">
        <f t="shared" si="271"/>
        <v/>
      </c>
      <c r="AS946" t="str">
        <f t="shared" si="272"/>
        <v/>
      </c>
      <c r="AT946" t="str">
        <f t="shared" si="264"/>
        <v/>
      </c>
      <c r="AU946" t="str">
        <f t="shared" si="265"/>
        <v/>
      </c>
    </row>
    <row r="947" spans="2:47" x14ac:dyDescent="0.25">
      <c r="B947" t="str">
        <f>IF(D947="","",MAX($B$2:B946)+1)</f>
        <v/>
      </c>
      <c r="C947" s="3" t="str">
        <f>IF(A947="","",IF(COUNTIF($A$2:$A946,$A947)=0,MAX($C$2:$C946)+1,""))</f>
        <v/>
      </c>
      <c r="M947" t="s">
        <v>57</v>
      </c>
      <c r="O947" t="s">
        <v>57</v>
      </c>
      <c r="P947" s="3" t="str">
        <f t="shared" si="266"/>
        <v/>
      </c>
      <c r="Q947" s="3" t="str">
        <f>IF(D947="","",IF(AND(D947&lt;&gt;"",E947&lt;&gt;"",F947&lt;&gt;"",J947&lt;&gt;"",P947&lt;&gt;"",L947&lt;&gt;"",IFERROR(MATCH(INDEX($C:$C,MATCH($D947,$D:$D,0)),IMAGENES!$B:$B,0),-1)&gt;0),"'si'","'no'"))</f>
        <v/>
      </c>
      <c r="S947" t="str">
        <f t="shared" si="256"/>
        <v/>
      </c>
      <c r="T947" t="str">
        <f t="shared" si="257"/>
        <v/>
      </c>
      <c r="U947" t="str">
        <f t="shared" si="258"/>
        <v/>
      </c>
      <c r="V947" t="str">
        <f t="shared" si="267"/>
        <v/>
      </c>
      <c r="W947" t="str">
        <f t="shared" si="259"/>
        <v/>
      </c>
      <c r="X947" t="str">
        <f t="shared" si="260"/>
        <v/>
      </c>
      <c r="Y947" t="str">
        <f t="shared" si="261"/>
        <v/>
      </c>
      <c r="Z947" t="str">
        <f>IF($X947="","",INDEX(CATEGORIAS!$A:$A,MATCH($X947,CATEGORIAS!$B:$B,0)))</f>
        <v/>
      </c>
      <c r="AA947" t="str">
        <f>IF($Y947="","",INDEX(SUBCATEGORIAS!$A:$A,MATCH($Y947,SUBCATEGORIAS!$B:$B,0)))</f>
        <v/>
      </c>
      <c r="AB947" t="str">
        <f t="shared" si="262"/>
        <v/>
      </c>
      <c r="AC947" t="str">
        <f t="shared" si="268"/>
        <v/>
      </c>
      <c r="AD947" t="str">
        <f t="shared" si="269"/>
        <v/>
      </c>
      <c r="AE947" t="str">
        <f t="shared" si="270"/>
        <v/>
      </c>
      <c r="AG947">
        <v>945</v>
      </c>
      <c r="AH947" t="str">
        <f t="shared" si="273"/>
        <v/>
      </c>
      <c r="AN947" t="str">
        <f>IF($E947="","",INDEX(CATEGORIAS!$A:$A,MATCH($E947,CATEGORIAS!$B:$B,0)))</f>
        <v/>
      </c>
      <c r="AO947" t="str">
        <f>IF($F947="","",INDEX(SUBCATEGORIAS!$A:$A,MATCH($F947,SUBCATEGORIAS!$B:$B,0)))</f>
        <v/>
      </c>
      <c r="AP947" t="str">
        <f t="shared" si="263"/>
        <v/>
      </c>
      <c r="AR947" s="2" t="str">
        <f t="shared" si="271"/>
        <v/>
      </c>
      <c r="AS947" t="str">
        <f t="shared" si="272"/>
        <v/>
      </c>
      <c r="AT947" t="str">
        <f t="shared" si="264"/>
        <v/>
      </c>
      <c r="AU947" t="str">
        <f t="shared" si="265"/>
        <v/>
      </c>
    </row>
    <row r="948" spans="2:47" x14ac:dyDescent="0.25">
      <c r="B948" t="str">
        <f>IF(D948="","",MAX($B$2:B947)+1)</f>
        <v/>
      </c>
      <c r="C948" s="3" t="str">
        <f>IF(A948="","",IF(COUNTIF($A$2:$A947,$A948)=0,MAX($C$2:$C947)+1,""))</f>
        <v/>
      </c>
      <c r="M948" t="s">
        <v>57</v>
      </c>
      <c r="O948" t="s">
        <v>57</v>
      </c>
      <c r="P948" s="3" t="str">
        <f t="shared" si="266"/>
        <v/>
      </c>
      <c r="Q948" s="3" t="str">
        <f>IF(D948="","",IF(AND(D948&lt;&gt;"",E948&lt;&gt;"",F948&lt;&gt;"",J948&lt;&gt;"",P948&lt;&gt;"",L948&lt;&gt;"",IFERROR(MATCH(INDEX($C:$C,MATCH($D948,$D:$D,0)),IMAGENES!$B:$B,0),-1)&gt;0),"'si'","'no'"))</f>
        <v/>
      </c>
      <c r="S948" t="str">
        <f t="shared" si="256"/>
        <v/>
      </c>
      <c r="T948" t="str">
        <f t="shared" si="257"/>
        <v/>
      </c>
      <c r="U948" t="str">
        <f t="shared" si="258"/>
        <v/>
      </c>
      <c r="V948" t="str">
        <f t="shared" si="267"/>
        <v/>
      </c>
      <c r="W948" t="str">
        <f t="shared" si="259"/>
        <v/>
      </c>
      <c r="X948" t="str">
        <f t="shared" si="260"/>
        <v/>
      </c>
      <c r="Y948" t="str">
        <f t="shared" si="261"/>
        <v/>
      </c>
      <c r="Z948" t="str">
        <f>IF($X948="","",INDEX(CATEGORIAS!$A:$A,MATCH($X948,CATEGORIAS!$B:$B,0)))</f>
        <v/>
      </c>
      <c r="AA948" t="str">
        <f>IF($Y948="","",INDEX(SUBCATEGORIAS!$A:$A,MATCH($Y948,SUBCATEGORIAS!$B:$B,0)))</f>
        <v/>
      </c>
      <c r="AB948" t="str">
        <f t="shared" si="262"/>
        <v/>
      </c>
      <c r="AC948" t="str">
        <f t="shared" si="268"/>
        <v/>
      </c>
      <c r="AD948" t="str">
        <f t="shared" si="269"/>
        <v/>
      </c>
      <c r="AE948" t="str">
        <f t="shared" si="270"/>
        <v/>
      </c>
      <c r="AG948">
        <v>946</v>
      </c>
      <c r="AH948" t="str">
        <f t="shared" si="273"/>
        <v/>
      </c>
      <c r="AN948" t="str">
        <f>IF($E948="","",INDEX(CATEGORIAS!$A:$A,MATCH($E948,CATEGORIAS!$B:$B,0)))</f>
        <v/>
      </c>
      <c r="AO948" t="str">
        <f>IF($F948="","",INDEX(SUBCATEGORIAS!$A:$A,MATCH($F948,SUBCATEGORIAS!$B:$B,0)))</f>
        <v/>
      </c>
      <c r="AP948" t="str">
        <f t="shared" si="263"/>
        <v/>
      </c>
      <c r="AR948" s="2" t="str">
        <f t="shared" si="271"/>
        <v/>
      </c>
      <c r="AS948" t="str">
        <f t="shared" si="272"/>
        <v/>
      </c>
      <c r="AT948" t="str">
        <f t="shared" si="264"/>
        <v/>
      </c>
      <c r="AU948" t="str">
        <f t="shared" si="265"/>
        <v/>
      </c>
    </row>
    <row r="949" spans="2:47" x14ac:dyDescent="0.25">
      <c r="B949" t="str">
        <f>IF(D949="","",MAX($B$2:B948)+1)</f>
        <v/>
      </c>
      <c r="C949" s="3" t="str">
        <f>IF(A949="","",IF(COUNTIF($A$2:$A948,$A949)=0,MAX($C$2:$C948)+1,""))</f>
        <v/>
      </c>
      <c r="M949" t="s">
        <v>57</v>
      </c>
      <c r="O949" t="s">
        <v>57</v>
      </c>
      <c r="P949" s="3" t="str">
        <f t="shared" si="266"/>
        <v/>
      </c>
      <c r="Q949" s="3" t="str">
        <f>IF(D949="","",IF(AND(D949&lt;&gt;"",E949&lt;&gt;"",F949&lt;&gt;"",J949&lt;&gt;"",P949&lt;&gt;"",L949&lt;&gt;"",IFERROR(MATCH(INDEX($C:$C,MATCH($D949,$D:$D,0)),IMAGENES!$B:$B,0),-1)&gt;0),"'si'","'no'"))</f>
        <v/>
      </c>
      <c r="S949" t="str">
        <f t="shared" si="256"/>
        <v/>
      </c>
      <c r="T949" t="str">
        <f t="shared" si="257"/>
        <v/>
      </c>
      <c r="U949" t="str">
        <f t="shared" si="258"/>
        <v/>
      </c>
      <c r="V949" t="str">
        <f t="shared" si="267"/>
        <v/>
      </c>
      <c r="W949" t="str">
        <f t="shared" si="259"/>
        <v/>
      </c>
      <c r="X949" t="str">
        <f t="shared" si="260"/>
        <v/>
      </c>
      <c r="Y949" t="str">
        <f t="shared" si="261"/>
        <v/>
      </c>
      <c r="Z949" t="str">
        <f>IF($X949="","",INDEX(CATEGORIAS!$A:$A,MATCH($X949,CATEGORIAS!$B:$B,0)))</f>
        <v/>
      </c>
      <c r="AA949" t="str">
        <f>IF($Y949="","",INDEX(SUBCATEGORIAS!$A:$A,MATCH($Y949,SUBCATEGORIAS!$B:$B,0)))</f>
        <v/>
      </c>
      <c r="AB949" t="str">
        <f t="shared" si="262"/>
        <v/>
      </c>
      <c r="AC949" t="str">
        <f t="shared" si="268"/>
        <v/>
      </c>
      <c r="AD949" t="str">
        <f t="shared" si="269"/>
        <v/>
      </c>
      <c r="AE949" t="str">
        <f t="shared" si="270"/>
        <v/>
      </c>
      <c r="AG949">
        <v>947</v>
      </c>
      <c r="AH949" t="str">
        <f t="shared" si="273"/>
        <v/>
      </c>
      <c r="AN949" t="str">
        <f>IF($E949="","",INDEX(CATEGORIAS!$A:$A,MATCH($E949,CATEGORIAS!$B:$B,0)))</f>
        <v/>
      </c>
      <c r="AO949" t="str">
        <f>IF($F949="","",INDEX(SUBCATEGORIAS!$A:$A,MATCH($F949,SUBCATEGORIAS!$B:$B,0)))</f>
        <v/>
      </c>
      <c r="AP949" t="str">
        <f t="shared" si="263"/>
        <v/>
      </c>
      <c r="AR949" s="2" t="str">
        <f t="shared" si="271"/>
        <v/>
      </c>
      <c r="AS949" t="str">
        <f t="shared" si="272"/>
        <v/>
      </c>
      <c r="AT949" t="str">
        <f t="shared" si="264"/>
        <v/>
      </c>
      <c r="AU949" t="str">
        <f t="shared" si="265"/>
        <v/>
      </c>
    </row>
    <row r="950" spans="2:47" x14ac:dyDescent="0.25">
      <c r="B950" t="str">
        <f>IF(D950="","",MAX($B$2:B949)+1)</f>
        <v/>
      </c>
      <c r="C950" s="3" t="str">
        <f>IF(A950="","",IF(COUNTIF($A$2:$A949,$A950)=0,MAX($C$2:$C949)+1,""))</f>
        <v/>
      </c>
      <c r="M950" t="s">
        <v>57</v>
      </c>
      <c r="O950" t="s">
        <v>57</v>
      </c>
      <c r="P950" s="3" t="str">
        <f t="shared" si="266"/>
        <v/>
      </c>
      <c r="Q950" s="3" t="str">
        <f>IF(D950="","",IF(AND(D950&lt;&gt;"",E950&lt;&gt;"",F950&lt;&gt;"",J950&lt;&gt;"",P950&lt;&gt;"",L950&lt;&gt;"",IFERROR(MATCH(INDEX($C:$C,MATCH($D950,$D:$D,0)),IMAGENES!$B:$B,0),-1)&gt;0),"'si'","'no'"))</f>
        <v/>
      </c>
      <c r="S950" t="str">
        <f t="shared" si="256"/>
        <v/>
      </c>
      <c r="T950" t="str">
        <f t="shared" si="257"/>
        <v/>
      </c>
      <c r="U950" t="str">
        <f t="shared" si="258"/>
        <v/>
      </c>
      <c r="V950" t="str">
        <f t="shared" si="267"/>
        <v/>
      </c>
      <c r="W950" t="str">
        <f t="shared" si="259"/>
        <v/>
      </c>
      <c r="X950" t="str">
        <f t="shared" si="260"/>
        <v/>
      </c>
      <c r="Y950" t="str">
        <f t="shared" si="261"/>
        <v/>
      </c>
      <c r="Z950" t="str">
        <f>IF($X950="","",INDEX(CATEGORIAS!$A:$A,MATCH($X950,CATEGORIAS!$B:$B,0)))</f>
        <v/>
      </c>
      <c r="AA950" t="str">
        <f>IF($Y950="","",INDEX(SUBCATEGORIAS!$A:$A,MATCH($Y950,SUBCATEGORIAS!$B:$B,0)))</f>
        <v/>
      </c>
      <c r="AB950" t="str">
        <f t="shared" si="262"/>
        <v/>
      </c>
      <c r="AC950" t="str">
        <f t="shared" si="268"/>
        <v/>
      </c>
      <c r="AD950" t="str">
        <f t="shared" si="269"/>
        <v/>
      </c>
      <c r="AE950" t="str">
        <f t="shared" si="270"/>
        <v/>
      </c>
      <c r="AG950">
        <v>948</v>
      </c>
      <c r="AH950" t="str">
        <f t="shared" si="273"/>
        <v/>
      </c>
      <c r="AN950" t="str">
        <f>IF($E950="","",INDEX(CATEGORIAS!$A:$A,MATCH($E950,CATEGORIAS!$B:$B,0)))</f>
        <v/>
      </c>
      <c r="AO950" t="str">
        <f>IF($F950="","",INDEX(SUBCATEGORIAS!$A:$A,MATCH($F950,SUBCATEGORIAS!$B:$B,0)))</f>
        <v/>
      </c>
      <c r="AP950" t="str">
        <f t="shared" si="263"/>
        <v/>
      </c>
      <c r="AR950" s="2" t="str">
        <f t="shared" si="271"/>
        <v/>
      </c>
      <c r="AS950" t="str">
        <f t="shared" si="272"/>
        <v/>
      </c>
      <c r="AT950" t="str">
        <f t="shared" si="264"/>
        <v/>
      </c>
      <c r="AU950" t="str">
        <f t="shared" si="265"/>
        <v/>
      </c>
    </row>
    <row r="951" spans="2:47" x14ac:dyDescent="0.25">
      <c r="B951" t="str">
        <f>IF(D951="","",MAX($B$2:B950)+1)</f>
        <v/>
      </c>
      <c r="C951" s="3" t="str">
        <f>IF(A951="","",IF(COUNTIF($A$2:$A950,$A951)=0,MAX($C$2:$C950)+1,""))</f>
        <v/>
      </c>
      <c r="M951" t="s">
        <v>57</v>
      </c>
      <c r="O951" t="s">
        <v>57</v>
      </c>
      <c r="P951" s="3" t="str">
        <f t="shared" si="266"/>
        <v/>
      </c>
      <c r="Q951" s="3" t="str">
        <f>IF(D951="","",IF(AND(D951&lt;&gt;"",E951&lt;&gt;"",F951&lt;&gt;"",J951&lt;&gt;"",P951&lt;&gt;"",L951&lt;&gt;"",IFERROR(MATCH(INDEX($C:$C,MATCH($D951,$D:$D,0)),IMAGENES!$B:$B,0),-1)&gt;0),"'si'","'no'"))</f>
        <v/>
      </c>
      <c r="S951" t="str">
        <f t="shared" si="256"/>
        <v/>
      </c>
      <c r="T951" t="str">
        <f t="shared" si="257"/>
        <v/>
      </c>
      <c r="U951" t="str">
        <f t="shared" si="258"/>
        <v/>
      </c>
      <c r="V951" t="str">
        <f t="shared" si="267"/>
        <v/>
      </c>
      <c r="W951" t="str">
        <f t="shared" si="259"/>
        <v/>
      </c>
      <c r="X951" t="str">
        <f t="shared" si="260"/>
        <v/>
      </c>
      <c r="Y951" t="str">
        <f t="shared" si="261"/>
        <v/>
      </c>
      <c r="Z951" t="str">
        <f>IF($X951="","",INDEX(CATEGORIAS!$A:$A,MATCH($X951,CATEGORIAS!$B:$B,0)))</f>
        <v/>
      </c>
      <c r="AA951" t="str">
        <f>IF($Y951="","",INDEX(SUBCATEGORIAS!$A:$A,MATCH($Y951,SUBCATEGORIAS!$B:$B,0)))</f>
        <v/>
      </c>
      <c r="AB951" t="str">
        <f t="shared" si="262"/>
        <v/>
      </c>
      <c r="AC951" t="str">
        <f t="shared" si="268"/>
        <v/>
      </c>
      <c r="AD951" t="str">
        <f t="shared" si="269"/>
        <v/>
      </c>
      <c r="AE951" t="str">
        <f t="shared" si="270"/>
        <v/>
      </c>
      <c r="AG951">
        <v>949</v>
      </c>
      <c r="AH951" t="str">
        <f t="shared" si="273"/>
        <v/>
      </c>
      <c r="AN951" t="str">
        <f>IF($E951="","",INDEX(CATEGORIAS!$A:$A,MATCH($E951,CATEGORIAS!$B:$B,0)))</f>
        <v/>
      </c>
      <c r="AO951" t="str">
        <f>IF($F951="","",INDEX(SUBCATEGORIAS!$A:$A,MATCH($F951,SUBCATEGORIAS!$B:$B,0)))</f>
        <v/>
      </c>
      <c r="AP951" t="str">
        <f t="shared" si="263"/>
        <v/>
      </c>
      <c r="AR951" s="2" t="str">
        <f t="shared" si="271"/>
        <v/>
      </c>
      <c r="AS951" t="str">
        <f t="shared" si="272"/>
        <v/>
      </c>
      <c r="AT951" t="str">
        <f t="shared" si="264"/>
        <v/>
      </c>
      <c r="AU951" t="str">
        <f t="shared" si="265"/>
        <v/>
      </c>
    </row>
    <row r="952" spans="2:47" x14ac:dyDescent="0.25">
      <c r="B952" t="str">
        <f>IF(D952="","",MAX($B$2:B951)+1)</f>
        <v/>
      </c>
      <c r="C952" s="3" t="str">
        <f>IF(A952="","",IF(COUNTIF($A$2:$A951,$A952)=0,MAX($C$2:$C951)+1,""))</f>
        <v/>
      </c>
      <c r="M952" t="s">
        <v>57</v>
      </c>
      <c r="O952" t="s">
        <v>57</v>
      </c>
      <c r="P952" s="3" t="str">
        <f t="shared" si="266"/>
        <v/>
      </c>
      <c r="Q952" s="3" t="str">
        <f>IF(D952="","",IF(AND(D952&lt;&gt;"",E952&lt;&gt;"",F952&lt;&gt;"",J952&lt;&gt;"",P952&lt;&gt;"",L952&lt;&gt;"",IFERROR(MATCH(INDEX($C:$C,MATCH($D952,$D:$D,0)),IMAGENES!$B:$B,0),-1)&gt;0),"'si'","'no'"))</f>
        <v/>
      </c>
      <c r="S952" t="str">
        <f t="shared" si="256"/>
        <v/>
      </c>
      <c r="T952" t="str">
        <f t="shared" si="257"/>
        <v/>
      </c>
      <c r="U952" t="str">
        <f t="shared" si="258"/>
        <v/>
      </c>
      <c r="V952" t="str">
        <f t="shared" si="267"/>
        <v/>
      </c>
      <c r="W952" t="str">
        <f t="shared" si="259"/>
        <v/>
      </c>
      <c r="X952" t="str">
        <f t="shared" si="260"/>
        <v/>
      </c>
      <c r="Y952" t="str">
        <f t="shared" si="261"/>
        <v/>
      </c>
      <c r="Z952" t="str">
        <f>IF($X952="","",INDEX(CATEGORIAS!$A:$A,MATCH($X952,CATEGORIAS!$B:$B,0)))</f>
        <v/>
      </c>
      <c r="AA952" t="str">
        <f>IF($Y952="","",INDEX(SUBCATEGORIAS!$A:$A,MATCH($Y952,SUBCATEGORIAS!$B:$B,0)))</f>
        <v/>
      </c>
      <c r="AB952" t="str">
        <f t="shared" si="262"/>
        <v/>
      </c>
      <c r="AC952" t="str">
        <f t="shared" si="268"/>
        <v/>
      </c>
      <c r="AD952" t="str">
        <f t="shared" si="269"/>
        <v/>
      </c>
      <c r="AE952" t="str">
        <f t="shared" si="270"/>
        <v/>
      </c>
      <c r="AG952">
        <v>950</v>
      </c>
      <c r="AH952" t="str">
        <f t="shared" si="273"/>
        <v/>
      </c>
      <c r="AN952" t="str">
        <f>IF($E952="","",INDEX(CATEGORIAS!$A:$A,MATCH($E952,CATEGORIAS!$B:$B,0)))</f>
        <v/>
      </c>
      <c r="AO952" t="str">
        <f>IF($F952="","",INDEX(SUBCATEGORIAS!$A:$A,MATCH($F952,SUBCATEGORIAS!$B:$B,0)))</f>
        <v/>
      </c>
      <c r="AP952" t="str">
        <f t="shared" si="263"/>
        <v/>
      </c>
      <c r="AR952" s="2" t="str">
        <f t="shared" si="271"/>
        <v/>
      </c>
      <c r="AS952" t="str">
        <f t="shared" si="272"/>
        <v/>
      </c>
      <c r="AT952" t="str">
        <f t="shared" si="264"/>
        <v/>
      </c>
      <c r="AU952" t="str">
        <f t="shared" si="265"/>
        <v/>
      </c>
    </row>
    <row r="953" spans="2:47" x14ac:dyDescent="0.25">
      <c r="B953" t="str">
        <f>IF(D953="","",MAX($B$2:B952)+1)</f>
        <v/>
      </c>
      <c r="C953" s="3" t="str">
        <f>IF(A953="","",IF(COUNTIF($A$2:$A952,$A953)=0,MAX($C$2:$C952)+1,""))</f>
        <v/>
      </c>
      <c r="M953" t="s">
        <v>57</v>
      </c>
      <c r="O953" t="s">
        <v>57</v>
      </c>
      <c r="P953" s="3" t="str">
        <f t="shared" si="266"/>
        <v/>
      </c>
      <c r="Q953" s="3" t="str">
        <f>IF(D953="","",IF(AND(D953&lt;&gt;"",E953&lt;&gt;"",F953&lt;&gt;"",J953&lt;&gt;"",P953&lt;&gt;"",L953&lt;&gt;"",IFERROR(MATCH(INDEX($C:$C,MATCH($D953,$D:$D,0)),IMAGENES!$B:$B,0),-1)&gt;0),"'si'","'no'"))</f>
        <v/>
      </c>
      <c r="S953" t="str">
        <f t="shared" si="256"/>
        <v/>
      </c>
      <c r="T953" t="str">
        <f t="shared" si="257"/>
        <v/>
      </c>
      <c r="U953" t="str">
        <f t="shared" si="258"/>
        <v/>
      </c>
      <c r="V953" t="str">
        <f t="shared" si="267"/>
        <v/>
      </c>
      <c r="W953" t="str">
        <f t="shared" si="259"/>
        <v/>
      </c>
      <c r="X953" t="str">
        <f t="shared" si="260"/>
        <v/>
      </c>
      <c r="Y953" t="str">
        <f t="shared" si="261"/>
        <v/>
      </c>
      <c r="Z953" t="str">
        <f>IF($X953="","",INDEX(CATEGORIAS!$A:$A,MATCH($X953,CATEGORIAS!$B:$B,0)))</f>
        <v/>
      </c>
      <c r="AA953" t="str">
        <f>IF($Y953="","",INDEX(SUBCATEGORIAS!$A:$A,MATCH($Y953,SUBCATEGORIAS!$B:$B,0)))</f>
        <v/>
      </c>
      <c r="AB953" t="str">
        <f t="shared" si="262"/>
        <v/>
      </c>
      <c r="AC953" t="str">
        <f t="shared" si="268"/>
        <v/>
      </c>
      <c r="AD953" t="str">
        <f t="shared" si="269"/>
        <v/>
      </c>
      <c r="AE953" t="str">
        <f t="shared" si="270"/>
        <v/>
      </c>
      <c r="AG953">
        <v>951</v>
      </c>
      <c r="AH953" t="str">
        <f t="shared" si="273"/>
        <v/>
      </c>
      <c r="AN953" t="str">
        <f>IF($E953="","",INDEX(CATEGORIAS!$A:$A,MATCH($E953,CATEGORIAS!$B:$B,0)))</f>
        <v/>
      </c>
      <c r="AO953" t="str">
        <f>IF($F953="","",INDEX(SUBCATEGORIAS!$A:$A,MATCH($F953,SUBCATEGORIAS!$B:$B,0)))</f>
        <v/>
      </c>
      <c r="AP953" t="str">
        <f t="shared" si="263"/>
        <v/>
      </c>
      <c r="AR953" s="2" t="str">
        <f t="shared" si="271"/>
        <v/>
      </c>
      <c r="AS953" t="str">
        <f t="shared" si="272"/>
        <v/>
      </c>
      <c r="AT953" t="str">
        <f t="shared" si="264"/>
        <v/>
      </c>
      <c r="AU953" t="str">
        <f t="shared" si="265"/>
        <v/>
      </c>
    </row>
    <row r="954" spans="2:47" x14ac:dyDescent="0.25">
      <c r="B954" t="str">
        <f>IF(D954="","",MAX($B$2:B953)+1)</f>
        <v/>
      </c>
      <c r="C954" s="3" t="str">
        <f>IF(A954="","",IF(COUNTIF($A$2:$A953,$A954)=0,MAX($C$2:$C953)+1,""))</f>
        <v/>
      </c>
      <c r="M954" t="s">
        <v>57</v>
      </c>
      <c r="O954" t="s">
        <v>57</v>
      </c>
      <c r="P954" s="3" t="str">
        <f t="shared" si="266"/>
        <v/>
      </c>
      <c r="Q954" s="3" t="str">
        <f>IF(D954="","",IF(AND(D954&lt;&gt;"",E954&lt;&gt;"",F954&lt;&gt;"",J954&lt;&gt;"",P954&lt;&gt;"",L954&lt;&gt;"",IFERROR(MATCH(INDEX($C:$C,MATCH($D954,$D:$D,0)),IMAGENES!$B:$B,0),-1)&gt;0),"'si'","'no'"))</f>
        <v/>
      </c>
      <c r="S954" t="str">
        <f t="shared" si="256"/>
        <v/>
      </c>
      <c r="T954" t="str">
        <f t="shared" si="257"/>
        <v/>
      </c>
      <c r="U954" t="str">
        <f t="shared" si="258"/>
        <v/>
      </c>
      <c r="V954" t="str">
        <f t="shared" si="267"/>
        <v/>
      </c>
      <c r="W954" t="str">
        <f t="shared" si="259"/>
        <v/>
      </c>
      <c r="X954" t="str">
        <f t="shared" si="260"/>
        <v/>
      </c>
      <c r="Y954" t="str">
        <f t="shared" si="261"/>
        <v/>
      </c>
      <c r="Z954" t="str">
        <f>IF($X954="","",INDEX(CATEGORIAS!$A:$A,MATCH($X954,CATEGORIAS!$B:$B,0)))</f>
        <v/>
      </c>
      <c r="AA954" t="str">
        <f>IF($Y954="","",INDEX(SUBCATEGORIAS!$A:$A,MATCH($Y954,SUBCATEGORIAS!$B:$B,0)))</f>
        <v/>
      </c>
      <c r="AB954" t="str">
        <f t="shared" si="262"/>
        <v/>
      </c>
      <c r="AC954" t="str">
        <f t="shared" si="268"/>
        <v/>
      </c>
      <c r="AD954" t="str">
        <f t="shared" si="269"/>
        <v/>
      </c>
      <c r="AE954" t="str">
        <f t="shared" si="270"/>
        <v/>
      </c>
      <c r="AG954">
        <v>952</v>
      </c>
      <c r="AH954" t="str">
        <f t="shared" si="273"/>
        <v/>
      </c>
      <c r="AN954" t="str">
        <f>IF($E954="","",INDEX(CATEGORIAS!$A:$A,MATCH($E954,CATEGORIAS!$B:$B,0)))</f>
        <v/>
      </c>
      <c r="AO954" t="str">
        <f>IF($F954="","",INDEX(SUBCATEGORIAS!$A:$A,MATCH($F954,SUBCATEGORIAS!$B:$B,0)))</f>
        <v/>
      </c>
      <c r="AP954" t="str">
        <f t="shared" si="263"/>
        <v/>
      </c>
      <c r="AR954" s="2" t="str">
        <f t="shared" si="271"/>
        <v/>
      </c>
      <c r="AS954" t="str">
        <f t="shared" si="272"/>
        <v/>
      </c>
      <c r="AT954" t="str">
        <f t="shared" si="264"/>
        <v/>
      </c>
      <c r="AU954" t="str">
        <f t="shared" si="265"/>
        <v/>
      </c>
    </row>
    <row r="955" spans="2:47" x14ac:dyDescent="0.25">
      <c r="B955" t="str">
        <f>IF(D955="","",MAX($B$2:B954)+1)</f>
        <v/>
      </c>
      <c r="C955" s="3" t="str">
        <f>IF(A955="","",IF(COUNTIF($A$2:$A954,$A955)=0,MAX($C$2:$C954)+1,""))</f>
        <v/>
      </c>
      <c r="M955" t="s">
        <v>57</v>
      </c>
      <c r="O955" t="s">
        <v>57</v>
      </c>
      <c r="P955" s="3" t="str">
        <f t="shared" si="266"/>
        <v/>
      </c>
      <c r="Q955" s="3" t="str">
        <f>IF(D955="","",IF(AND(D955&lt;&gt;"",E955&lt;&gt;"",F955&lt;&gt;"",J955&lt;&gt;"",P955&lt;&gt;"",L955&lt;&gt;"",IFERROR(MATCH(INDEX($C:$C,MATCH($D955,$D:$D,0)),IMAGENES!$B:$B,0),-1)&gt;0),"'si'","'no'"))</f>
        <v/>
      </c>
      <c r="S955" t="str">
        <f t="shared" si="256"/>
        <v/>
      </c>
      <c r="T955" t="str">
        <f t="shared" si="257"/>
        <v/>
      </c>
      <c r="U955" t="str">
        <f t="shared" si="258"/>
        <v/>
      </c>
      <c r="V955" t="str">
        <f t="shared" si="267"/>
        <v/>
      </c>
      <c r="W955" t="str">
        <f t="shared" si="259"/>
        <v/>
      </c>
      <c r="X955" t="str">
        <f t="shared" si="260"/>
        <v/>
      </c>
      <c r="Y955" t="str">
        <f t="shared" si="261"/>
        <v/>
      </c>
      <c r="Z955" t="str">
        <f>IF($X955="","",INDEX(CATEGORIAS!$A:$A,MATCH($X955,CATEGORIAS!$B:$B,0)))</f>
        <v/>
      </c>
      <c r="AA955" t="str">
        <f>IF($Y955="","",INDEX(SUBCATEGORIAS!$A:$A,MATCH($Y955,SUBCATEGORIAS!$B:$B,0)))</f>
        <v/>
      </c>
      <c r="AB955" t="str">
        <f t="shared" si="262"/>
        <v/>
      </c>
      <c r="AC955" t="str">
        <f t="shared" si="268"/>
        <v/>
      </c>
      <c r="AD955" t="str">
        <f t="shared" si="269"/>
        <v/>
      </c>
      <c r="AE955" t="str">
        <f t="shared" si="270"/>
        <v/>
      </c>
      <c r="AG955">
        <v>953</v>
      </c>
      <c r="AH955">
        <f t="shared" si="273"/>
        <v>69</v>
      </c>
      <c r="AN955" t="str">
        <f>IF($E955="","",INDEX(CATEGORIAS!$A:$A,MATCH($E955,CATEGORIAS!$B:$B,0)))</f>
        <v/>
      </c>
      <c r="AO955" t="str">
        <f>IF($F955="","",INDEX(SUBCATEGORIAS!$A:$A,MATCH($F955,SUBCATEGORIAS!$B:$B,0)))</f>
        <v/>
      </c>
      <c r="AP955" t="str">
        <f t="shared" si="263"/>
        <v/>
      </c>
      <c r="AR955" s="2" t="str">
        <f t="shared" si="271"/>
        <v/>
      </c>
      <c r="AS955" t="str">
        <f t="shared" si="272"/>
        <v/>
      </c>
      <c r="AT955" t="str">
        <f t="shared" si="264"/>
        <v/>
      </c>
      <c r="AU955" t="str">
        <f t="shared" si="265"/>
        <v/>
      </c>
    </row>
    <row r="956" spans="2:47" x14ac:dyDescent="0.25">
      <c r="B956" t="str">
        <f>IF(D956="","",MAX($B$2:B955)+1)</f>
        <v/>
      </c>
      <c r="C956" s="3" t="str">
        <f>IF(A956="","",IF(COUNTIF($A$2:$A955,$A956)=0,MAX($C$2:$C955)+1,""))</f>
        <v/>
      </c>
      <c r="M956" t="s">
        <v>57</v>
      </c>
      <c r="O956" t="s">
        <v>57</v>
      </c>
      <c r="P956" s="3" t="str">
        <f t="shared" si="266"/>
        <v/>
      </c>
      <c r="Q956" s="3" t="str">
        <f>IF(D956="","",IF(AND(D956&lt;&gt;"",E956&lt;&gt;"",F956&lt;&gt;"",J956&lt;&gt;"",P956&lt;&gt;"",L956&lt;&gt;"",IFERROR(MATCH(INDEX($C:$C,MATCH($D956,$D:$D,0)),IMAGENES!$B:$B,0),-1)&gt;0),"'si'","'no'"))</f>
        <v/>
      </c>
      <c r="S956" t="str">
        <f t="shared" si="256"/>
        <v/>
      </c>
      <c r="T956" t="str">
        <f t="shared" si="257"/>
        <v/>
      </c>
      <c r="U956" t="str">
        <f t="shared" si="258"/>
        <v/>
      </c>
      <c r="V956" t="str">
        <f t="shared" si="267"/>
        <v/>
      </c>
      <c r="W956" t="str">
        <f t="shared" si="259"/>
        <v/>
      </c>
      <c r="X956" t="str">
        <f t="shared" si="260"/>
        <v/>
      </c>
      <c r="Y956" t="str">
        <f t="shared" si="261"/>
        <v/>
      </c>
      <c r="Z956" t="str">
        <f>IF($X956="","",INDEX(CATEGORIAS!$A:$A,MATCH($X956,CATEGORIAS!$B:$B,0)))</f>
        <v/>
      </c>
      <c r="AA956" t="str">
        <f>IF($Y956="","",INDEX(SUBCATEGORIAS!$A:$A,MATCH($Y956,SUBCATEGORIAS!$B:$B,0)))</f>
        <v/>
      </c>
      <c r="AB956" t="str">
        <f t="shared" si="262"/>
        <v/>
      </c>
      <c r="AC956" t="str">
        <f t="shared" si="268"/>
        <v/>
      </c>
      <c r="AD956" t="str">
        <f t="shared" si="269"/>
        <v/>
      </c>
      <c r="AE956" t="str">
        <f t="shared" si="270"/>
        <v/>
      </c>
      <c r="AG956">
        <v>954</v>
      </c>
      <c r="AH956" t="str">
        <f t="shared" si="273"/>
        <v/>
      </c>
      <c r="AN956" t="str">
        <f>IF($E956="","",INDEX(CATEGORIAS!$A:$A,MATCH($E956,CATEGORIAS!$B:$B,0)))</f>
        <v/>
      </c>
      <c r="AO956" t="str">
        <f>IF($F956="","",INDEX(SUBCATEGORIAS!$A:$A,MATCH($F956,SUBCATEGORIAS!$B:$B,0)))</f>
        <v/>
      </c>
      <c r="AP956" t="str">
        <f t="shared" si="263"/>
        <v/>
      </c>
      <c r="AR956" s="2" t="str">
        <f t="shared" si="271"/>
        <v/>
      </c>
      <c r="AS956" t="str">
        <f t="shared" si="272"/>
        <v/>
      </c>
      <c r="AT956" t="str">
        <f t="shared" si="264"/>
        <v/>
      </c>
      <c r="AU956" t="str">
        <f t="shared" si="265"/>
        <v/>
      </c>
    </row>
    <row r="957" spans="2:47" x14ac:dyDescent="0.25">
      <c r="B957" t="str">
        <f>IF(D957="","",MAX($B$2:B956)+1)</f>
        <v/>
      </c>
      <c r="C957" s="3" t="str">
        <f>IF(A957="","",IF(COUNTIF($A$2:$A956,$A957)=0,MAX($C$2:$C956)+1,""))</f>
        <v/>
      </c>
      <c r="M957" t="s">
        <v>57</v>
      </c>
      <c r="O957" t="s">
        <v>57</v>
      </c>
      <c r="P957" s="3" t="str">
        <f t="shared" si="266"/>
        <v/>
      </c>
      <c r="Q957" s="3" t="str">
        <f>IF(D957="","",IF(AND(D957&lt;&gt;"",E957&lt;&gt;"",F957&lt;&gt;"",J957&lt;&gt;"",P957&lt;&gt;"",L957&lt;&gt;"",IFERROR(MATCH(INDEX($C:$C,MATCH($D957,$D:$D,0)),IMAGENES!$B:$B,0),-1)&gt;0),"'si'","'no'"))</f>
        <v/>
      </c>
      <c r="S957" t="str">
        <f t="shared" si="256"/>
        <v/>
      </c>
      <c r="T957" t="str">
        <f t="shared" si="257"/>
        <v/>
      </c>
      <c r="U957" t="str">
        <f t="shared" si="258"/>
        <v/>
      </c>
      <c r="V957" t="str">
        <f t="shared" si="267"/>
        <v/>
      </c>
      <c r="W957" t="str">
        <f t="shared" si="259"/>
        <v/>
      </c>
      <c r="X957" t="str">
        <f t="shared" si="260"/>
        <v/>
      </c>
      <c r="Y957" t="str">
        <f t="shared" si="261"/>
        <v/>
      </c>
      <c r="Z957" t="str">
        <f>IF($X957="","",INDEX(CATEGORIAS!$A:$A,MATCH($X957,CATEGORIAS!$B:$B,0)))</f>
        <v/>
      </c>
      <c r="AA957" t="str">
        <f>IF($Y957="","",INDEX(SUBCATEGORIAS!$A:$A,MATCH($Y957,SUBCATEGORIAS!$B:$B,0)))</f>
        <v/>
      </c>
      <c r="AB957" t="str">
        <f t="shared" si="262"/>
        <v/>
      </c>
      <c r="AC957" t="str">
        <f t="shared" si="268"/>
        <v/>
      </c>
      <c r="AD957" t="str">
        <f t="shared" si="269"/>
        <v/>
      </c>
      <c r="AE957" t="str">
        <f t="shared" si="270"/>
        <v/>
      </c>
      <c r="AG957">
        <v>955</v>
      </c>
      <c r="AH957" t="str">
        <f t="shared" si="273"/>
        <v/>
      </c>
      <c r="AN957" t="str">
        <f>IF($E957="","",INDEX(CATEGORIAS!$A:$A,MATCH($E957,CATEGORIAS!$B:$B,0)))</f>
        <v/>
      </c>
      <c r="AO957" t="str">
        <f>IF($F957="","",INDEX(SUBCATEGORIAS!$A:$A,MATCH($F957,SUBCATEGORIAS!$B:$B,0)))</f>
        <v/>
      </c>
      <c r="AP957" t="str">
        <f t="shared" si="263"/>
        <v/>
      </c>
      <c r="AR957" s="2" t="str">
        <f t="shared" si="271"/>
        <v/>
      </c>
      <c r="AS957" t="str">
        <f t="shared" si="272"/>
        <v/>
      </c>
      <c r="AT957" t="str">
        <f t="shared" si="264"/>
        <v/>
      </c>
      <c r="AU957" t="str">
        <f t="shared" si="265"/>
        <v/>
      </c>
    </row>
    <row r="958" spans="2:47" x14ac:dyDescent="0.25">
      <c r="B958" t="str">
        <f>IF(D958="","",MAX($B$2:B957)+1)</f>
        <v/>
      </c>
      <c r="C958" s="3" t="str">
        <f>IF(A958="","",IF(COUNTIF($A$2:$A957,$A958)=0,MAX($C$2:$C957)+1,""))</f>
        <v/>
      </c>
      <c r="M958" t="s">
        <v>57</v>
      </c>
      <c r="O958" t="s">
        <v>57</v>
      </c>
      <c r="P958" s="3" t="str">
        <f t="shared" si="266"/>
        <v/>
      </c>
      <c r="Q958" s="3" t="str">
        <f>IF(D958="","",IF(AND(D958&lt;&gt;"",E958&lt;&gt;"",F958&lt;&gt;"",J958&lt;&gt;"",P958&lt;&gt;"",L958&lt;&gt;"",IFERROR(MATCH(INDEX($C:$C,MATCH($D958,$D:$D,0)),IMAGENES!$B:$B,0),-1)&gt;0),"'si'","'no'"))</f>
        <v/>
      </c>
      <c r="S958" t="str">
        <f t="shared" si="256"/>
        <v/>
      </c>
      <c r="T958" t="str">
        <f t="shared" si="257"/>
        <v/>
      </c>
      <c r="U958" t="str">
        <f t="shared" si="258"/>
        <v/>
      </c>
      <c r="V958" t="str">
        <f t="shared" si="267"/>
        <v/>
      </c>
      <c r="W958" t="str">
        <f t="shared" si="259"/>
        <v/>
      </c>
      <c r="X958" t="str">
        <f t="shared" si="260"/>
        <v/>
      </c>
      <c r="Y958" t="str">
        <f t="shared" si="261"/>
        <v/>
      </c>
      <c r="Z958" t="str">
        <f>IF($X958="","",INDEX(CATEGORIAS!$A:$A,MATCH($X958,CATEGORIAS!$B:$B,0)))</f>
        <v/>
      </c>
      <c r="AA958" t="str">
        <f>IF($Y958="","",INDEX(SUBCATEGORIAS!$A:$A,MATCH($Y958,SUBCATEGORIAS!$B:$B,0)))</f>
        <v/>
      </c>
      <c r="AB958" t="str">
        <f t="shared" si="262"/>
        <v/>
      </c>
      <c r="AC958" t="str">
        <f t="shared" si="268"/>
        <v/>
      </c>
      <c r="AD958" t="str">
        <f t="shared" si="269"/>
        <v/>
      </c>
      <c r="AE958" t="str">
        <f t="shared" si="270"/>
        <v/>
      </c>
      <c r="AG958">
        <v>956</v>
      </c>
      <c r="AH958" t="str">
        <f t="shared" si="273"/>
        <v/>
      </c>
      <c r="AN958" t="str">
        <f>IF($E958="","",INDEX(CATEGORIAS!$A:$A,MATCH($E958,CATEGORIAS!$B:$B,0)))</f>
        <v/>
      </c>
      <c r="AO958" t="str">
        <f>IF($F958="","",INDEX(SUBCATEGORIAS!$A:$A,MATCH($F958,SUBCATEGORIAS!$B:$B,0)))</f>
        <v/>
      </c>
      <c r="AP958" t="str">
        <f t="shared" si="263"/>
        <v/>
      </c>
      <c r="AR958" s="2" t="str">
        <f t="shared" si="271"/>
        <v/>
      </c>
      <c r="AS958" t="str">
        <f t="shared" si="272"/>
        <v/>
      </c>
      <c r="AT958" t="str">
        <f t="shared" si="264"/>
        <v/>
      </c>
      <c r="AU958" t="str">
        <f t="shared" si="265"/>
        <v/>
      </c>
    </row>
    <row r="959" spans="2:47" x14ac:dyDescent="0.25">
      <c r="B959" t="str">
        <f>IF(D959="","",MAX($B$2:B958)+1)</f>
        <v/>
      </c>
      <c r="C959" s="3" t="str">
        <f>IF(A959="","",IF(COUNTIF($A$2:$A958,$A959)=0,MAX($C$2:$C958)+1,""))</f>
        <v/>
      </c>
      <c r="M959" t="s">
        <v>57</v>
      </c>
      <c r="O959" t="s">
        <v>57</v>
      </c>
      <c r="P959" s="3" t="str">
        <f t="shared" si="266"/>
        <v/>
      </c>
      <c r="Q959" s="3" t="str">
        <f>IF(D959="","",IF(AND(D959&lt;&gt;"",E959&lt;&gt;"",F959&lt;&gt;"",J959&lt;&gt;"",P959&lt;&gt;"",L959&lt;&gt;"",IFERROR(MATCH(INDEX($C:$C,MATCH($D959,$D:$D,0)),IMAGENES!$B:$B,0),-1)&gt;0),"'si'","'no'"))</f>
        <v/>
      </c>
      <c r="S959" t="str">
        <f t="shared" si="256"/>
        <v/>
      </c>
      <c r="T959" t="str">
        <f t="shared" si="257"/>
        <v/>
      </c>
      <c r="U959" t="str">
        <f t="shared" si="258"/>
        <v/>
      </c>
      <c r="V959" t="str">
        <f t="shared" si="267"/>
        <v/>
      </c>
      <c r="W959" t="str">
        <f t="shared" si="259"/>
        <v/>
      </c>
      <c r="X959" t="str">
        <f t="shared" si="260"/>
        <v/>
      </c>
      <c r="Y959" t="str">
        <f t="shared" si="261"/>
        <v/>
      </c>
      <c r="Z959" t="str">
        <f>IF($X959="","",INDEX(CATEGORIAS!$A:$A,MATCH($X959,CATEGORIAS!$B:$B,0)))</f>
        <v/>
      </c>
      <c r="AA959" t="str">
        <f>IF($Y959="","",INDEX(SUBCATEGORIAS!$A:$A,MATCH($Y959,SUBCATEGORIAS!$B:$B,0)))</f>
        <v/>
      </c>
      <c r="AB959" t="str">
        <f t="shared" si="262"/>
        <v/>
      </c>
      <c r="AC959" t="str">
        <f t="shared" si="268"/>
        <v/>
      </c>
      <c r="AD959" t="str">
        <f t="shared" si="269"/>
        <v/>
      </c>
      <c r="AE959" t="str">
        <f t="shared" si="270"/>
        <v/>
      </c>
      <c r="AG959">
        <v>957</v>
      </c>
      <c r="AH959" t="str">
        <f t="shared" si="273"/>
        <v/>
      </c>
      <c r="AN959" t="str">
        <f>IF($E959="","",INDEX(CATEGORIAS!$A:$A,MATCH($E959,CATEGORIAS!$B:$B,0)))</f>
        <v/>
      </c>
      <c r="AO959" t="str">
        <f>IF($F959="","",INDEX(SUBCATEGORIAS!$A:$A,MATCH($F959,SUBCATEGORIAS!$B:$B,0)))</f>
        <v/>
      </c>
      <c r="AP959" t="str">
        <f t="shared" si="263"/>
        <v/>
      </c>
      <c r="AR959" s="2" t="str">
        <f t="shared" si="271"/>
        <v/>
      </c>
      <c r="AS959" t="str">
        <f t="shared" si="272"/>
        <v/>
      </c>
      <c r="AT959" t="str">
        <f t="shared" si="264"/>
        <v/>
      </c>
      <c r="AU959" t="str">
        <f t="shared" si="265"/>
        <v/>
      </c>
    </row>
    <row r="960" spans="2:47" x14ac:dyDescent="0.25">
      <c r="B960" t="str">
        <f>IF(D960="","",MAX($B$2:B959)+1)</f>
        <v/>
      </c>
      <c r="C960" s="3" t="str">
        <f>IF(A960="","",IF(COUNTIF($A$2:$A959,$A960)=0,MAX($C$2:$C959)+1,""))</f>
        <v/>
      </c>
      <c r="M960" t="s">
        <v>57</v>
      </c>
      <c r="O960" t="s">
        <v>57</v>
      </c>
      <c r="P960" s="3" t="str">
        <f t="shared" si="266"/>
        <v/>
      </c>
      <c r="Q960" s="3" t="str">
        <f>IF(D960="","",IF(AND(D960&lt;&gt;"",E960&lt;&gt;"",F960&lt;&gt;"",J960&lt;&gt;"",P960&lt;&gt;"",L960&lt;&gt;"",IFERROR(MATCH(INDEX($C:$C,MATCH($D960,$D:$D,0)),IMAGENES!$B:$B,0),-1)&gt;0),"'si'","'no'"))</f>
        <v/>
      </c>
      <c r="S960" t="str">
        <f t="shared" si="256"/>
        <v/>
      </c>
      <c r="T960" t="str">
        <f t="shared" si="257"/>
        <v/>
      </c>
      <c r="U960" t="str">
        <f t="shared" si="258"/>
        <v/>
      </c>
      <c r="V960" t="str">
        <f t="shared" si="267"/>
        <v/>
      </c>
      <c r="W960" t="str">
        <f t="shared" si="259"/>
        <v/>
      </c>
      <c r="X960" t="str">
        <f t="shared" si="260"/>
        <v/>
      </c>
      <c r="Y960" t="str">
        <f t="shared" si="261"/>
        <v/>
      </c>
      <c r="Z960" t="str">
        <f>IF($X960="","",INDEX(CATEGORIAS!$A:$A,MATCH($X960,CATEGORIAS!$B:$B,0)))</f>
        <v/>
      </c>
      <c r="AA960" t="str">
        <f>IF($Y960="","",INDEX(SUBCATEGORIAS!$A:$A,MATCH($Y960,SUBCATEGORIAS!$B:$B,0)))</f>
        <v/>
      </c>
      <c r="AB960" t="str">
        <f t="shared" si="262"/>
        <v/>
      </c>
      <c r="AC960" t="str">
        <f t="shared" si="268"/>
        <v/>
      </c>
      <c r="AD960" t="str">
        <f t="shared" si="269"/>
        <v/>
      </c>
      <c r="AE960" t="str">
        <f t="shared" si="270"/>
        <v/>
      </c>
      <c r="AG960">
        <v>958</v>
      </c>
      <c r="AH960" t="str">
        <f t="shared" si="273"/>
        <v/>
      </c>
      <c r="AN960" t="str">
        <f>IF($E960="","",INDEX(CATEGORIAS!$A:$A,MATCH($E960,CATEGORIAS!$B:$B,0)))</f>
        <v/>
      </c>
      <c r="AO960" t="str">
        <f>IF($F960="","",INDEX(SUBCATEGORIAS!$A:$A,MATCH($F960,SUBCATEGORIAS!$B:$B,0)))</f>
        <v/>
      </c>
      <c r="AP960" t="str">
        <f t="shared" si="263"/>
        <v/>
      </c>
      <c r="AR960" s="2" t="str">
        <f t="shared" si="271"/>
        <v/>
      </c>
      <c r="AS960" t="str">
        <f t="shared" si="272"/>
        <v/>
      </c>
      <c r="AT960" t="str">
        <f t="shared" si="264"/>
        <v/>
      </c>
      <c r="AU960" t="str">
        <f t="shared" si="265"/>
        <v/>
      </c>
    </row>
    <row r="961" spans="2:47" x14ac:dyDescent="0.25">
      <c r="B961" t="str">
        <f>IF(D961="","",MAX($B$2:B960)+1)</f>
        <v/>
      </c>
      <c r="C961" s="3" t="str">
        <f>IF(A961="","",IF(COUNTIF($A$2:$A960,$A961)=0,MAX($C$2:$C960)+1,""))</f>
        <v/>
      </c>
      <c r="M961" t="s">
        <v>57</v>
      </c>
      <c r="O961" t="s">
        <v>57</v>
      </c>
      <c r="P961" s="3" t="str">
        <f t="shared" si="266"/>
        <v/>
      </c>
      <c r="Q961" s="3" t="str">
        <f>IF(D961="","",IF(AND(D961&lt;&gt;"",E961&lt;&gt;"",F961&lt;&gt;"",J961&lt;&gt;"",P961&lt;&gt;"",L961&lt;&gt;"",IFERROR(MATCH(INDEX($C:$C,MATCH($D961,$D:$D,0)),IMAGENES!$B:$B,0),-1)&gt;0),"'si'","'no'"))</f>
        <v/>
      </c>
      <c r="S961" t="str">
        <f t="shared" si="256"/>
        <v/>
      </c>
      <c r="T961" t="str">
        <f t="shared" si="257"/>
        <v/>
      </c>
      <c r="U961" t="str">
        <f t="shared" si="258"/>
        <v/>
      </c>
      <c r="V961" t="str">
        <f t="shared" si="267"/>
        <v/>
      </c>
      <c r="W961" t="str">
        <f t="shared" si="259"/>
        <v/>
      </c>
      <c r="X961" t="str">
        <f t="shared" si="260"/>
        <v/>
      </c>
      <c r="Y961" t="str">
        <f t="shared" si="261"/>
        <v/>
      </c>
      <c r="Z961" t="str">
        <f>IF($X961="","",INDEX(CATEGORIAS!$A:$A,MATCH($X961,CATEGORIAS!$B:$B,0)))</f>
        <v/>
      </c>
      <c r="AA961" t="str">
        <f>IF($Y961="","",INDEX(SUBCATEGORIAS!$A:$A,MATCH($Y961,SUBCATEGORIAS!$B:$B,0)))</f>
        <v/>
      </c>
      <c r="AB961" t="str">
        <f t="shared" si="262"/>
        <v/>
      </c>
      <c r="AC961" t="str">
        <f t="shared" si="268"/>
        <v/>
      </c>
      <c r="AD961" t="str">
        <f t="shared" si="269"/>
        <v/>
      </c>
      <c r="AE961" t="str">
        <f t="shared" si="270"/>
        <v/>
      </c>
      <c r="AG961">
        <v>959</v>
      </c>
      <c r="AH961" t="str">
        <f t="shared" si="273"/>
        <v/>
      </c>
      <c r="AN961" t="str">
        <f>IF($E961="","",INDEX(CATEGORIAS!$A:$A,MATCH($E961,CATEGORIAS!$B:$B,0)))</f>
        <v/>
      </c>
      <c r="AO961" t="str">
        <f>IF($F961="","",INDEX(SUBCATEGORIAS!$A:$A,MATCH($F961,SUBCATEGORIAS!$B:$B,0)))</f>
        <v/>
      </c>
      <c r="AP961" t="str">
        <f t="shared" si="263"/>
        <v/>
      </c>
      <c r="AR961" s="2" t="str">
        <f t="shared" si="271"/>
        <v/>
      </c>
      <c r="AS961" t="str">
        <f t="shared" si="272"/>
        <v/>
      </c>
      <c r="AT961" t="str">
        <f t="shared" si="264"/>
        <v/>
      </c>
      <c r="AU961" t="str">
        <f t="shared" si="265"/>
        <v/>
      </c>
    </row>
    <row r="962" spans="2:47" x14ac:dyDescent="0.25">
      <c r="B962" t="str">
        <f>IF(D962="","",MAX($B$2:B961)+1)</f>
        <v/>
      </c>
      <c r="C962" s="3" t="str">
        <f>IF(A962="","",IF(COUNTIF($A$2:$A961,$A962)=0,MAX($C$2:$C961)+1,""))</f>
        <v/>
      </c>
      <c r="M962" t="s">
        <v>57</v>
      </c>
      <c r="O962" t="s">
        <v>57</v>
      </c>
      <c r="P962" s="3" t="str">
        <f t="shared" si="266"/>
        <v/>
      </c>
      <c r="Q962" s="3" t="str">
        <f>IF(D962="","",IF(AND(D962&lt;&gt;"",E962&lt;&gt;"",F962&lt;&gt;"",J962&lt;&gt;"",P962&lt;&gt;"",L962&lt;&gt;"",IFERROR(MATCH(INDEX($C:$C,MATCH($D962,$D:$D,0)),IMAGENES!$B:$B,0),-1)&gt;0),"'si'","'no'"))</f>
        <v/>
      </c>
      <c r="S962" t="str">
        <f t="shared" si="256"/>
        <v/>
      </c>
      <c r="T962" t="str">
        <f t="shared" si="257"/>
        <v/>
      </c>
      <c r="U962" t="str">
        <f t="shared" si="258"/>
        <v/>
      </c>
      <c r="V962" t="str">
        <f t="shared" si="267"/>
        <v/>
      </c>
      <c r="W962" t="str">
        <f t="shared" si="259"/>
        <v/>
      </c>
      <c r="X962" t="str">
        <f t="shared" si="260"/>
        <v/>
      </c>
      <c r="Y962" t="str">
        <f t="shared" si="261"/>
        <v/>
      </c>
      <c r="Z962" t="str">
        <f>IF($X962="","",INDEX(CATEGORIAS!$A:$A,MATCH($X962,CATEGORIAS!$B:$B,0)))</f>
        <v/>
      </c>
      <c r="AA962" t="str">
        <f>IF($Y962="","",INDEX(SUBCATEGORIAS!$A:$A,MATCH($Y962,SUBCATEGORIAS!$B:$B,0)))</f>
        <v/>
      </c>
      <c r="AB962" t="str">
        <f t="shared" si="262"/>
        <v/>
      </c>
      <c r="AC962" t="str">
        <f t="shared" si="268"/>
        <v/>
      </c>
      <c r="AD962" t="str">
        <f t="shared" si="269"/>
        <v/>
      </c>
      <c r="AE962" t="str">
        <f t="shared" si="270"/>
        <v/>
      </c>
      <c r="AG962">
        <v>960</v>
      </c>
      <c r="AH962" t="str">
        <f t="shared" si="273"/>
        <v/>
      </c>
      <c r="AN962" t="str">
        <f>IF($E962="","",INDEX(CATEGORIAS!$A:$A,MATCH($E962,CATEGORIAS!$B:$B,0)))</f>
        <v/>
      </c>
      <c r="AO962" t="str">
        <f>IF($F962="","",INDEX(SUBCATEGORIAS!$A:$A,MATCH($F962,SUBCATEGORIAS!$B:$B,0)))</f>
        <v/>
      </c>
      <c r="AP962" t="str">
        <f t="shared" si="263"/>
        <v/>
      </c>
      <c r="AR962" s="2" t="str">
        <f t="shared" si="271"/>
        <v/>
      </c>
      <c r="AS962" t="str">
        <f t="shared" si="272"/>
        <v/>
      </c>
      <c r="AT962" t="str">
        <f t="shared" si="264"/>
        <v/>
      </c>
      <c r="AU962" t="str">
        <f t="shared" si="265"/>
        <v/>
      </c>
    </row>
    <row r="963" spans="2:47" x14ac:dyDescent="0.25">
      <c r="B963" t="str">
        <f>IF(D963="","",MAX($B$2:B962)+1)</f>
        <v/>
      </c>
      <c r="C963" s="3" t="str">
        <f>IF(A963="","",IF(COUNTIF($A$2:$A962,$A963)=0,MAX($C$2:$C962)+1,""))</f>
        <v/>
      </c>
      <c r="M963" t="s">
        <v>57</v>
      </c>
      <c r="O963" t="s">
        <v>57</v>
      </c>
      <c r="P963" s="3" t="str">
        <f t="shared" si="266"/>
        <v/>
      </c>
      <c r="Q963" s="3" t="str">
        <f>IF(D963="","",IF(AND(D963&lt;&gt;"",E963&lt;&gt;"",F963&lt;&gt;"",J963&lt;&gt;"",P963&lt;&gt;"",L963&lt;&gt;"",IFERROR(MATCH(INDEX($C:$C,MATCH($D963,$D:$D,0)),IMAGENES!$B:$B,0),-1)&gt;0),"'si'","'no'"))</f>
        <v/>
      </c>
      <c r="S963" t="str">
        <f t="shared" ref="S963:S1001" si="274">IFERROR(INDEX($C:$C,MATCH($B963,$C:$C,0)),"")</f>
        <v/>
      </c>
      <c r="T963" t="str">
        <f t="shared" ref="T963:T1001" si="275">IF($S963="","",INDEX($D:$D,MATCH($S963,$C:$C,0)))</f>
        <v/>
      </c>
      <c r="U963" t="str">
        <f t="shared" ref="U963:U1001" si="276">IF($S963="","",INDEX($L:$L,MATCH($S963,$C:$C,0)))</f>
        <v/>
      </c>
      <c r="V963" t="str">
        <f t="shared" si="267"/>
        <v/>
      </c>
      <c r="W963" t="str">
        <f t="shared" ref="W963:W1001" si="277">IF($S963="","",INDEX($M:$M,MATCH($S963,$C:$C,0)))</f>
        <v/>
      </c>
      <c r="X963" t="str">
        <f t="shared" ref="X963:X1001" si="278">IF($S963="","",INDEX($E:$E,MATCH($S963,$C:$C,0)))</f>
        <v/>
      </c>
      <c r="Y963" t="str">
        <f t="shared" ref="Y963:Y1001" si="279">IF($S963="","",INDEX($F:$F,MATCH($S963,$C:$C,0)))</f>
        <v/>
      </c>
      <c r="Z963" t="str">
        <f>IF($X963="","",INDEX(CATEGORIAS!$A:$A,MATCH($X963,CATEGORIAS!$B:$B,0)))</f>
        <v/>
      </c>
      <c r="AA963" t="str">
        <f>IF($Y963="","",INDEX(SUBCATEGORIAS!$A:$A,MATCH($Y963,SUBCATEGORIAS!$B:$B,0)))</f>
        <v/>
      </c>
      <c r="AB963" t="str">
        <f t="shared" ref="AB963:AB1001" si="280">IF($S963="","",INDEX($J:$J,MATCH($S963,$C:$C,0)))</f>
        <v/>
      </c>
      <c r="AC963" t="str">
        <f t="shared" si="268"/>
        <v/>
      </c>
      <c r="AD963" t="str">
        <f t="shared" si="269"/>
        <v/>
      </c>
      <c r="AE963" t="str">
        <f t="shared" si="270"/>
        <v/>
      </c>
      <c r="AG963">
        <v>961</v>
      </c>
      <c r="AH963" t="str">
        <f t="shared" si="273"/>
        <v/>
      </c>
      <c r="AN963" t="str">
        <f>IF($E963="","",INDEX(CATEGORIAS!$A:$A,MATCH($E963,CATEGORIAS!$B:$B,0)))</f>
        <v/>
      </c>
      <c r="AO963" t="str">
        <f>IF($F963="","",INDEX(SUBCATEGORIAS!$A:$A,MATCH($F963,SUBCATEGORIAS!$B:$B,0)))</f>
        <v/>
      </c>
      <c r="AP963" t="str">
        <f t="shared" ref="AP963:AP1001" si="281">IF(B963="","",B963)</f>
        <v/>
      </c>
      <c r="AR963" s="2" t="str">
        <f t="shared" si="271"/>
        <v/>
      </c>
      <c r="AS963" t="str">
        <f t="shared" si="272"/>
        <v/>
      </c>
      <c r="AT963" t="str">
        <f t="shared" ref="AT963:AT1001" si="282">IF(B963="","",IF(B963/100&gt;0,IF(B963/10&gt;0,CONCATENATE("00",B963),CONCATENATE("0",B963)),B963))</f>
        <v/>
      </c>
      <c r="AU963" t="str">
        <f t="shared" ref="AU963:AU1001" si="283">IF(B963="","",CONCATENATE("{ id_sku: '",CONCATENATE(AR963,AS963,AT963),"', id_articulo: '",INDEX($C:$C,MATCH($D963,$D:$D,0)),"', variacion: '",P963,"' },"))</f>
        <v/>
      </c>
    </row>
    <row r="964" spans="2:47" x14ac:dyDescent="0.25">
      <c r="B964" t="str">
        <f>IF(D964="","",MAX($B$2:B963)+1)</f>
        <v/>
      </c>
      <c r="C964" s="3" t="str">
        <f>IF(A964="","",IF(COUNTIF($A$2:$A963,$A964)=0,MAX($C$2:$C963)+1,""))</f>
        <v/>
      </c>
      <c r="M964" t="s">
        <v>57</v>
      </c>
      <c r="O964" t="s">
        <v>57</v>
      </c>
      <c r="P964" s="3" t="str">
        <f t="shared" ref="P964:P1000" si="284">_xlfn.TEXTJOIN(" - ",TRUE,G964:I964)</f>
        <v/>
      </c>
      <c r="Q964" s="3" t="str">
        <f>IF(D964="","",IF(AND(D964&lt;&gt;"",E964&lt;&gt;"",F964&lt;&gt;"",J964&lt;&gt;"",P964&lt;&gt;"",L964&lt;&gt;"",IFERROR(MATCH(INDEX($C:$C,MATCH($D964,$D:$D,0)),IMAGENES!$B:$B,0),-1)&gt;0),"'si'","'no'"))</f>
        <v/>
      </c>
      <c r="S964" t="str">
        <f t="shared" si="274"/>
        <v/>
      </c>
      <c r="T964" t="str">
        <f t="shared" si="275"/>
        <v/>
      </c>
      <c r="U964" t="str">
        <f t="shared" si="276"/>
        <v/>
      </c>
      <c r="V964" t="str">
        <f t="shared" ref="V964:V1001" si="285">IF($S964="","",INDEX($K:$K,MATCH($S964,$C:$C,0)))</f>
        <v/>
      </c>
      <c r="W964" t="str">
        <f t="shared" si="277"/>
        <v/>
      </c>
      <c r="X964" t="str">
        <f t="shared" si="278"/>
        <v/>
      </c>
      <c r="Y964" t="str">
        <f t="shared" si="279"/>
        <v/>
      </c>
      <c r="Z964" t="str">
        <f>IF($X964="","",INDEX(CATEGORIAS!$A:$A,MATCH($X964,CATEGORIAS!$B:$B,0)))</f>
        <v/>
      </c>
      <c r="AA964" t="str">
        <f>IF($Y964="","",INDEX(SUBCATEGORIAS!$A:$A,MATCH($Y964,SUBCATEGORIAS!$B:$B,0)))</f>
        <v/>
      </c>
      <c r="AB964" t="str">
        <f t="shared" si="280"/>
        <v/>
      </c>
      <c r="AC964" t="str">
        <f t="shared" ref="AC964:AC1001" si="286">IF($S964="","",IF(OR(INDEX($N:$N,MATCH($S964,$C:$C,0))=0,INDEX($N:$N,MATCH($S964,$C:$C,0))=" "),"",INDEX($N:$N,MATCH($S964,$C:$C,0))))</f>
        <v/>
      </c>
      <c r="AD964" t="str">
        <f t="shared" ref="AD964:AD1001" si="287">IF($S964="","",IF(OR(INDEX($O:$O,MATCH($S964,$C:$C,0))=0,INDEX($O:$O,MATCH($S964,$C:$C,0))=" "),"",INDEX($O:$O,MATCH($S964,$C:$C,0))))</f>
        <v/>
      </c>
      <c r="AE964" t="str">
        <f t="shared" ref="AE964:AE1001" si="288">IF($S964="","",INDEX($Q:$Q,MATCH($S964,$C:$C,0)))</f>
        <v/>
      </c>
      <c r="AG964">
        <v>962</v>
      </c>
      <c r="AH964" t="str">
        <f t="shared" si="273"/>
        <v/>
      </c>
      <c r="AN964" t="str">
        <f>IF($E964="","",INDEX(CATEGORIAS!$A:$A,MATCH($E964,CATEGORIAS!$B:$B,0)))</f>
        <v/>
      </c>
      <c r="AO964" t="str">
        <f>IF($F964="","",INDEX(SUBCATEGORIAS!$A:$A,MATCH($F964,SUBCATEGORIAS!$B:$B,0)))</f>
        <v/>
      </c>
      <c r="AP964" t="str">
        <f t="shared" si="281"/>
        <v/>
      </c>
      <c r="AR964" s="2" t="str">
        <f t="shared" ref="AR964:AR1001" si="289">IF(AN964="","",IF(AN964/100&gt;0,IF(AN964/10&gt;0,CONCATENATE("00",AN964),CONCATENATE("0",AN964)),AN964))</f>
        <v/>
      </c>
      <c r="AS964" t="str">
        <f t="shared" ref="AS964:AS1001" si="290">IF(AO964="","",IF(AO964/100&gt;0,IF(AO964/10&gt;0,CONCATENATE("00",AO964),CONCATENATE("0",AO964)),AO964))</f>
        <v/>
      </c>
      <c r="AT964" t="str">
        <f t="shared" si="282"/>
        <v/>
      </c>
      <c r="AU964" t="str">
        <f t="shared" si="283"/>
        <v/>
      </c>
    </row>
    <row r="965" spans="2:47" x14ac:dyDescent="0.25">
      <c r="B965" t="str">
        <f>IF(D965="","",MAX($B$2:B964)+1)</f>
        <v/>
      </c>
      <c r="C965" s="3" t="str">
        <f>IF(A965="","",IF(COUNTIF($A$2:$A964,$A965)=0,MAX($C$2:$C964)+1,""))</f>
        <v/>
      </c>
      <c r="M965" t="s">
        <v>57</v>
      </c>
      <c r="O965" t="s">
        <v>57</v>
      </c>
      <c r="P965" s="3" t="str">
        <f t="shared" si="284"/>
        <v/>
      </c>
      <c r="Q965" s="3" t="str">
        <f>IF(D965="","",IF(AND(D965&lt;&gt;"",E965&lt;&gt;"",F965&lt;&gt;"",J965&lt;&gt;"",P965&lt;&gt;"",L965&lt;&gt;"",IFERROR(MATCH(INDEX($C:$C,MATCH($D965,$D:$D,0)),IMAGENES!$B:$B,0),-1)&gt;0),"'si'","'no'"))</f>
        <v/>
      </c>
      <c r="S965" t="str">
        <f t="shared" si="274"/>
        <v/>
      </c>
      <c r="T965" t="str">
        <f t="shared" si="275"/>
        <v/>
      </c>
      <c r="U965" t="str">
        <f t="shared" si="276"/>
        <v/>
      </c>
      <c r="V965" t="str">
        <f t="shared" si="285"/>
        <v/>
      </c>
      <c r="W965" t="str">
        <f t="shared" si="277"/>
        <v/>
      </c>
      <c r="X965" t="str">
        <f t="shared" si="278"/>
        <v/>
      </c>
      <c r="Y965" t="str">
        <f t="shared" si="279"/>
        <v/>
      </c>
      <c r="Z965" t="str">
        <f>IF($X965="","",INDEX(CATEGORIAS!$A:$A,MATCH($X965,CATEGORIAS!$B:$B,0)))</f>
        <v/>
      </c>
      <c r="AA965" t="str">
        <f>IF($Y965="","",INDEX(SUBCATEGORIAS!$A:$A,MATCH($Y965,SUBCATEGORIAS!$B:$B,0)))</f>
        <v/>
      </c>
      <c r="AB965" t="str">
        <f t="shared" si="280"/>
        <v/>
      </c>
      <c r="AC965" t="str">
        <f t="shared" si="286"/>
        <v/>
      </c>
      <c r="AD965" t="str">
        <f t="shared" si="287"/>
        <v/>
      </c>
      <c r="AE965" t="str">
        <f t="shared" si="288"/>
        <v/>
      </c>
      <c r="AG965">
        <v>963</v>
      </c>
      <c r="AH965" t="str">
        <f t="shared" ref="AH965:AH1028" si="291">IF(AG964/14=INT(AG964/14),AG964/14+1,"")</f>
        <v/>
      </c>
      <c r="AN965" t="str">
        <f>IF($E965="","",INDEX(CATEGORIAS!$A:$A,MATCH($E965,CATEGORIAS!$B:$B,0)))</f>
        <v/>
      </c>
      <c r="AO965" t="str">
        <f>IF($F965="","",INDEX(SUBCATEGORIAS!$A:$A,MATCH($F965,SUBCATEGORIAS!$B:$B,0)))</f>
        <v/>
      </c>
      <c r="AP965" t="str">
        <f t="shared" si="281"/>
        <v/>
      </c>
      <c r="AR965" s="2" t="str">
        <f t="shared" si="289"/>
        <v/>
      </c>
      <c r="AS965" t="str">
        <f t="shared" si="290"/>
        <v/>
      </c>
      <c r="AT965" t="str">
        <f t="shared" si="282"/>
        <v/>
      </c>
      <c r="AU965" t="str">
        <f t="shared" si="283"/>
        <v/>
      </c>
    </row>
    <row r="966" spans="2:47" x14ac:dyDescent="0.25">
      <c r="B966" t="str">
        <f>IF(D966="","",MAX($B$2:B965)+1)</f>
        <v/>
      </c>
      <c r="C966" s="3" t="str">
        <f>IF(A966="","",IF(COUNTIF($A$2:$A965,$A966)=0,MAX($C$2:$C965)+1,""))</f>
        <v/>
      </c>
      <c r="M966" t="s">
        <v>57</v>
      </c>
      <c r="O966" t="s">
        <v>57</v>
      </c>
      <c r="P966" s="3" t="str">
        <f t="shared" si="284"/>
        <v/>
      </c>
      <c r="Q966" s="3" t="str">
        <f>IF(D966="","",IF(AND(D966&lt;&gt;"",E966&lt;&gt;"",F966&lt;&gt;"",J966&lt;&gt;"",P966&lt;&gt;"",L966&lt;&gt;"",IFERROR(MATCH(INDEX($C:$C,MATCH($D966,$D:$D,0)),IMAGENES!$B:$B,0),-1)&gt;0),"'si'","'no'"))</f>
        <v/>
      </c>
      <c r="S966" t="str">
        <f t="shared" si="274"/>
        <v/>
      </c>
      <c r="T966" t="str">
        <f t="shared" si="275"/>
        <v/>
      </c>
      <c r="U966" t="str">
        <f t="shared" si="276"/>
        <v/>
      </c>
      <c r="V966" t="str">
        <f t="shared" si="285"/>
        <v/>
      </c>
      <c r="W966" t="str">
        <f t="shared" si="277"/>
        <v/>
      </c>
      <c r="X966" t="str">
        <f t="shared" si="278"/>
        <v/>
      </c>
      <c r="Y966" t="str">
        <f t="shared" si="279"/>
        <v/>
      </c>
      <c r="Z966" t="str">
        <f>IF($X966="","",INDEX(CATEGORIAS!$A:$A,MATCH($X966,CATEGORIAS!$B:$B,0)))</f>
        <v/>
      </c>
      <c r="AA966" t="str">
        <f>IF($Y966="","",INDEX(SUBCATEGORIAS!$A:$A,MATCH($Y966,SUBCATEGORIAS!$B:$B,0)))</f>
        <v/>
      </c>
      <c r="AB966" t="str">
        <f t="shared" si="280"/>
        <v/>
      </c>
      <c r="AC966" t="str">
        <f t="shared" si="286"/>
        <v/>
      </c>
      <c r="AD966" t="str">
        <f t="shared" si="287"/>
        <v/>
      </c>
      <c r="AE966" t="str">
        <f t="shared" si="288"/>
        <v/>
      </c>
      <c r="AG966">
        <v>964</v>
      </c>
      <c r="AH966" t="str">
        <f t="shared" si="291"/>
        <v/>
      </c>
      <c r="AN966" t="str">
        <f>IF($E966="","",INDEX(CATEGORIAS!$A:$A,MATCH($E966,CATEGORIAS!$B:$B,0)))</f>
        <v/>
      </c>
      <c r="AO966" t="str">
        <f>IF($F966="","",INDEX(SUBCATEGORIAS!$A:$A,MATCH($F966,SUBCATEGORIAS!$B:$B,0)))</f>
        <v/>
      </c>
      <c r="AP966" t="str">
        <f t="shared" si="281"/>
        <v/>
      </c>
      <c r="AR966" s="2" t="str">
        <f t="shared" si="289"/>
        <v/>
      </c>
      <c r="AS966" t="str">
        <f t="shared" si="290"/>
        <v/>
      </c>
      <c r="AT966" t="str">
        <f t="shared" si="282"/>
        <v/>
      </c>
      <c r="AU966" t="str">
        <f t="shared" si="283"/>
        <v/>
      </c>
    </row>
    <row r="967" spans="2:47" x14ac:dyDescent="0.25">
      <c r="B967" t="str">
        <f>IF(D967="","",MAX($B$2:B966)+1)</f>
        <v/>
      </c>
      <c r="C967" s="3" t="str">
        <f>IF(A967="","",IF(COUNTIF($A$2:$A966,$A967)=0,MAX($C$2:$C966)+1,""))</f>
        <v/>
      </c>
      <c r="M967" t="s">
        <v>57</v>
      </c>
      <c r="O967" t="s">
        <v>57</v>
      </c>
      <c r="P967" s="3" t="str">
        <f t="shared" si="284"/>
        <v/>
      </c>
      <c r="Q967" s="3" t="str">
        <f>IF(D967="","",IF(AND(D967&lt;&gt;"",E967&lt;&gt;"",F967&lt;&gt;"",J967&lt;&gt;"",P967&lt;&gt;"",L967&lt;&gt;"",IFERROR(MATCH(INDEX($C:$C,MATCH($D967,$D:$D,0)),IMAGENES!$B:$B,0),-1)&gt;0),"'si'","'no'"))</f>
        <v/>
      </c>
      <c r="S967" t="str">
        <f t="shared" si="274"/>
        <v/>
      </c>
      <c r="T967" t="str">
        <f t="shared" si="275"/>
        <v/>
      </c>
      <c r="U967" t="str">
        <f t="shared" si="276"/>
        <v/>
      </c>
      <c r="V967" t="str">
        <f t="shared" si="285"/>
        <v/>
      </c>
      <c r="W967" t="str">
        <f t="shared" si="277"/>
        <v/>
      </c>
      <c r="X967" t="str">
        <f t="shared" si="278"/>
        <v/>
      </c>
      <c r="Y967" t="str">
        <f t="shared" si="279"/>
        <v/>
      </c>
      <c r="Z967" t="str">
        <f>IF($X967="","",INDEX(CATEGORIAS!$A:$A,MATCH($X967,CATEGORIAS!$B:$B,0)))</f>
        <v/>
      </c>
      <c r="AA967" t="str">
        <f>IF($Y967="","",INDEX(SUBCATEGORIAS!$A:$A,MATCH($Y967,SUBCATEGORIAS!$B:$B,0)))</f>
        <v/>
      </c>
      <c r="AB967" t="str">
        <f t="shared" si="280"/>
        <v/>
      </c>
      <c r="AC967" t="str">
        <f t="shared" si="286"/>
        <v/>
      </c>
      <c r="AD967" t="str">
        <f t="shared" si="287"/>
        <v/>
      </c>
      <c r="AE967" t="str">
        <f t="shared" si="288"/>
        <v/>
      </c>
      <c r="AG967">
        <v>965</v>
      </c>
      <c r="AH967" t="str">
        <f t="shared" si="291"/>
        <v/>
      </c>
      <c r="AN967" t="str">
        <f>IF($E967="","",INDEX(CATEGORIAS!$A:$A,MATCH($E967,CATEGORIAS!$B:$B,0)))</f>
        <v/>
      </c>
      <c r="AO967" t="str">
        <f>IF($F967="","",INDEX(SUBCATEGORIAS!$A:$A,MATCH($F967,SUBCATEGORIAS!$B:$B,0)))</f>
        <v/>
      </c>
      <c r="AP967" t="str">
        <f t="shared" si="281"/>
        <v/>
      </c>
      <c r="AR967" s="2" t="str">
        <f t="shared" si="289"/>
        <v/>
      </c>
      <c r="AS967" t="str">
        <f t="shared" si="290"/>
        <v/>
      </c>
      <c r="AT967" t="str">
        <f t="shared" si="282"/>
        <v/>
      </c>
      <c r="AU967" t="str">
        <f t="shared" si="283"/>
        <v/>
      </c>
    </row>
    <row r="968" spans="2:47" x14ac:dyDescent="0.25">
      <c r="B968" t="str">
        <f>IF(D968="","",MAX($B$2:B967)+1)</f>
        <v/>
      </c>
      <c r="C968" s="3" t="str">
        <f>IF(A968="","",IF(COUNTIF($A$2:$A967,$A968)=0,MAX($C$2:$C967)+1,""))</f>
        <v/>
      </c>
      <c r="M968" t="s">
        <v>57</v>
      </c>
      <c r="O968" t="s">
        <v>57</v>
      </c>
      <c r="P968" s="3" t="str">
        <f t="shared" si="284"/>
        <v/>
      </c>
      <c r="Q968" s="3" t="str">
        <f>IF(D968="","",IF(AND(D968&lt;&gt;"",E968&lt;&gt;"",F968&lt;&gt;"",J968&lt;&gt;"",P968&lt;&gt;"",L968&lt;&gt;"",IFERROR(MATCH(INDEX($C:$C,MATCH($D968,$D:$D,0)),IMAGENES!$B:$B,0),-1)&gt;0),"'si'","'no'"))</f>
        <v/>
      </c>
      <c r="S968" t="str">
        <f t="shared" si="274"/>
        <v/>
      </c>
      <c r="T968" t="str">
        <f t="shared" si="275"/>
        <v/>
      </c>
      <c r="U968" t="str">
        <f t="shared" si="276"/>
        <v/>
      </c>
      <c r="V968" t="str">
        <f t="shared" si="285"/>
        <v/>
      </c>
      <c r="W968" t="str">
        <f t="shared" si="277"/>
        <v/>
      </c>
      <c r="X968" t="str">
        <f t="shared" si="278"/>
        <v/>
      </c>
      <c r="Y968" t="str">
        <f t="shared" si="279"/>
        <v/>
      </c>
      <c r="Z968" t="str">
        <f>IF($X968="","",INDEX(CATEGORIAS!$A:$A,MATCH($X968,CATEGORIAS!$B:$B,0)))</f>
        <v/>
      </c>
      <c r="AA968" t="str">
        <f>IF($Y968="","",INDEX(SUBCATEGORIAS!$A:$A,MATCH($Y968,SUBCATEGORIAS!$B:$B,0)))</f>
        <v/>
      </c>
      <c r="AB968" t="str">
        <f t="shared" si="280"/>
        <v/>
      </c>
      <c r="AC968" t="str">
        <f t="shared" si="286"/>
        <v/>
      </c>
      <c r="AD968" t="str">
        <f t="shared" si="287"/>
        <v/>
      </c>
      <c r="AE968" t="str">
        <f t="shared" si="288"/>
        <v/>
      </c>
      <c r="AG968">
        <v>966</v>
      </c>
      <c r="AH968" t="str">
        <f t="shared" si="291"/>
        <v/>
      </c>
      <c r="AN968" t="str">
        <f>IF($E968="","",INDEX(CATEGORIAS!$A:$A,MATCH($E968,CATEGORIAS!$B:$B,0)))</f>
        <v/>
      </c>
      <c r="AO968" t="str">
        <f>IF($F968="","",INDEX(SUBCATEGORIAS!$A:$A,MATCH($F968,SUBCATEGORIAS!$B:$B,0)))</f>
        <v/>
      </c>
      <c r="AP968" t="str">
        <f t="shared" si="281"/>
        <v/>
      </c>
      <c r="AR968" s="2" t="str">
        <f t="shared" si="289"/>
        <v/>
      </c>
      <c r="AS968" t="str">
        <f t="shared" si="290"/>
        <v/>
      </c>
      <c r="AT968" t="str">
        <f t="shared" si="282"/>
        <v/>
      </c>
      <c r="AU968" t="str">
        <f t="shared" si="283"/>
        <v/>
      </c>
    </row>
    <row r="969" spans="2:47" x14ac:dyDescent="0.25">
      <c r="B969" t="str">
        <f>IF(D969="","",MAX($B$2:B968)+1)</f>
        <v/>
      </c>
      <c r="C969" s="3" t="str">
        <f>IF(A969="","",IF(COUNTIF($A$2:$A968,$A969)=0,MAX($C$2:$C968)+1,""))</f>
        <v/>
      </c>
      <c r="M969" t="s">
        <v>57</v>
      </c>
      <c r="O969" t="s">
        <v>57</v>
      </c>
      <c r="P969" s="3" t="str">
        <f t="shared" si="284"/>
        <v/>
      </c>
      <c r="Q969" s="3" t="str">
        <f>IF(D969="","",IF(AND(D969&lt;&gt;"",E969&lt;&gt;"",F969&lt;&gt;"",J969&lt;&gt;"",P969&lt;&gt;"",L969&lt;&gt;"",IFERROR(MATCH(INDEX($C:$C,MATCH($D969,$D:$D,0)),IMAGENES!$B:$B,0),-1)&gt;0),"'si'","'no'"))</f>
        <v/>
      </c>
      <c r="S969" t="str">
        <f t="shared" si="274"/>
        <v/>
      </c>
      <c r="T969" t="str">
        <f t="shared" si="275"/>
        <v/>
      </c>
      <c r="U969" t="str">
        <f t="shared" si="276"/>
        <v/>
      </c>
      <c r="V969" t="str">
        <f t="shared" si="285"/>
        <v/>
      </c>
      <c r="W969" t="str">
        <f t="shared" si="277"/>
        <v/>
      </c>
      <c r="X969" t="str">
        <f t="shared" si="278"/>
        <v/>
      </c>
      <c r="Y969" t="str">
        <f t="shared" si="279"/>
        <v/>
      </c>
      <c r="Z969" t="str">
        <f>IF($X969="","",INDEX(CATEGORIAS!$A:$A,MATCH($X969,CATEGORIAS!$B:$B,0)))</f>
        <v/>
      </c>
      <c r="AA969" t="str">
        <f>IF($Y969="","",INDEX(SUBCATEGORIAS!$A:$A,MATCH($Y969,SUBCATEGORIAS!$B:$B,0)))</f>
        <v/>
      </c>
      <c r="AB969" t="str">
        <f t="shared" si="280"/>
        <v/>
      </c>
      <c r="AC969" t="str">
        <f t="shared" si="286"/>
        <v/>
      </c>
      <c r="AD969" t="str">
        <f t="shared" si="287"/>
        <v/>
      </c>
      <c r="AE969" t="str">
        <f t="shared" si="288"/>
        <v/>
      </c>
      <c r="AG969">
        <v>967</v>
      </c>
      <c r="AH969">
        <f t="shared" si="291"/>
        <v>70</v>
      </c>
      <c r="AN969" t="str">
        <f>IF($E969="","",INDEX(CATEGORIAS!$A:$A,MATCH($E969,CATEGORIAS!$B:$B,0)))</f>
        <v/>
      </c>
      <c r="AO969" t="str">
        <f>IF($F969="","",INDEX(SUBCATEGORIAS!$A:$A,MATCH($F969,SUBCATEGORIAS!$B:$B,0)))</f>
        <v/>
      </c>
      <c r="AP969" t="str">
        <f t="shared" si="281"/>
        <v/>
      </c>
      <c r="AR969" s="2" t="str">
        <f t="shared" si="289"/>
        <v/>
      </c>
      <c r="AS969" t="str">
        <f t="shared" si="290"/>
        <v/>
      </c>
      <c r="AT969" t="str">
        <f t="shared" si="282"/>
        <v/>
      </c>
      <c r="AU969" t="str">
        <f t="shared" si="283"/>
        <v/>
      </c>
    </row>
    <row r="970" spans="2:47" x14ac:dyDescent="0.25">
      <c r="B970" t="str">
        <f>IF(D970="","",MAX($B$2:B969)+1)</f>
        <v/>
      </c>
      <c r="C970" s="3" t="str">
        <f>IF(A970="","",IF(COUNTIF($A$2:$A969,$A970)=0,MAX($C$2:$C969)+1,""))</f>
        <v/>
      </c>
      <c r="M970" t="s">
        <v>57</v>
      </c>
      <c r="O970" t="s">
        <v>57</v>
      </c>
      <c r="P970" s="3" t="str">
        <f t="shared" si="284"/>
        <v/>
      </c>
      <c r="Q970" s="3" t="str">
        <f>IF(D970="","",IF(AND(D970&lt;&gt;"",E970&lt;&gt;"",F970&lt;&gt;"",J970&lt;&gt;"",P970&lt;&gt;"",L970&lt;&gt;"",IFERROR(MATCH(INDEX($C:$C,MATCH($D970,$D:$D,0)),IMAGENES!$B:$B,0),-1)&gt;0),"'si'","'no'"))</f>
        <v/>
      </c>
      <c r="S970" t="str">
        <f t="shared" si="274"/>
        <v/>
      </c>
      <c r="T970" t="str">
        <f t="shared" si="275"/>
        <v/>
      </c>
      <c r="U970" t="str">
        <f t="shared" si="276"/>
        <v/>
      </c>
      <c r="V970" t="str">
        <f t="shared" si="285"/>
        <v/>
      </c>
      <c r="W970" t="str">
        <f t="shared" si="277"/>
        <v/>
      </c>
      <c r="X970" t="str">
        <f t="shared" si="278"/>
        <v/>
      </c>
      <c r="Y970" t="str">
        <f t="shared" si="279"/>
        <v/>
      </c>
      <c r="Z970" t="str">
        <f>IF($X970="","",INDEX(CATEGORIAS!$A:$A,MATCH($X970,CATEGORIAS!$B:$B,0)))</f>
        <v/>
      </c>
      <c r="AA970" t="str">
        <f>IF($Y970="","",INDEX(SUBCATEGORIAS!$A:$A,MATCH($Y970,SUBCATEGORIAS!$B:$B,0)))</f>
        <v/>
      </c>
      <c r="AB970" t="str">
        <f t="shared" si="280"/>
        <v/>
      </c>
      <c r="AC970" t="str">
        <f t="shared" si="286"/>
        <v/>
      </c>
      <c r="AD970" t="str">
        <f t="shared" si="287"/>
        <v/>
      </c>
      <c r="AE970" t="str">
        <f t="shared" si="288"/>
        <v/>
      </c>
      <c r="AG970">
        <v>968</v>
      </c>
      <c r="AH970" t="str">
        <f t="shared" si="291"/>
        <v/>
      </c>
      <c r="AN970" t="str">
        <f>IF($E970="","",INDEX(CATEGORIAS!$A:$A,MATCH($E970,CATEGORIAS!$B:$B,0)))</f>
        <v/>
      </c>
      <c r="AO970" t="str">
        <f>IF($F970="","",INDEX(SUBCATEGORIAS!$A:$A,MATCH($F970,SUBCATEGORIAS!$B:$B,0)))</f>
        <v/>
      </c>
      <c r="AP970" t="str">
        <f t="shared" si="281"/>
        <v/>
      </c>
      <c r="AR970" s="2" t="str">
        <f t="shared" si="289"/>
        <v/>
      </c>
      <c r="AS970" t="str">
        <f t="shared" si="290"/>
        <v/>
      </c>
      <c r="AT970" t="str">
        <f t="shared" si="282"/>
        <v/>
      </c>
      <c r="AU970" t="str">
        <f t="shared" si="283"/>
        <v/>
      </c>
    </row>
    <row r="971" spans="2:47" x14ac:dyDescent="0.25">
      <c r="B971" t="str">
        <f>IF(D971="","",MAX($B$2:B970)+1)</f>
        <v/>
      </c>
      <c r="C971" s="3" t="str">
        <f>IF(A971="","",IF(COUNTIF($A$2:$A970,$A971)=0,MAX($C$2:$C970)+1,""))</f>
        <v/>
      </c>
      <c r="M971" t="s">
        <v>57</v>
      </c>
      <c r="O971" t="s">
        <v>57</v>
      </c>
      <c r="P971" s="3" t="str">
        <f t="shared" si="284"/>
        <v/>
      </c>
      <c r="Q971" s="3" t="str">
        <f>IF(D971="","",IF(AND(D971&lt;&gt;"",E971&lt;&gt;"",F971&lt;&gt;"",J971&lt;&gt;"",P971&lt;&gt;"",L971&lt;&gt;"",IFERROR(MATCH(INDEX($C:$C,MATCH($D971,$D:$D,0)),IMAGENES!$B:$B,0),-1)&gt;0),"'si'","'no'"))</f>
        <v/>
      </c>
      <c r="S971" t="str">
        <f t="shared" si="274"/>
        <v/>
      </c>
      <c r="T971" t="str">
        <f t="shared" si="275"/>
        <v/>
      </c>
      <c r="U971" t="str">
        <f t="shared" si="276"/>
        <v/>
      </c>
      <c r="V971" t="str">
        <f t="shared" si="285"/>
        <v/>
      </c>
      <c r="W971" t="str">
        <f t="shared" si="277"/>
        <v/>
      </c>
      <c r="X971" t="str">
        <f t="shared" si="278"/>
        <v/>
      </c>
      <c r="Y971" t="str">
        <f t="shared" si="279"/>
        <v/>
      </c>
      <c r="Z971" t="str">
        <f>IF($X971="","",INDEX(CATEGORIAS!$A:$A,MATCH($X971,CATEGORIAS!$B:$B,0)))</f>
        <v/>
      </c>
      <c r="AA971" t="str">
        <f>IF($Y971="","",INDEX(SUBCATEGORIAS!$A:$A,MATCH($Y971,SUBCATEGORIAS!$B:$B,0)))</f>
        <v/>
      </c>
      <c r="AB971" t="str">
        <f t="shared" si="280"/>
        <v/>
      </c>
      <c r="AC971" t="str">
        <f t="shared" si="286"/>
        <v/>
      </c>
      <c r="AD971" t="str">
        <f t="shared" si="287"/>
        <v/>
      </c>
      <c r="AE971" t="str">
        <f t="shared" si="288"/>
        <v/>
      </c>
      <c r="AG971">
        <v>969</v>
      </c>
      <c r="AH971" t="str">
        <f t="shared" si="291"/>
        <v/>
      </c>
      <c r="AN971" t="str">
        <f>IF($E971="","",INDEX(CATEGORIAS!$A:$A,MATCH($E971,CATEGORIAS!$B:$B,0)))</f>
        <v/>
      </c>
      <c r="AO971" t="str">
        <f>IF($F971="","",INDEX(SUBCATEGORIAS!$A:$A,MATCH($F971,SUBCATEGORIAS!$B:$B,0)))</f>
        <v/>
      </c>
      <c r="AP971" t="str">
        <f t="shared" si="281"/>
        <v/>
      </c>
      <c r="AR971" s="2" t="str">
        <f t="shared" si="289"/>
        <v/>
      </c>
      <c r="AS971" t="str">
        <f t="shared" si="290"/>
        <v/>
      </c>
      <c r="AT971" t="str">
        <f t="shared" si="282"/>
        <v/>
      </c>
      <c r="AU971" t="str">
        <f t="shared" si="283"/>
        <v/>
      </c>
    </row>
    <row r="972" spans="2:47" x14ac:dyDescent="0.25">
      <c r="B972" t="str">
        <f>IF(D972="","",MAX($B$2:B971)+1)</f>
        <v/>
      </c>
      <c r="C972" s="3" t="str">
        <f>IF(A972="","",IF(COUNTIF($A$2:$A971,$A972)=0,MAX($C$2:$C971)+1,""))</f>
        <v/>
      </c>
      <c r="M972" t="s">
        <v>57</v>
      </c>
      <c r="O972" t="s">
        <v>57</v>
      </c>
      <c r="P972" s="3" t="str">
        <f t="shared" si="284"/>
        <v/>
      </c>
      <c r="Q972" s="3" t="str">
        <f>IF(D972="","",IF(AND(D972&lt;&gt;"",E972&lt;&gt;"",F972&lt;&gt;"",J972&lt;&gt;"",P972&lt;&gt;"",L972&lt;&gt;"",IFERROR(MATCH(INDEX($C:$C,MATCH($D972,$D:$D,0)),IMAGENES!$B:$B,0),-1)&gt;0),"'si'","'no'"))</f>
        <v/>
      </c>
      <c r="S972" t="str">
        <f t="shared" si="274"/>
        <v/>
      </c>
      <c r="T972" t="str">
        <f t="shared" si="275"/>
        <v/>
      </c>
      <c r="U972" t="str">
        <f t="shared" si="276"/>
        <v/>
      </c>
      <c r="V972" t="str">
        <f t="shared" si="285"/>
        <v/>
      </c>
      <c r="W972" t="str">
        <f t="shared" si="277"/>
        <v/>
      </c>
      <c r="X972" t="str">
        <f t="shared" si="278"/>
        <v/>
      </c>
      <c r="Y972" t="str">
        <f t="shared" si="279"/>
        <v/>
      </c>
      <c r="Z972" t="str">
        <f>IF($X972="","",INDEX(CATEGORIAS!$A:$A,MATCH($X972,CATEGORIAS!$B:$B,0)))</f>
        <v/>
      </c>
      <c r="AA972" t="str">
        <f>IF($Y972="","",INDEX(SUBCATEGORIAS!$A:$A,MATCH($Y972,SUBCATEGORIAS!$B:$B,0)))</f>
        <v/>
      </c>
      <c r="AB972" t="str">
        <f t="shared" si="280"/>
        <v/>
      </c>
      <c r="AC972" t="str">
        <f t="shared" si="286"/>
        <v/>
      </c>
      <c r="AD972" t="str">
        <f t="shared" si="287"/>
        <v/>
      </c>
      <c r="AE972" t="str">
        <f t="shared" si="288"/>
        <v/>
      </c>
      <c r="AG972">
        <v>970</v>
      </c>
      <c r="AH972" t="str">
        <f t="shared" si="291"/>
        <v/>
      </c>
      <c r="AN972" t="str">
        <f>IF($E972="","",INDEX(CATEGORIAS!$A:$A,MATCH($E972,CATEGORIAS!$B:$B,0)))</f>
        <v/>
      </c>
      <c r="AO972" t="str">
        <f>IF($F972="","",INDEX(SUBCATEGORIAS!$A:$A,MATCH($F972,SUBCATEGORIAS!$B:$B,0)))</f>
        <v/>
      </c>
      <c r="AP972" t="str">
        <f t="shared" si="281"/>
        <v/>
      </c>
      <c r="AR972" s="2" t="str">
        <f t="shared" si="289"/>
        <v/>
      </c>
      <c r="AS972" t="str">
        <f t="shared" si="290"/>
        <v/>
      </c>
      <c r="AT972" t="str">
        <f t="shared" si="282"/>
        <v/>
      </c>
      <c r="AU972" t="str">
        <f t="shared" si="283"/>
        <v/>
      </c>
    </row>
    <row r="973" spans="2:47" x14ac:dyDescent="0.25">
      <c r="B973" t="str">
        <f>IF(D973="","",MAX($B$2:B972)+1)</f>
        <v/>
      </c>
      <c r="C973" s="3" t="str">
        <f>IF(A973="","",IF(COUNTIF($A$2:$A972,$A973)=0,MAX($C$2:$C972)+1,""))</f>
        <v/>
      </c>
      <c r="M973" t="s">
        <v>57</v>
      </c>
      <c r="O973" t="s">
        <v>57</v>
      </c>
      <c r="P973" s="3" t="str">
        <f t="shared" si="284"/>
        <v/>
      </c>
      <c r="Q973" s="3" t="str">
        <f>IF(D973="","",IF(AND(D973&lt;&gt;"",E973&lt;&gt;"",F973&lt;&gt;"",J973&lt;&gt;"",P973&lt;&gt;"",L973&lt;&gt;"",IFERROR(MATCH(INDEX($C:$C,MATCH($D973,$D:$D,0)),IMAGENES!$B:$B,0),-1)&gt;0),"'si'","'no'"))</f>
        <v/>
      </c>
      <c r="S973" t="str">
        <f t="shared" si="274"/>
        <v/>
      </c>
      <c r="T973" t="str">
        <f t="shared" si="275"/>
        <v/>
      </c>
      <c r="U973" t="str">
        <f t="shared" si="276"/>
        <v/>
      </c>
      <c r="V973" t="str">
        <f t="shared" si="285"/>
        <v/>
      </c>
      <c r="W973" t="str">
        <f t="shared" si="277"/>
        <v/>
      </c>
      <c r="X973" t="str">
        <f t="shared" si="278"/>
        <v/>
      </c>
      <c r="Y973" t="str">
        <f t="shared" si="279"/>
        <v/>
      </c>
      <c r="Z973" t="str">
        <f>IF($X973="","",INDEX(CATEGORIAS!$A:$A,MATCH($X973,CATEGORIAS!$B:$B,0)))</f>
        <v/>
      </c>
      <c r="AA973" t="str">
        <f>IF($Y973="","",INDEX(SUBCATEGORIAS!$A:$A,MATCH($Y973,SUBCATEGORIAS!$B:$B,0)))</f>
        <v/>
      </c>
      <c r="AB973" t="str">
        <f t="shared" si="280"/>
        <v/>
      </c>
      <c r="AC973" t="str">
        <f t="shared" si="286"/>
        <v/>
      </c>
      <c r="AD973" t="str">
        <f t="shared" si="287"/>
        <v/>
      </c>
      <c r="AE973" t="str">
        <f t="shared" si="288"/>
        <v/>
      </c>
      <c r="AG973">
        <v>971</v>
      </c>
      <c r="AH973" t="str">
        <f t="shared" si="291"/>
        <v/>
      </c>
      <c r="AN973" t="str">
        <f>IF($E973="","",INDEX(CATEGORIAS!$A:$A,MATCH($E973,CATEGORIAS!$B:$B,0)))</f>
        <v/>
      </c>
      <c r="AO973" t="str">
        <f>IF($F973="","",INDEX(SUBCATEGORIAS!$A:$A,MATCH($F973,SUBCATEGORIAS!$B:$B,0)))</f>
        <v/>
      </c>
      <c r="AP973" t="str">
        <f t="shared" si="281"/>
        <v/>
      </c>
      <c r="AR973" s="2" t="str">
        <f t="shared" si="289"/>
        <v/>
      </c>
      <c r="AS973" t="str">
        <f t="shared" si="290"/>
        <v/>
      </c>
      <c r="AT973" t="str">
        <f t="shared" si="282"/>
        <v/>
      </c>
      <c r="AU973" t="str">
        <f t="shared" si="283"/>
        <v/>
      </c>
    </row>
    <row r="974" spans="2:47" x14ac:dyDescent="0.25">
      <c r="B974" t="str">
        <f>IF(D974="","",MAX($B$2:B973)+1)</f>
        <v/>
      </c>
      <c r="C974" s="3" t="str">
        <f>IF(A974="","",IF(COUNTIF($A$2:$A973,$A974)=0,MAX($C$2:$C973)+1,""))</f>
        <v/>
      </c>
      <c r="M974" t="s">
        <v>57</v>
      </c>
      <c r="O974" t="s">
        <v>57</v>
      </c>
      <c r="P974" s="3" t="str">
        <f t="shared" si="284"/>
        <v/>
      </c>
      <c r="Q974" s="3" t="str">
        <f>IF(D974="","",IF(AND(D974&lt;&gt;"",E974&lt;&gt;"",F974&lt;&gt;"",J974&lt;&gt;"",P974&lt;&gt;"",L974&lt;&gt;"",IFERROR(MATCH(INDEX($C:$C,MATCH($D974,$D:$D,0)),IMAGENES!$B:$B,0),-1)&gt;0),"'si'","'no'"))</f>
        <v/>
      </c>
      <c r="S974" t="str">
        <f t="shared" si="274"/>
        <v/>
      </c>
      <c r="T974" t="str">
        <f t="shared" si="275"/>
        <v/>
      </c>
      <c r="U974" t="str">
        <f t="shared" si="276"/>
        <v/>
      </c>
      <c r="V974" t="str">
        <f t="shared" si="285"/>
        <v/>
      </c>
      <c r="W974" t="str">
        <f t="shared" si="277"/>
        <v/>
      </c>
      <c r="X974" t="str">
        <f t="shared" si="278"/>
        <v/>
      </c>
      <c r="Y974" t="str">
        <f t="shared" si="279"/>
        <v/>
      </c>
      <c r="Z974" t="str">
        <f>IF($X974="","",INDEX(CATEGORIAS!$A:$A,MATCH($X974,CATEGORIAS!$B:$B,0)))</f>
        <v/>
      </c>
      <c r="AA974" t="str">
        <f>IF($Y974="","",INDEX(SUBCATEGORIAS!$A:$A,MATCH($Y974,SUBCATEGORIAS!$B:$B,0)))</f>
        <v/>
      </c>
      <c r="AB974" t="str">
        <f t="shared" si="280"/>
        <v/>
      </c>
      <c r="AC974" t="str">
        <f t="shared" si="286"/>
        <v/>
      </c>
      <c r="AD974" t="str">
        <f t="shared" si="287"/>
        <v/>
      </c>
      <c r="AE974" t="str">
        <f t="shared" si="288"/>
        <v/>
      </c>
      <c r="AG974">
        <v>972</v>
      </c>
      <c r="AH974" t="str">
        <f t="shared" si="291"/>
        <v/>
      </c>
      <c r="AN974" t="str">
        <f>IF($E974="","",INDEX(CATEGORIAS!$A:$A,MATCH($E974,CATEGORIAS!$B:$B,0)))</f>
        <v/>
      </c>
      <c r="AO974" t="str">
        <f>IF($F974="","",INDEX(SUBCATEGORIAS!$A:$A,MATCH($F974,SUBCATEGORIAS!$B:$B,0)))</f>
        <v/>
      </c>
      <c r="AP974" t="str">
        <f t="shared" si="281"/>
        <v/>
      </c>
      <c r="AR974" s="2" t="str">
        <f t="shared" si="289"/>
        <v/>
      </c>
      <c r="AS974" t="str">
        <f t="shared" si="290"/>
        <v/>
      </c>
      <c r="AT974" t="str">
        <f t="shared" si="282"/>
        <v/>
      </c>
      <c r="AU974" t="str">
        <f t="shared" si="283"/>
        <v/>
      </c>
    </row>
    <row r="975" spans="2:47" x14ac:dyDescent="0.25">
      <c r="B975" t="str">
        <f>IF(D975="","",MAX($B$2:B974)+1)</f>
        <v/>
      </c>
      <c r="C975" s="3" t="str">
        <f>IF(A975="","",IF(COUNTIF($A$2:$A974,$A975)=0,MAX($C$2:$C974)+1,""))</f>
        <v/>
      </c>
      <c r="M975" t="s">
        <v>57</v>
      </c>
      <c r="O975" t="s">
        <v>57</v>
      </c>
      <c r="P975" s="3" t="str">
        <f t="shared" si="284"/>
        <v/>
      </c>
      <c r="Q975" s="3" t="str">
        <f>IF(D975="","",IF(AND(D975&lt;&gt;"",E975&lt;&gt;"",F975&lt;&gt;"",J975&lt;&gt;"",P975&lt;&gt;"",L975&lt;&gt;"",IFERROR(MATCH(INDEX($C:$C,MATCH($D975,$D:$D,0)),IMAGENES!$B:$B,0),-1)&gt;0),"'si'","'no'"))</f>
        <v/>
      </c>
      <c r="S975" t="str">
        <f t="shared" si="274"/>
        <v/>
      </c>
      <c r="T975" t="str">
        <f t="shared" si="275"/>
        <v/>
      </c>
      <c r="U975" t="str">
        <f t="shared" si="276"/>
        <v/>
      </c>
      <c r="V975" t="str">
        <f t="shared" si="285"/>
        <v/>
      </c>
      <c r="W975" t="str">
        <f t="shared" si="277"/>
        <v/>
      </c>
      <c r="X975" t="str">
        <f t="shared" si="278"/>
        <v/>
      </c>
      <c r="Y975" t="str">
        <f t="shared" si="279"/>
        <v/>
      </c>
      <c r="Z975" t="str">
        <f>IF($X975="","",INDEX(CATEGORIAS!$A:$A,MATCH($X975,CATEGORIAS!$B:$B,0)))</f>
        <v/>
      </c>
      <c r="AA975" t="str">
        <f>IF($Y975="","",INDEX(SUBCATEGORIAS!$A:$A,MATCH($Y975,SUBCATEGORIAS!$B:$B,0)))</f>
        <v/>
      </c>
      <c r="AB975" t="str">
        <f t="shared" si="280"/>
        <v/>
      </c>
      <c r="AC975" t="str">
        <f t="shared" si="286"/>
        <v/>
      </c>
      <c r="AD975" t="str">
        <f t="shared" si="287"/>
        <v/>
      </c>
      <c r="AE975" t="str">
        <f t="shared" si="288"/>
        <v/>
      </c>
      <c r="AG975">
        <v>973</v>
      </c>
      <c r="AH975" t="str">
        <f t="shared" si="291"/>
        <v/>
      </c>
      <c r="AN975" t="str">
        <f>IF($E975="","",INDEX(CATEGORIAS!$A:$A,MATCH($E975,CATEGORIAS!$B:$B,0)))</f>
        <v/>
      </c>
      <c r="AO975" t="str">
        <f>IF($F975="","",INDEX(SUBCATEGORIAS!$A:$A,MATCH($F975,SUBCATEGORIAS!$B:$B,0)))</f>
        <v/>
      </c>
      <c r="AP975" t="str">
        <f t="shared" si="281"/>
        <v/>
      </c>
      <c r="AR975" s="2" t="str">
        <f t="shared" si="289"/>
        <v/>
      </c>
      <c r="AS975" t="str">
        <f t="shared" si="290"/>
        <v/>
      </c>
      <c r="AT975" t="str">
        <f t="shared" si="282"/>
        <v/>
      </c>
      <c r="AU975" t="str">
        <f t="shared" si="283"/>
        <v/>
      </c>
    </row>
    <row r="976" spans="2:47" x14ac:dyDescent="0.25">
      <c r="B976" t="str">
        <f>IF(D976="","",MAX($B$2:B975)+1)</f>
        <v/>
      </c>
      <c r="C976" s="3" t="str">
        <f>IF(A976="","",IF(COUNTIF($A$2:$A975,$A976)=0,MAX($C$2:$C975)+1,""))</f>
        <v/>
      </c>
      <c r="M976" t="s">
        <v>57</v>
      </c>
      <c r="O976" t="s">
        <v>57</v>
      </c>
      <c r="P976" s="3" t="str">
        <f t="shared" si="284"/>
        <v/>
      </c>
      <c r="Q976" s="3" t="str">
        <f>IF(D976="","",IF(AND(D976&lt;&gt;"",E976&lt;&gt;"",F976&lt;&gt;"",J976&lt;&gt;"",P976&lt;&gt;"",L976&lt;&gt;"",IFERROR(MATCH(INDEX($C:$C,MATCH($D976,$D:$D,0)),IMAGENES!$B:$B,0),-1)&gt;0),"'si'","'no'"))</f>
        <v/>
      </c>
      <c r="S976" t="str">
        <f t="shared" si="274"/>
        <v/>
      </c>
      <c r="T976" t="str">
        <f t="shared" si="275"/>
        <v/>
      </c>
      <c r="U976" t="str">
        <f t="shared" si="276"/>
        <v/>
      </c>
      <c r="V976" t="str">
        <f t="shared" si="285"/>
        <v/>
      </c>
      <c r="W976" t="str">
        <f t="shared" si="277"/>
        <v/>
      </c>
      <c r="X976" t="str">
        <f t="shared" si="278"/>
        <v/>
      </c>
      <c r="Y976" t="str">
        <f t="shared" si="279"/>
        <v/>
      </c>
      <c r="Z976" t="str">
        <f>IF($X976="","",INDEX(CATEGORIAS!$A:$A,MATCH($X976,CATEGORIAS!$B:$B,0)))</f>
        <v/>
      </c>
      <c r="AA976" t="str">
        <f>IF($Y976="","",INDEX(SUBCATEGORIAS!$A:$A,MATCH($Y976,SUBCATEGORIAS!$B:$B,0)))</f>
        <v/>
      </c>
      <c r="AB976" t="str">
        <f t="shared" si="280"/>
        <v/>
      </c>
      <c r="AC976" t="str">
        <f t="shared" si="286"/>
        <v/>
      </c>
      <c r="AD976" t="str">
        <f t="shared" si="287"/>
        <v/>
      </c>
      <c r="AE976" t="str">
        <f t="shared" si="288"/>
        <v/>
      </c>
      <c r="AG976">
        <v>974</v>
      </c>
      <c r="AH976" t="str">
        <f t="shared" si="291"/>
        <v/>
      </c>
      <c r="AN976" t="str">
        <f>IF($E976="","",INDEX(CATEGORIAS!$A:$A,MATCH($E976,CATEGORIAS!$B:$B,0)))</f>
        <v/>
      </c>
      <c r="AO976" t="str">
        <f>IF($F976="","",INDEX(SUBCATEGORIAS!$A:$A,MATCH($F976,SUBCATEGORIAS!$B:$B,0)))</f>
        <v/>
      </c>
      <c r="AP976" t="str">
        <f t="shared" si="281"/>
        <v/>
      </c>
      <c r="AR976" s="2" t="str">
        <f t="shared" si="289"/>
        <v/>
      </c>
      <c r="AS976" t="str">
        <f t="shared" si="290"/>
        <v/>
      </c>
      <c r="AT976" t="str">
        <f t="shared" si="282"/>
        <v/>
      </c>
      <c r="AU976" t="str">
        <f t="shared" si="283"/>
        <v/>
      </c>
    </row>
    <row r="977" spans="2:47" x14ac:dyDescent="0.25">
      <c r="B977" t="str">
        <f>IF(D977="","",MAX($B$2:B976)+1)</f>
        <v/>
      </c>
      <c r="C977" s="3" t="str">
        <f>IF(A977="","",IF(COUNTIF($A$2:$A976,$A977)=0,MAX($C$2:$C976)+1,""))</f>
        <v/>
      </c>
      <c r="M977" t="s">
        <v>57</v>
      </c>
      <c r="O977" t="s">
        <v>57</v>
      </c>
      <c r="P977" s="3" t="str">
        <f t="shared" si="284"/>
        <v/>
      </c>
      <c r="Q977" s="3" t="str">
        <f>IF(D977="","",IF(AND(D977&lt;&gt;"",E977&lt;&gt;"",F977&lt;&gt;"",J977&lt;&gt;"",P977&lt;&gt;"",L977&lt;&gt;"",IFERROR(MATCH(INDEX($C:$C,MATCH($D977,$D:$D,0)),IMAGENES!$B:$B,0),-1)&gt;0),"'si'","'no'"))</f>
        <v/>
      </c>
      <c r="S977" t="str">
        <f t="shared" si="274"/>
        <v/>
      </c>
      <c r="T977" t="str">
        <f t="shared" si="275"/>
        <v/>
      </c>
      <c r="U977" t="str">
        <f t="shared" si="276"/>
        <v/>
      </c>
      <c r="V977" t="str">
        <f t="shared" si="285"/>
        <v/>
      </c>
      <c r="W977" t="str">
        <f t="shared" si="277"/>
        <v/>
      </c>
      <c r="X977" t="str">
        <f t="shared" si="278"/>
        <v/>
      </c>
      <c r="Y977" t="str">
        <f t="shared" si="279"/>
        <v/>
      </c>
      <c r="Z977" t="str">
        <f>IF($X977="","",INDEX(CATEGORIAS!$A:$A,MATCH($X977,CATEGORIAS!$B:$B,0)))</f>
        <v/>
      </c>
      <c r="AA977" t="str">
        <f>IF($Y977="","",INDEX(SUBCATEGORIAS!$A:$A,MATCH($Y977,SUBCATEGORIAS!$B:$B,0)))</f>
        <v/>
      </c>
      <c r="AB977" t="str">
        <f t="shared" si="280"/>
        <v/>
      </c>
      <c r="AC977" t="str">
        <f t="shared" si="286"/>
        <v/>
      </c>
      <c r="AD977" t="str">
        <f t="shared" si="287"/>
        <v/>
      </c>
      <c r="AE977" t="str">
        <f t="shared" si="288"/>
        <v/>
      </c>
      <c r="AG977">
        <v>975</v>
      </c>
      <c r="AH977" t="str">
        <f t="shared" si="291"/>
        <v/>
      </c>
      <c r="AN977" t="str">
        <f>IF($E977="","",INDEX(CATEGORIAS!$A:$A,MATCH($E977,CATEGORIAS!$B:$B,0)))</f>
        <v/>
      </c>
      <c r="AO977" t="str">
        <f>IF($F977="","",INDEX(SUBCATEGORIAS!$A:$A,MATCH($F977,SUBCATEGORIAS!$B:$B,0)))</f>
        <v/>
      </c>
      <c r="AP977" t="str">
        <f t="shared" si="281"/>
        <v/>
      </c>
      <c r="AR977" s="2" t="str">
        <f t="shared" si="289"/>
        <v/>
      </c>
      <c r="AS977" t="str">
        <f t="shared" si="290"/>
        <v/>
      </c>
      <c r="AT977" t="str">
        <f t="shared" si="282"/>
        <v/>
      </c>
      <c r="AU977" t="str">
        <f t="shared" si="283"/>
        <v/>
      </c>
    </row>
    <row r="978" spans="2:47" x14ac:dyDescent="0.25">
      <c r="B978" t="str">
        <f>IF(D978="","",MAX($B$2:B977)+1)</f>
        <v/>
      </c>
      <c r="C978" s="3" t="str">
        <f>IF(A978="","",IF(COUNTIF($A$2:$A977,$A978)=0,MAX($C$2:$C977)+1,""))</f>
        <v/>
      </c>
      <c r="M978" t="s">
        <v>57</v>
      </c>
      <c r="O978" t="s">
        <v>57</v>
      </c>
      <c r="P978" s="3" t="str">
        <f t="shared" si="284"/>
        <v/>
      </c>
      <c r="Q978" s="3" t="str">
        <f>IF(D978="","",IF(AND(D978&lt;&gt;"",E978&lt;&gt;"",F978&lt;&gt;"",J978&lt;&gt;"",P978&lt;&gt;"",L978&lt;&gt;"",IFERROR(MATCH(INDEX($C:$C,MATCH($D978,$D:$D,0)),IMAGENES!$B:$B,0),-1)&gt;0),"'si'","'no'"))</f>
        <v/>
      </c>
      <c r="S978" t="str">
        <f t="shared" si="274"/>
        <v/>
      </c>
      <c r="T978" t="str">
        <f t="shared" si="275"/>
        <v/>
      </c>
      <c r="U978" t="str">
        <f t="shared" si="276"/>
        <v/>
      </c>
      <c r="V978" t="str">
        <f t="shared" si="285"/>
        <v/>
      </c>
      <c r="W978" t="str">
        <f t="shared" si="277"/>
        <v/>
      </c>
      <c r="X978" t="str">
        <f t="shared" si="278"/>
        <v/>
      </c>
      <c r="Y978" t="str">
        <f t="shared" si="279"/>
        <v/>
      </c>
      <c r="Z978" t="str">
        <f>IF($X978="","",INDEX(CATEGORIAS!$A:$A,MATCH($X978,CATEGORIAS!$B:$B,0)))</f>
        <v/>
      </c>
      <c r="AA978" t="str">
        <f>IF($Y978="","",INDEX(SUBCATEGORIAS!$A:$A,MATCH($Y978,SUBCATEGORIAS!$B:$B,0)))</f>
        <v/>
      </c>
      <c r="AB978" t="str">
        <f t="shared" si="280"/>
        <v/>
      </c>
      <c r="AC978" t="str">
        <f t="shared" si="286"/>
        <v/>
      </c>
      <c r="AD978" t="str">
        <f t="shared" si="287"/>
        <v/>
      </c>
      <c r="AE978" t="str">
        <f t="shared" si="288"/>
        <v/>
      </c>
      <c r="AG978">
        <v>976</v>
      </c>
      <c r="AH978" t="str">
        <f t="shared" si="291"/>
        <v/>
      </c>
      <c r="AN978" t="str">
        <f>IF($E978="","",INDEX(CATEGORIAS!$A:$A,MATCH($E978,CATEGORIAS!$B:$B,0)))</f>
        <v/>
      </c>
      <c r="AO978" t="str">
        <f>IF($F978="","",INDEX(SUBCATEGORIAS!$A:$A,MATCH($F978,SUBCATEGORIAS!$B:$B,0)))</f>
        <v/>
      </c>
      <c r="AP978" t="str">
        <f t="shared" si="281"/>
        <v/>
      </c>
      <c r="AR978" s="2" t="str">
        <f t="shared" si="289"/>
        <v/>
      </c>
      <c r="AS978" t="str">
        <f t="shared" si="290"/>
        <v/>
      </c>
      <c r="AT978" t="str">
        <f t="shared" si="282"/>
        <v/>
      </c>
      <c r="AU978" t="str">
        <f t="shared" si="283"/>
        <v/>
      </c>
    </row>
    <row r="979" spans="2:47" x14ac:dyDescent="0.25">
      <c r="B979" t="str">
        <f>IF(D979="","",MAX($B$2:B978)+1)</f>
        <v/>
      </c>
      <c r="C979" s="3" t="str">
        <f>IF(A979="","",IF(COUNTIF($A$2:$A978,$A979)=0,MAX($C$2:$C978)+1,""))</f>
        <v/>
      </c>
      <c r="M979" t="s">
        <v>57</v>
      </c>
      <c r="O979" t="s">
        <v>57</v>
      </c>
      <c r="P979" s="3" t="str">
        <f t="shared" si="284"/>
        <v/>
      </c>
      <c r="Q979" s="3" t="str">
        <f>IF(D979="","",IF(AND(D979&lt;&gt;"",E979&lt;&gt;"",F979&lt;&gt;"",J979&lt;&gt;"",P979&lt;&gt;"",L979&lt;&gt;"",IFERROR(MATCH(INDEX($C:$C,MATCH($D979,$D:$D,0)),IMAGENES!$B:$B,0),-1)&gt;0),"'si'","'no'"))</f>
        <v/>
      </c>
      <c r="S979" t="str">
        <f t="shared" si="274"/>
        <v/>
      </c>
      <c r="T979" t="str">
        <f t="shared" si="275"/>
        <v/>
      </c>
      <c r="U979" t="str">
        <f t="shared" si="276"/>
        <v/>
      </c>
      <c r="V979" t="str">
        <f t="shared" si="285"/>
        <v/>
      </c>
      <c r="W979" t="str">
        <f t="shared" si="277"/>
        <v/>
      </c>
      <c r="X979" t="str">
        <f t="shared" si="278"/>
        <v/>
      </c>
      <c r="Y979" t="str">
        <f t="shared" si="279"/>
        <v/>
      </c>
      <c r="Z979" t="str">
        <f>IF($X979="","",INDEX(CATEGORIAS!$A:$A,MATCH($X979,CATEGORIAS!$B:$B,0)))</f>
        <v/>
      </c>
      <c r="AA979" t="str">
        <f>IF($Y979="","",INDEX(SUBCATEGORIAS!$A:$A,MATCH($Y979,SUBCATEGORIAS!$B:$B,0)))</f>
        <v/>
      </c>
      <c r="AB979" t="str">
        <f t="shared" si="280"/>
        <v/>
      </c>
      <c r="AC979" t="str">
        <f t="shared" si="286"/>
        <v/>
      </c>
      <c r="AD979" t="str">
        <f t="shared" si="287"/>
        <v/>
      </c>
      <c r="AE979" t="str">
        <f t="shared" si="288"/>
        <v/>
      </c>
      <c r="AG979">
        <v>977</v>
      </c>
      <c r="AH979" t="str">
        <f t="shared" si="291"/>
        <v/>
      </c>
      <c r="AN979" t="str">
        <f>IF($E979="","",INDEX(CATEGORIAS!$A:$A,MATCH($E979,CATEGORIAS!$B:$B,0)))</f>
        <v/>
      </c>
      <c r="AO979" t="str">
        <f>IF($F979="","",INDEX(SUBCATEGORIAS!$A:$A,MATCH($F979,SUBCATEGORIAS!$B:$B,0)))</f>
        <v/>
      </c>
      <c r="AP979" t="str">
        <f t="shared" si="281"/>
        <v/>
      </c>
      <c r="AR979" s="2" t="str">
        <f t="shared" si="289"/>
        <v/>
      </c>
      <c r="AS979" t="str">
        <f t="shared" si="290"/>
        <v/>
      </c>
      <c r="AT979" t="str">
        <f t="shared" si="282"/>
        <v/>
      </c>
      <c r="AU979" t="str">
        <f t="shared" si="283"/>
        <v/>
      </c>
    </row>
    <row r="980" spans="2:47" x14ac:dyDescent="0.25">
      <c r="B980" t="str">
        <f>IF(D980="","",MAX($B$2:B979)+1)</f>
        <v/>
      </c>
      <c r="C980" s="3" t="str">
        <f>IF(A980="","",IF(COUNTIF($A$2:$A979,$A980)=0,MAX($C$2:$C979)+1,""))</f>
        <v/>
      </c>
      <c r="M980" t="s">
        <v>57</v>
      </c>
      <c r="O980" t="s">
        <v>57</v>
      </c>
      <c r="P980" s="3" t="str">
        <f t="shared" si="284"/>
        <v/>
      </c>
      <c r="Q980" s="3" t="str">
        <f>IF(D980="","",IF(AND(D980&lt;&gt;"",E980&lt;&gt;"",F980&lt;&gt;"",J980&lt;&gt;"",P980&lt;&gt;"",L980&lt;&gt;"",IFERROR(MATCH(INDEX($C:$C,MATCH($D980,$D:$D,0)),IMAGENES!$B:$B,0),-1)&gt;0),"'si'","'no'"))</f>
        <v/>
      </c>
      <c r="S980" t="str">
        <f t="shared" si="274"/>
        <v/>
      </c>
      <c r="T980" t="str">
        <f t="shared" si="275"/>
        <v/>
      </c>
      <c r="U980" t="str">
        <f t="shared" si="276"/>
        <v/>
      </c>
      <c r="V980" t="str">
        <f t="shared" si="285"/>
        <v/>
      </c>
      <c r="W980" t="str">
        <f t="shared" si="277"/>
        <v/>
      </c>
      <c r="X980" t="str">
        <f t="shared" si="278"/>
        <v/>
      </c>
      <c r="Y980" t="str">
        <f t="shared" si="279"/>
        <v/>
      </c>
      <c r="Z980" t="str">
        <f>IF($X980="","",INDEX(CATEGORIAS!$A:$A,MATCH($X980,CATEGORIAS!$B:$B,0)))</f>
        <v/>
      </c>
      <c r="AA980" t="str">
        <f>IF($Y980="","",INDEX(SUBCATEGORIAS!$A:$A,MATCH($Y980,SUBCATEGORIAS!$B:$B,0)))</f>
        <v/>
      </c>
      <c r="AB980" t="str">
        <f t="shared" si="280"/>
        <v/>
      </c>
      <c r="AC980" t="str">
        <f t="shared" si="286"/>
        <v/>
      </c>
      <c r="AD980" t="str">
        <f t="shared" si="287"/>
        <v/>
      </c>
      <c r="AE980" t="str">
        <f t="shared" si="288"/>
        <v/>
      </c>
      <c r="AG980">
        <v>978</v>
      </c>
      <c r="AH980" t="str">
        <f t="shared" si="291"/>
        <v/>
      </c>
      <c r="AN980" t="str">
        <f>IF($E980="","",INDEX(CATEGORIAS!$A:$A,MATCH($E980,CATEGORIAS!$B:$B,0)))</f>
        <v/>
      </c>
      <c r="AO980" t="str">
        <f>IF($F980="","",INDEX(SUBCATEGORIAS!$A:$A,MATCH($F980,SUBCATEGORIAS!$B:$B,0)))</f>
        <v/>
      </c>
      <c r="AP980" t="str">
        <f t="shared" si="281"/>
        <v/>
      </c>
      <c r="AR980" s="2" t="str">
        <f t="shared" si="289"/>
        <v/>
      </c>
      <c r="AS980" t="str">
        <f t="shared" si="290"/>
        <v/>
      </c>
      <c r="AT980" t="str">
        <f t="shared" si="282"/>
        <v/>
      </c>
      <c r="AU980" t="str">
        <f t="shared" si="283"/>
        <v/>
      </c>
    </row>
    <row r="981" spans="2:47" x14ac:dyDescent="0.25">
      <c r="B981" t="str">
        <f>IF(D981="","",MAX($B$2:B980)+1)</f>
        <v/>
      </c>
      <c r="C981" s="3" t="str">
        <f>IF(A981="","",IF(COUNTIF($A$2:$A980,$A981)=0,MAX($C$2:$C980)+1,""))</f>
        <v/>
      </c>
      <c r="M981" t="s">
        <v>57</v>
      </c>
      <c r="O981" t="s">
        <v>57</v>
      </c>
      <c r="P981" s="3" t="str">
        <f t="shared" si="284"/>
        <v/>
      </c>
      <c r="Q981" s="3" t="str">
        <f>IF(D981="","",IF(AND(D981&lt;&gt;"",E981&lt;&gt;"",F981&lt;&gt;"",J981&lt;&gt;"",P981&lt;&gt;"",L981&lt;&gt;"",IFERROR(MATCH(INDEX($C:$C,MATCH($D981,$D:$D,0)),IMAGENES!$B:$B,0),-1)&gt;0),"'si'","'no'"))</f>
        <v/>
      </c>
      <c r="S981" t="str">
        <f t="shared" si="274"/>
        <v/>
      </c>
      <c r="T981" t="str">
        <f t="shared" si="275"/>
        <v/>
      </c>
      <c r="U981" t="str">
        <f t="shared" si="276"/>
        <v/>
      </c>
      <c r="V981" t="str">
        <f t="shared" si="285"/>
        <v/>
      </c>
      <c r="W981" t="str">
        <f t="shared" si="277"/>
        <v/>
      </c>
      <c r="X981" t="str">
        <f t="shared" si="278"/>
        <v/>
      </c>
      <c r="Y981" t="str">
        <f t="shared" si="279"/>
        <v/>
      </c>
      <c r="Z981" t="str">
        <f>IF($X981="","",INDEX(CATEGORIAS!$A:$A,MATCH($X981,CATEGORIAS!$B:$B,0)))</f>
        <v/>
      </c>
      <c r="AA981" t="str">
        <f>IF($Y981="","",INDEX(SUBCATEGORIAS!$A:$A,MATCH($Y981,SUBCATEGORIAS!$B:$B,0)))</f>
        <v/>
      </c>
      <c r="AB981" t="str">
        <f t="shared" si="280"/>
        <v/>
      </c>
      <c r="AC981" t="str">
        <f t="shared" si="286"/>
        <v/>
      </c>
      <c r="AD981" t="str">
        <f t="shared" si="287"/>
        <v/>
      </c>
      <c r="AE981" t="str">
        <f t="shared" si="288"/>
        <v/>
      </c>
      <c r="AG981">
        <v>979</v>
      </c>
      <c r="AH981" t="str">
        <f t="shared" si="291"/>
        <v/>
      </c>
      <c r="AN981" t="str">
        <f>IF($E981="","",INDEX(CATEGORIAS!$A:$A,MATCH($E981,CATEGORIAS!$B:$B,0)))</f>
        <v/>
      </c>
      <c r="AO981" t="str">
        <f>IF($F981="","",INDEX(SUBCATEGORIAS!$A:$A,MATCH($F981,SUBCATEGORIAS!$B:$B,0)))</f>
        <v/>
      </c>
      <c r="AP981" t="str">
        <f t="shared" si="281"/>
        <v/>
      </c>
      <c r="AR981" s="2" t="str">
        <f t="shared" si="289"/>
        <v/>
      </c>
      <c r="AS981" t="str">
        <f t="shared" si="290"/>
        <v/>
      </c>
      <c r="AT981" t="str">
        <f t="shared" si="282"/>
        <v/>
      </c>
      <c r="AU981" t="str">
        <f t="shared" si="283"/>
        <v/>
      </c>
    </row>
    <row r="982" spans="2:47" x14ac:dyDescent="0.25">
      <c r="B982" t="str">
        <f>IF(D982="","",MAX($B$2:B981)+1)</f>
        <v/>
      </c>
      <c r="C982" s="3" t="str">
        <f>IF(A982="","",IF(COUNTIF($A$2:$A981,$A982)=0,MAX($C$2:$C981)+1,""))</f>
        <v/>
      </c>
      <c r="M982" t="s">
        <v>57</v>
      </c>
      <c r="O982" t="s">
        <v>57</v>
      </c>
      <c r="P982" s="3" t="str">
        <f t="shared" si="284"/>
        <v/>
      </c>
      <c r="Q982" s="3" t="str">
        <f>IF(D982="","",IF(AND(D982&lt;&gt;"",E982&lt;&gt;"",F982&lt;&gt;"",J982&lt;&gt;"",P982&lt;&gt;"",L982&lt;&gt;"",IFERROR(MATCH(INDEX($C:$C,MATCH($D982,$D:$D,0)),IMAGENES!$B:$B,0),-1)&gt;0),"'si'","'no'"))</f>
        <v/>
      </c>
      <c r="S982" t="str">
        <f t="shared" si="274"/>
        <v/>
      </c>
      <c r="T982" t="str">
        <f t="shared" si="275"/>
        <v/>
      </c>
      <c r="U982" t="str">
        <f t="shared" si="276"/>
        <v/>
      </c>
      <c r="V982" t="str">
        <f t="shared" si="285"/>
        <v/>
      </c>
      <c r="W982" t="str">
        <f t="shared" si="277"/>
        <v/>
      </c>
      <c r="X982" t="str">
        <f t="shared" si="278"/>
        <v/>
      </c>
      <c r="Y982" t="str">
        <f t="shared" si="279"/>
        <v/>
      </c>
      <c r="Z982" t="str">
        <f>IF($X982="","",INDEX(CATEGORIAS!$A:$A,MATCH($X982,CATEGORIAS!$B:$B,0)))</f>
        <v/>
      </c>
      <c r="AA982" t="str">
        <f>IF($Y982="","",INDEX(SUBCATEGORIAS!$A:$A,MATCH($Y982,SUBCATEGORIAS!$B:$B,0)))</f>
        <v/>
      </c>
      <c r="AB982" t="str">
        <f t="shared" si="280"/>
        <v/>
      </c>
      <c r="AC982" t="str">
        <f t="shared" si="286"/>
        <v/>
      </c>
      <c r="AD982" t="str">
        <f t="shared" si="287"/>
        <v/>
      </c>
      <c r="AE982" t="str">
        <f t="shared" si="288"/>
        <v/>
      </c>
      <c r="AG982">
        <v>980</v>
      </c>
      <c r="AH982" t="str">
        <f t="shared" si="291"/>
        <v/>
      </c>
      <c r="AN982" t="str">
        <f>IF($E982="","",INDEX(CATEGORIAS!$A:$A,MATCH($E982,CATEGORIAS!$B:$B,0)))</f>
        <v/>
      </c>
      <c r="AO982" t="str">
        <f>IF($F982="","",INDEX(SUBCATEGORIAS!$A:$A,MATCH($F982,SUBCATEGORIAS!$B:$B,0)))</f>
        <v/>
      </c>
      <c r="AP982" t="str">
        <f t="shared" si="281"/>
        <v/>
      </c>
      <c r="AR982" s="2" t="str">
        <f t="shared" si="289"/>
        <v/>
      </c>
      <c r="AS982" t="str">
        <f t="shared" si="290"/>
        <v/>
      </c>
      <c r="AT982" t="str">
        <f t="shared" si="282"/>
        <v/>
      </c>
      <c r="AU982" t="str">
        <f t="shared" si="283"/>
        <v/>
      </c>
    </row>
    <row r="983" spans="2:47" x14ac:dyDescent="0.25">
      <c r="B983" t="str">
        <f>IF(D983="","",MAX($B$2:B982)+1)</f>
        <v/>
      </c>
      <c r="C983" s="3" t="str">
        <f>IF(A983="","",IF(COUNTIF($A$2:$A982,$A983)=0,MAX($C$2:$C982)+1,""))</f>
        <v/>
      </c>
      <c r="M983" t="s">
        <v>57</v>
      </c>
      <c r="O983" t="s">
        <v>57</v>
      </c>
      <c r="P983" s="3" t="str">
        <f t="shared" si="284"/>
        <v/>
      </c>
      <c r="Q983" s="3" t="str">
        <f>IF(D983="","",IF(AND(D983&lt;&gt;"",E983&lt;&gt;"",F983&lt;&gt;"",J983&lt;&gt;"",P983&lt;&gt;"",L983&lt;&gt;"",IFERROR(MATCH(INDEX($C:$C,MATCH($D983,$D:$D,0)),IMAGENES!$B:$B,0),-1)&gt;0),"'si'","'no'"))</f>
        <v/>
      </c>
      <c r="S983" t="str">
        <f t="shared" si="274"/>
        <v/>
      </c>
      <c r="T983" t="str">
        <f t="shared" si="275"/>
        <v/>
      </c>
      <c r="U983" t="str">
        <f t="shared" si="276"/>
        <v/>
      </c>
      <c r="V983" t="str">
        <f t="shared" si="285"/>
        <v/>
      </c>
      <c r="W983" t="str">
        <f t="shared" si="277"/>
        <v/>
      </c>
      <c r="X983" t="str">
        <f t="shared" si="278"/>
        <v/>
      </c>
      <c r="Y983" t="str">
        <f t="shared" si="279"/>
        <v/>
      </c>
      <c r="Z983" t="str">
        <f>IF($X983="","",INDEX(CATEGORIAS!$A:$A,MATCH($X983,CATEGORIAS!$B:$B,0)))</f>
        <v/>
      </c>
      <c r="AA983" t="str">
        <f>IF($Y983="","",INDEX(SUBCATEGORIAS!$A:$A,MATCH($Y983,SUBCATEGORIAS!$B:$B,0)))</f>
        <v/>
      </c>
      <c r="AB983" t="str">
        <f t="shared" si="280"/>
        <v/>
      </c>
      <c r="AC983" t="str">
        <f t="shared" si="286"/>
        <v/>
      </c>
      <c r="AD983" t="str">
        <f t="shared" si="287"/>
        <v/>
      </c>
      <c r="AE983" t="str">
        <f t="shared" si="288"/>
        <v/>
      </c>
      <c r="AG983">
        <v>981</v>
      </c>
      <c r="AH983">
        <f t="shared" si="291"/>
        <v>71</v>
      </c>
      <c r="AN983" t="str">
        <f>IF($E983="","",INDEX(CATEGORIAS!$A:$A,MATCH($E983,CATEGORIAS!$B:$B,0)))</f>
        <v/>
      </c>
      <c r="AO983" t="str">
        <f>IF($F983="","",INDEX(SUBCATEGORIAS!$A:$A,MATCH($F983,SUBCATEGORIAS!$B:$B,0)))</f>
        <v/>
      </c>
      <c r="AP983" t="str">
        <f t="shared" si="281"/>
        <v/>
      </c>
      <c r="AR983" s="2" t="str">
        <f t="shared" si="289"/>
        <v/>
      </c>
      <c r="AS983" t="str">
        <f t="shared" si="290"/>
        <v/>
      </c>
      <c r="AT983" t="str">
        <f t="shared" si="282"/>
        <v/>
      </c>
      <c r="AU983" t="str">
        <f t="shared" si="283"/>
        <v/>
      </c>
    </row>
    <row r="984" spans="2:47" x14ac:dyDescent="0.25">
      <c r="B984" t="str">
        <f>IF(D984="","",MAX($B$2:B983)+1)</f>
        <v/>
      </c>
      <c r="C984" s="3" t="str">
        <f>IF(A984="","",IF(COUNTIF($A$2:$A983,$A984)=0,MAX($C$2:$C983)+1,""))</f>
        <v/>
      </c>
      <c r="M984" t="s">
        <v>57</v>
      </c>
      <c r="O984" t="s">
        <v>57</v>
      </c>
      <c r="P984" s="3" t="str">
        <f t="shared" si="284"/>
        <v/>
      </c>
      <c r="Q984" s="3" t="str">
        <f>IF(D984="","",IF(AND(D984&lt;&gt;"",E984&lt;&gt;"",F984&lt;&gt;"",J984&lt;&gt;"",P984&lt;&gt;"",L984&lt;&gt;"",IFERROR(MATCH(INDEX($C:$C,MATCH($D984,$D:$D,0)),IMAGENES!$B:$B,0),-1)&gt;0),"'si'","'no'"))</f>
        <v/>
      </c>
      <c r="S984" t="str">
        <f t="shared" si="274"/>
        <v/>
      </c>
      <c r="T984" t="str">
        <f t="shared" si="275"/>
        <v/>
      </c>
      <c r="U984" t="str">
        <f t="shared" si="276"/>
        <v/>
      </c>
      <c r="V984" t="str">
        <f t="shared" si="285"/>
        <v/>
      </c>
      <c r="W984" t="str">
        <f t="shared" si="277"/>
        <v/>
      </c>
      <c r="X984" t="str">
        <f t="shared" si="278"/>
        <v/>
      </c>
      <c r="Y984" t="str">
        <f t="shared" si="279"/>
        <v/>
      </c>
      <c r="Z984" t="str">
        <f>IF($X984="","",INDEX(CATEGORIAS!$A:$A,MATCH($X984,CATEGORIAS!$B:$B,0)))</f>
        <v/>
      </c>
      <c r="AA984" t="str">
        <f>IF($Y984="","",INDEX(SUBCATEGORIAS!$A:$A,MATCH($Y984,SUBCATEGORIAS!$B:$B,0)))</f>
        <v/>
      </c>
      <c r="AB984" t="str">
        <f t="shared" si="280"/>
        <v/>
      </c>
      <c r="AC984" t="str">
        <f t="shared" si="286"/>
        <v/>
      </c>
      <c r="AD984" t="str">
        <f t="shared" si="287"/>
        <v/>
      </c>
      <c r="AE984" t="str">
        <f t="shared" si="288"/>
        <v/>
      </c>
      <c r="AG984">
        <v>982</v>
      </c>
      <c r="AH984" t="str">
        <f t="shared" si="291"/>
        <v/>
      </c>
      <c r="AN984" t="str">
        <f>IF($E984="","",INDEX(CATEGORIAS!$A:$A,MATCH($E984,CATEGORIAS!$B:$B,0)))</f>
        <v/>
      </c>
      <c r="AO984" t="str">
        <f>IF($F984="","",INDEX(SUBCATEGORIAS!$A:$A,MATCH($F984,SUBCATEGORIAS!$B:$B,0)))</f>
        <v/>
      </c>
      <c r="AP984" t="str">
        <f t="shared" si="281"/>
        <v/>
      </c>
      <c r="AR984" s="2" t="str">
        <f t="shared" si="289"/>
        <v/>
      </c>
      <c r="AS984" t="str">
        <f t="shared" si="290"/>
        <v/>
      </c>
      <c r="AT984" t="str">
        <f t="shared" si="282"/>
        <v/>
      </c>
      <c r="AU984" t="str">
        <f t="shared" si="283"/>
        <v/>
      </c>
    </row>
    <row r="985" spans="2:47" x14ac:dyDescent="0.25">
      <c r="B985" t="str">
        <f>IF(D985="","",MAX($B$2:B984)+1)</f>
        <v/>
      </c>
      <c r="C985" s="3" t="str">
        <f>IF(A985="","",IF(COUNTIF($A$2:$A984,$A985)=0,MAX($C$2:$C984)+1,""))</f>
        <v/>
      </c>
      <c r="M985" t="s">
        <v>57</v>
      </c>
      <c r="O985" t="s">
        <v>57</v>
      </c>
      <c r="P985" s="3" t="str">
        <f t="shared" si="284"/>
        <v/>
      </c>
      <c r="Q985" s="3" t="str">
        <f>IF(D985="","",IF(AND(D985&lt;&gt;"",E985&lt;&gt;"",F985&lt;&gt;"",J985&lt;&gt;"",P985&lt;&gt;"",L985&lt;&gt;"",IFERROR(MATCH(INDEX($C:$C,MATCH($D985,$D:$D,0)),IMAGENES!$B:$B,0),-1)&gt;0),"'si'","'no'"))</f>
        <v/>
      </c>
      <c r="S985" t="str">
        <f t="shared" si="274"/>
        <v/>
      </c>
      <c r="T985" t="str">
        <f t="shared" si="275"/>
        <v/>
      </c>
      <c r="U985" t="str">
        <f t="shared" si="276"/>
        <v/>
      </c>
      <c r="V985" t="str">
        <f t="shared" si="285"/>
        <v/>
      </c>
      <c r="W985" t="str">
        <f t="shared" si="277"/>
        <v/>
      </c>
      <c r="X985" t="str">
        <f t="shared" si="278"/>
        <v/>
      </c>
      <c r="Y985" t="str">
        <f t="shared" si="279"/>
        <v/>
      </c>
      <c r="Z985" t="str">
        <f>IF($X985="","",INDEX(CATEGORIAS!$A:$A,MATCH($X985,CATEGORIAS!$B:$B,0)))</f>
        <v/>
      </c>
      <c r="AA985" t="str">
        <f>IF($Y985="","",INDEX(SUBCATEGORIAS!$A:$A,MATCH($Y985,SUBCATEGORIAS!$B:$B,0)))</f>
        <v/>
      </c>
      <c r="AB985" t="str">
        <f t="shared" si="280"/>
        <v/>
      </c>
      <c r="AC985" t="str">
        <f t="shared" si="286"/>
        <v/>
      </c>
      <c r="AD985" t="str">
        <f t="shared" si="287"/>
        <v/>
      </c>
      <c r="AE985" t="str">
        <f t="shared" si="288"/>
        <v/>
      </c>
      <c r="AG985">
        <v>983</v>
      </c>
      <c r="AH985" t="str">
        <f t="shared" si="291"/>
        <v/>
      </c>
      <c r="AN985" t="str">
        <f>IF($E985="","",INDEX(CATEGORIAS!$A:$A,MATCH($E985,CATEGORIAS!$B:$B,0)))</f>
        <v/>
      </c>
      <c r="AO985" t="str">
        <f>IF($F985="","",INDEX(SUBCATEGORIAS!$A:$A,MATCH($F985,SUBCATEGORIAS!$B:$B,0)))</f>
        <v/>
      </c>
      <c r="AP985" t="str">
        <f t="shared" si="281"/>
        <v/>
      </c>
      <c r="AR985" s="2" t="str">
        <f t="shared" si="289"/>
        <v/>
      </c>
      <c r="AS985" t="str">
        <f t="shared" si="290"/>
        <v/>
      </c>
      <c r="AT985" t="str">
        <f t="shared" si="282"/>
        <v/>
      </c>
      <c r="AU985" t="str">
        <f t="shared" si="283"/>
        <v/>
      </c>
    </row>
    <row r="986" spans="2:47" x14ac:dyDescent="0.25">
      <c r="B986" t="str">
        <f>IF(D986="","",MAX($B$2:B985)+1)</f>
        <v/>
      </c>
      <c r="C986" s="3" t="str">
        <f>IF(A986="","",IF(COUNTIF($A$2:$A985,$A986)=0,MAX($C$2:$C985)+1,""))</f>
        <v/>
      </c>
      <c r="M986" t="s">
        <v>57</v>
      </c>
      <c r="O986" t="s">
        <v>57</v>
      </c>
      <c r="P986" s="3" t="str">
        <f t="shared" si="284"/>
        <v/>
      </c>
      <c r="Q986" s="3" t="str">
        <f>IF(D986="","",IF(AND(D986&lt;&gt;"",E986&lt;&gt;"",F986&lt;&gt;"",J986&lt;&gt;"",P986&lt;&gt;"",L986&lt;&gt;"",IFERROR(MATCH(INDEX($C:$C,MATCH($D986,$D:$D,0)),IMAGENES!$B:$B,0),-1)&gt;0),"'si'","'no'"))</f>
        <v/>
      </c>
      <c r="S986" t="str">
        <f t="shared" si="274"/>
        <v/>
      </c>
      <c r="T986" t="str">
        <f t="shared" si="275"/>
        <v/>
      </c>
      <c r="U986" t="str">
        <f t="shared" si="276"/>
        <v/>
      </c>
      <c r="V986" t="str">
        <f t="shared" si="285"/>
        <v/>
      </c>
      <c r="W986" t="str">
        <f t="shared" si="277"/>
        <v/>
      </c>
      <c r="X986" t="str">
        <f t="shared" si="278"/>
        <v/>
      </c>
      <c r="Y986" t="str">
        <f t="shared" si="279"/>
        <v/>
      </c>
      <c r="Z986" t="str">
        <f>IF($X986="","",INDEX(CATEGORIAS!$A:$A,MATCH($X986,CATEGORIAS!$B:$B,0)))</f>
        <v/>
      </c>
      <c r="AA986" t="str">
        <f>IF($Y986="","",INDEX(SUBCATEGORIAS!$A:$A,MATCH($Y986,SUBCATEGORIAS!$B:$B,0)))</f>
        <v/>
      </c>
      <c r="AB986" t="str">
        <f t="shared" si="280"/>
        <v/>
      </c>
      <c r="AC986" t="str">
        <f t="shared" si="286"/>
        <v/>
      </c>
      <c r="AD986" t="str">
        <f t="shared" si="287"/>
        <v/>
      </c>
      <c r="AE986" t="str">
        <f t="shared" si="288"/>
        <v/>
      </c>
      <c r="AG986">
        <v>984</v>
      </c>
      <c r="AH986" t="str">
        <f t="shared" si="291"/>
        <v/>
      </c>
      <c r="AN986" t="str">
        <f>IF($E986="","",INDEX(CATEGORIAS!$A:$A,MATCH($E986,CATEGORIAS!$B:$B,0)))</f>
        <v/>
      </c>
      <c r="AO986" t="str">
        <f>IF($F986="","",INDEX(SUBCATEGORIAS!$A:$A,MATCH($F986,SUBCATEGORIAS!$B:$B,0)))</f>
        <v/>
      </c>
      <c r="AP986" t="str">
        <f t="shared" si="281"/>
        <v/>
      </c>
      <c r="AR986" s="2" t="str">
        <f t="shared" si="289"/>
        <v/>
      </c>
      <c r="AS986" t="str">
        <f t="shared" si="290"/>
        <v/>
      </c>
      <c r="AT986" t="str">
        <f t="shared" si="282"/>
        <v/>
      </c>
      <c r="AU986" t="str">
        <f t="shared" si="283"/>
        <v/>
      </c>
    </row>
    <row r="987" spans="2:47" x14ac:dyDescent="0.25">
      <c r="B987" t="str">
        <f>IF(D987="","",MAX($B$2:B986)+1)</f>
        <v/>
      </c>
      <c r="C987" s="3" t="str">
        <f>IF(A987="","",IF(COUNTIF($A$2:$A986,$A987)=0,MAX($C$2:$C986)+1,""))</f>
        <v/>
      </c>
      <c r="M987" t="s">
        <v>57</v>
      </c>
      <c r="O987" t="s">
        <v>57</v>
      </c>
      <c r="P987" s="3" t="str">
        <f t="shared" si="284"/>
        <v/>
      </c>
      <c r="Q987" s="3" t="str">
        <f>IF(D987="","",IF(AND(D987&lt;&gt;"",E987&lt;&gt;"",F987&lt;&gt;"",J987&lt;&gt;"",P987&lt;&gt;"",L987&lt;&gt;"",IFERROR(MATCH(INDEX($C:$C,MATCH($D987,$D:$D,0)),IMAGENES!$B:$B,0),-1)&gt;0),"'si'","'no'"))</f>
        <v/>
      </c>
      <c r="S987" t="str">
        <f t="shared" si="274"/>
        <v/>
      </c>
      <c r="T987" t="str">
        <f t="shared" si="275"/>
        <v/>
      </c>
      <c r="U987" t="str">
        <f t="shared" si="276"/>
        <v/>
      </c>
      <c r="V987" t="str">
        <f t="shared" si="285"/>
        <v/>
      </c>
      <c r="W987" t="str">
        <f t="shared" si="277"/>
        <v/>
      </c>
      <c r="X987" t="str">
        <f t="shared" si="278"/>
        <v/>
      </c>
      <c r="Y987" t="str">
        <f t="shared" si="279"/>
        <v/>
      </c>
      <c r="Z987" t="str">
        <f>IF($X987="","",INDEX(CATEGORIAS!$A:$A,MATCH($X987,CATEGORIAS!$B:$B,0)))</f>
        <v/>
      </c>
      <c r="AA987" t="str">
        <f>IF($Y987="","",INDEX(SUBCATEGORIAS!$A:$A,MATCH($Y987,SUBCATEGORIAS!$B:$B,0)))</f>
        <v/>
      </c>
      <c r="AB987" t="str">
        <f t="shared" si="280"/>
        <v/>
      </c>
      <c r="AC987" t="str">
        <f t="shared" si="286"/>
        <v/>
      </c>
      <c r="AD987" t="str">
        <f t="shared" si="287"/>
        <v/>
      </c>
      <c r="AE987" t="str">
        <f t="shared" si="288"/>
        <v/>
      </c>
      <c r="AG987">
        <v>985</v>
      </c>
      <c r="AH987" t="str">
        <f t="shared" si="291"/>
        <v/>
      </c>
      <c r="AN987" t="str">
        <f>IF($E987="","",INDEX(CATEGORIAS!$A:$A,MATCH($E987,CATEGORIAS!$B:$B,0)))</f>
        <v/>
      </c>
      <c r="AO987" t="str">
        <f>IF($F987="","",INDEX(SUBCATEGORIAS!$A:$A,MATCH($F987,SUBCATEGORIAS!$B:$B,0)))</f>
        <v/>
      </c>
      <c r="AP987" t="str">
        <f t="shared" si="281"/>
        <v/>
      </c>
      <c r="AR987" s="2" t="str">
        <f t="shared" si="289"/>
        <v/>
      </c>
      <c r="AS987" t="str">
        <f t="shared" si="290"/>
        <v/>
      </c>
      <c r="AT987" t="str">
        <f t="shared" si="282"/>
        <v/>
      </c>
      <c r="AU987" t="str">
        <f t="shared" si="283"/>
        <v/>
      </c>
    </row>
    <row r="988" spans="2:47" x14ac:dyDescent="0.25">
      <c r="B988" t="str">
        <f>IF(D988="","",MAX($B$2:B987)+1)</f>
        <v/>
      </c>
      <c r="C988" s="3" t="str">
        <f>IF(A988="","",IF(COUNTIF($A$2:$A987,$A988)=0,MAX($C$2:$C987)+1,""))</f>
        <v/>
      </c>
      <c r="M988" t="s">
        <v>57</v>
      </c>
      <c r="O988" t="s">
        <v>57</v>
      </c>
      <c r="P988" s="3" t="str">
        <f t="shared" si="284"/>
        <v/>
      </c>
      <c r="Q988" s="3" t="str">
        <f>IF(D988="","",IF(AND(D988&lt;&gt;"",E988&lt;&gt;"",F988&lt;&gt;"",J988&lt;&gt;"",P988&lt;&gt;"",L988&lt;&gt;"",IFERROR(MATCH(INDEX($C:$C,MATCH($D988,$D:$D,0)),IMAGENES!$B:$B,0),-1)&gt;0),"'si'","'no'"))</f>
        <v/>
      </c>
      <c r="S988" t="str">
        <f t="shared" si="274"/>
        <v/>
      </c>
      <c r="T988" t="str">
        <f t="shared" si="275"/>
        <v/>
      </c>
      <c r="U988" t="str">
        <f t="shared" si="276"/>
        <v/>
      </c>
      <c r="V988" t="str">
        <f t="shared" si="285"/>
        <v/>
      </c>
      <c r="W988" t="str">
        <f t="shared" si="277"/>
        <v/>
      </c>
      <c r="X988" t="str">
        <f t="shared" si="278"/>
        <v/>
      </c>
      <c r="Y988" t="str">
        <f t="shared" si="279"/>
        <v/>
      </c>
      <c r="Z988" t="str">
        <f>IF($X988="","",INDEX(CATEGORIAS!$A:$A,MATCH($X988,CATEGORIAS!$B:$B,0)))</f>
        <v/>
      </c>
      <c r="AA988" t="str">
        <f>IF($Y988="","",INDEX(SUBCATEGORIAS!$A:$A,MATCH($Y988,SUBCATEGORIAS!$B:$B,0)))</f>
        <v/>
      </c>
      <c r="AB988" t="str">
        <f t="shared" si="280"/>
        <v/>
      </c>
      <c r="AC988" t="str">
        <f t="shared" si="286"/>
        <v/>
      </c>
      <c r="AD988" t="str">
        <f t="shared" si="287"/>
        <v/>
      </c>
      <c r="AE988" t="str">
        <f t="shared" si="288"/>
        <v/>
      </c>
      <c r="AG988">
        <v>986</v>
      </c>
      <c r="AH988" t="str">
        <f t="shared" si="291"/>
        <v/>
      </c>
      <c r="AN988" t="str">
        <f>IF($E988="","",INDEX(CATEGORIAS!$A:$A,MATCH($E988,CATEGORIAS!$B:$B,0)))</f>
        <v/>
      </c>
      <c r="AO988" t="str">
        <f>IF($F988="","",INDEX(SUBCATEGORIAS!$A:$A,MATCH($F988,SUBCATEGORIAS!$B:$B,0)))</f>
        <v/>
      </c>
      <c r="AP988" t="str">
        <f t="shared" si="281"/>
        <v/>
      </c>
      <c r="AR988" s="2" t="str">
        <f t="shared" si="289"/>
        <v/>
      </c>
      <c r="AS988" t="str">
        <f t="shared" si="290"/>
        <v/>
      </c>
      <c r="AT988" t="str">
        <f t="shared" si="282"/>
        <v/>
      </c>
      <c r="AU988" t="str">
        <f t="shared" si="283"/>
        <v/>
      </c>
    </row>
    <row r="989" spans="2:47" x14ac:dyDescent="0.25">
      <c r="B989" t="str">
        <f>IF(D989="","",MAX($B$2:B988)+1)</f>
        <v/>
      </c>
      <c r="C989" s="3" t="str">
        <f>IF(A989="","",IF(COUNTIF($A$2:$A988,$A989)=0,MAX($C$2:$C988)+1,""))</f>
        <v/>
      </c>
      <c r="M989" t="s">
        <v>57</v>
      </c>
      <c r="O989" t="s">
        <v>57</v>
      </c>
      <c r="P989" s="3" t="str">
        <f t="shared" si="284"/>
        <v/>
      </c>
      <c r="Q989" s="3" t="str">
        <f>IF(D989="","",IF(AND(D989&lt;&gt;"",E989&lt;&gt;"",F989&lt;&gt;"",J989&lt;&gt;"",P989&lt;&gt;"",L989&lt;&gt;"",IFERROR(MATCH(INDEX($C:$C,MATCH($D989,$D:$D,0)),IMAGENES!$B:$B,0),-1)&gt;0),"'si'","'no'"))</f>
        <v/>
      </c>
      <c r="S989" t="str">
        <f t="shared" si="274"/>
        <v/>
      </c>
      <c r="T989" t="str">
        <f t="shared" si="275"/>
        <v/>
      </c>
      <c r="U989" t="str">
        <f t="shared" si="276"/>
        <v/>
      </c>
      <c r="V989" t="str">
        <f t="shared" si="285"/>
        <v/>
      </c>
      <c r="W989" t="str">
        <f t="shared" si="277"/>
        <v/>
      </c>
      <c r="X989" t="str">
        <f t="shared" si="278"/>
        <v/>
      </c>
      <c r="Y989" t="str">
        <f t="shared" si="279"/>
        <v/>
      </c>
      <c r="Z989" t="str">
        <f>IF($X989="","",INDEX(CATEGORIAS!$A:$A,MATCH($X989,CATEGORIAS!$B:$B,0)))</f>
        <v/>
      </c>
      <c r="AA989" t="str">
        <f>IF($Y989="","",INDEX(SUBCATEGORIAS!$A:$A,MATCH($Y989,SUBCATEGORIAS!$B:$B,0)))</f>
        <v/>
      </c>
      <c r="AB989" t="str">
        <f t="shared" si="280"/>
        <v/>
      </c>
      <c r="AC989" t="str">
        <f t="shared" si="286"/>
        <v/>
      </c>
      <c r="AD989" t="str">
        <f t="shared" si="287"/>
        <v/>
      </c>
      <c r="AE989" t="str">
        <f t="shared" si="288"/>
        <v/>
      </c>
      <c r="AG989">
        <v>987</v>
      </c>
      <c r="AH989" t="str">
        <f t="shared" si="291"/>
        <v/>
      </c>
      <c r="AN989" t="str">
        <f>IF($E989="","",INDEX(CATEGORIAS!$A:$A,MATCH($E989,CATEGORIAS!$B:$B,0)))</f>
        <v/>
      </c>
      <c r="AO989" t="str">
        <f>IF($F989="","",INDEX(SUBCATEGORIAS!$A:$A,MATCH($F989,SUBCATEGORIAS!$B:$B,0)))</f>
        <v/>
      </c>
      <c r="AP989" t="str">
        <f t="shared" si="281"/>
        <v/>
      </c>
      <c r="AR989" s="2" t="str">
        <f t="shared" si="289"/>
        <v/>
      </c>
      <c r="AS989" t="str">
        <f t="shared" si="290"/>
        <v/>
      </c>
      <c r="AT989" t="str">
        <f t="shared" si="282"/>
        <v/>
      </c>
      <c r="AU989" t="str">
        <f t="shared" si="283"/>
        <v/>
      </c>
    </row>
    <row r="990" spans="2:47" x14ac:dyDescent="0.25">
      <c r="B990" t="str">
        <f>IF(D990="","",MAX($B$2:B989)+1)</f>
        <v/>
      </c>
      <c r="C990" s="3" t="str">
        <f>IF(A990="","",IF(COUNTIF($A$2:$A989,$A990)=0,MAX($C$2:$C989)+1,""))</f>
        <v/>
      </c>
      <c r="M990" t="s">
        <v>57</v>
      </c>
      <c r="O990" t="s">
        <v>57</v>
      </c>
      <c r="P990" s="3" t="str">
        <f t="shared" si="284"/>
        <v/>
      </c>
      <c r="Q990" s="3" t="str">
        <f>IF(D990="","",IF(AND(D990&lt;&gt;"",E990&lt;&gt;"",F990&lt;&gt;"",J990&lt;&gt;"",P990&lt;&gt;"",L990&lt;&gt;"",IFERROR(MATCH(INDEX($C:$C,MATCH($D990,$D:$D,0)),IMAGENES!$B:$B,0),-1)&gt;0),"'si'","'no'"))</f>
        <v/>
      </c>
      <c r="S990" t="str">
        <f t="shared" si="274"/>
        <v/>
      </c>
      <c r="T990" t="str">
        <f t="shared" si="275"/>
        <v/>
      </c>
      <c r="U990" t="str">
        <f t="shared" si="276"/>
        <v/>
      </c>
      <c r="V990" t="str">
        <f t="shared" si="285"/>
        <v/>
      </c>
      <c r="W990" t="str">
        <f t="shared" si="277"/>
        <v/>
      </c>
      <c r="X990" t="str">
        <f t="shared" si="278"/>
        <v/>
      </c>
      <c r="Y990" t="str">
        <f t="shared" si="279"/>
        <v/>
      </c>
      <c r="Z990" t="str">
        <f>IF($X990="","",INDEX(CATEGORIAS!$A:$A,MATCH($X990,CATEGORIAS!$B:$B,0)))</f>
        <v/>
      </c>
      <c r="AA990" t="str">
        <f>IF($Y990="","",INDEX(SUBCATEGORIAS!$A:$A,MATCH($Y990,SUBCATEGORIAS!$B:$B,0)))</f>
        <v/>
      </c>
      <c r="AB990" t="str">
        <f t="shared" si="280"/>
        <v/>
      </c>
      <c r="AC990" t="str">
        <f t="shared" si="286"/>
        <v/>
      </c>
      <c r="AD990" t="str">
        <f t="shared" si="287"/>
        <v/>
      </c>
      <c r="AE990" t="str">
        <f t="shared" si="288"/>
        <v/>
      </c>
      <c r="AG990">
        <v>988</v>
      </c>
      <c r="AH990" t="str">
        <f t="shared" si="291"/>
        <v/>
      </c>
      <c r="AN990" t="str">
        <f>IF($E990="","",INDEX(CATEGORIAS!$A:$A,MATCH($E990,CATEGORIAS!$B:$B,0)))</f>
        <v/>
      </c>
      <c r="AO990" t="str">
        <f>IF($F990="","",INDEX(SUBCATEGORIAS!$A:$A,MATCH($F990,SUBCATEGORIAS!$B:$B,0)))</f>
        <v/>
      </c>
      <c r="AP990" t="str">
        <f t="shared" si="281"/>
        <v/>
      </c>
      <c r="AR990" s="2" t="str">
        <f t="shared" si="289"/>
        <v/>
      </c>
      <c r="AS990" t="str">
        <f t="shared" si="290"/>
        <v/>
      </c>
      <c r="AT990" t="str">
        <f t="shared" si="282"/>
        <v/>
      </c>
      <c r="AU990" t="str">
        <f t="shared" si="283"/>
        <v/>
      </c>
    </row>
    <row r="991" spans="2:47" x14ac:dyDescent="0.25">
      <c r="B991" t="str">
        <f>IF(D991="","",MAX($B$2:B990)+1)</f>
        <v/>
      </c>
      <c r="C991" s="3" t="str">
        <f>IF(A991="","",IF(COUNTIF($A$2:$A990,$A991)=0,MAX($C$2:$C990)+1,""))</f>
        <v/>
      </c>
      <c r="M991" t="s">
        <v>57</v>
      </c>
      <c r="O991" t="s">
        <v>57</v>
      </c>
      <c r="P991" s="3" t="str">
        <f t="shared" si="284"/>
        <v/>
      </c>
      <c r="Q991" s="3" t="str">
        <f>IF(D991="","",IF(AND(D991&lt;&gt;"",E991&lt;&gt;"",F991&lt;&gt;"",J991&lt;&gt;"",P991&lt;&gt;"",L991&lt;&gt;"",IFERROR(MATCH(INDEX($C:$C,MATCH($D991,$D:$D,0)),IMAGENES!$B:$B,0),-1)&gt;0),"'si'","'no'"))</f>
        <v/>
      </c>
      <c r="S991" t="str">
        <f t="shared" si="274"/>
        <v/>
      </c>
      <c r="T991" t="str">
        <f t="shared" si="275"/>
        <v/>
      </c>
      <c r="U991" t="str">
        <f t="shared" si="276"/>
        <v/>
      </c>
      <c r="V991" t="str">
        <f t="shared" si="285"/>
        <v/>
      </c>
      <c r="W991" t="str">
        <f t="shared" si="277"/>
        <v/>
      </c>
      <c r="X991" t="str">
        <f t="shared" si="278"/>
        <v/>
      </c>
      <c r="Y991" t="str">
        <f t="shared" si="279"/>
        <v/>
      </c>
      <c r="Z991" t="str">
        <f>IF($X991="","",INDEX(CATEGORIAS!$A:$A,MATCH($X991,CATEGORIAS!$B:$B,0)))</f>
        <v/>
      </c>
      <c r="AA991" t="str">
        <f>IF($Y991="","",INDEX(SUBCATEGORIAS!$A:$A,MATCH($Y991,SUBCATEGORIAS!$B:$B,0)))</f>
        <v/>
      </c>
      <c r="AB991" t="str">
        <f t="shared" si="280"/>
        <v/>
      </c>
      <c r="AC991" t="str">
        <f t="shared" si="286"/>
        <v/>
      </c>
      <c r="AD991" t="str">
        <f t="shared" si="287"/>
        <v/>
      </c>
      <c r="AE991" t="str">
        <f t="shared" si="288"/>
        <v/>
      </c>
      <c r="AG991">
        <v>989</v>
      </c>
      <c r="AH991" t="str">
        <f t="shared" si="291"/>
        <v/>
      </c>
      <c r="AN991" t="str">
        <f>IF($E991="","",INDEX(CATEGORIAS!$A:$A,MATCH($E991,CATEGORIAS!$B:$B,0)))</f>
        <v/>
      </c>
      <c r="AO991" t="str">
        <f>IF($F991="","",INDEX(SUBCATEGORIAS!$A:$A,MATCH($F991,SUBCATEGORIAS!$B:$B,0)))</f>
        <v/>
      </c>
      <c r="AP991" t="str">
        <f t="shared" si="281"/>
        <v/>
      </c>
      <c r="AR991" s="2" t="str">
        <f t="shared" si="289"/>
        <v/>
      </c>
      <c r="AS991" t="str">
        <f t="shared" si="290"/>
        <v/>
      </c>
      <c r="AT991" t="str">
        <f t="shared" si="282"/>
        <v/>
      </c>
      <c r="AU991" t="str">
        <f t="shared" si="283"/>
        <v/>
      </c>
    </row>
    <row r="992" spans="2:47" x14ac:dyDescent="0.25">
      <c r="B992" t="str">
        <f>IF(D992="","",MAX($B$2:B991)+1)</f>
        <v/>
      </c>
      <c r="C992" s="3" t="str">
        <f>IF(A992="","",IF(COUNTIF($A$2:$A991,$A992)=0,MAX($C$2:$C991)+1,""))</f>
        <v/>
      </c>
      <c r="M992" t="s">
        <v>57</v>
      </c>
      <c r="O992" t="s">
        <v>57</v>
      </c>
      <c r="P992" s="3" t="str">
        <f t="shared" si="284"/>
        <v/>
      </c>
      <c r="Q992" s="3" t="str">
        <f>IF(D992="","",IF(AND(D992&lt;&gt;"",E992&lt;&gt;"",F992&lt;&gt;"",J992&lt;&gt;"",P992&lt;&gt;"",L992&lt;&gt;"",IFERROR(MATCH(INDEX($C:$C,MATCH($D992,$D:$D,0)),IMAGENES!$B:$B,0),-1)&gt;0),"'si'","'no'"))</f>
        <v/>
      </c>
      <c r="S992" t="str">
        <f t="shared" si="274"/>
        <v/>
      </c>
      <c r="T992" t="str">
        <f t="shared" si="275"/>
        <v/>
      </c>
      <c r="U992" t="str">
        <f t="shared" si="276"/>
        <v/>
      </c>
      <c r="V992" t="str">
        <f t="shared" si="285"/>
        <v/>
      </c>
      <c r="W992" t="str">
        <f t="shared" si="277"/>
        <v/>
      </c>
      <c r="X992" t="str">
        <f t="shared" si="278"/>
        <v/>
      </c>
      <c r="Y992" t="str">
        <f t="shared" si="279"/>
        <v/>
      </c>
      <c r="Z992" t="str">
        <f>IF($X992="","",INDEX(CATEGORIAS!$A:$A,MATCH($X992,CATEGORIAS!$B:$B,0)))</f>
        <v/>
      </c>
      <c r="AA992" t="str">
        <f>IF($Y992="","",INDEX(SUBCATEGORIAS!$A:$A,MATCH($Y992,SUBCATEGORIAS!$B:$B,0)))</f>
        <v/>
      </c>
      <c r="AB992" t="str">
        <f t="shared" si="280"/>
        <v/>
      </c>
      <c r="AC992" t="str">
        <f t="shared" si="286"/>
        <v/>
      </c>
      <c r="AD992" t="str">
        <f t="shared" si="287"/>
        <v/>
      </c>
      <c r="AE992" t="str">
        <f t="shared" si="288"/>
        <v/>
      </c>
      <c r="AG992">
        <v>990</v>
      </c>
      <c r="AH992" t="str">
        <f t="shared" si="291"/>
        <v/>
      </c>
      <c r="AN992" t="str">
        <f>IF($E992="","",INDEX(CATEGORIAS!$A:$A,MATCH($E992,CATEGORIAS!$B:$B,0)))</f>
        <v/>
      </c>
      <c r="AO992" t="str">
        <f>IF($F992="","",INDEX(SUBCATEGORIAS!$A:$A,MATCH($F992,SUBCATEGORIAS!$B:$B,0)))</f>
        <v/>
      </c>
      <c r="AP992" t="str">
        <f t="shared" si="281"/>
        <v/>
      </c>
      <c r="AR992" s="2" t="str">
        <f t="shared" si="289"/>
        <v/>
      </c>
      <c r="AS992" t="str">
        <f t="shared" si="290"/>
        <v/>
      </c>
      <c r="AT992" t="str">
        <f t="shared" si="282"/>
        <v/>
      </c>
      <c r="AU992" t="str">
        <f t="shared" si="283"/>
        <v/>
      </c>
    </row>
    <row r="993" spans="2:47" x14ac:dyDescent="0.25">
      <c r="B993" t="str">
        <f>IF(D993="","",MAX($B$2:B992)+1)</f>
        <v/>
      </c>
      <c r="C993" s="3" t="str">
        <f>IF(A993="","",IF(COUNTIF($A$2:$A992,$A993)=0,MAX($C$2:$C992)+1,""))</f>
        <v/>
      </c>
      <c r="M993" t="s">
        <v>57</v>
      </c>
      <c r="O993" t="s">
        <v>57</v>
      </c>
      <c r="P993" s="3" t="str">
        <f t="shared" si="284"/>
        <v/>
      </c>
      <c r="Q993" s="3" t="str">
        <f>IF(D993="","",IF(AND(D993&lt;&gt;"",E993&lt;&gt;"",F993&lt;&gt;"",J993&lt;&gt;"",P993&lt;&gt;"",L993&lt;&gt;"",IFERROR(MATCH(INDEX($C:$C,MATCH($D993,$D:$D,0)),IMAGENES!$B:$B,0),-1)&gt;0),"'si'","'no'"))</f>
        <v/>
      </c>
      <c r="S993" t="str">
        <f t="shared" si="274"/>
        <v/>
      </c>
      <c r="T993" t="str">
        <f t="shared" si="275"/>
        <v/>
      </c>
      <c r="U993" t="str">
        <f t="shared" si="276"/>
        <v/>
      </c>
      <c r="V993" t="str">
        <f t="shared" si="285"/>
        <v/>
      </c>
      <c r="W993" t="str">
        <f t="shared" si="277"/>
        <v/>
      </c>
      <c r="X993" t="str">
        <f t="shared" si="278"/>
        <v/>
      </c>
      <c r="Y993" t="str">
        <f t="shared" si="279"/>
        <v/>
      </c>
      <c r="Z993" t="str">
        <f>IF($X993="","",INDEX(CATEGORIAS!$A:$A,MATCH($X993,CATEGORIAS!$B:$B,0)))</f>
        <v/>
      </c>
      <c r="AA993" t="str">
        <f>IF($Y993="","",INDEX(SUBCATEGORIAS!$A:$A,MATCH($Y993,SUBCATEGORIAS!$B:$B,0)))</f>
        <v/>
      </c>
      <c r="AB993" t="str">
        <f t="shared" si="280"/>
        <v/>
      </c>
      <c r="AC993" t="str">
        <f t="shared" si="286"/>
        <v/>
      </c>
      <c r="AD993" t="str">
        <f t="shared" si="287"/>
        <v/>
      </c>
      <c r="AE993" t="str">
        <f t="shared" si="288"/>
        <v/>
      </c>
      <c r="AG993">
        <v>991</v>
      </c>
      <c r="AH993" t="str">
        <f t="shared" si="291"/>
        <v/>
      </c>
      <c r="AN993" t="str">
        <f>IF($E993="","",INDEX(CATEGORIAS!$A:$A,MATCH($E993,CATEGORIAS!$B:$B,0)))</f>
        <v/>
      </c>
      <c r="AO993" t="str">
        <f>IF($F993="","",INDEX(SUBCATEGORIAS!$A:$A,MATCH($F993,SUBCATEGORIAS!$B:$B,0)))</f>
        <v/>
      </c>
      <c r="AP993" t="str">
        <f t="shared" si="281"/>
        <v/>
      </c>
      <c r="AR993" s="2" t="str">
        <f t="shared" si="289"/>
        <v/>
      </c>
      <c r="AS993" t="str">
        <f t="shared" si="290"/>
        <v/>
      </c>
      <c r="AT993" t="str">
        <f t="shared" si="282"/>
        <v/>
      </c>
      <c r="AU993" t="str">
        <f t="shared" si="283"/>
        <v/>
      </c>
    </row>
    <row r="994" spans="2:47" x14ac:dyDescent="0.25">
      <c r="B994" t="str">
        <f>IF(D994="","",MAX($B$2:B993)+1)</f>
        <v/>
      </c>
      <c r="C994" s="3" t="str">
        <f>IF(A994="","",IF(COUNTIF($A$2:$A993,$A994)=0,MAX($C$2:$C993)+1,""))</f>
        <v/>
      </c>
      <c r="M994" t="s">
        <v>57</v>
      </c>
      <c r="O994" t="s">
        <v>57</v>
      </c>
      <c r="P994" s="3" t="str">
        <f t="shared" si="284"/>
        <v/>
      </c>
      <c r="Q994" s="3" t="str">
        <f>IF(D994="","",IF(AND(D994&lt;&gt;"",E994&lt;&gt;"",F994&lt;&gt;"",J994&lt;&gt;"",P994&lt;&gt;"",L994&lt;&gt;"",IFERROR(MATCH(INDEX($C:$C,MATCH($D994,$D:$D,0)),IMAGENES!$B:$B,0),-1)&gt;0),"'si'","'no'"))</f>
        <v/>
      </c>
      <c r="S994" t="str">
        <f t="shared" si="274"/>
        <v/>
      </c>
      <c r="T994" t="str">
        <f t="shared" si="275"/>
        <v/>
      </c>
      <c r="U994" t="str">
        <f t="shared" si="276"/>
        <v/>
      </c>
      <c r="V994" t="str">
        <f t="shared" si="285"/>
        <v/>
      </c>
      <c r="W994" t="str">
        <f t="shared" si="277"/>
        <v/>
      </c>
      <c r="X994" t="str">
        <f t="shared" si="278"/>
        <v/>
      </c>
      <c r="Y994" t="str">
        <f t="shared" si="279"/>
        <v/>
      </c>
      <c r="Z994" t="str">
        <f>IF($X994="","",INDEX(CATEGORIAS!$A:$A,MATCH($X994,CATEGORIAS!$B:$B,0)))</f>
        <v/>
      </c>
      <c r="AA994" t="str">
        <f>IF($Y994="","",INDEX(SUBCATEGORIAS!$A:$A,MATCH($Y994,SUBCATEGORIAS!$B:$B,0)))</f>
        <v/>
      </c>
      <c r="AB994" t="str">
        <f t="shared" si="280"/>
        <v/>
      </c>
      <c r="AC994" t="str">
        <f t="shared" si="286"/>
        <v/>
      </c>
      <c r="AD994" t="str">
        <f t="shared" si="287"/>
        <v/>
      </c>
      <c r="AE994" t="str">
        <f t="shared" si="288"/>
        <v/>
      </c>
      <c r="AG994">
        <v>992</v>
      </c>
      <c r="AH994" t="str">
        <f t="shared" si="291"/>
        <v/>
      </c>
      <c r="AN994" t="str">
        <f>IF($E994="","",INDEX(CATEGORIAS!$A:$A,MATCH($E994,CATEGORIAS!$B:$B,0)))</f>
        <v/>
      </c>
      <c r="AO994" t="str">
        <f>IF($F994="","",INDEX(SUBCATEGORIAS!$A:$A,MATCH($F994,SUBCATEGORIAS!$B:$B,0)))</f>
        <v/>
      </c>
      <c r="AP994" t="str">
        <f t="shared" si="281"/>
        <v/>
      </c>
      <c r="AR994" s="2" t="str">
        <f t="shared" si="289"/>
        <v/>
      </c>
      <c r="AS994" t="str">
        <f t="shared" si="290"/>
        <v/>
      </c>
      <c r="AT994" t="str">
        <f t="shared" si="282"/>
        <v/>
      </c>
      <c r="AU994" t="str">
        <f t="shared" si="283"/>
        <v/>
      </c>
    </row>
    <row r="995" spans="2:47" x14ac:dyDescent="0.25">
      <c r="B995" t="str">
        <f>IF(D995="","",MAX($B$2:B994)+1)</f>
        <v/>
      </c>
      <c r="C995" s="3" t="str">
        <f>IF(A995="","",IF(COUNTIF($A$2:$A994,$A995)=0,MAX($C$2:$C994)+1,""))</f>
        <v/>
      </c>
      <c r="M995" t="s">
        <v>57</v>
      </c>
      <c r="O995" t="s">
        <v>57</v>
      </c>
      <c r="P995" s="3" t="str">
        <f t="shared" si="284"/>
        <v/>
      </c>
      <c r="Q995" s="3" t="str">
        <f>IF(D995="","",IF(AND(D995&lt;&gt;"",E995&lt;&gt;"",F995&lt;&gt;"",J995&lt;&gt;"",P995&lt;&gt;"",L995&lt;&gt;"",IFERROR(MATCH(INDEX($C:$C,MATCH($D995,$D:$D,0)),IMAGENES!$B:$B,0),-1)&gt;0),"'si'","'no'"))</f>
        <v/>
      </c>
      <c r="S995" t="str">
        <f t="shared" si="274"/>
        <v/>
      </c>
      <c r="T995" t="str">
        <f t="shared" si="275"/>
        <v/>
      </c>
      <c r="U995" t="str">
        <f t="shared" si="276"/>
        <v/>
      </c>
      <c r="V995" t="str">
        <f t="shared" si="285"/>
        <v/>
      </c>
      <c r="W995" t="str">
        <f t="shared" si="277"/>
        <v/>
      </c>
      <c r="X995" t="str">
        <f t="shared" si="278"/>
        <v/>
      </c>
      <c r="Y995" t="str">
        <f t="shared" si="279"/>
        <v/>
      </c>
      <c r="Z995" t="str">
        <f>IF($X995="","",INDEX(CATEGORIAS!$A:$A,MATCH($X995,CATEGORIAS!$B:$B,0)))</f>
        <v/>
      </c>
      <c r="AA995" t="str">
        <f>IF($Y995="","",INDEX(SUBCATEGORIAS!$A:$A,MATCH($Y995,SUBCATEGORIAS!$B:$B,0)))</f>
        <v/>
      </c>
      <c r="AB995" t="str">
        <f t="shared" si="280"/>
        <v/>
      </c>
      <c r="AC995" t="str">
        <f t="shared" si="286"/>
        <v/>
      </c>
      <c r="AD995" t="str">
        <f t="shared" si="287"/>
        <v/>
      </c>
      <c r="AE995" t="str">
        <f t="shared" si="288"/>
        <v/>
      </c>
      <c r="AG995">
        <v>993</v>
      </c>
      <c r="AH995" t="str">
        <f t="shared" si="291"/>
        <v/>
      </c>
      <c r="AN995" t="str">
        <f>IF($E995="","",INDEX(CATEGORIAS!$A:$A,MATCH($E995,CATEGORIAS!$B:$B,0)))</f>
        <v/>
      </c>
      <c r="AO995" t="str">
        <f>IF($F995="","",INDEX(SUBCATEGORIAS!$A:$A,MATCH($F995,SUBCATEGORIAS!$B:$B,0)))</f>
        <v/>
      </c>
      <c r="AP995" t="str">
        <f t="shared" si="281"/>
        <v/>
      </c>
      <c r="AR995" s="2" t="str">
        <f t="shared" si="289"/>
        <v/>
      </c>
      <c r="AS995" t="str">
        <f t="shared" si="290"/>
        <v/>
      </c>
      <c r="AT995" t="str">
        <f t="shared" si="282"/>
        <v/>
      </c>
      <c r="AU995" t="str">
        <f t="shared" si="283"/>
        <v/>
      </c>
    </row>
    <row r="996" spans="2:47" x14ac:dyDescent="0.25">
      <c r="B996" t="str">
        <f>IF(D996="","",MAX($B$2:B995)+1)</f>
        <v/>
      </c>
      <c r="C996" s="3" t="str">
        <f>IF(A996="","",IF(COUNTIF($A$2:$A995,$A996)=0,MAX($C$2:$C995)+1,""))</f>
        <v/>
      </c>
      <c r="M996" t="s">
        <v>57</v>
      </c>
      <c r="O996" t="s">
        <v>57</v>
      </c>
      <c r="P996" s="3" t="str">
        <f t="shared" si="284"/>
        <v/>
      </c>
      <c r="Q996" s="3" t="str">
        <f>IF(D996="","",IF(AND(D996&lt;&gt;"",E996&lt;&gt;"",F996&lt;&gt;"",J996&lt;&gt;"",P996&lt;&gt;"",L996&lt;&gt;"",IFERROR(MATCH(INDEX($C:$C,MATCH($D996,$D:$D,0)),IMAGENES!$B:$B,0),-1)&gt;0),"'si'","'no'"))</f>
        <v/>
      </c>
      <c r="S996" t="str">
        <f t="shared" si="274"/>
        <v/>
      </c>
      <c r="T996" t="str">
        <f t="shared" si="275"/>
        <v/>
      </c>
      <c r="U996" t="str">
        <f t="shared" si="276"/>
        <v/>
      </c>
      <c r="V996" t="str">
        <f t="shared" si="285"/>
        <v/>
      </c>
      <c r="W996" t="str">
        <f t="shared" si="277"/>
        <v/>
      </c>
      <c r="X996" t="str">
        <f t="shared" si="278"/>
        <v/>
      </c>
      <c r="Y996" t="str">
        <f t="shared" si="279"/>
        <v/>
      </c>
      <c r="Z996" t="str">
        <f>IF($X996="","",INDEX(CATEGORIAS!$A:$A,MATCH($X996,CATEGORIAS!$B:$B,0)))</f>
        <v/>
      </c>
      <c r="AA996" t="str">
        <f>IF($Y996="","",INDEX(SUBCATEGORIAS!$A:$A,MATCH($Y996,SUBCATEGORIAS!$B:$B,0)))</f>
        <v/>
      </c>
      <c r="AB996" t="str">
        <f t="shared" si="280"/>
        <v/>
      </c>
      <c r="AC996" t="str">
        <f t="shared" si="286"/>
        <v/>
      </c>
      <c r="AD996" t="str">
        <f t="shared" si="287"/>
        <v/>
      </c>
      <c r="AE996" t="str">
        <f t="shared" si="288"/>
        <v/>
      </c>
      <c r="AG996">
        <v>994</v>
      </c>
      <c r="AH996" t="str">
        <f t="shared" si="291"/>
        <v/>
      </c>
      <c r="AN996" t="str">
        <f>IF($E996="","",INDEX(CATEGORIAS!$A:$A,MATCH($E996,CATEGORIAS!$B:$B,0)))</f>
        <v/>
      </c>
      <c r="AO996" t="str">
        <f>IF($F996="","",INDEX(SUBCATEGORIAS!$A:$A,MATCH($F996,SUBCATEGORIAS!$B:$B,0)))</f>
        <v/>
      </c>
      <c r="AP996" t="str">
        <f t="shared" si="281"/>
        <v/>
      </c>
      <c r="AR996" s="2" t="str">
        <f t="shared" si="289"/>
        <v/>
      </c>
      <c r="AS996" t="str">
        <f t="shared" si="290"/>
        <v/>
      </c>
      <c r="AT996" t="str">
        <f t="shared" si="282"/>
        <v/>
      </c>
      <c r="AU996" t="str">
        <f t="shared" si="283"/>
        <v/>
      </c>
    </row>
    <row r="997" spans="2:47" x14ac:dyDescent="0.25">
      <c r="B997" t="str">
        <f>IF(D997="","",MAX($B$2:B996)+1)</f>
        <v/>
      </c>
      <c r="C997" s="3" t="str">
        <f>IF(A997="","",IF(COUNTIF($A$2:$A996,$A997)=0,MAX($C$2:$C996)+1,""))</f>
        <v/>
      </c>
      <c r="M997" t="s">
        <v>57</v>
      </c>
      <c r="O997" t="s">
        <v>57</v>
      </c>
      <c r="P997" s="3" t="str">
        <f t="shared" si="284"/>
        <v/>
      </c>
      <c r="Q997" s="3" t="str">
        <f>IF(D997="","",IF(AND(D997&lt;&gt;"",E997&lt;&gt;"",F997&lt;&gt;"",J997&lt;&gt;"",P997&lt;&gt;"",L997&lt;&gt;"",IFERROR(MATCH(INDEX($C:$C,MATCH($D997,$D:$D,0)),IMAGENES!$B:$B,0),-1)&gt;0),"'si'","'no'"))</f>
        <v/>
      </c>
      <c r="S997" t="str">
        <f t="shared" si="274"/>
        <v/>
      </c>
      <c r="T997" t="str">
        <f t="shared" si="275"/>
        <v/>
      </c>
      <c r="U997" t="str">
        <f t="shared" si="276"/>
        <v/>
      </c>
      <c r="V997" t="str">
        <f t="shared" si="285"/>
        <v/>
      </c>
      <c r="W997" t="str">
        <f t="shared" si="277"/>
        <v/>
      </c>
      <c r="X997" t="str">
        <f t="shared" si="278"/>
        <v/>
      </c>
      <c r="Y997" t="str">
        <f t="shared" si="279"/>
        <v/>
      </c>
      <c r="Z997" t="str">
        <f>IF($X997="","",INDEX(CATEGORIAS!$A:$A,MATCH($X997,CATEGORIAS!$B:$B,0)))</f>
        <v/>
      </c>
      <c r="AA997" t="str">
        <f>IF($Y997="","",INDEX(SUBCATEGORIAS!$A:$A,MATCH($Y997,SUBCATEGORIAS!$B:$B,0)))</f>
        <v/>
      </c>
      <c r="AB997" t="str">
        <f t="shared" si="280"/>
        <v/>
      </c>
      <c r="AC997" t="str">
        <f t="shared" si="286"/>
        <v/>
      </c>
      <c r="AD997" t="str">
        <f t="shared" si="287"/>
        <v/>
      </c>
      <c r="AE997" t="str">
        <f t="shared" si="288"/>
        <v/>
      </c>
      <c r="AG997">
        <v>995</v>
      </c>
      <c r="AH997">
        <f t="shared" si="291"/>
        <v>72</v>
      </c>
      <c r="AN997" t="str">
        <f>IF($E997="","",INDEX(CATEGORIAS!$A:$A,MATCH($E997,CATEGORIAS!$B:$B,0)))</f>
        <v/>
      </c>
      <c r="AO997" t="str">
        <f>IF($F997="","",INDEX(SUBCATEGORIAS!$A:$A,MATCH($F997,SUBCATEGORIAS!$B:$B,0)))</f>
        <v/>
      </c>
      <c r="AP997" t="str">
        <f t="shared" si="281"/>
        <v/>
      </c>
      <c r="AR997" s="2" t="str">
        <f t="shared" si="289"/>
        <v/>
      </c>
      <c r="AS997" t="str">
        <f t="shared" si="290"/>
        <v/>
      </c>
      <c r="AT997" t="str">
        <f t="shared" si="282"/>
        <v/>
      </c>
      <c r="AU997" t="str">
        <f t="shared" si="283"/>
        <v/>
      </c>
    </row>
    <row r="998" spans="2:47" x14ac:dyDescent="0.25">
      <c r="B998" t="str">
        <f>IF(D998="","",MAX($B$2:B997)+1)</f>
        <v/>
      </c>
      <c r="C998" s="3" t="str">
        <f>IF(A998="","",IF(COUNTIF($A$2:$A997,$A998)=0,MAX($C$2:$C997)+1,""))</f>
        <v/>
      </c>
      <c r="M998" t="s">
        <v>57</v>
      </c>
      <c r="O998" t="s">
        <v>57</v>
      </c>
      <c r="P998" s="3" t="str">
        <f t="shared" si="284"/>
        <v/>
      </c>
      <c r="Q998" s="3" t="str">
        <f>IF(D998="","",IF(AND(D998&lt;&gt;"",E998&lt;&gt;"",F998&lt;&gt;"",J998&lt;&gt;"",P998&lt;&gt;"",L998&lt;&gt;"",IFERROR(MATCH(INDEX($C:$C,MATCH($D998,$D:$D,0)),IMAGENES!$B:$B,0),-1)&gt;0),"'si'","'no'"))</f>
        <v/>
      </c>
      <c r="S998" t="str">
        <f t="shared" si="274"/>
        <v/>
      </c>
      <c r="T998" t="str">
        <f t="shared" si="275"/>
        <v/>
      </c>
      <c r="U998" t="str">
        <f t="shared" si="276"/>
        <v/>
      </c>
      <c r="V998" t="str">
        <f t="shared" si="285"/>
        <v/>
      </c>
      <c r="W998" t="str">
        <f t="shared" si="277"/>
        <v/>
      </c>
      <c r="X998" t="str">
        <f t="shared" si="278"/>
        <v/>
      </c>
      <c r="Y998" t="str">
        <f t="shared" si="279"/>
        <v/>
      </c>
      <c r="Z998" t="str">
        <f>IF($X998="","",INDEX(CATEGORIAS!$A:$A,MATCH($X998,CATEGORIAS!$B:$B,0)))</f>
        <v/>
      </c>
      <c r="AA998" t="str">
        <f>IF($Y998="","",INDEX(SUBCATEGORIAS!$A:$A,MATCH($Y998,SUBCATEGORIAS!$B:$B,0)))</f>
        <v/>
      </c>
      <c r="AB998" t="str">
        <f t="shared" si="280"/>
        <v/>
      </c>
      <c r="AC998" t="str">
        <f t="shared" si="286"/>
        <v/>
      </c>
      <c r="AD998" t="str">
        <f t="shared" si="287"/>
        <v/>
      </c>
      <c r="AE998" t="str">
        <f t="shared" si="288"/>
        <v/>
      </c>
      <c r="AG998">
        <v>996</v>
      </c>
      <c r="AH998" t="str">
        <f t="shared" si="291"/>
        <v/>
      </c>
      <c r="AN998" t="str">
        <f>IF($E998="","",INDEX(CATEGORIAS!$A:$A,MATCH($E998,CATEGORIAS!$B:$B,0)))</f>
        <v/>
      </c>
      <c r="AO998" t="str">
        <f>IF($F998="","",INDEX(SUBCATEGORIAS!$A:$A,MATCH($F998,SUBCATEGORIAS!$B:$B,0)))</f>
        <v/>
      </c>
      <c r="AP998" t="str">
        <f t="shared" si="281"/>
        <v/>
      </c>
      <c r="AR998" s="2" t="str">
        <f t="shared" si="289"/>
        <v/>
      </c>
      <c r="AS998" t="str">
        <f t="shared" si="290"/>
        <v/>
      </c>
      <c r="AT998" t="str">
        <f t="shared" si="282"/>
        <v/>
      </c>
      <c r="AU998" t="str">
        <f t="shared" si="283"/>
        <v/>
      </c>
    </row>
    <row r="999" spans="2:47" x14ac:dyDescent="0.25">
      <c r="B999" t="str">
        <f>IF(D999="","",MAX($B$2:B998)+1)</f>
        <v/>
      </c>
      <c r="C999" s="3" t="str">
        <f>IF(A999="","",IF(COUNTIF($A$2:$A998,$A999)=0,MAX($C$2:$C998)+1,""))</f>
        <v/>
      </c>
      <c r="M999" t="s">
        <v>57</v>
      </c>
      <c r="O999" t="s">
        <v>57</v>
      </c>
      <c r="P999" s="3" t="str">
        <f t="shared" si="284"/>
        <v/>
      </c>
      <c r="Q999" s="3" t="str">
        <f>IF(D999="","",IF(AND(D999&lt;&gt;"",E999&lt;&gt;"",F999&lt;&gt;"",J999&lt;&gt;"",P999&lt;&gt;"",L999&lt;&gt;"",IFERROR(MATCH(INDEX($C:$C,MATCH($D999,$D:$D,0)),IMAGENES!$B:$B,0),-1)&gt;0),"'si'","'no'"))</f>
        <v/>
      </c>
      <c r="S999" t="str">
        <f t="shared" si="274"/>
        <v/>
      </c>
      <c r="T999" t="str">
        <f t="shared" si="275"/>
        <v/>
      </c>
      <c r="U999" t="str">
        <f t="shared" si="276"/>
        <v/>
      </c>
      <c r="V999" t="str">
        <f t="shared" si="285"/>
        <v/>
      </c>
      <c r="W999" t="str">
        <f t="shared" si="277"/>
        <v/>
      </c>
      <c r="X999" t="str">
        <f t="shared" si="278"/>
        <v/>
      </c>
      <c r="Y999" t="str">
        <f t="shared" si="279"/>
        <v/>
      </c>
      <c r="Z999" t="str">
        <f>IF($X999="","",INDEX(CATEGORIAS!$A:$A,MATCH($X999,CATEGORIAS!$B:$B,0)))</f>
        <v/>
      </c>
      <c r="AA999" t="str">
        <f>IF($Y999="","",INDEX(SUBCATEGORIAS!$A:$A,MATCH($Y999,SUBCATEGORIAS!$B:$B,0)))</f>
        <v/>
      </c>
      <c r="AB999" t="str">
        <f t="shared" si="280"/>
        <v/>
      </c>
      <c r="AC999" t="str">
        <f t="shared" si="286"/>
        <v/>
      </c>
      <c r="AD999" t="str">
        <f t="shared" si="287"/>
        <v/>
      </c>
      <c r="AE999" t="str">
        <f t="shared" si="288"/>
        <v/>
      </c>
      <c r="AG999">
        <v>997</v>
      </c>
      <c r="AH999" t="str">
        <f t="shared" si="291"/>
        <v/>
      </c>
      <c r="AN999" t="str">
        <f>IF($E999="","",INDEX(CATEGORIAS!$A:$A,MATCH($E999,CATEGORIAS!$B:$B,0)))</f>
        <v/>
      </c>
      <c r="AO999" t="str">
        <f>IF($F999="","",INDEX(SUBCATEGORIAS!$A:$A,MATCH($F999,SUBCATEGORIAS!$B:$B,0)))</f>
        <v/>
      </c>
      <c r="AP999" t="str">
        <f t="shared" si="281"/>
        <v/>
      </c>
      <c r="AR999" s="2" t="str">
        <f t="shared" si="289"/>
        <v/>
      </c>
      <c r="AS999" t="str">
        <f t="shared" si="290"/>
        <v/>
      </c>
      <c r="AT999" t="str">
        <f t="shared" si="282"/>
        <v/>
      </c>
      <c r="AU999" t="str">
        <f t="shared" si="283"/>
        <v/>
      </c>
    </row>
    <row r="1000" spans="2:47" x14ac:dyDescent="0.25">
      <c r="B1000" t="str">
        <f>IF(D1000="","",MAX($B$2:B999)+1)</f>
        <v/>
      </c>
      <c r="C1000" s="3" t="str">
        <f>IF(A1000="","",IF(COUNTIF($A$2:$A999,$A1000)=0,MAX($C$2:$C999)+1,""))</f>
        <v/>
      </c>
      <c r="M1000" t="s">
        <v>57</v>
      </c>
      <c r="O1000" t="s">
        <v>57</v>
      </c>
      <c r="P1000" s="3" t="str">
        <f t="shared" si="284"/>
        <v/>
      </c>
      <c r="Q1000" s="3" t="str">
        <f>IF(D1000="","",IF(AND(D1000&lt;&gt;"",E1000&lt;&gt;"",F1000&lt;&gt;"",J1000&lt;&gt;"",P1000&lt;&gt;"",L1000&lt;&gt;"",IFERROR(MATCH(INDEX($C:$C,MATCH($D1000,$D:$D,0)),IMAGENES!$B:$B,0),-1)&gt;0),"'si'","'no'"))</f>
        <v/>
      </c>
      <c r="S1000" t="str">
        <f t="shared" si="274"/>
        <v/>
      </c>
      <c r="T1000" t="str">
        <f t="shared" si="275"/>
        <v/>
      </c>
      <c r="U1000" t="str">
        <f t="shared" si="276"/>
        <v/>
      </c>
      <c r="V1000" t="str">
        <f t="shared" si="285"/>
        <v/>
      </c>
      <c r="W1000" t="str">
        <f t="shared" si="277"/>
        <v/>
      </c>
      <c r="X1000" t="str">
        <f t="shared" si="278"/>
        <v/>
      </c>
      <c r="Y1000" t="str">
        <f t="shared" si="279"/>
        <v/>
      </c>
      <c r="Z1000" t="str">
        <f>IF($X1000="","",INDEX(CATEGORIAS!$A:$A,MATCH($X1000,CATEGORIAS!$B:$B,0)))</f>
        <v/>
      </c>
      <c r="AA1000" t="str">
        <f>IF($Y1000="","",INDEX(SUBCATEGORIAS!$A:$A,MATCH($Y1000,SUBCATEGORIAS!$B:$B,0)))</f>
        <v/>
      </c>
      <c r="AB1000" t="str">
        <f t="shared" si="280"/>
        <v/>
      </c>
      <c r="AC1000" t="str">
        <f t="shared" si="286"/>
        <v/>
      </c>
      <c r="AD1000" t="str">
        <f t="shared" si="287"/>
        <v/>
      </c>
      <c r="AE1000" t="str">
        <f t="shared" si="288"/>
        <v/>
      </c>
      <c r="AG1000">
        <v>998</v>
      </c>
      <c r="AH1000" t="str">
        <f t="shared" si="291"/>
        <v/>
      </c>
      <c r="AN1000" t="str">
        <f>IF($E1000="","",INDEX(CATEGORIAS!$A:$A,MATCH($E1000,CATEGORIAS!$B:$B,0)))</f>
        <v/>
      </c>
      <c r="AO1000" t="str">
        <f>IF($F1000="","",INDEX(SUBCATEGORIAS!$A:$A,MATCH($F1000,SUBCATEGORIAS!$B:$B,0)))</f>
        <v/>
      </c>
      <c r="AP1000" t="str">
        <f t="shared" si="281"/>
        <v/>
      </c>
      <c r="AR1000" s="2" t="str">
        <f t="shared" si="289"/>
        <v/>
      </c>
      <c r="AS1000" t="str">
        <f t="shared" si="290"/>
        <v/>
      </c>
      <c r="AT1000" t="str">
        <f t="shared" si="282"/>
        <v/>
      </c>
      <c r="AU1000" t="str">
        <f t="shared" si="283"/>
        <v/>
      </c>
    </row>
    <row r="1001" spans="2:47" x14ac:dyDescent="0.25">
      <c r="S1001" t="str">
        <f t="shared" si="274"/>
        <v/>
      </c>
      <c r="T1001" t="str">
        <f t="shared" si="275"/>
        <v/>
      </c>
      <c r="U1001" t="str">
        <f t="shared" si="276"/>
        <v/>
      </c>
      <c r="V1001" t="str">
        <f t="shared" si="285"/>
        <v/>
      </c>
      <c r="W1001" t="str">
        <f t="shared" si="277"/>
        <v/>
      </c>
      <c r="X1001" t="str">
        <f t="shared" si="278"/>
        <v/>
      </c>
      <c r="Y1001" t="str">
        <f t="shared" si="279"/>
        <v/>
      </c>
      <c r="Z1001" t="str">
        <f>IF($X1001="","",INDEX(CATEGORIAS!$A:$A,MATCH($X1001,CATEGORIAS!$B:$B,0)))</f>
        <v/>
      </c>
      <c r="AA1001" t="str">
        <f>IF($Y1001="","",INDEX(SUBCATEGORIAS!$A:$A,MATCH($Y1001,SUBCATEGORIAS!$B:$B,0)))</f>
        <v/>
      </c>
      <c r="AB1001" t="str">
        <f t="shared" si="280"/>
        <v/>
      </c>
      <c r="AC1001" t="str">
        <f t="shared" si="286"/>
        <v/>
      </c>
      <c r="AD1001" t="str">
        <f t="shared" si="287"/>
        <v/>
      </c>
      <c r="AE1001" t="str">
        <f t="shared" si="288"/>
        <v/>
      </c>
      <c r="AG1001">
        <v>999</v>
      </c>
      <c r="AH1001" t="str">
        <f t="shared" si="291"/>
        <v/>
      </c>
      <c r="AN1001" t="str">
        <f>IF($E1001="","",INDEX(CATEGORIAS!$A:$A,MATCH($E1001,CATEGORIAS!$B:$B,0)))</f>
        <v/>
      </c>
      <c r="AO1001" t="str">
        <f>IF($F1001="","",INDEX(SUBCATEGORIAS!$A:$A,MATCH($F1001,SUBCATEGORIAS!$B:$B,0)))</f>
        <v/>
      </c>
      <c r="AP1001" t="str">
        <f t="shared" si="281"/>
        <v/>
      </c>
      <c r="AR1001" s="2" t="str">
        <f t="shared" si="289"/>
        <v/>
      </c>
      <c r="AS1001" t="str">
        <f t="shared" si="290"/>
        <v/>
      </c>
      <c r="AT1001" t="str">
        <f t="shared" si="282"/>
        <v/>
      </c>
      <c r="AU1001" t="str">
        <f t="shared" si="283"/>
        <v/>
      </c>
    </row>
    <row r="1002" spans="2:47" x14ac:dyDescent="0.25">
      <c r="AG1002">
        <v>1000</v>
      </c>
      <c r="AH1002" t="str">
        <f t="shared" si="291"/>
        <v/>
      </c>
    </row>
    <row r="1003" spans="2:47" x14ac:dyDescent="0.25">
      <c r="AG1003">
        <v>1001</v>
      </c>
      <c r="AH1003" t="str">
        <f t="shared" si="291"/>
        <v/>
      </c>
    </row>
    <row r="1004" spans="2:47" x14ac:dyDescent="0.25">
      <c r="AG1004">
        <v>1002</v>
      </c>
      <c r="AH1004" t="str">
        <f t="shared" si="291"/>
        <v/>
      </c>
    </row>
    <row r="1005" spans="2:47" x14ac:dyDescent="0.25">
      <c r="AG1005">
        <v>1003</v>
      </c>
      <c r="AH1005" t="str">
        <f t="shared" si="291"/>
        <v/>
      </c>
    </row>
    <row r="1006" spans="2:47" x14ac:dyDescent="0.25">
      <c r="AG1006">
        <v>1004</v>
      </c>
      <c r="AH1006" t="str">
        <f t="shared" si="291"/>
        <v/>
      </c>
    </row>
    <row r="1007" spans="2:47" x14ac:dyDescent="0.25">
      <c r="AG1007">
        <v>1005</v>
      </c>
      <c r="AH1007" t="str">
        <f t="shared" si="291"/>
        <v/>
      </c>
    </row>
    <row r="1008" spans="2:47" x14ac:dyDescent="0.25">
      <c r="AG1008">
        <v>1006</v>
      </c>
      <c r="AH1008" t="str">
        <f t="shared" si="291"/>
        <v/>
      </c>
    </row>
    <row r="1009" spans="33:34" x14ac:dyDescent="0.25">
      <c r="AG1009">
        <v>1007</v>
      </c>
      <c r="AH1009" t="str">
        <f t="shared" si="291"/>
        <v/>
      </c>
    </row>
    <row r="1010" spans="33:34" x14ac:dyDescent="0.25">
      <c r="AG1010">
        <v>1008</v>
      </c>
      <c r="AH1010" t="str">
        <f t="shared" si="291"/>
        <v/>
      </c>
    </row>
    <row r="1011" spans="33:34" x14ac:dyDescent="0.25">
      <c r="AG1011">
        <v>1009</v>
      </c>
      <c r="AH1011">
        <f t="shared" si="291"/>
        <v>73</v>
      </c>
    </row>
    <row r="1012" spans="33:34" x14ac:dyDescent="0.25">
      <c r="AG1012">
        <v>1010</v>
      </c>
      <c r="AH1012" t="str">
        <f t="shared" si="291"/>
        <v/>
      </c>
    </row>
    <row r="1013" spans="33:34" x14ac:dyDescent="0.25">
      <c r="AG1013">
        <v>1011</v>
      </c>
      <c r="AH1013" t="str">
        <f t="shared" si="291"/>
        <v/>
      </c>
    </row>
    <row r="1014" spans="33:34" x14ac:dyDescent="0.25">
      <c r="AG1014">
        <v>1012</v>
      </c>
      <c r="AH1014" t="str">
        <f t="shared" si="291"/>
        <v/>
      </c>
    </row>
    <row r="1015" spans="33:34" x14ac:dyDescent="0.25">
      <c r="AG1015">
        <v>1013</v>
      </c>
      <c r="AH1015" t="str">
        <f t="shared" si="291"/>
        <v/>
      </c>
    </row>
    <row r="1016" spans="33:34" x14ac:dyDescent="0.25">
      <c r="AG1016">
        <v>1014</v>
      </c>
      <c r="AH1016" t="str">
        <f t="shared" si="291"/>
        <v/>
      </c>
    </row>
    <row r="1017" spans="33:34" x14ac:dyDescent="0.25">
      <c r="AG1017">
        <v>1015</v>
      </c>
      <c r="AH1017" t="str">
        <f t="shared" si="291"/>
        <v/>
      </c>
    </row>
    <row r="1018" spans="33:34" x14ac:dyDescent="0.25">
      <c r="AG1018">
        <v>1016</v>
      </c>
      <c r="AH1018" t="str">
        <f t="shared" si="291"/>
        <v/>
      </c>
    </row>
    <row r="1019" spans="33:34" x14ac:dyDescent="0.25">
      <c r="AG1019">
        <v>1017</v>
      </c>
      <c r="AH1019" t="str">
        <f t="shared" si="291"/>
        <v/>
      </c>
    </row>
    <row r="1020" spans="33:34" x14ac:dyDescent="0.25">
      <c r="AG1020">
        <v>1018</v>
      </c>
      <c r="AH1020" t="str">
        <f t="shared" si="291"/>
        <v/>
      </c>
    </row>
    <row r="1021" spans="33:34" x14ac:dyDescent="0.25">
      <c r="AG1021">
        <v>1019</v>
      </c>
      <c r="AH1021" t="str">
        <f t="shared" si="291"/>
        <v/>
      </c>
    </row>
    <row r="1022" spans="33:34" x14ac:dyDescent="0.25">
      <c r="AG1022">
        <v>1020</v>
      </c>
      <c r="AH1022" t="str">
        <f t="shared" si="291"/>
        <v/>
      </c>
    </row>
    <row r="1023" spans="33:34" x14ac:dyDescent="0.25">
      <c r="AG1023">
        <v>1021</v>
      </c>
      <c r="AH1023" t="str">
        <f t="shared" si="291"/>
        <v/>
      </c>
    </row>
    <row r="1024" spans="33:34" x14ac:dyDescent="0.25">
      <c r="AG1024">
        <v>1022</v>
      </c>
      <c r="AH1024" t="str">
        <f t="shared" si="291"/>
        <v/>
      </c>
    </row>
    <row r="1025" spans="33:34" x14ac:dyDescent="0.25">
      <c r="AG1025">
        <v>1023</v>
      </c>
      <c r="AH1025">
        <f t="shared" si="291"/>
        <v>74</v>
      </c>
    </row>
    <row r="1026" spans="33:34" x14ac:dyDescent="0.25">
      <c r="AG1026">
        <v>1024</v>
      </c>
      <c r="AH1026" t="str">
        <f t="shared" si="291"/>
        <v/>
      </c>
    </row>
    <row r="1027" spans="33:34" x14ac:dyDescent="0.25">
      <c r="AG1027">
        <v>1025</v>
      </c>
      <c r="AH1027" t="str">
        <f t="shared" si="291"/>
        <v/>
      </c>
    </row>
    <row r="1028" spans="33:34" x14ac:dyDescent="0.25">
      <c r="AG1028">
        <v>1026</v>
      </c>
      <c r="AH1028" t="str">
        <f t="shared" si="291"/>
        <v/>
      </c>
    </row>
    <row r="1029" spans="33:34" x14ac:dyDescent="0.25">
      <c r="AG1029">
        <v>1027</v>
      </c>
      <c r="AH1029" t="str">
        <f t="shared" ref="AH1029:AH1092" si="292">IF(AG1028/14=INT(AG1028/14),AG1028/14+1,"")</f>
        <v/>
      </c>
    </row>
    <row r="1030" spans="33:34" x14ac:dyDescent="0.25">
      <c r="AG1030">
        <v>1028</v>
      </c>
      <c r="AH1030" t="str">
        <f t="shared" si="292"/>
        <v/>
      </c>
    </row>
    <row r="1031" spans="33:34" x14ac:dyDescent="0.25">
      <c r="AG1031">
        <v>1029</v>
      </c>
      <c r="AH1031" t="str">
        <f t="shared" si="292"/>
        <v/>
      </c>
    </row>
    <row r="1032" spans="33:34" x14ac:dyDescent="0.25">
      <c r="AG1032">
        <v>1030</v>
      </c>
      <c r="AH1032" t="str">
        <f t="shared" si="292"/>
        <v/>
      </c>
    </row>
    <row r="1033" spans="33:34" x14ac:dyDescent="0.25">
      <c r="AG1033">
        <v>1031</v>
      </c>
      <c r="AH1033" t="str">
        <f t="shared" si="292"/>
        <v/>
      </c>
    </row>
    <row r="1034" spans="33:34" x14ac:dyDescent="0.25">
      <c r="AG1034">
        <v>1032</v>
      </c>
      <c r="AH1034" t="str">
        <f t="shared" si="292"/>
        <v/>
      </c>
    </row>
    <row r="1035" spans="33:34" x14ac:dyDescent="0.25">
      <c r="AG1035">
        <v>1033</v>
      </c>
      <c r="AH1035" t="str">
        <f t="shared" si="292"/>
        <v/>
      </c>
    </row>
    <row r="1036" spans="33:34" x14ac:dyDescent="0.25">
      <c r="AG1036">
        <v>1034</v>
      </c>
      <c r="AH1036" t="str">
        <f t="shared" si="292"/>
        <v/>
      </c>
    </row>
    <row r="1037" spans="33:34" x14ac:dyDescent="0.25">
      <c r="AG1037">
        <v>1035</v>
      </c>
      <c r="AH1037" t="str">
        <f t="shared" si="292"/>
        <v/>
      </c>
    </row>
    <row r="1038" spans="33:34" x14ac:dyDescent="0.25">
      <c r="AG1038">
        <v>1036</v>
      </c>
      <c r="AH1038" t="str">
        <f t="shared" si="292"/>
        <v/>
      </c>
    </row>
    <row r="1039" spans="33:34" x14ac:dyDescent="0.25">
      <c r="AG1039">
        <v>1037</v>
      </c>
      <c r="AH1039">
        <f t="shared" si="292"/>
        <v>75</v>
      </c>
    </row>
    <row r="1040" spans="33:34" x14ac:dyDescent="0.25">
      <c r="AG1040">
        <v>1038</v>
      </c>
      <c r="AH1040" t="str">
        <f t="shared" si="292"/>
        <v/>
      </c>
    </row>
    <row r="1041" spans="33:34" x14ac:dyDescent="0.25">
      <c r="AG1041">
        <v>1039</v>
      </c>
      <c r="AH1041" t="str">
        <f t="shared" si="292"/>
        <v/>
      </c>
    </row>
    <row r="1042" spans="33:34" x14ac:dyDescent="0.25">
      <c r="AG1042">
        <v>1040</v>
      </c>
      <c r="AH1042" t="str">
        <f t="shared" si="292"/>
        <v/>
      </c>
    </row>
    <row r="1043" spans="33:34" x14ac:dyDescent="0.25">
      <c r="AG1043">
        <v>1041</v>
      </c>
      <c r="AH1043" t="str">
        <f t="shared" si="292"/>
        <v/>
      </c>
    </row>
    <row r="1044" spans="33:34" x14ac:dyDescent="0.25">
      <c r="AG1044">
        <v>1042</v>
      </c>
      <c r="AH1044" t="str">
        <f t="shared" si="292"/>
        <v/>
      </c>
    </row>
    <row r="1045" spans="33:34" x14ac:dyDescent="0.25">
      <c r="AG1045">
        <v>1043</v>
      </c>
      <c r="AH1045" t="str">
        <f t="shared" si="292"/>
        <v/>
      </c>
    </row>
    <row r="1046" spans="33:34" x14ac:dyDescent="0.25">
      <c r="AG1046">
        <v>1044</v>
      </c>
      <c r="AH1046" t="str">
        <f t="shared" si="292"/>
        <v/>
      </c>
    </row>
    <row r="1047" spans="33:34" x14ac:dyDescent="0.25">
      <c r="AG1047">
        <v>1045</v>
      </c>
      <c r="AH1047" t="str">
        <f t="shared" si="292"/>
        <v/>
      </c>
    </row>
    <row r="1048" spans="33:34" x14ac:dyDescent="0.25">
      <c r="AG1048">
        <v>1046</v>
      </c>
      <c r="AH1048" t="str">
        <f t="shared" si="292"/>
        <v/>
      </c>
    </row>
    <row r="1049" spans="33:34" x14ac:dyDescent="0.25">
      <c r="AG1049">
        <v>1047</v>
      </c>
      <c r="AH1049" t="str">
        <f t="shared" si="292"/>
        <v/>
      </c>
    </row>
    <row r="1050" spans="33:34" x14ac:dyDescent="0.25">
      <c r="AG1050">
        <v>1048</v>
      </c>
      <c r="AH1050" t="str">
        <f t="shared" si="292"/>
        <v/>
      </c>
    </row>
    <row r="1051" spans="33:34" x14ac:dyDescent="0.25">
      <c r="AG1051">
        <v>1049</v>
      </c>
      <c r="AH1051" t="str">
        <f t="shared" si="292"/>
        <v/>
      </c>
    </row>
    <row r="1052" spans="33:34" x14ac:dyDescent="0.25">
      <c r="AG1052">
        <v>1050</v>
      </c>
      <c r="AH1052" t="str">
        <f t="shared" si="292"/>
        <v/>
      </c>
    </row>
    <row r="1053" spans="33:34" x14ac:dyDescent="0.25">
      <c r="AG1053">
        <v>1051</v>
      </c>
      <c r="AH1053">
        <f t="shared" si="292"/>
        <v>76</v>
      </c>
    </row>
    <row r="1054" spans="33:34" x14ac:dyDescent="0.25">
      <c r="AG1054">
        <v>1052</v>
      </c>
      <c r="AH1054" t="str">
        <f t="shared" si="292"/>
        <v/>
      </c>
    </row>
    <row r="1055" spans="33:34" x14ac:dyDescent="0.25">
      <c r="AG1055">
        <v>1053</v>
      </c>
      <c r="AH1055" t="str">
        <f t="shared" si="292"/>
        <v/>
      </c>
    </row>
    <row r="1056" spans="33:34" x14ac:dyDescent="0.25">
      <c r="AG1056">
        <v>1054</v>
      </c>
      <c r="AH1056" t="str">
        <f t="shared" si="292"/>
        <v/>
      </c>
    </row>
    <row r="1057" spans="33:34" x14ac:dyDescent="0.25">
      <c r="AG1057">
        <v>1055</v>
      </c>
      <c r="AH1057" t="str">
        <f t="shared" si="292"/>
        <v/>
      </c>
    </row>
    <row r="1058" spans="33:34" x14ac:dyDescent="0.25">
      <c r="AG1058">
        <v>1056</v>
      </c>
      <c r="AH1058" t="str">
        <f t="shared" si="292"/>
        <v/>
      </c>
    </row>
    <row r="1059" spans="33:34" x14ac:dyDescent="0.25">
      <c r="AG1059">
        <v>1057</v>
      </c>
      <c r="AH1059" t="str">
        <f t="shared" si="292"/>
        <v/>
      </c>
    </row>
    <row r="1060" spans="33:34" x14ac:dyDescent="0.25">
      <c r="AG1060">
        <v>1058</v>
      </c>
      <c r="AH1060" t="str">
        <f t="shared" si="292"/>
        <v/>
      </c>
    </row>
    <row r="1061" spans="33:34" x14ac:dyDescent="0.25">
      <c r="AG1061">
        <v>1059</v>
      </c>
      <c r="AH1061" t="str">
        <f t="shared" si="292"/>
        <v/>
      </c>
    </row>
    <row r="1062" spans="33:34" x14ac:dyDescent="0.25">
      <c r="AG1062">
        <v>1060</v>
      </c>
      <c r="AH1062" t="str">
        <f t="shared" si="292"/>
        <v/>
      </c>
    </row>
    <row r="1063" spans="33:34" x14ac:dyDescent="0.25">
      <c r="AG1063">
        <v>1061</v>
      </c>
      <c r="AH1063" t="str">
        <f t="shared" si="292"/>
        <v/>
      </c>
    </row>
    <row r="1064" spans="33:34" x14ac:dyDescent="0.25">
      <c r="AG1064">
        <v>1062</v>
      </c>
      <c r="AH1064" t="str">
        <f t="shared" si="292"/>
        <v/>
      </c>
    </row>
    <row r="1065" spans="33:34" x14ac:dyDescent="0.25">
      <c r="AG1065">
        <v>1063</v>
      </c>
      <c r="AH1065" t="str">
        <f t="shared" si="292"/>
        <v/>
      </c>
    </row>
    <row r="1066" spans="33:34" x14ac:dyDescent="0.25">
      <c r="AG1066">
        <v>1064</v>
      </c>
      <c r="AH1066" t="str">
        <f t="shared" si="292"/>
        <v/>
      </c>
    </row>
    <row r="1067" spans="33:34" x14ac:dyDescent="0.25">
      <c r="AG1067">
        <v>1065</v>
      </c>
      <c r="AH1067">
        <f t="shared" si="292"/>
        <v>77</v>
      </c>
    </row>
    <row r="1068" spans="33:34" x14ac:dyDescent="0.25">
      <c r="AG1068">
        <v>1066</v>
      </c>
      <c r="AH1068" t="str">
        <f t="shared" si="292"/>
        <v/>
      </c>
    </row>
    <row r="1069" spans="33:34" x14ac:dyDescent="0.25">
      <c r="AG1069">
        <v>1067</v>
      </c>
      <c r="AH1069" t="str">
        <f t="shared" si="292"/>
        <v/>
      </c>
    </row>
    <row r="1070" spans="33:34" x14ac:dyDescent="0.25">
      <c r="AG1070">
        <v>1068</v>
      </c>
      <c r="AH1070" t="str">
        <f t="shared" si="292"/>
        <v/>
      </c>
    </row>
    <row r="1071" spans="33:34" x14ac:dyDescent="0.25">
      <c r="AG1071">
        <v>1069</v>
      </c>
      <c r="AH1071" t="str">
        <f t="shared" si="292"/>
        <v/>
      </c>
    </row>
    <row r="1072" spans="33:34" x14ac:dyDescent="0.25">
      <c r="AG1072">
        <v>1070</v>
      </c>
      <c r="AH1072" t="str">
        <f t="shared" si="292"/>
        <v/>
      </c>
    </row>
    <row r="1073" spans="33:34" x14ac:dyDescent="0.25">
      <c r="AG1073">
        <v>1071</v>
      </c>
      <c r="AH1073" t="str">
        <f t="shared" si="292"/>
        <v/>
      </c>
    </row>
    <row r="1074" spans="33:34" x14ac:dyDescent="0.25">
      <c r="AG1074">
        <v>1072</v>
      </c>
      <c r="AH1074" t="str">
        <f t="shared" si="292"/>
        <v/>
      </c>
    </row>
    <row r="1075" spans="33:34" x14ac:dyDescent="0.25">
      <c r="AG1075">
        <v>1073</v>
      </c>
      <c r="AH1075" t="str">
        <f t="shared" si="292"/>
        <v/>
      </c>
    </row>
    <row r="1076" spans="33:34" x14ac:dyDescent="0.25">
      <c r="AG1076">
        <v>1074</v>
      </c>
      <c r="AH1076" t="str">
        <f t="shared" si="292"/>
        <v/>
      </c>
    </row>
    <row r="1077" spans="33:34" x14ac:dyDescent="0.25">
      <c r="AG1077">
        <v>1075</v>
      </c>
      <c r="AH1077" t="str">
        <f t="shared" si="292"/>
        <v/>
      </c>
    </row>
    <row r="1078" spans="33:34" x14ac:dyDescent="0.25">
      <c r="AG1078">
        <v>1076</v>
      </c>
      <c r="AH1078" t="str">
        <f t="shared" si="292"/>
        <v/>
      </c>
    </row>
    <row r="1079" spans="33:34" x14ac:dyDescent="0.25">
      <c r="AG1079">
        <v>1077</v>
      </c>
      <c r="AH1079" t="str">
        <f t="shared" si="292"/>
        <v/>
      </c>
    </row>
    <row r="1080" spans="33:34" x14ac:dyDescent="0.25">
      <c r="AG1080">
        <v>1078</v>
      </c>
      <c r="AH1080" t="str">
        <f t="shared" si="292"/>
        <v/>
      </c>
    </row>
    <row r="1081" spans="33:34" x14ac:dyDescent="0.25">
      <c r="AG1081">
        <v>1079</v>
      </c>
      <c r="AH1081">
        <f t="shared" si="292"/>
        <v>78</v>
      </c>
    </row>
    <row r="1082" spans="33:34" x14ac:dyDescent="0.25">
      <c r="AG1082">
        <v>1080</v>
      </c>
      <c r="AH1082" t="str">
        <f t="shared" si="292"/>
        <v/>
      </c>
    </row>
    <row r="1083" spans="33:34" x14ac:dyDescent="0.25">
      <c r="AG1083">
        <v>1081</v>
      </c>
      <c r="AH1083" t="str">
        <f t="shared" si="292"/>
        <v/>
      </c>
    </row>
    <row r="1084" spans="33:34" x14ac:dyDescent="0.25">
      <c r="AG1084">
        <v>1082</v>
      </c>
      <c r="AH1084" t="str">
        <f t="shared" si="292"/>
        <v/>
      </c>
    </row>
    <row r="1085" spans="33:34" x14ac:dyDescent="0.25">
      <c r="AG1085">
        <v>1083</v>
      </c>
      <c r="AH1085" t="str">
        <f t="shared" si="292"/>
        <v/>
      </c>
    </row>
    <row r="1086" spans="33:34" x14ac:dyDescent="0.25">
      <c r="AG1086">
        <v>1084</v>
      </c>
      <c r="AH1086" t="str">
        <f t="shared" si="292"/>
        <v/>
      </c>
    </row>
    <row r="1087" spans="33:34" x14ac:dyDescent="0.25">
      <c r="AG1087">
        <v>1085</v>
      </c>
      <c r="AH1087" t="str">
        <f t="shared" si="292"/>
        <v/>
      </c>
    </row>
    <row r="1088" spans="33:34" x14ac:dyDescent="0.25">
      <c r="AG1088">
        <v>1086</v>
      </c>
      <c r="AH1088" t="str">
        <f t="shared" si="292"/>
        <v/>
      </c>
    </row>
    <row r="1089" spans="33:34" x14ac:dyDescent="0.25">
      <c r="AG1089">
        <v>1087</v>
      </c>
      <c r="AH1089" t="str">
        <f t="shared" si="292"/>
        <v/>
      </c>
    </row>
    <row r="1090" spans="33:34" x14ac:dyDescent="0.25">
      <c r="AG1090">
        <v>1088</v>
      </c>
      <c r="AH1090" t="str">
        <f t="shared" si="292"/>
        <v/>
      </c>
    </row>
    <row r="1091" spans="33:34" x14ac:dyDescent="0.25">
      <c r="AG1091">
        <v>1089</v>
      </c>
      <c r="AH1091" t="str">
        <f t="shared" si="292"/>
        <v/>
      </c>
    </row>
    <row r="1092" spans="33:34" x14ac:dyDescent="0.25">
      <c r="AG1092">
        <v>1090</v>
      </c>
      <c r="AH1092" t="str">
        <f t="shared" si="292"/>
        <v/>
      </c>
    </row>
    <row r="1093" spans="33:34" x14ac:dyDescent="0.25">
      <c r="AG1093">
        <v>1091</v>
      </c>
      <c r="AH1093" t="str">
        <f t="shared" ref="AH1093:AH1156" si="293">IF(AG1092/14=INT(AG1092/14),AG1092/14+1,"")</f>
        <v/>
      </c>
    </row>
    <row r="1094" spans="33:34" x14ac:dyDescent="0.25">
      <c r="AG1094">
        <v>1092</v>
      </c>
      <c r="AH1094" t="str">
        <f t="shared" si="293"/>
        <v/>
      </c>
    </row>
    <row r="1095" spans="33:34" x14ac:dyDescent="0.25">
      <c r="AG1095">
        <v>1093</v>
      </c>
      <c r="AH1095">
        <f t="shared" si="293"/>
        <v>79</v>
      </c>
    </row>
    <row r="1096" spans="33:34" x14ac:dyDescent="0.25">
      <c r="AG1096">
        <v>1094</v>
      </c>
      <c r="AH1096" t="str">
        <f t="shared" si="293"/>
        <v/>
      </c>
    </row>
    <row r="1097" spans="33:34" x14ac:dyDescent="0.25">
      <c r="AG1097">
        <v>1095</v>
      </c>
      <c r="AH1097" t="str">
        <f t="shared" si="293"/>
        <v/>
      </c>
    </row>
    <row r="1098" spans="33:34" x14ac:dyDescent="0.25">
      <c r="AG1098">
        <v>1096</v>
      </c>
      <c r="AH1098" t="str">
        <f t="shared" si="293"/>
        <v/>
      </c>
    </row>
    <row r="1099" spans="33:34" x14ac:dyDescent="0.25">
      <c r="AG1099">
        <v>1097</v>
      </c>
      <c r="AH1099" t="str">
        <f t="shared" si="293"/>
        <v/>
      </c>
    </row>
    <row r="1100" spans="33:34" x14ac:dyDescent="0.25">
      <c r="AG1100">
        <v>1098</v>
      </c>
      <c r="AH1100" t="str">
        <f t="shared" si="293"/>
        <v/>
      </c>
    </row>
    <row r="1101" spans="33:34" x14ac:dyDescent="0.25">
      <c r="AG1101">
        <v>1099</v>
      </c>
      <c r="AH1101" t="str">
        <f t="shared" si="293"/>
        <v/>
      </c>
    </row>
    <row r="1102" spans="33:34" x14ac:dyDescent="0.25">
      <c r="AG1102">
        <v>1100</v>
      </c>
      <c r="AH1102" t="str">
        <f t="shared" si="293"/>
        <v/>
      </c>
    </row>
    <row r="1103" spans="33:34" x14ac:dyDescent="0.25">
      <c r="AG1103">
        <v>1101</v>
      </c>
      <c r="AH1103" t="str">
        <f t="shared" si="293"/>
        <v/>
      </c>
    </row>
    <row r="1104" spans="33:34" x14ac:dyDescent="0.25">
      <c r="AG1104">
        <v>1102</v>
      </c>
      <c r="AH1104" t="str">
        <f t="shared" si="293"/>
        <v/>
      </c>
    </row>
    <row r="1105" spans="33:34" x14ac:dyDescent="0.25">
      <c r="AG1105">
        <v>1103</v>
      </c>
      <c r="AH1105" t="str">
        <f t="shared" si="293"/>
        <v/>
      </c>
    </row>
    <row r="1106" spans="33:34" x14ac:dyDescent="0.25">
      <c r="AG1106">
        <v>1104</v>
      </c>
      <c r="AH1106" t="str">
        <f t="shared" si="293"/>
        <v/>
      </c>
    </row>
    <row r="1107" spans="33:34" x14ac:dyDescent="0.25">
      <c r="AG1107">
        <v>1105</v>
      </c>
      <c r="AH1107" t="str">
        <f t="shared" si="293"/>
        <v/>
      </c>
    </row>
    <row r="1108" spans="33:34" x14ac:dyDescent="0.25">
      <c r="AG1108">
        <v>1106</v>
      </c>
      <c r="AH1108" t="str">
        <f t="shared" si="293"/>
        <v/>
      </c>
    </row>
    <row r="1109" spans="33:34" x14ac:dyDescent="0.25">
      <c r="AG1109">
        <v>1107</v>
      </c>
      <c r="AH1109">
        <f t="shared" si="293"/>
        <v>80</v>
      </c>
    </row>
    <row r="1110" spans="33:34" x14ac:dyDescent="0.25">
      <c r="AG1110">
        <v>1108</v>
      </c>
      <c r="AH1110" t="str">
        <f t="shared" si="293"/>
        <v/>
      </c>
    </row>
    <row r="1111" spans="33:34" x14ac:dyDescent="0.25">
      <c r="AG1111">
        <v>1109</v>
      </c>
      <c r="AH1111" t="str">
        <f t="shared" si="293"/>
        <v/>
      </c>
    </row>
    <row r="1112" spans="33:34" x14ac:dyDescent="0.25">
      <c r="AG1112">
        <v>1110</v>
      </c>
      <c r="AH1112" t="str">
        <f t="shared" si="293"/>
        <v/>
      </c>
    </row>
    <row r="1113" spans="33:34" x14ac:dyDescent="0.25">
      <c r="AG1113">
        <v>1111</v>
      </c>
      <c r="AH1113" t="str">
        <f t="shared" si="293"/>
        <v/>
      </c>
    </row>
    <row r="1114" spans="33:34" x14ac:dyDescent="0.25">
      <c r="AG1114">
        <v>1112</v>
      </c>
      <c r="AH1114" t="str">
        <f t="shared" si="293"/>
        <v/>
      </c>
    </row>
    <row r="1115" spans="33:34" x14ac:dyDescent="0.25">
      <c r="AG1115">
        <v>1113</v>
      </c>
      <c r="AH1115" t="str">
        <f t="shared" si="293"/>
        <v/>
      </c>
    </row>
    <row r="1116" spans="33:34" x14ac:dyDescent="0.25">
      <c r="AG1116">
        <v>1114</v>
      </c>
      <c r="AH1116" t="str">
        <f t="shared" si="293"/>
        <v/>
      </c>
    </row>
    <row r="1117" spans="33:34" x14ac:dyDescent="0.25">
      <c r="AG1117">
        <v>1115</v>
      </c>
      <c r="AH1117" t="str">
        <f t="shared" si="293"/>
        <v/>
      </c>
    </row>
    <row r="1118" spans="33:34" x14ac:dyDescent="0.25">
      <c r="AG1118">
        <v>1116</v>
      </c>
      <c r="AH1118" t="str">
        <f t="shared" si="293"/>
        <v/>
      </c>
    </row>
    <row r="1119" spans="33:34" x14ac:dyDescent="0.25">
      <c r="AG1119">
        <v>1117</v>
      </c>
      <c r="AH1119" t="str">
        <f t="shared" si="293"/>
        <v/>
      </c>
    </row>
    <row r="1120" spans="33:34" x14ac:dyDescent="0.25">
      <c r="AG1120">
        <v>1118</v>
      </c>
      <c r="AH1120" t="str">
        <f t="shared" si="293"/>
        <v/>
      </c>
    </row>
    <row r="1121" spans="33:34" x14ac:dyDescent="0.25">
      <c r="AG1121">
        <v>1119</v>
      </c>
      <c r="AH1121" t="str">
        <f t="shared" si="293"/>
        <v/>
      </c>
    </row>
    <row r="1122" spans="33:34" x14ac:dyDescent="0.25">
      <c r="AG1122">
        <v>1120</v>
      </c>
      <c r="AH1122" t="str">
        <f t="shared" si="293"/>
        <v/>
      </c>
    </row>
    <row r="1123" spans="33:34" x14ac:dyDescent="0.25">
      <c r="AG1123">
        <v>1121</v>
      </c>
      <c r="AH1123">
        <f t="shared" si="293"/>
        <v>81</v>
      </c>
    </row>
    <row r="1124" spans="33:34" x14ac:dyDescent="0.25">
      <c r="AG1124">
        <v>1122</v>
      </c>
      <c r="AH1124" t="str">
        <f t="shared" si="293"/>
        <v/>
      </c>
    </row>
    <row r="1125" spans="33:34" x14ac:dyDescent="0.25">
      <c r="AG1125">
        <v>1123</v>
      </c>
      <c r="AH1125" t="str">
        <f t="shared" si="293"/>
        <v/>
      </c>
    </row>
    <row r="1126" spans="33:34" x14ac:dyDescent="0.25">
      <c r="AG1126">
        <v>1124</v>
      </c>
      <c r="AH1126" t="str">
        <f t="shared" si="293"/>
        <v/>
      </c>
    </row>
    <row r="1127" spans="33:34" x14ac:dyDescent="0.25">
      <c r="AG1127">
        <v>1125</v>
      </c>
      <c r="AH1127" t="str">
        <f t="shared" si="293"/>
        <v/>
      </c>
    </row>
    <row r="1128" spans="33:34" x14ac:dyDescent="0.25">
      <c r="AG1128">
        <v>1126</v>
      </c>
      <c r="AH1128" t="str">
        <f t="shared" si="293"/>
        <v/>
      </c>
    </row>
    <row r="1129" spans="33:34" x14ac:dyDescent="0.25">
      <c r="AG1129">
        <v>1127</v>
      </c>
      <c r="AH1129" t="str">
        <f t="shared" si="293"/>
        <v/>
      </c>
    </row>
    <row r="1130" spans="33:34" x14ac:dyDescent="0.25">
      <c r="AG1130">
        <v>1128</v>
      </c>
      <c r="AH1130" t="str">
        <f t="shared" si="293"/>
        <v/>
      </c>
    </row>
    <row r="1131" spans="33:34" x14ac:dyDescent="0.25">
      <c r="AG1131">
        <v>1129</v>
      </c>
      <c r="AH1131" t="str">
        <f t="shared" si="293"/>
        <v/>
      </c>
    </row>
    <row r="1132" spans="33:34" x14ac:dyDescent="0.25">
      <c r="AG1132">
        <v>1130</v>
      </c>
      <c r="AH1132" t="str">
        <f t="shared" si="293"/>
        <v/>
      </c>
    </row>
    <row r="1133" spans="33:34" x14ac:dyDescent="0.25">
      <c r="AG1133">
        <v>1131</v>
      </c>
      <c r="AH1133" t="str">
        <f t="shared" si="293"/>
        <v/>
      </c>
    </row>
    <row r="1134" spans="33:34" x14ac:dyDescent="0.25">
      <c r="AG1134">
        <v>1132</v>
      </c>
      <c r="AH1134" t="str">
        <f t="shared" si="293"/>
        <v/>
      </c>
    </row>
    <row r="1135" spans="33:34" x14ac:dyDescent="0.25">
      <c r="AG1135">
        <v>1133</v>
      </c>
      <c r="AH1135" t="str">
        <f t="shared" si="293"/>
        <v/>
      </c>
    </row>
    <row r="1136" spans="33:34" x14ac:dyDescent="0.25">
      <c r="AG1136">
        <v>1134</v>
      </c>
      <c r="AH1136" t="str">
        <f t="shared" si="293"/>
        <v/>
      </c>
    </row>
    <row r="1137" spans="33:34" x14ac:dyDescent="0.25">
      <c r="AG1137">
        <v>1135</v>
      </c>
      <c r="AH1137">
        <f t="shared" si="293"/>
        <v>82</v>
      </c>
    </row>
    <row r="1138" spans="33:34" x14ac:dyDescent="0.25">
      <c r="AG1138">
        <v>1136</v>
      </c>
      <c r="AH1138" t="str">
        <f t="shared" si="293"/>
        <v/>
      </c>
    </row>
    <row r="1139" spans="33:34" x14ac:dyDescent="0.25">
      <c r="AG1139">
        <v>1137</v>
      </c>
      <c r="AH1139" t="str">
        <f t="shared" si="293"/>
        <v/>
      </c>
    </row>
    <row r="1140" spans="33:34" x14ac:dyDescent="0.25">
      <c r="AG1140">
        <v>1138</v>
      </c>
      <c r="AH1140" t="str">
        <f t="shared" si="293"/>
        <v/>
      </c>
    </row>
    <row r="1141" spans="33:34" x14ac:dyDescent="0.25">
      <c r="AG1141">
        <v>1139</v>
      </c>
      <c r="AH1141" t="str">
        <f t="shared" si="293"/>
        <v/>
      </c>
    </row>
    <row r="1142" spans="33:34" x14ac:dyDescent="0.25">
      <c r="AG1142">
        <v>1140</v>
      </c>
      <c r="AH1142" t="str">
        <f t="shared" si="293"/>
        <v/>
      </c>
    </row>
    <row r="1143" spans="33:34" x14ac:dyDescent="0.25">
      <c r="AG1143">
        <v>1141</v>
      </c>
      <c r="AH1143" t="str">
        <f t="shared" si="293"/>
        <v/>
      </c>
    </row>
    <row r="1144" spans="33:34" x14ac:dyDescent="0.25">
      <c r="AG1144">
        <v>1142</v>
      </c>
      <c r="AH1144" t="str">
        <f t="shared" si="293"/>
        <v/>
      </c>
    </row>
    <row r="1145" spans="33:34" x14ac:dyDescent="0.25">
      <c r="AG1145">
        <v>1143</v>
      </c>
      <c r="AH1145" t="str">
        <f t="shared" si="293"/>
        <v/>
      </c>
    </row>
    <row r="1146" spans="33:34" x14ac:dyDescent="0.25">
      <c r="AG1146">
        <v>1144</v>
      </c>
      <c r="AH1146" t="str">
        <f t="shared" si="293"/>
        <v/>
      </c>
    </row>
    <row r="1147" spans="33:34" x14ac:dyDescent="0.25">
      <c r="AG1147">
        <v>1145</v>
      </c>
      <c r="AH1147" t="str">
        <f t="shared" si="293"/>
        <v/>
      </c>
    </row>
    <row r="1148" spans="33:34" x14ac:dyDescent="0.25">
      <c r="AG1148">
        <v>1146</v>
      </c>
      <c r="AH1148" t="str">
        <f t="shared" si="293"/>
        <v/>
      </c>
    </row>
    <row r="1149" spans="33:34" x14ac:dyDescent="0.25">
      <c r="AG1149">
        <v>1147</v>
      </c>
      <c r="AH1149" t="str">
        <f t="shared" si="293"/>
        <v/>
      </c>
    </row>
    <row r="1150" spans="33:34" x14ac:dyDescent="0.25">
      <c r="AG1150">
        <v>1148</v>
      </c>
      <c r="AH1150" t="str">
        <f t="shared" si="293"/>
        <v/>
      </c>
    </row>
    <row r="1151" spans="33:34" x14ac:dyDescent="0.25">
      <c r="AG1151">
        <v>1149</v>
      </c>
      <c r="AH1151">
        <f t="shared" si="293"/>
        <v>83</v>
      </c>
    </row>
    <row r="1152" spans="33:34" x14ac:dyDescent="0.25">
      <c r="AG1152">
        <v>1150</v>
      </c>
      <c r="AH1152" t="str">
        <f t="shared" si="293"/>
        <v/>
      </c>
    </row>
    <row r="1153" spans="33:34" x14ac:dyDescent="0.25">
      <c r="AG1153">
        <v>1151</v>
      </c>
      <c r="AH1153" t="str">
        <f t="shared" si="293"/>
        <v/>
      </c>
    </row>
    <row r="1154" spans="33:34" x14ac:dyDescent="0.25">
      <c r="AG1154">
        <v>1152</v>
      </c>
      <c r="AH1154" t="str">
        <f t="shared" si="293"/>
        <v/>
      </c>
    </row>
    <row r="1155" spans="33:34" x14ac:dyDescent="0.25">
      <c r="AG1155">
        <v>1153</v>
      </c>
      <c r="AH1155" t="str">
        <f t="shared" si="293"/>
        <v/>
      </c>
    </row>
    <row r="1156" spans="33:34" x14ac:dyDescent="0.25">
      <c r="AG1156">
        <v>1154</v>
      </c>
      <c r="AH1156" t="str">
        <f t="shared" si="293"/>
        <v/>
      </c>
    </row>
    <row r="1157" spans="33:34" x14ac:dyDescent="0.25">
      <c r="AG1157">
        <v>1155</v>
      </c>
      <c r="AH1157" t="str">
        <f t="shared" ref="AH1157:AH1220" si="294">IF(AG1156/14=INT(AG1156/14),AG1156/14+1,"")</f>
        <v/>
      </c>
    </row>
    <row r="1158" spans="33:34" x14ac:dyDescent="0.25">
      <c r="AG1158">
        <v>1156</v>
      </c>
      <c r="AH1158" t="str">
        <f t="shared" si="294"/>
        <v/>
      </c>
    </row>
    <row r="1159" spans="33:34" x14ac:dyDescent="0.25">
      <c r="AG1159">
        <v>1157</v>
      </c>
      <c r="AH1159" t="str">
        <f t="shared" si="294"/>
        <v/>
      </c>
    </row>
    <row r="1160" spans="33:34" x14ac:dyDescent="0.25">
      <c r="AG1160">
        <v>1158</v>
      </c>
      <c r="AH1160" t="str">
        <f t="shared" si="294"/>
        <v/>
      </c>
    </row>
    <row r="1161" spans="33:34" x14ac:dyDescent="0.25">
      <c r="AG1161">
        <v>1159</v>
      </c>
      <c r="AH1161" t="str">
        <f t="shared" si="294"/>
        <v/>
      </c>
    </row>
    <row r="1162" spans="33:34" x14ac:dyDescent="0.25">
      <c r="AG1162">
        <v>1160</v>
      </c>
      <c r="AH1162" t="str">
        <f t="shared" si="294"/>
        <v/>
      </c>
    </row>
    <row r="1163" spans="33:34" x14ac:dyDescent="0.25">
      <c r="AG1163">
        <v>1161</v>
      </c>
      <c r="AH1163" t="str">
        <f t="shared" si="294"/>
        <v/>
      </c>
    </row>
    <row r="1164" spans="33:34" x14ac:dyDescent="0.25">
      <c r="AG1164">
        <v>1162</v>
      </c>
      <c r="AH1164" t="str">
        <f t="shared" si="294"/>
        <v/>
      </c>
    </row>
    <row r="1165" spans="33:34" x14ac:dyDescent="0.25">
      <c r="AG1165">
        <v>1163</v>
      </c>
      <c r="AH1165">
        <f t="shared" si="294"/>
        <v>84</v>
      </c>
    </row>
    <row r="1166" spans="33:34" x14ac:dyDescent="0.25">
      <c r="AG1166">
        <v>1164</v>
      </c>
      <c r="AH1166" t="str">
        <f t="shared" si="294"/>
        <v/>
      </c>
    </row>
    <row r="1167" spans="33:34" x14ac:dyDescent="0.25">
      <c r="AG1167">
        <v>1165</v>
      </c>
      <c r="AH1167" t="str">
        <f t="shared" si="294"/>
        <v/>
      </c>
    </row>
    <row r="1168" spans="33:34" x14ac:dyDescent="0.25">
      <c r="AG1168">
        <v>1166</v>
      </c>
      <c r="AH1168" t="str">
        <f t="shared" si="294"/>
        <v/>
      </c>
    </row>
    <row r="1169" spans="33:34" x14ac:dyDescent="0.25">
      <c r="AG1169">
        <v>1167</v>
      </c>
      <c r="AH1169" t="str">
        <f t="shared" si="294"/>
        <v/>
      </c>
    </row>
    <row r="1170" spans="33:34" x14ac:dyDescent="0.25">
      <c r="AG1170">
        <v>1168</v>
      </c>
      <c r="AH1170" t="str">
        <f t="shared" si="294"/>
        <v/>
      </c>
    </row>
    <row r="1171" spans="33:34" x14ac:dyDescent="0.25">
      <c r="AG1171">
        <v>1169</v>
      </c>
      <c r="AH1171" t="str">
        <f t="shared" si="294"/>
        <v/>
      </c>
    </row>
    <row r="1172" spans="33:34" x14ac:dyDescent="0.25">
      <c r="AG1172">
        <v>1170</v>
      </c>
      <c r="AH1172" t="str">
        <f t="shared" si="294"/>
        <v/>
      </c>
    </row>
    <row r="1173" spans="33:34" x14ac:dyDescent="0.25">
      <c r="AG1173">
        <v>1171</v>
      </c>
      <c r="AH1173" t="str">
        <f t="shared" si="294"/>
        <v/>
      </c>
    </row>
    <row r="1174" spans="33:34" x14ac:dyDescent="0.25">
      <c r="AG1174">
        <v>1172</v>
      </c>
      <c r="AH1174" t="str">
        <f t="shared" si="294"/>
        <v/>
      </c>
    </row>
    <row r="1175" spans="33:34" x14ac:dyDescent="0.25">
      <c r="AG1175">
        <v>1173</v>
      </c>
      <c r="AH1175" t="str">
        <f t="shared" si="294"/>
        <v/>
      </c>
    </row>
    <row r="1176" spans="33:34" x14ac:dyDescent="0.25">
      <c r="AG1176">
        <v>1174</v>
      </c>
      <c r="AH1176" t="str">
        <f t="shared" si="294"/>
        <v/>
      </c>
    </row>
    <row r="1177" spans="33:34" x14ac:dyDescent="0.25">
      <c r="AG1177">
        <v>1175</v>
      </c>
      <c r="AH1177" t="str">
        <f t="shared" si="294"/>
        <v/>
      </c>
    </row>
    <row r="1178" spans="33:34" x14ac:dyDescent="0.25">
      <c r="AG1178">
        <v>1176</v>
      </c>
      <c r="AH1178" t="str">
        <f t="shared" si="294"/>
        <v/>
      </c>
    </row>
    <row r="1179" spans="33:34" x14ac:dyDescent="0.25">
      <c r="AG1179">
        <v>1177</v>
      </c>
      <c r="AH1179">
        <f t="shared" si="294"/>
        <v>85</v>
      </c>
    </row>
    <row r="1180" spans="33:34" x14ac:dyDescent="0.25">
      <c r="AG1180">
        <v>1178</v>
      </c>
      <c r="AH1180" t="str">
        <f t="shared" si="294"/>
        <v/>
      </c>
    </row>
    <row r="1181" spans="33:34" x14ac:dyDescent="0.25">
      <c r="AG1181">
        <v>1179</v>
      </c>
      <c r="AH1181" t="str">
        <f t="shared" si="294"/>
        <v/>
      </c>
    </row>
    <row r="1182" spans="33:34" x14ac:dyDescent="0.25">
      <c r="AG1182">
        <v>1180</v>
      </c>
      <c r="AH1182" t="str">
        <f t="shared" si="294"/>
        <v/>
      </c>
    </row>
    <row r="1183" spans="33:34" x14ac:dyDescent="0.25">
      <c r="AG1183">
        <v>1181</v>
      </c>
      <c r="AH1183" t="str">
        <f t="shared" si="294"/>
        <v/>
      </c>
    </row>
    <row r="1184" spans="33:34" x14ac:dyDescent="0.25">
      <c r="AG1184">
        <v>1182</v>
      </c>
      <c r="AH1184" t="str">
        <f t="shared" si="294"/>
        <v/>
      </c>
    </row>
    <row r="1185" spans="33:34" x14ac:dyDescent="0.25">
      <c r="AG1185">
        <v>1183</v>
      </c>
      <c r="AH1185" t="str">
        <f t="shared" si="294"/>
        <v/>
      </c>
    </row>
    <row r="1186" spans="33:34" x14ac:dyDescent="0.25">
      <c r="AG1186">
        <v>1184</v>
      </c>
      <c r="AH1186" t="str">
        <f t="shared" si="294"/>
        <v/>
      </c>
    </row>
    <row r="1187" spans="33:34" x14ac:dyDescent="0.25">
      <c r="AG1187">
        <v>1185</v>
      </c>
      <c r="AH1187" t="str">
        <f t="shared" si="294"/>
        <v/>
      </c>
    </row>
    <row r="1188" spans="33:34" x14ac:dyDescent="0.25">
      <c r="AG1188">
        <v>1186</v>
      </c>
      <c r="AH1188" t="str">
        <f t="shared" si="294"/>
        <v/>
      </c>
    </row>
    <row r="1189" spans="33:34" x14ac:dyDescent="0.25">
      <c r="AG1189">
        <v>1187</v>
      </c>
      <c r="AH1189" t="str">
        <f t="shared" si="294"/>
        <v/>
      </c>
    </row>
    <row r="1190" spans="33:34" x14ac:dyDescent="0.25">
      <c r="AG1190">
        <v>1188</v>
      </c>
      <c r="AH1190" t="str">
        <f t="shared" si="294"/>
        <v/>
      </c>
    </row>
    <row r="1191" spans="33:34" x14ac:dyDescent="0.25">
      <c r="AG1191">
        <v>1189</v>
      </c>
      <c r="AH1191" t="str">
        <f t="shared" si="294"/>
        <v/>
      </c>
    </row>
    <row r="1192" spans="33:34" x14ac:dyDescent="0.25">
      <c r="AG1192">
        <v>1190</v>
      </c>
      <c r="AH1192" t="str">
        <f t="shared" si="294"/>
        <v/>
      </c>
    </row>
    <row r="1193" spans="33:34" x14ac:dyDescent="0.25">
      <c r="AG1193">
        <v>1191</v>
      </c>
      <c r="AH1193">
        <f t="shared" si="294"/>
        <v>86</v>
      </c>
    </row>
    <row r="1194" spans="33:34" x14ac:dyDescent="0.25">
      <c r="AG1194">
        <v>1192</v>
      </c>
      <c r="AH1194" t="str">
        <f t="shared" si="294"/>
        <v/>
      </c>
    </row>
    <row r="1195" spans="33:34" x14ac:dyDescent="0.25">
      <c r="AG1195">
        <v>1193</v>
      </c>
      <c r="AH1195" t="str">
        <f t="shared" si="294"/>
        <v/>
      </c>
    </row>
    <row r="1196" spans="33:34" x14ac:dyDescent="0.25">
      <c r="AG1196">
        <v>1194</v>
      </c>
      <c r="AH1196" t="str">
        <f t="shared" si="294"/>
        <v/>
      </c>
    </row>
    <row r="1197" spans="33:34" x14ac:dyDescent="0.25">
      <c r="AG1197">
        <v>1195</v>
      </c>
      <c r="AH1197" t="str">
        <f t="shared" si="294"/>
        <v/>
      </c>
    </row>
    <row r="1198" spans="33:34" x14ac:dyDescent="0.25">
      <c r="AG1198">
        <v>1196</v>
      </c>
      <c r="AH1198" t="str">
        <f t="shared" si="294"/>
        <v/>
      </c>
    </row>
    <row r="1199" spans="33:34" x14ac:dyDescent="0.25">
      <c r="AG1199">
        <v>1197</v>
      </c>
      <c r="AH1199" t="str">
        <f t="shared" si="294"/>
        <v/>
      </c>
    </row>
    <row r="1200" spans="33:34" x14ac:dyDescent="0.25">
      <c r="AG1200">
        <v>1198</v>
      </c>
      <c r="AH1200" t="str">
        <f t="shared" si="294"/>
        <v/>
      </c>
    </row>
    <row r="1201" spans="33:34" x14ac:dyDescent="0.25">
      <c r="AG1201">
        <v>1199</v>
      </c>
      <c r="AH1201" t="str">
        <f t="shared" si="294"/>
        <v/>
      </c>
    </row>
    <row r="1202" spans="33:34" x14ac:dyDescent="0.25">
      <c r="AG1202">
        <v>1200</v>
      </c>
      <c r="AH1202" t="str">
        <f t="shared" si="294"/>
        <v/>
      </c>
    </row>
    <row r="1203" spans="33:34" x14ac:dyDescent="0.25">
      <c r="AG1203">
        <v>1201</v>
      </c>
      <c r="AH1203" t="str">
        <f t="shared" si="294"/>
        <v/>
      </c>
    </row>
    <row r="1204" spans="33:34" x14ac:dyDescent="0.25">
      <c r="AG1204">
        <v>1202</v>
      </c>
      <c r="AH1204" t="str">
        <f t="shared" si="294"/>
        <v/>
      </c>
    </row>
    <row r="1205" spans="33:34" x14ac:dyDescent="0.25">
      <c r="AG1205">
        <v>1203</v>
      </c>
      <c r="AH1205" t="str">
        <f t="shared" si="294"/>
        <v/>
      </c>
    </row>
    <row r="1206" spans="33:34" x14ac:dyDescent="0.25">
      <c r="AG1206">
        <v>1204</v>
      </c>
      <c r="AH1206" t="str">
        <f t="shared" si="294"/>
        <v/>
      </c>
    </row>
    <row r="1207" spans="33:34" x14ac:dyDescent="0.25">
      <c r="AG1207">
        <v>1205</v>
      </c>
      <c r="AH1207">
        <f t="shared" si="294"/>
        <v>87</v>
      </c>
    </row>
    <row r="1208" spans="33:34" x14ac:dyDescent="0.25">
      <c r="AG1208">
        <v>1206</v>
      </c>
      <c r="AH1208" t="str">
        <f t="shared" si="294"/>
        <v/>
      </c>
    </row>
    <row r="1209" spans="33:34" x14ac:dyDescent="0.25">
      <c r="AG1209">
        <v>1207</v>
      </c>
      <c r="AH1209" t="str">
        <f t="shared" si="294"/>
        <v/>
      </c>
    </row>
    <row r="1210" spans="33:34" x14ac:dyDescent="0.25">
      <c r="AG1210">
        <v>1208</v>
      </c>
      <c r="AH1210" t="str">
        <f t="shared" si="294"/>
        <v/>
      </c>
    </row>
    <row r="1211" spans="33:34" x14ac:dyDescent="0.25">
      <c r="AG1211">
        <v>1209</v>
      </c>
      <c r="AH1211" t="str">
        <f t="shared" si="294"/>
        <v/>
      </c>
    </row>
    <row r="1212" spans="33:34" x14ac:dyDescent="0.25">
      <c r="AG1212">
        <v>1210</v>
      </c>
      <c r="AH1212" t="str">
        <f t="shared" si="294"/>
        <v/>
      </c>
    </row>
    <row r="1213" spans="33:34" x14ac:dyDescent="0.25">
      <c r="AG1213">
        <v>1211</v>
      </c>
      <c r="AH1213" t="str">
        <f t="shared" si="294"/>
        <v/>
      </c>
    </row>
    <row r="1214" spans="33:34" x14ac:dyDescent="0.25">
      <c r="AG1214">
        <v>1212</v>
      </c>
      <c r="AH1214" t="str">
        <f t="shared" si="294"/>
        <v/>
      </c>
    </row>
    <row r="1215" spans="33:34" x14ac:dyDescent="0.25">
      <c r="AG1215">
        <v>1213</v>
      </c>
      <c r="AH1215" t="str">
        <f t="shared" si="294"/>
        <v/>
      </c>
    </row>
    <row r="1216" spans="33:34" x14ac:dyDescent="0.25">
      <c r="AG1216">
        <v>1214</v>
      </c>
      <c r="AH1216" t="str">
        <f t="shared" si="294"/>
        <v/>
      </c>
    </row>
    <row r="1217" spans="33:34" x14ac:dyDescent="0.25">
      <c r="AG1217">
        <v>1215</v>
      </c>
      <c r="AH1217" t="str">
        <f t="shared" si="294"/>
        <v/>
      </c>
    </row>
    <row r="1218" spans="33:34" x14ac:dyDescent="0.25">
      <c r="AG1218">
        <v>1216</v>
      </c>
      <c r="AH1218" t="str">
        <f t="shared" si="294"/>
        <v/>
      </c>
    </row>
    <row r="1219" spans="33:34" x14ac:dyDescent="0.25">
      <c r="AG1219">
        <v>1217</v>
      </c>
      <c r="AH1219" t="str">
        <f t="shared" si="294"/>
        <v/>
      </c>
    </row>
    <row r="1220" spans="33:34" x14ac:dyDescent="0.25">
      <c r="AG1220">
        <v>1218</v>
      </c>
      <c r="AH1220" t="str">
        <f t="shared" si="294"/>
        <v/>
      </c>
    </row>
    <row r="1221" spans="33:34" x14ac:dyDescent="0.25">
      <c r="AG1221">
        <v>1219</v>
      </c>
      <c r="AH1221">
        <f t="shared" ref="AH1221:AH1284" si="295">IF(AG1220/14=INT(AG1220/14),AG1220/14+1,"")</f>
        <v>88</v>
      </c>
    </row>
    <row r="1222" spans="33:34" x14ac:dyDescent="0.25">
      <c r="AG1222">
        <v>1220</v>
      </c>
      <c r="AH1222" t="str">
        <f t="shared" si="295"/>
        <v/>
      </c>
    </row>
    <row r="1223" spans="33:34" x14ac:dyDescent="0.25">
      <c r="AG1223">
        <v>1221</v>
      </c>
      <c r="AH1223" t="str">
        <f t="shared" si="295"/>
        <v/>
      </c>
    </row>
    <row r="1224" spans="33:34" x14ac:dyDescent="0.25">
      <c r="AG1224">
        <v>1222</v>
      </c>
      <c r="AH1224" t="str">
        <f t="shared" si="295"/>
        <v/>
      </c>
    </row>
    <row r="1225" spans="33:34" x14ac:dyDescent="0.25">
      <c r="AG1225">
        <v>1223</v>
      </c>
      <c r="AH1225" t="str">
        <f t="shared" si="295"/>
        <v/>
      </c>
    </row>
    <row r="1226" spans="33:34" x14ac:dyDescent="0.25">
      <c r="AG1226">
        <v>1224</v>
      </c>
      <c r="AH1226" t="str">
        <f t="shared" si="295"/>
        <v/>
      </c>
    </row>
    <row r="1227" spans="33:34" x14ac:dyDescent="0.25">
      <c r="AG1227">
        <v>1225</v>
      </c>
      <c r="AH1227" t="str">
        <f t="shared" si="295"/>
        <v/>
      </c>
    </row>
    <row r="1228" spans="33:34" x14ac:dyDescent="0.25">
      <c r="AG1228">
        <v>1226</v>
      </c>
      <c r="AH1228" t="str">
        <f t="shared" si="295"/>
        <v/>
      </c>
    </row>
    <row r="1229" spans="33:34" x14ac:dyDescent="0.25">
      <c r="AG1229">
        <v>1227</v>
      </c>
      <c r="AH1229" t="str">
        <f t="shared" si="295"/>
        <v/>
      </c>
    </row>
    <row r="1230" spans="33:34" x14ac:dyDescent="0.25">
      <c r="AG1230">
        <v>1228</v>
      </c>
      <c r="AH1230" t="str">
        <f t="shared" si="295"/>
        <v/>
      </c>
    </row>
    <row r="1231" spans="33:34" x14ac:dyDescent="0.25">
      <c r="AG1231">
        <v>1229</v>
      </c>
      <c r="AH1231" t="str">
        <f t="shared" si="295"/>
        <v/>
      </c>
    </row>
    <row r="1232" spans="33:34" x14ac:dyDescent="0.25">
      <c r="AG1232">
        <v>1230</v>
      </c>
      <c r="AH1232" t="str">
        <f t="shared" si="295"/>
        <v/>
      </c>
    </row>
    <row r="1233" spans="33:34" x14ac:dyDescent="0.25">
      <c r="AG1233">
        <v>1231</v>
      </c>
      <c r="AH1233" t="str">
        <f t="shared" si="295"/>
        <v/>
      </c>
    </row>
    <row r="1234" spans="33:34" x14ac:dyDescent="0.25">
      <c r="AG1234">
        <v>1232</v>
      </c>
      <c r="AH1234" t="str">
        <f t="shared" si="295"/>
        <v/>
      </c>
    </row>
    <row r="1235" spans="33:34" x14ac:dyDescent="0.25">
      <c r="AG1235">
        <v>1233</v>
      </c>
      <c r="AH1235">
        <f t="shared" si="295"/>
        <v>89</v>
      </c>
    </row>
    <row r="1236" spans="33:34" x14ac:dyDescent="0.25">
      <c r="AG1236">
        <v>1234</v>
      </c>
      <c r="AH1236" t="str">
        <f t="shared" si="295"/>
        <v/>
      </c>
    </row>
    <row r="1237" spans="33:34" x14ac:dyDescent="0.25">
      <c r="AG1237">
        <v>1235</v>
      </c>
      <c r="AH1237" t="str">
        <f t="shared" si="295"/>
        <v/>
      </c>
    </row>
    <row r="1238" spans="33:34" x14ac:dyDescent="0.25">
      <c r="AG1238">
        <v>1236</v>
      </c>
      <c r="AH1238" t="str">
        <f t="shared" si="295"/>
        <v/>
      </c>
    </row>
    <row r="1239" spans="33:34" x14ac:dyDescent="0.25">
      <c r="AG1239">
        <v>1237</v>
      </c>
      <c r="AH1239" t="str">
        <f t="shared" si="295"/>
        <v/>
      </c>
    </row>
    <row r="1240" spans="33:34" x14ac:dyDescent="0.25">
      <c r="AG1240">
        <v>1238</v>
      </c>
      <c r="AH1240" t="str">
        <f t="shared" si="295"/>
        <v/>
      </c>
    </row>
    <row r="1241" spans="33:34" x14ac:dyDescent="0.25">
      <c r="AG1241">
        <v>1239</v>
      </c>
      <c r="AH1241" t="str">
        <f t="shared" si="295"/>
        <v/>
      </c>
    </row>
    <row r="1242" spans="33:34" x14ac:dyDescent="0.25">
      <c r="AG1242">
        <v>1240</v>
      </c>
      <c r="AH1242" t="str">
        <f t="shared" si="295"/>
        <v/>
      </c>
    </row>
    <row r="1243" spans="33:34" x14ac:dyDescent="0.25">
      <c r="AG1243">
        <v>1241</v>
      </c>
      <c r="AH1243" t="str">
        <f t="shared" si="295"/>
        <v/>
      </c>
    </row>
    <row r="1244" spans="33:34" x14ac:dyDescent="0.25">
      <c r="AG1244">
        <v>1242</v>
      </c>
      <c r="AH1244" t="str">
        <f t="shared" si="295"/>
        <v/>
      </c>
    </row>
    <row r="1245" spans="33:34" x14ac:dyDescent="0.25">
      <c r="AG1245">
        <v>1243</v>
      </c>
      <c r="AH1245" t="str">
        <f t="shared" si="295"/>
        <v/>
      </c>
    </row>
    <row r="1246" spans="33:34" x14ac:dyDescent="0.25">
      <c r="AG1246">
        <v>1244</v>
      </c>
      <c r="AH1246" t="str">
        <f t="shared" si="295"/>
        <v/>
      </c>
    </row>
    <row r="1247" spans="33:34" x14ac:dyDescent="0.25">
      <c r="AG1247">
        <v>1245</v>
      </c>
      <c r="AH1247" t="str">
        <f t="shared" si="295"/>
        <v/>
      </c>
    </row>
    <row r="1248" spans="33:34" x14ac:dyDescent="0.25">
      <c r="AG1248">
        <v>1246</v>
      </c>
      <c r="AH1248" t="str">
        <f t="shared" si="295"/>
        <v/>
      </c>
    </row>
    <row r="1249" spans="33:34" x14ac:dyDescent="0.25">
      <c r="AG1249">
        <v>1247</v>
      </c>
      <c r="AH1249">
        <f t="shared" si="295"/>
        <v>90</v>
      </c>
    </row>
    <row r="1250" spans="33:34" x14ac:dyDescent="0.25">
      <c r="AG1250">
        <v>1248</v>
      </c>
      <c r="AH1250" t="str">
        <f t="shared" si="295"/>
        <v/>
      </c>
    </row>
    <row r="1251" spans="33:34" x14ac:dyDescent="0.25">
      <c r="AG1251">
        <v>1249</v>
      </c>
      <c r="AH1251" t="str">
        <f t="shared" si="295"/>
        <v/>
      </c>
    </row>
    <row r="1252" spans="33:34" x14ac:dyDescent="0.25">
      <c r="AG1252">
        <v>1250</v>
      </c>
      <c r="AH1252" t="str">
        <f t="shared" si="295"/>
        <v/>
      </c>
    </row>
    <row r="1253" spans="33:34" x14ac:dyDescent="0.25">
      <c r="AG1253">
        <v>1251</v>
      </c>
      <c r="AH1253" t="str">
        <f t="shared" si="295"/>
        <v/>
      </c>
    </row>
    <row r="1254" spans="33:34" x14ac:dyDescent="0.25">
      <c r="AG1254">
        <v>1252</v>
      </c>
      <c r="AH1254" t="str">
        <f t="shared" si="295"/>
        <v/>
      </c>
    </row>
    <row r="1255" spans="33:34" x14ac:dyDescent="0.25">
      <c r="AG1255">
        <v>1253</v>
      </c>
      <c r="AH1255" t="str">
        <f t="shared" si="295"/>
        <v/>
      </c>
    </row>
    <row r="1256" spans="33:34" x14ac:dyDescent="0.25">
      <c r="AG1256">
        <v>1254</v>
      </c>
      <c r="AH1256" t="str">
        <f t="shared" si="295"/>
        <v/>
      </c>
    </row>
    <row r="1257" spans="33:34" x14ac:dyDescent="0.25">
      <c r="AG1257">
        <v>1255</v>
      </c>
      <c r="AH1257" t="str">
        <f t="shared" si="295"/>
        <v/>
      </c>
    </row>
    <row r="1258" spans="33:34" x14ac:dyDescent="0.25">
      <c r="AG1258">
        <v>1256</v>
      </c>
      <c r="AH1258" t="str">
        <f t="shared" si="295"/>
        <v/>
      </c>
    </row>
    <row r="1259" spans="33:34" x14ac:dyDescent="0.25">
      <c r="AG1259">
        <v>1257</v>
      </c>
      <c r="AH1259" t="str">
        <f t="shared" si="295"/>
        <v/>
      </c>
    </row>
    <row r="1260" spans="33:34" x14ac:dyDescent="0.25">
      <c r="AG1260">
        <v>1258</v>
      </c>
      <c r="AH1260" t="str">
        <f t="shared" si="295"/>
        <v/>
      </c>
    </row>
    <row r="1261" spans="33:34" x14ac:dyDescent="0.25">
      <c r="AG1261">
        <v>1259</v>
      </c>
      <c r="AH1261" t="str">
        <f t="shared" si="295"/>
        <v/>
      </c>
    </row>
    <row r="1262" spans="33:34" x14ac:dyDescent="0.25">
      <c r="AG1262">
        <v>1260</v>
      </c>
      <c r="AH1262" t="str">
        <f t="shared" si="295"/>
        <v/>
      </c>
    </row>
    <row r="1263" spans="33:34" x14ac:dyDescent="0.25">
      <c r="AG1263">
        <v>1261</v>
      </c>
      <c r="AH1263">
        <f t="shared" si="295"/>
        <v>91</v>
      </c>
    </row>
    <row r="1264" spans="33:34" x14ac:dyDescent="0.25">
      <c r="AG1264">
        <v>1262</v>
      </c>
      <c r="AH1264" t="str">
        <f t="shared" si="295"/>
        <v/>
      </c>
    </row>
    <row r="1265" spans="33:34" x14ac:dyDescent="0.25">
      <c r="AG1265">
        <v>1263</v>
      </c>
      <c r="AH1265" t="str">
        <f t="shared" si="295"/>
        <v/>
      </c>
    </row>
    <row r="1266" spans="33:34" x14ac:dyDescent="0.25">
      <c r="AG1266">
        <v>1264</v>
      </c>
      <c r="AH1266" t="str">
        <f t="shared" si="295"/>
        <v/>
      </c>
    </row>
    <row r="1267" spans="33:34" x14ac:dyDescent="0.25">
      <c r="AG1267">
        <v>1265</v>
      </c>
      <c r="AH1267" t="str">
        <f t="shared" si="295"/>
        <v/>
      </c>
    </row>
    <row r="1268" spans="33:34" x14ac:dyDescent="0.25">
      <c r="AG1268">
        <v>1266</v>
      </c>
      <c r="AH1268" t="str">
        <f t="shared" si="295"/>
        <v/>
      </c>
    </row>
    <row r="1269" spans="33:34" x14ac:dyDescent="0.25">
      <c r="AG1269">
        <v>1267</v>
      </c>
      <c r="AH1269" t="str">
        <f t="shared" si="295"/>
        <v/>
      </c>
    </row>
    <row r="1270" spans="33:34" x14ac:dyDescent="0.25">
      <c r="AG1270">
        <v>1268</v>
      </c>
      <c r="AH1270" t="str">
        <f t="shared" si="295"/>
        <v/>
      </c>
    </row>
    <row r="1271" spans="33:34" x14ac:dyDescent="0.25">
      <c r="AG1271">
        <v>1269</v>
      </c>
      <c r="AH1271" t="str">
        <f t="shared" si="295"/>
        <v/>
      </c>
    </row>
    <row r="1272" spans="33:34" x14ac:dyDescent="0.25">
      <c r="AG1272">
        <v>1270</v>
      </c>
      <c r="AH1272" t="str">
        <f t="shared" si="295"/>
        <v/>
      </c>
    </row>
    <row r="1273" spans="33:34" x14ac:dyDescent="0.25">
      <c r="AG1273">
        <v>1271</v>
      </c>
      <c r="AH1273" t="str">
        <f t="shared" si="295"/>
        <v/>
      </c>
    </row>
    <row r="1274" spans="33:34" x14ac:dyDescent="0.25">
      <c r="AG1274">
        <v>1272</v>
      </c>
      <c r="AH1274" t="str">
        <f t="shared" si="295"/>
        <v/>
      </c>
    </row>
    <row r="1275" spans="33:34" x14ac:dyDescent="0.25">
      <c r="AG1275">
        <v>1273</v>
      </c>
      <c r="AH1275" t="str">
        <f t="shared" si="295"/>
        <v/>
      </c>
    </row>
    <row r="1276" spans="33:34" x14ac:dyDescent="0.25">
      <c r="AG1276">
        <v>1274</v>
      </c>
      <c r="AH1276" t="str">
        <f t="shared" si="295"/>
        <v/>
      </c>
    </row>
    <row r="1277" spans="33:34" x14ac:dyDescent="0.25">
      <c r="AG1277">
        <v>1275</v>
      </c>
      <c r="AH1277">
        <f t="shared" si="295"/>
        <v>92</v>
      </c>
    </row>
    <row r="1278" spans="33:34" x14ac:dyDescent="0.25">
      <c r="AG1278">
        <v>1276</v>
      </c>
      <c r="AH1278" t="str">
        <f t="shared" si="295"/>
        <v/>
      </c>
    </row>
    <row r="1279" spans="33:34" x14ac:dyDescent="0.25">
      <c r="AG1279">
        <v>1277</v>
      </c>
      <c r="AH1279" t="str">
        <f t="shared" si="295"/>
        <v/>
      </c>
    </row>
    <row r="1280" spans="33:34" x14ac:dyDescent="0.25">
      <c r="AG1280">
        <v>1278</v>
      </c>
      <c r="AH1280" t="str">
        <f t="shared" si="295"/>
        <v/>
      </c>
    </row>
    <row r="1281" spans="33:34" x14ac:dyDescent="0.25">
      <c r="AG1281">
        <v>1279</v>
      </c>
      <c r="AH1281" t="str">
        <f t="shared" si="295"/>
        <v/>
      </c>
    </row>
    <row r="1282" spans="33:34" x14ac:dyDescent="0.25">
      <c r="AG1282">
        <v>1280</v>
      </c>
      <c r="AH1282" t="str">
        <f t="shared" si="295"/>
        <v/>
      </c>
    </row>
    <row r="1283" spans="33:34" x14ac:dyDescent="0.25">
      <c r="AG1283">
        <v>1281</v>
      </c>
      <c r="AH1283" t="str">
        <f t="shared" si="295"/>
        <v/>
      </c>
    </row>
    <row r="1284" spans="33:34" x14ac:dyDescent="0.25">
      <c r="AG1284">
        <v>1282</v>
      </c>
      <c r="AH1284" t="str">
        <f t="shared" si="295"/>
        <v/>
      </c>
    </row>
    <row r="1285" spans="33:34" x14ac:dyDescent="0.25">
      <c r="AG1285">
        <v>1283</v>
      </c>
      <c r="AH1285" t="str">
        <f t="shared" ref="AH1285:AH1348" si="296">IF(AG1284/14=INT(AG1284/14),AG1284/14+1,"")</f>
        <v/>
      </c>
    </row>
    <row r="1286" spans="33:34" x14ac:dyDescent="0.25">
      <c r="AG1286">
        <v>1284</v>
      </c>
      <c r="AH1286" t="str">
        <f t="shared" si="296"/>
        <v/>
      </c>
    </row>
    <row r="1287" spans="33:34" x14ac:dyDescent="0.25">
      <c r="AG1287">
        <v>1285</v>
      </c>
      <c r="AH1287" t="str">
        <f t="shared" si="296"/>
        <v/>
      </c>
    </row>
    <row r="1288" spans="33:34" x14ac:dyDescent="0.25">
      <c r="AG1288">
        <v>1286</v>
      </c>
      <c r="AH1288" t="str">
        <f t="shared" si="296"/>
        <v/>
      </c>
    </row>
    <row r="1289" spans="33:34" x14ac:dyDescent="0.25">
      <c r="AG1289">
        <v>1287</v>
      </c>
      <c r="AH1289" t="str">
        <f t="shared" si="296"/>
        <v/>
      </c>
    </row>
    <row r="1290" spans="33:34" x14ac:dyDescent="0.25">
      <c r="AG1290">
        <v>1288</v>
      </c>
      <c r="AH1290" t="str">
        <f t="shared" si="296"/>
        <v/>
      </c>
    </row>
    <row r="1291" spans="33:34" x14ac:dyDescent="0.25">
      <c r="AG1291">
        <v>1289</v>
      </c>
      <c r="AH1291">
        <f t="shared" si="296"/>
        <v>93</v>
      </c>
    </row>
    <row r="1292" spans="33:34" x14ac:dyDescent="0.25">
      <c r="AG1292">
        <v>1290</v>
      </c>
      <c r="AH1292" t="str">
        <f t="shared" si="296"/>
        <v/>
      </c>
    </row>
    <row r="1293" spans="33:34" x14ac:dyDescent="0.25">
      <c r="AG1293">
        <v>1291</v>
      </c>
      <c r="AH1293" t="str">
        <f t="shared" si="296"/>
        <v/>
      </c>
    </row>
    <row r="1294" spans="33:34" x14ac:dyDescent="0.25">
      <c r="AG1294">
        <v>1292</v>
      </c>
      <c r="AH1294" t="str">
        <f t="shared" si="296"/>
        <v/>
      </c>
    </row>
    <row r="1295" spans="33:34" x14ac:dyDescent="0.25">
      <c r="AG1295">
        <v>1293</v>
      </c>
      <c r="AH1295" t="str">
        <f t="shared" si="296"/>
        <v/>
      </c>
    </row>
    <row r="1296" spans="33:34" x14ac:dyDescent="0.25">
      <c r="AG1296">
        <v>1294</v>
      </c>
      <c r="AH1296" t="str">
        <f t="shared" si="296"/>
        <v/>
      </c>
    </row>
    <row r="1297" spans="33:34" x14ac:dyDescent="0.25">
      <c r="AG1297">
        <v>1295</v>
      </c>
      <c r="AH1297" t="str">
        <f t="shared" si="296"/>
        <v/>
      </c>
    </row>
    <row r="1298" spans="33:34" x14ac:dyDescent="0.25">
      <c r="AG1298">
        <v>1296</v>
      </c>
      <c r="AH1298" t="str">
        <f t="shared" si="296"/>
        <v/>
      </c>
    </row>
    <row r="1299" spans="33:34" x14ac:dyDescent="0.25">
      <c r="AG1299">
        <v>1297</v>
      </c>
      <c r="AH1299" t="str">
        <f t="shared" si="296"/>
        <v/>
      </c>
    </row>
    <row r="1300" spans="33:34" x14ac:dyDescent="0.25">
      <c r="AG1300">
        <v>1298</v>
      </c>
      <c r="AH1300" t="str">
        <f t="shared" si="296"/>
        <v/>
      </c>
    </row>
    <row r="1301" spans="33:34" x14ac:dyDescent="0.25">
      <c r="AG1301">
        <v>1299</v>
      </c>
      <c r="AH1301" t="str">
        <f t="shared" si="296"/>
        <v/>
      </c>
    </row>
    <row r="1302" spans="33:34" x14ac:dyDescent="0.25">
      <c r="AG1302">
        <v>1300</v>
      </c>
      <c r="AH1302" t="str">
        <f t="shared" si="296"/>
        <v/>
      </c>
    </row>
    <row r="1303" spans="33:34" x14ac:dyDescent="0.25">
      <c r="AG1303">
        <v>1301</v>
      </c>
      <c r="AH1303" t="str">
        <f t="shared" si="296"/>
        <v/>
      </c>
    </row>
    <row r="1304" spans="33:34" x14ac:dyDescent="0.25">
      <c r="AG1304">
        <v>1302</v>
      </c>
      <c r="AH1304" t="str">
        <f t="shared" si="296"/>
        <v/>
      </c>
    </row>
    <row r="1305" spans="33:34" x14ac:dyDescent="0.25">
      <c r="AG1305">
        <v>1303</v>
      </c>
      <c r="AH1305">
        <f t="shared" si="296"/>
        <v>94</v>
      </c>
    </row>
    <row r="1306" spans="33:34" x14ac:dyDescent="0.25">
      <c r="AG1306">
        <v>1304</v>
      </c>
      <c r="AH1306" t="str">
        <f t="shared" si="296"/>
        <v/>
      </c>
    </row>
    <row r="1307" spans="33:34" x14ac:dyDescent="0.25">
      <c r="AG1307">
        <v>1305</v>
      </c>
      <c r="AH1307" t="str">
        <f t="shared" si="296"/>
        <v/>
      </c>
    </row>
    <row r="1308" spans="33:34" x14ac:dyDescent="0.25">
      <c r="AG1308">
        <v>1306</v>
      </c>
      <c r="AH1308" t="str">
        <f t="shared" si="296"/>
        <v/>
      </c>
    </row>
    <row r="1309" spans="33:34" x14ac:dyDescent="0.25">
      <c r="AG1309">
        <v>1307</v>
      </c>
      <c r="AH1309" t="str">
        <f t="shared" si="296"/>
        <v/>
      </c>
    </row>
    <row r="1310" spans="33:34" x14ac:dyDescent="0.25">
      <c r="AG1310">
        <v>1308</v>
      </c>
      <c r="AH1310" t="str">
        <f t="shared" si="296"/>
        <v/>
      </c>
    </row>
    <row r="1311" spans="33:34" x14ac:dyDescent="0.25">
      <c r="AG1311">
        <v>1309</v>
      </c>
      <c r="AH1311" t="str">
        <f t="shared" si="296"/>
        <v/>
      </c>
    </row>
    <row r="1312" spans="33:34" x14ac:dyDescent="0.25">
      <c r="AG1312">
        <v>1310</v>
      </c>
      <c r="AH1312" t="str">
        <f t="shared" si="296"/>
        <v/>
      </c>
    </row>
    <row r="1313" spans="33:34" x14ac:dyDescent="0.25">
      <c r="AG1313">
        <v>1311</v>
      </c>
      <c r="AH1313" t="str">
        <f t="shared" si="296"/>
        <v/>
      </c>
    </row>
    <row r="1314" spans="33:34" x14ac:dyDescent="0.25">
      <c r="AG1314">
        <v>1312</v>
      </c>
      <c r="AH1314" t="str">
        <f t="shared" si="296"/>
        <v/>
      </c>
    </row>
    <row r="1315" spans="33:34" x14ac:dyDescent="0.25">
      <c r="AG1315">
        <v>1313</v>
      </c>
      <c r="AH1315" t="str">
        <f t="shared" si="296"/>
        <v/>
      </c>
    </row>
    <row r="1316" spans="33:34" x14ac:dyDescent="0.25">
      <c r="AG1316">
        <v>1314</v>
      </c>
      <c r="AH1316" t="str">
        <f t="shared" si="296"/>
        <v/>
      </c>
    </row>
    <row r="1317" spans="33:34" x14ac:dyDescent="0.25">
      <c r="AG1317">
        <v>1315</v>
      </c>
      <c r="AH1317" t="str">
        <f t="shared" si="296"/>
        <v/>
      </c>
    </row>
    <row r="1318" spans="33:34" x14ac:dyDescent="0.25">
      <c r="AG1318">
        <v>1316</v>
      </c>
      <c r="AH1318" t="str">
        <f t="shared" si="296"/>
        <v/>
      </c>
    </row>
    <row r="1319" spans="33:34" x14ac:dyDescent="0.25">
      <c r="AG1319">
        <v>1317</v>
      </c>
      <c r="AH1319">
        <f t="shared" si="296"/>
        <v>95</v>
      </c>
    </row>
    <row r="1320" spans="33:34" x14ac:dyDescent="0.25">
      <c r="AG1320">
        <v>1318</v>
      </c>
      <c r="AH1320" t="str">
        <f t="shared" si="296"/>
        <v/>
      </c>
    </row>
    <row r="1321" spans="33:34" x14ac:dyDescent="0.25">
      <c r="AG1321">
        <v>1319</v>
      </c>
      <c r="AH1321" t="str">
        <f t="shared" si="296"/>
        <v/>
      </c>
    </row>
    <row r="1322" spans="33:34" x14ac:dyDescent="0.25">
      <c r="AG1322">
        <v>1320</v>
      </c>
      <c r="AH1322" t="str">
        <f t="shared" si="296"/>
        <v/>
      </c>
    </row>
    <row r="1323" spans="33:34" x14ac:dyDescent="0.25">
      <c r="AG1323">
        <v>1321</v>
      </c>
      <c r="AH1323" t="str">
        <f t="shared" si="296"/>
        <v/>
      </c>
    </row>
    <row r="1324" spans="33:34" x14ac:dyDescent="0.25">
      <c r="AG1324">
        <v>1322</v>
      </c>
      <c r="AH1324" t="str">
        <f t="shared" si="296"/>
        <v/>
      </c>
    </row>
    <row r="1325" spans="33:34" x14ac:dyDescent="0.25">
      <c r="AG1325">
        <v>1323</v>
      </c>
      <c r="AH1325" t="str">
        <f t="shared" si="296"/>
        <v/>
      </c>
    </row>
    <row r="1326" spans="33:34" x14ac:dyDescent="0.25">
      <c r="AG1326">
        <v>1324</v>
      </c>
      <c r="AH1326" t="str">
        <f t="shared" si="296"/>
        <v/>
      </c>
    </row>
    <row r="1327" spans="33:34" x14ac:dyDescent="0.25">
      <c r="AG1327">
        <v>1325</v>
      </c>
      <c r="AH1327" t="str">
        <f t="shared" si="296"/>
        <v/>
      </c>
    </row>
    <row r="1328" spans="33:34" x14ac:dyDescent="0.25">
      <c r="AG1328">
        <v>1326</v>
      </c>
      <c r="AH1328" t="str">
        <f t="shared" si="296"/>
        <v/>
      </c>
    </row>
    <row r="1329" spans="33:34" x14ac:dyDescent="0.25">
      <c r="AG1329">
        <v>1327</v>
      </c>
      <c r="AH1329" t="str">
        <f t="shared" si="296"/>
        <v/>
      </c>
    </row>
    <row r="1330" spans="33:34" x14ac:dyDescent="0.25">
      <c r="AG1330">
        <v>1328</v>
      </c>
      <c r="AH1330" t="str">
        <f t="shared" si="296"/>
        <v/>
      </c>
    </row>
    <row r="1331" spans="33:34" x14ac:dyDescent="0.25">
      <c r="AG1331">
        <v>1329</v>
      </c>
      <c r="AH1331" t="str">
        <f t="shared" si="296"/>
        <v/>
      </c>
    </row>
    <row r="1332" spans="33:34" x14ac:dyDescent="0.25">
      <c r="AG1332">
        <v>1330</v>
      </c>
      <c r="AH1332" t="str">
        <f t="shared" si="296"/>
        <v/>
      </c>
    </row>
    <row r="1333" spans="33:34" x14ac:dyDescent="0.25">
      <c r="AG1333">
        <v>1331</v>
      </c>
      <c r="AH1333">
        <f t="shared" si="296"/>
        <v>96</v>
      </c>
    </row>
    <row r="1334" spans="33:34" x14ac:dyDescent="0.25">
      <c r="AG1334">
        <v>1332</v>
      </c>
      <c r="AH1334" t="str">
        <f t="shared" si="296"/>
        <v/>
      </c>
    </row>
    <row r="1335" spans="33:34" x14ac:dyDescent="0.25">
      <c r="AG1335">
        <v>1333</v>
      </c>
      <c r="AH1335" t="str">
        <f t="shared" si="296"/>
        <v/>
      </c>
    </row>
    <row r="1336" spans="33:34" x14ac:dyDescent="0.25">
      <c r="AG1336">
        <v>1334</v>
      </c>
      <c r="AH1336" t="str">
        <f t="shared" si="296"/>
        <v/>
      </c>
    </row>
    <row r="1337" spans="33:34" x14ac:dyDescent="0.25">
      <c r="AG1337">
        <v>1335</v>
      </c>
      <c r="AH1337" t="str">
        <f t="shared" si="296"/>
        <v/>
      </c>
    </row>
    <row r="1338" spans="33:34" x14ac:dyDescent="0.25">
      <c r="AG1338">
        <v>1336</v>
      </c>
      <c r="AH1338" t="str">
        <f t="shared" si="296"/>
        <v/>
      </c>
    </row>
    <row r="1339" spans="33:34" x14ac:dyDescent="0.25">
      <c r="AG1339">
        <v>1337</v>
      </c>
      <c r="AH1339" t="str">
        <f t="shared" si="296"/>
        <v/>
      </c>
    </row>
    <row r="1340" spans="33:34" x14ac:dyDescent="0.25">
      <c r="AG1340">
        <v>1338</v>
      </c>
      <c r="AH1340" t="str">
        <f t="shared" si="296"/>
        <v/>
      </c>
    </row>
    <row r="1341" spans="33:34" x14ac:dyDescent="0.25">
      <c r="AG1341">
        <v>1339</v>
      </c>
      <c r="AH1341" t="str">
        <f t="shared" si="296"/>
        <v/>
      </c>
    </row>
    <row r="1342" spans="33:34" x14ac:dyDescent="0.25">
      <c r="AG1342">
        <v>1340</v>
      </c>
      <c r="AH1342" t="str">
        <f t="shared" si="296"/>
        <v/>
      </c>
    </row>
    <row r="1343" spans="33:34" x14ac:dyDescent="0.25">
      <c r="AG1343">
        <v>1341</v>
      </c>
      <c r="AH1343" t="str">
        <f t="shared" si="296"/>
        <v/>
      </c>
    </row>
    <row r="1344" spans="33:34" x14ac:dyDescent="0.25">
      <c r="AG1344">
        <v>1342</v>
      </c>
      <c r="AH1344" t="str">
        <f t="shared" si="296"/>
        <v/>
      </c>
    </row>
    <row r="1345" spans="33:34" x14ac:dyDescent="0.25">
      <c r="AG1345">
        <v>1343</v>
      </c>
      <c r="AH1345" t="str">
        <f t="shared" si="296"/>
        <v/>
      </c>
    </row>
    <row r="1346" spans="33:34" x14ac:dyDescent="0.25">
      <c r="AG1346">
        <v>1344</v>
      </c>
      <c r="AH1346" t="str">
        <f t="shared" si="296"/>
        <v/>
      </c>
    </row>
    <row r="1347" spans="33:34" x14ac:dyDescent="0.25">
      <c r="AG1347">
        <v>1345</v>
      </c>
      <c r="AH1347">
        <f t="shared" si="296"/>
        <v>97</v>
      </c>
    </row>
    <row r="1348" spans="33:34" x14ac:dyDescent="0.25">
      <c r="AG1348">
        <v>1346</v>
      </c>
      <c r="AH1348" t="str">
        <f t="shared" si="296"/>
        <v/>
      </c>
    </row>
    <row r="1349" spans="33:34" x14ac:dyDescent="0.25">
      <c r="AG1349">
        <v>1347</v>
      </c>
      <c r="AH1349" t="str">
        <f t="shared" ref="AH1349:AH1412" si="297">IF(AG1348/14=INT(AG1348/14),AG1348/14+1,"")</f>
        <v/>
      </c>
    </row>
    <row r="1350" spans="33:34" x14ac:dyDescent="0.25">
      <c r="AG1350">
        <v>1348</v>
      </c>
      <c r="AH1350" t="str">
        <f t="shared" si="297"/>
        <v/>
      </c>
    </row>
    <row r="1351" spans="33:34" x14ac:dyDescent="0.25">
      <c r="AG1351">
        <v>1349</v>
      </c>
      <c r="AH1351" t="str">
        <f t="shared" si="297"/>
        <v/>
      </c>
    </row>
    <row r="1352" spans="33:34" x14ac:dyDescent="0.25">
      <c r="AG1352">
        <v>1350</v>
      </c>
      <c r="AH1352" t="str">
        <f t="shared" si="297"/>
        <v/>
      </c>
    </row>
    <row r="1353" spans="33:34" x14ac:dyDescent="0.25">
      <c r="AG1353">
        <v>1351</v>
      </c>
      <c r="AH1353" t="str">
        <f t="shared" si="297"/>
        <v/>
      </c>
    </row>
    <row r="1354" spans="33:34" x14ac:dyDescent="0.25">
      <c r="AG1354">
        <v>1352</v>
      </c>
      <c r="AH1354" t="str">
        <f t="shared" si="297"/>
        <v/>
      </c>
    </row>
    <row r="1355" spans="33:34" x14ac:dyDescent="0.25">
      <c r="AG1355">
        <v>1353</v>
      </c>
      <c r="AH1355" t="str">
        <f t="shared" si="297"/>
        <v/>
      </c>
    </row>
    <row r="1356" spans="33:34" x14ac:dyDescent="0.25">
      <c r="AG1356">
        <v>1354</v>
      </c>
      <c r="AH1356" t="str">
        <f t="shared" si="297"/>
        <v/>
      </c>
    </row>
    <row r="1357" spans="33:34" x14ac:dyDescent="0.25">
      <c r="AG1357">
        <v>1355</v>
      </c>
      <c r="AH1357" t="str">
        <f t="shared" si="297"/>
        <v/>
      </c>
    </row>
    <row r="1358" spans="33:34" x14ac:dyDescent="0.25">
      <c r="AG1358">
        <v>1356</v>
      </c>
      <c r="AH1358" t="str">
        <f t="shared" si="297"/>
        <v/>
      </c>
    </row>
    <row r="1359" spans="33:34" x14ac:dyDescent="0.25">
      <c r="AG1359">
        <v>1357</v>
      </c>
      <c r="AH1359" t="str">
        <f t="shared" si="297"/>
        <v/>
      </c>
    </row>
    <row r="1360" spans="33:34" x14ac:dyDescent="0.25">
      <c r="AG1360">
        <v>1358</v>
      </c>
      <c r="AH1360" t="str">
        <f t="shared" si="297"/>
        <v/>
      </c>
    </row>
    <row r="1361" spans="33:34" x14ac:dyDescent="0.25">
      <c r="AG1361">
        <v>1359</v>
      </c>
      <c r="AH1361">
        <f t="shared" si="297"/>
        <v>98</v>
      </c>
    </row>
    <row r="1362" spans="33:34" x14ac:dyDescent="0.25">
      <c r="AG1362">
        <v>1360</v>
      </c>
      <c r="AH1362" t="str">
        <f t="shared" si="297"/>
        <v/>
      </c>
    </row>
    <row r="1363" spans="33:34" x14ac:dyDescent="0.25">
      <c r="AG1363">
        <v>1361</v>
      </c>
      <c r="AH1363" t="str">
        <f t="shared" si="297"/>
        <v/>
      </c>
    </row>
    <row r="1364" spans="33:34" x14ac:dyDescent="0.25">
      <c r="AG1364">
        <v>1362</v>
      </c>
      <c r="AH1364" t="str">
        <f t="shared" si="297"/>
        <v/>
      </c>
    </row>
    <row r="1365" spans="33:34" x14ac:dyDescent="0.25">
      <c r="AG1365">
        <v>1363</v>
      </c>
      <c r="AH1365" t="str">
        <f t="shared" si="297"/>
        <v/>
      </c>
    </row>
    <row r="1366" spans="33:34" x14ac:dyDescent="0.25">
      <c r="AG1366">
        <v>1364</v>
      </c>
      <c r="AH1366" t="str">
        <f t="shared" si="297"/>
        <v/>
      </c>
    </row>
    <row r="1367" spans="33:34" x14ac:dyDescent="0.25">
      <c r="AG1367">
        <v>1365</v>
      </c>
      <c r="AH1367" t="str">
        <f t="shared" si="297"/>
        <v/>
      </c>
    </row>
    <row r="1368" spans="33:34" x14ac:dyDescent="0.25">
      <c r="AG1368">
        <v>1366</v>
      </c>
      <c r="AH1368" t="str">
        <f t="shared" si="297"/>
        <v/>
      </c>
    </row>
    <row r="1369" spans="33:34" x14ac:dyDescent="0.25">
      <c r="AG1369">
        <v>1367</v>
      </c>
      <c r="AH1369" t="str">
        <f t="shared" si="297"/>
        <v/>
      </c>
    </row>
    <row r="1370" spans="33:34" x14ac:dyDescent="0.25">
      <c r="AG1370">
        <v>1368</v>
      </c>
      <c r="AH1370" t="str">
        <f t="shared" si="297"/>
        <v/>
      </c>
    </row>
    <row r="1371" spans="33:34" x14ac:dyDescent="0.25">
      <c r="AG1371">
        <v>1369</v>
      </c>
      <c r="AH1371" t="str">
        <f t="shared" si="297"/>
        <v/>
      </c>
    </row>
    <row r="1372" spans="33:34" x14ac:dyDescent="0.25">
      <c r="AG1372">
        <v>1370</v>
      </c>
      <c r="AH1372" t="str">
        <f t="shared" si="297"/>
        <v/>
      </c>
    </row>
    <row r="1373" spans="33:34" x14ac:dyDescent="0.25">
      <c r="AG1373">
        <v>1371</v>
      </c>
      <c r="AH1373" t="str">
        <f t="shared" si="297"/>
        <v/>
      </c>
    </row>
    <row r="1374" spans="33:34" x14ac:dyDescent="0.25">
      <c r="AG1374">
        <v>1372</v>
      </c>
      <c r="AH1374" t="str">
        <f t="shared" si="297"/>
        <v/>
      </c>
    </row>
    <row r="1375" spans="33:34" x14ac:dyDescent="0.25">
      <c r="AG1375">
        <v>1373</v>
      </c>
      <c r="AH1375">
        <f t="shared" si="297"/>
        <v>99</v>
      </c>
    </row>
    <row r="1376" spans="33:34" x14ac:dyDescent="0.25">
      <c r="AG1376">
        <v>1374</v>
      </c>
      <c r="AH1376" t="str">
        <f t="shared" si="297"/>
        <v/>
      </c>
    </row>
    <row r="1377" spans="33:34" x14ac:dyDescent="0.25">
      <c r="AG1377">
        <v>1375</v>
      </c>
      <c r="AH1377" t="str">
        <f t="shared" si="297"/>
        <v/>
      </c>
    </row>
    <row r="1378" spans="33:34" x14ac:dyDescent="0.25">
      <c r="AG1378">
        <v>1376</v>
      </c>
      <c r="AH1378" t="str">
        <f t="shared" si="297"/>
        <v/>
      </c>
    </row>
    <row r="1379" spans="33:34" x14ac:dyDescent="0.25">
      <c r="AG1379">
        <v>1377</v>
      </c>
      <c r="AH1379" t="str">
        <f t="shared" si="297"/>
        <v/>
      </c>
    </row>
    <row r="1380" spans="33:34" x14ac:dyDescent="0.25">
      <c r="AG1380">
        <v>1378</v>
      </c>
      <c r="AH1380" t="str">
        <f t="shared" si="297"/>
        <v/>
      </c>
    </row>
    <row r="1381" spans="33:34" x14ac:dyDescent="0.25">
      <c r="AG1381">
        <v>1379</v>
      </c>
      <c r="AH1381" t="str">
        <f t="shared" si="297"/>
        <v/>
      </c>
    </row>
    <row r="1382" spans="33:34" x14ac:dyDescent="0.25">
      <c r="AG1382">
        <v>1380</v>
      </c>
      <c r="AH1382" t="str">
        <f t="shared" si="297"/>
        <v/>
      </c>
    </row>
    <row r="1383" spans="33:34" x14ac:dyDescent="0.25">
      <c r="AG1383">
        <v>1381</v>
      </c>
      <c r="AH1383" t="str">
        <f t="shared" si="297"/>
        <v/>
      </c>
    </row>
    <row r="1384" spans="33:34" x14ac:dyDescent="0.25">
      <c r="AG1384">
        <v>1382</v>
      </c>
      <c r="AH1384" t="str">
        <f t="shared" si="297"/>
        <v/>
      </c>
    </row>
    <row r="1385" spans="33:34" x14ac:dyDescent="0.25">
      <c r="AG1385">
        <v>1383</v>
      </c>
      <c r="AH1385" t="str">
        <f t="shared" si="297"/>
        <v/>
      </c>
    </row>
    <row r="1386" spans="33:34" x14ac:dyDescent="0.25">
      <c r="AG1386">
        <v>1384</v>
      </c>
      <c r="AH1386" t="str">
        <f t="shared" si="297"/>
        <v/>
      </c>
    </row>
    <row r="1387" spans="33:34" x14ac:dyDescent="0.25">
      <c r="AG1387">
        <v>1385</v>
      </c>
      <c r="AH1387" t="str">
        <f t="shared" si="297"/>
        <v/>
      </c>
    </row>
    <row r="1388" spans="33:34" x14ac:dyDescent="0.25">
      <c r="AG1388">
        <v>1386</v>
      </c>
      <c r="AH1388" t="str">
        <f t="shared" si="297"/>
        <v/>
      </c>
    </row>
    <row r="1389" spans="33:34" x14ac:dyDescent="0.25">
      <c r="AG1389">
        <v>1387</v>
      </c>
      <c r="AH1389">
        <f t="shared" si="297"/>
        <v>100</v>
      </c>
    </row>
    <row r="1390" spans="33:34" x14ac:dyDescent="0.25">
      <c r="AG1390">
        <v>1388</v>
      </c>
      <c r="AH1390" t="str">
        <f t="shared" si="297"/>
        <v/>
      </c>
    </row>
    <row r="1391" spans="33:34" x14ac:dyDescent="0.25">
      <c r="AG1391">
        <v>1389</v>
      </c>
      <c r="AH1391" t="str">
        <f t="shared" si="297"/>
        <v/>
      </c>
    </row>
    <row r="1392" spans="33:34" x14ac:dyDescent="0.25">
      <c r="AG1392">
        <v>1390</v>
      </c>
      <c r="AH1392" t="str">
        <f t="shared" si="297"/>
        <v/>
      </c>
    </row>
    <row r="1393" spans="33:34" x14ac:dyDescent="0.25">
      <c r="AG1393">
        <v>1391</v>
      </c>
      <c r="AH1393" t="str">
        <f t="shared" si="297"/>
        <v/>
      </c>
    </row>
    <row r="1394" spans="33:34" x14ac:dyDescent="0.25">
      <c r="AG1394">
        <v>1392</v>
      </c>
      <c r="AH1394" t="str">
        <f t="shared" si="297"/>
        <v/>
      </c>
    </row>
    <row r="1395" spans="33:34" x14ac:dyDescent="0.25">
      <c r="AG1395">
        <v>1393</v>
      </c>
      <c r="AH1395" t="str">
        <f t="shared" si="297"/>
        <v/>
      </c>
    </row>
    <row r="1396" spans="33:34" x14ac:dyDescent="0.25">
      <c r="AG1396">
        <v>1394</v>
      </c>
      <c r="AH1396" t="str">
        <f t="shared" si="297"/>
        <v/>
      </c>
    </row>
    <row r="1397" spans="33:34" x14ac:dyDescent="0.25">
      <c r="AG1397">
        <v>1395</v>
      </c>
      <c r="AH1397" t="str">
        <f t="shared" si="297"/>
        <v/>
      </c>
    </row>
    <row r="1398" spans="33:34" x14ac:dyDescent="0.25">
      <c r="AG1398">
        <v>1396</v>
      </c>
      <c r="AH1398" t="str">
        <f t="shared" si="297"/>
        <v/>
      </c>
    </row>
    <row r="1399" spans="33:34" x14ac:dyDescent="0.25">
      <c r="AG1399">
        <v>1397</v>
      </c>
      <c r="AH1399" t="str">
        <f t="shared" si="297"/>
        <v/>
      </c>
    </row>
    <row r="1400" spans="33:34" x14ac:dyDescent="0.25">
      <c r="AG1400">
        <v>1398</v>
      </c>
      <c r="AH1400" t="str">
        <f t="shared" si="297"/>
        <v/>
      </c>
    </row>
    <row r="1401" spans="33:34" x14ac:dyDescent="0.25">
      <c r="AG1401">
        <v>1399</v>
      </c>
      <c r="AH1401" t="str">
        <f t="shared" si="297"/>
        <v/>
      </c>
    </row>
    <row r="1402" spans="33:34" x14ac:dyDescent="0.25">
      <c r="AG1402">
        <v>1400</v>
      </c>
      <c r="AH1402" t="str">
        <f t="shared" si="297"/>
        <v/>
      </c>
    </row>
    <row r="1403" spans="33:34" x14ac:dyDescent="0.25">
      <c r="AG1403">
        <v>1401</v>
      </c>
      <c r="AH1403">
        <f t="shared" si="297"/>
        <v>101</v>
      </c>
    </row>
    <row r="1404" spans="33:34" x14ac:dyDescent="0.25">
      <c r="AG1404">
        <v>1402</v>
      </c>
      <c r="AH1404" t="str">
        <f t="shared" si="297"/>
        <v/>
      </c>
    </row>
    <row r="1405" spans="33:34" x14ac:dyDescent="0.25">
      <c r="AG1405">
        <v>1403</v>
      </c>
      <c r="AH1405" t="str">
        <f t="shared" si="297"/>
        <v/>
      </c>
    </row>
    <row r="1406" spans="33:34" x14ac:dyDescent="0.25">
      <c r="AG1406">
        <v>1404</v>
      </c>
      <c r="AH1406" t="str">
        <f t="shared" si="297"/>
        <v/>
      </c>
    </row>
    <row r="1407" spans="33:34" x14ac:dyDescent="0.25">
      <c r="AG1407">
        <v>1405</v>
      </c>
      <c r="AH1407" t="str">
        <f t="shared" si="297"/>
        <v/>
      </c>
    </row>
    <row r="1408" spans="33:34" x14ac:dyDescent="0.25">
      <c r="AG1408">
        <v>1406</v>
      </c>
      <c r="AH1408" t="str">
        <f t="shared" si="297"/>
        <v/>
      </c>
    </row>
    <row r="1409" spans="33:34" x14ac:dyDescent="0.25">
      <c r="AG1409">
        <v>1407</v>
      </c>
      <c r="AH1409" t="str">
        <f t="shared" si="297"/>
        <v/>
      </c>
    </row>
    <row r="1410" spans="33:34" x14ac:dyDescent="0.25">
      <c r="AG1410">
        <v>1408</v>
      </c>
      <c r="AH1410" t="str">
        <f t="shared" si="297"/>
        <v/>
      </c>
    </row>
    <row r="1411" spans="33:34" x14ac:dyDescent="0.25">
      <c r="AG1411">
        <v>1409</v>
      </c>
      <c r="AH1411" t="str">
        <f t="shared" si="297"/>
        <v/>
      </c>
    </row>
    <row r="1412" spans="33:34" x14ac:dyDescent="0.25">
      <c r="AG1412">
        <v>1410</v>
      </c>
      <c r="AH1412" t="str">
        <f t="shared" si="297"/>
        <v/>
      </c>
    </row>
    <row r="1413" spans="33:34" x14ac:dyDescent="0.25">
      <c r="AG1413">
        <v>1411</v>
      </c>
      <c r="AH1413" t="str">
        <f t="shared" ref="AH1413:AH1476" si="298">IF(AG1412/14=INT(AG1412/14),AG1412/14+1,"")</f>
        <v/>
      </c>
    </row>
    <row r="1414" spans="33:34" x14ac:dyDescent="0.25">
      <c r="AG1414">
        <v>1412</v>
      </c>
      <c r="AH1414" t="str">
        <f t="shared" si="298"/>
        <v/>
      </c>
    </row>
    <row r="1415" spans="33:34" x14ac:dyDescent="0.25">
      <c r="AG1415">
        <v>1413</v>
      </c>
      <c r="AH1415" t="str">
        <f t="shared" si="298"/>
        <v/>
      </c>
    </row>
    <row r="1416" spans="33:34" x14ac:dyDescent="0.25">
      <c r="AG1416">
        <v>1414</v>
      </c>
      <c r="AH1416" t="str">
        <f t="shared" si="298"/>
        <v/>
      </c>
    </row>
    <row r="1417" spans="33:34" x14ac:dyDescent="0.25">
      <c r="AG1417">
        <v>1415</v>
      </c>
      <c r="AH1417">
        <f t="shared" si="298"/>
        <v>102</v>
      </c>
    </row>
    <row r="1418" spans="33:34" x14ac:dyDescent="0.25">
      <c r="AG1418">
        <v>1416</v>
      </c>
      <c r="AH1418" t="str">
        <f t="shared" si="298"/>
        <v/>
      </c>
    </row>
    <row r="1419" spans="33:34" x14ac:dyDescent="0.25">
      <c r="AG1419">
        <v>1417</v>
      </c>
      <c r="AH1419" t="str">
        <f t="shared" si="298"/>
        <v/>
      </c>
    </row>
    <row r="1420" spans="33:34" x14ac:dyDescent="0.25">
      <c r="AG1420">
        <v>1418</v>
      </c>
      <c r="AH1420" t="str">
        <f t="shared" si="298"/>
        <v/>
      </c>
    </row>
    <row r="1421" spans="33:34" x14ac:dyDescent="0.25">
      <c r="AG1421">
        <v>1419</v>
      </c>
      <c r="AH1421" t="str">
        <f t="shared" si="298"/>
        <v/>
      </c>
    </row>
    <row r="1422" spans="33:34" x14ac:dyDescent="0.25">
      <c r="AG1422">
        <v>1420</v>
      </c>
      <c r="AH1422" t="str">
        <f t="shared" si="298"/>
        <v/>
      </c>
    </row>
    <row r="1423" spans="33:34" x14ac:dyDescent="0.25">
      <c r="AG1423">
        <v>1421</v>
      </c>
      <c r="AH1423" t="str">
        <f t="shared" si="298"/>
        <v/>
      </c>
    </row>
    <row r="1424" spans="33:34" x14ac:dyDescent="0.25">
      <c r="AG1424">
        <v>1422</v>
      </c>
      <c r="AH1424" t="str">
        <f t="shared" si="298"/>
        <v/>
      </c>
    </row>
    <row r="1425" spans="33:34" x14ac:dyDescent="0.25">
      <c r="AG1425">
        <v>1423</v>
      </c>
      <c r="AH1425" t="str">
        <f t="shared" si="298"/>
        <v/>
      </c>
    </row>
    <row r="1426" spans="33:34" x14ac:dyDescent="0.25">
      <c r="AG1426">
        <v>1424</v>
      </c>
      <c r="AH1426" t="str">
        <f t="shared" si="298"/>
        <v/>
      </c>
    </row>
    <row r="1427" spans="33:34" x14ac:dyDescent="0.25">
      <c r="AG1427">
        <v>1425</v>
      </c>
      <c r="AH1427" t="str">
        <f t="shared" si="298"/>
        <v/>
      </c>
    </row>
    <row r="1428" spans="33:34" x14ac:dyDescent="0.25">
      <c r="AG1428">
        <v>1426</v>
      </c>
      <c r="AH1428" t="str">
        <f t="shared" si="298"/>
        <v/>
      </c>
    </row>
    <row r="1429" spans="33:34" x14ac:dyDescent="0.25">
      <c r="AG1429">
        <v>1427</v>
      </c>
      <c r="AH1429" t="str">
        <f t="shared" si="298"/>
        <v/>
      </c>
    </row>
    <row r="1430" spans="33:34" x14ac:dyDescent="0.25">
      <c r="AG1430">
        <v>1428</v>
      </c>
      <c r="AH1430" t="str">
        <f t="shared" si="298"/>
        <v/>
      </c>
    </row>
    <row r="1431" spans="33:34" x14ac:dyDescent="0.25">
      <c r="AG1431">
        <v>1429</v>
      </c>
      <c r="AH1431">
        <f t="shared" si="298"/>
        <v>103</v>
      </c>
    </row>
    <row r="1432" spans="33:34" x14ac:dyDescent="0.25">
      <c r="AG1432">
        <v>1430</v>
      </c>
      <c r="AH1432" t="str">
        <f t="shared" si="298"/>
        <v/>
      </c>
    </row>
    <row r="1433" spans="33:34" x14ac:dyDescent="0.25">
      <c r="AG1433">
        <v>1431</v>
      </c>
      <c r="AH1433" t="str">
        <f t="shared" si="298"/>
        <v/>
      </c>
    </row>
    <row r="1434" spans="33:34" x14ac:dyDescent="0.25">
      <c r="AG1434">
        <v>1432</v>
      </c>
      <c r="AH1434" t="str">
        <f t="shared" si="298"/>
        <v/>
      </c>
    </row>
    <row r="1435" spans="33:34" x14ac:dyDescent="0.25">
      <c r="AG1435">
        <v>1433</v>
      </c>
      <c r="AH1435" t="str">
        <f t="shared" si="298"/>
        <v/>
      </c>
    </row>
    <row r="1436" spans="33:34" x14ac:dyDescent="0.25">
      <c r="AG1436">
        <v>1434</v>
      </c>
      <c r="AH1436" t="str">
        <f t="shared" si="298"/>
        <v/>
      </c>
    </row>
    <row r="1437" spans="33:34" x14ac:dyDescent="0.25">
      <c r="AG1437">
        <v>1435</v>
      </c>
      <c r="AH1437" t="str">
        <f t="shared" si="298"/>
        <v/>
      </c>
    </row>
    <row r="1438" spans="33:34" x14ac:dyDescent="0.25">
      <c r="AG1438">
        <v>1436</v>
      </c>
      <c r="AH1438" t="str">
        <f t="shared" si="298"/>
        <v/>
      </c>
    </row>
    <row r="1439" spans="33:34" x14ac:dyDescent="0.25">
      <c r="AG1439">
        <v>1437</v>
      </c>
      <c r="AH1439" t="str">
        <f t="shared" si="298"/>
        <v/>
      </c>
    </row>
    <row r="1440" spans="33:34" x14ac:dyDescent="0.25">
      <c r="AG1440">
        <v>1438</v>
      </c>
      <c r="AH1440" t="str">
        <f t="shared" si="298"/>
        <v/>
      </c>
    </row>
    <row r="1441" spans="33:34" x14ac:dyDescent="0.25">
      <c r="AG1441">
        <v>1439</v>
      </c>
      <c r="AH1441" t="str">
        <f t="shared" si="298"/>
        <v/>
      </c>
    </row>
    <row r="1442" spans="33:34" x14ac:dyDescent="0.25">
      <c r="AG1442">
        <v>1440</v>
      </c>
      <c r="AH1442" t="str">
        <f t="shared" si="298"/>
        <v/>
      </c>
    </row>
    <row r="1443" spans="33:34" x14ac:dyDescent="0.25">
      <c r="AG1443">
        <v>1441</v>
      </c>
      <c r="AH1443" t="str">
        <f t="shared" si="298"/>
        <v/>
      </c>
    </row>
    <row r="1444" spans="33:34" x14ac:dyDescent="0.25">
      <c r="AG1444">
        <v>1442</v>
      </c>
      <c r="AH1444" t="str">
        <f t="shared" si="298"/>
        <v/>
      </c>
    </row>
    <row r="1445" spans="33:34" x14ac:dyDescent="0.25">
      <c r="AG1445">
        <v>1443</v>
      </c>
      <c r="AH1445">
        <f t="shared" si="298"/>
        <v>104</v>
      </c>
    </row>
    <row r="1446" spans="33:34" x14ac:dyDescent="0.25">
      <c r="AG1446">
        <v>1444</v>
      </c>
      <c r="AH1446" t="str">
        <f t="shared" si="298"/>
        <v/>
      </c>
    </row>
    <row r="1447" spans="33:34" x14ac:dyDescent="0.25">
      <c r="AG1447">
        <v>1445</v>
      </c>
      <c r="AH1447" t="str">
        <f t="shared" si="298"/>
        <v/>
      </c>
    </row>
    <row r="1448" spans="33:34" x14ac:dyDescent="0.25">
      <c r="AG1448">
        <v>1446</v>
      </c>
      <c r="AH1448" t="str">
        <f t="shared" si="298"/>
        <v/>
      </c>
    </row>
    <row r="1449" spans="33:34" x14ac:dyDescent="0.25">
      <c r="AG1449">
        <v>1447</v>
      </c>
      <c r="AH1449" t="str">
        <f t="shared" si="298"/>
        <v/>
      </c>
    </row>
    <row r="1450" spans="33:34" x14ac:dyDescent="0.25">
      <c r="AG1450">
        <v>1448</v>
      </c>
      <c r="AH1450" t="str">
        <f t="shared" si="298"/>
        <v/>
      </c>
    </row>
    <row r="1451" spans="33:34" x14ac:dyDescent="0.25">
      <c r="AG1451">
        <v>1449</v>
      </c>
      <c r="AH1451" t="str">
        <f t="shared" si="298"/>
        <v/>
      </c>
    </row>
    <row r="1452" spans="33:34" x14ac:dyDescent="0.25">
      <c r="AG1452">
        <v>1450</v>
      </c>
      <c r="AH1452" t="str">
        <f t="shared" si="298"/>
        <v/>
      </c>
    </row>
    <row r="1453" spans="33:34" x14ac:dyDescent="0.25">
      <c r="AG1453">
        <v>1451</v>
      </c>
      <c r="AH1453" t="str">
        <f t="shared" si="298"/>
        <v/>
      </c>
    </row>
    <row r="1454" spans="33:34" x14ac:dyDescent="0.25">
      <c r="AG1454">
        <v>1452</v>
      </c>
      <c r="AH1454" t="str">
        <f t="shared" si="298"/>
        <v/>
      </c>
    </row>
    <row r="1455" spans="33:34" x14ac:dyDescent="0.25">
      <c r="AG1455">
        <v>1453</v>
      </c>
      <c r="AH1455" t="str">
        <f t="shared" si="298"/>
        <v/>
      </c>
    </row>
    <row r="1456" spans="33:34" x14ac:dyDescent="0.25">
      <c r="AG1456">
        <v>1454</v>
      </c>
      <c r="AH1456" t="str">
        <f t="shared" si="298"/>
        <v/>
      </c>
    </row>
    <row r="1457" spans="33:34" x14ac:dyDescent="0.25">
      <c r="AG1457">
        <v>1455</v>
      </c>
      <c r="AH1457" t="str">
        <f t="shared" si="298"/>
        <v/>
      </c>
    </row>
    <row r="1458" spans="33:34" x14ac:dyDescent="0.25">
      <c r="AG1458">
        <v>1456</v>
      </c>
      <c r="AH1458" t="str">
        <f t="shared" si="298"/>
        <v/>
      </c>
    </row>
    <row r="1459" spans="33:34" x14ac:dyDescent="0.25">
      <c r="AG1459">
        <v>1457</v>
      </c>
      <c r="AH1459">
        <f t="shared" si="298"/>
        <v>105</v>
      </c>
    </row>
    <row r="1460" spans="33:34" x14ac:dyDescent="0.25">
      <c r="AG1460">
        <v>1458</v>
      </c>
      <c r="AH1460" t="str">
        <f t="shared" si="298"/>
        <v/>
      </c>
    </row>
    <row r="1461" spans="33:34" x14ac:dyDescent="0.25">
      <c r="AG1461">
        <v>1459</v>
      </c>
      <c r="AH1461" t="str">
        <f t="shared" si="298"/>
        <v/>
      </c>
    </row>
    <row r="1462" spans="33:34" x14ac:dyDescent="0.25">
      <c r="AG1462">
        <v>1460</v>
      </c>
      <c r="AH1462" t="str">
        <f t="shared" si="298"/>
        <v/>
      </c>
    </row>
    <row r="1463" spans="33:34" x14ac:dyDescent="0.25">
      <c r="AG1463">
        <v>1461</v>
      </c>
      <c r="AH1463" t="str">
        <f t="shared" si="298"/>
        <v/>
      </c>
    </row>
    <row r="1464" spans="33:34" x14ac:dyDescent="0.25">
      <c r="AG1464">
        <v>1462</v>
      </c>
      <c r="AH1464" t="str">
        <f t="shared" si="298"/>
        <v/>
      </c>
    </row>
    <row r="1465" spans="33:34" x14ac:dyDescent="0.25">
      <c r="AG1465">
        <v>1463</v>
      </c>
      <c r="AH1465" t="str">
        <f t="shared" si="298"/>
        <v/>
      </c>
    </row>
    <row r="1466" spans="33:34" x14ac:dyDescent="0.25">
      <c r="AG1466">
        <v>1464</v>
      </c>
      <c r="AH1466" t="str">
        <f t="shared" si="298"/>
        <v/>
      </c>
    </row>
    <row r="1467" spans="33:34" x14ac:dyDescent="0.25">
      <c r="AG1467">
        <v>1465</v>
      </c>
      <c r="AH1467" t="str">
        <f t="shared" si="298"/>
        <v/>
      </c>
    </row>
    <row r="1468" spans="33:34" x14ac:dyDescent="0.25">
      <c r="AG1468">
        <v>1466</v>
      </c>
      <c r="AH1468" t="str">
        <f t="shared" si="298"/>
        <v/>
      </c>
    </row>
    <row r="1469" spans="33:34" x14ac:dyDescent="0.25">
      <c r="AG1469">
        <v>1467</v>
      </c>
      <c r="AH1469" t="str">
        <f t="shared" si="298"/>
        <v/>
      </c>
    </row>
    <row r="1470" spans="33:34" x14ac:dyDescent="0.25">
      <c r="AG1470">
        <v>1468</v>
      </c>
      <c r="AH1470" t="str">
        <f t="shared" si="298"/>
        <v/>
      </c>
    </row>
    <row r="1471" spans="33:34" x14ac:dyDescent="0.25">
      <c r="AG1471">
        <v>1469</v>
      </c>
      <c r="AH1471" t="str">
        <f t="shared" si="298"/>
        <v/>
      </c>
    </row>
    <row r="1472" spans="33:34" x14ac:dyDescent="0.25">
      <c r="AG1472">
        <v>1470</v>
      </c>
      <c r="AH1472" t="str">
        <f t="shared" si="298"/>
        <v/>
      </c>
    </row>
    <row r="1473" spans="33:34" x14ac:dyDescent="0.25">
      <c r="AG1473">
        <v>1471</v>
      </c>
      <c r="AH1473">
        <f t="shared" si="298"/>
        <v>106</v>
      </c>
    </row>
    <row r="1474" spans="33:34" x14ac:dyDescent="0.25">
      <c r="AG1474">
        <v>1472</v>
      </c>
      <c r="AH1474" t="str">
        <f t="shared" si="298"/>
        <v/>
      </c>
    </row>
    <row r="1475" spans="33:34" x14ac:dyDescent="0.25">
      <c r="AG1475">
        <v>1473</v>
      </c>
      <c r="AH1475" t="str">
        <f t="shared" si="298"/>
        <v/>
      </c>
    </row>
    <row r="1476" spans="33:34" x14ac:dyDescent="0.25">
      <c r="AG1476">
        <v>1474</v>
      </c>
      <c r="AH1476" t="str">
        <f t="shared" si="298"/>
        <v/>
      </c>
    </row>
    <row r="1477" spans="33:34" x14ac:dyDescent="0.25">
      <c r="AG1477">
        <v>1475</v>
      </c>
      <c r="AH1477" t="str">
        <f t="shared" ref="AH1477:AH1540" si="299">IF(AG1476/14=INT(AG1476/14),AG1476/14+1,"")</f>
        <v/>
      </c>
    </row>
    <row r="1478" spans="33:34" x14ac:dyDescent="0.25">
      <c r="AG1478">
        <v>1476</v>
      </c>
      <c r="AH1478" t="str">
        <f t="shared" si="299"/>
        <v/>
      </c>
    </row>
    <row r="1479" spans="33:34" x14ac:dyDescent="0.25">
      <c r="AG1479">
        <v>1477</v>
      </c>
      <c r="AH1479" t="str">
        <f t="shared" si="299"/>
        <v/>
      </c>
    </row>
    <row r="1480" spans="33:34" x14ac:dyDescent="0.25">
      <c r="AG1480">
        <v>1478</v>
      </c>
      <c r="AH1480" t="str">
        <f t="shared" si="299"/>
        <v/>
      </c>
    </row>
    <row r="1481" spans="33:34" x14ac:dyDescent="0.25">
      <c r="AG1481">
        <v>1479</v>
      </c>
      <c r="AH1481" t="str">
        <f t="shared" si="299"/>
        <v/>
      </c>
    </row>
    <row r="1482" spans="33:34" x14ac:dyDescent="0.25">
      <c r="AG1482">
        <v>1480</v>
      </c>
      <c r="AH1482" t="str">
        <f t="shared" si="299"/>
        <v/>
      </c>
    </row>
    <row r="1483" spans="33:34" x14ac:dyDescent="0.25">
      <c r="AG1483">
        <v>1481</v>
      </c>
      <c r="AH1483" t="str">
        <f t="shared" si="299"/>
        <v/>
      </c>
    </row>
    <row r="1484" spans="33:34" x14ac:dyDescent="0.25">
      <c r="AG1484">
        <v>1482</v>
      </c>
      <c r="AH1484" t="str">
        <f t="shared" si="299"/>
        <v/>
      </c>
    </row>
    <row r="1485" spans="33:34" x14ac:dyDescent="0.25">
      <c r="AG1485">
        <v>1483</v>
      </c>
      <c r="AH1485" t="str">
        <f t="shared" si="299"/>
        <v/>
      </c>
    </row>
    <row r="1486" spans="33:34" x14ac:dyDescent="0.25">
      <c r="AG1486">
        <v>1484</v>
      </c>
      <c r="AH1486" t="str">
        <f t="shared" si="299"/>
        <v/>
      </c>
    </row>
    <row r="1487" spans="33:34" x14ac:dyDescent="0.25">
      <c r="AG1487">
        <v>1485</v>
      </c>
      <c r="AH1487">
        <f t="shared" si="299"/>
        <v>107</v>
      </c>
    </row>
    <row r="1488" spans="33:34" x14ac:dyDescent="0.25">
      <c r="AG1488">
        <v>1486</v>
      </c>
      <c r="AH1488" t="str">
        <f t="shared" si="299"/>
        <v/>
      </c>
    </row>
    <row r="1489" spans="33:34" x14ac:dyDescent="0.25">
      <c r="AG1489">
        <v>1487</v>
      </c>
      <c r="AH1489" t="str">
        <f t="shared" si="299"/>
        <v/>
      </c>
    </row>
    <row r="1490" spans="33:34" x14ac:dyDescent="0.25">
      <c r="AG1490">
        <v>1488</v>
      </c>
      <c r="AH1490" t="str">
        <f t="shared" si="299"/>
        <v/>
      </c>
    </row>
    <row r="1491" spans="33:34" x14ac:dyDescent="0.25">
      <c r="AG1491">
        <v>1489</v>
      </c>
      <c r="AH1491" t="str">
        <f t="shared" si="299"/>
        <v/>
      </c>
    </row>
    <row r="1492" spans="33:34" x14ac:dyDescent="0.25">
      <c r="AG1492">
        <v>1490</v>
      </c>
      <c r="AH1492" t="str">
        <f t="shared" si="299"/>
        <v/>
      </c>
    </row>
    <row r="1493" spans="33:34" x14ac:dyDescent="0.25">
      <c r="AG1493">
        <v>1491</v>
      </c>
      <c r="AH1493" t="str">
        <f t="shared" si="299"/>
        <v/>
      </c>
    </row>
    <row r="1494" spans="33:34" x14ac:dyDescent="0.25">
      <c r="AG1494">
        <v>1492</v>
      </c>
      <c r="AH1494" t="str">
        <f t="shared" si="299"/>
        <v/>
      </c>
    </row>
    <row r="1495" spans="33:34" x14ac:dyDescent="0.25">
      <c r="AG1495">
        <v>1493</v>
      </c>
      <c r="AH1495" t="str">
        <f t="shared" si="299"/>
        <v/>
      </c>
    </row>
    <row r="1496" spans="33:34" x14ac:dyDescent="0.25">
      <c r="AG1496">
        <v>1494</v>
      </c>
      <c r="AH1496" t="str">
        <f t="shared" si="299"/>
        <v/>
      </c>
    </row>
    <row r="1497" spans="33:34" x14ac:dyDescent="0.25">
      <c r="AG1497">
        <v>1495</v>
      </c>
      <c r="AH1497" t="str">
        <f t="shared" si="299"/>
        <v/>
      </c>
    </row>
    <row r="1498" spans="33:34" x14ac:dyDescent="0.25">
      <c r="AG1498">
        <v>1496</v>
      </c>
      <c r="AH1498" t="str">
        <f t="shared" si="299"/>
        <v/>
      </c>
    </row>
    <row r="1499" spans="33:34" x14ac:dyDescent="0.25">
      <c r="AG1499">
        <v>1497</v>
      </c>
      <c r="AH1499" t="str">
        <f t="shared" si="299"/>
        <v/>
      </c>
    </row>
    <row r="1500" spans="33:34" x14ac:dyDescent="0.25">
      <c r="AG1500">
        <v>1498</v>
      </c>
      <c r="AH1500" t="str">
        <f t="shared" si="299"/>
        <v/>
      </c>
    </row>
    <row r="1501" spans="33:34" x14ac:dyDescent="0.25">
      <c r="AG1501">
        <v>1499</v>
      </c>
      <c r="AH1501">
        <f t="shared" si="299"/>
        <v>108</v>
      </c>
    </row>
    <row r="1502" spans="33:34" x14ac:dyDescent="0.25">
      <c r="AG1502">
        <v>1500</v>
      </c>
      <c r="AH1502" t="str">
        <f t="shared" si="299"/>
        <v/>
      </c>
    </row>
    <row r="1503" spans="33:34" x14ac:dyDescent="0.25">
      <c r="AG1503">
        <v>1501</v>
      </c>
      <c r="AH1503" t="str">
        <f t="shared" si="299"/>
        <v/>
      </c>
    </row>
    <row r="1504" spans="33:34" x14ac:dyDescent="0.25">
      <c r="AG1504">
        <v>1502</v>
      </c>
      <c r="AH1504" t="str">
        <f t="shared" si="299"/>
        <v/>
      </c>
    </row>
    <row r="1505" spans="33:34" x14ac:dyDescent="0.25">
      <c r="AG1505">
        <v>1503</v>
      </c>
      <c r="AH1505" t="str">
        <f t="shared" si="299"/>
        <v/>
      </c>
    </row>
    <row r="1506" spans="33:34" x14ac:dyDescent="0.25">
      <c r="AG1506">
        <v>1504</v>
      </c>
      <c r="AH1506" t="str">
        <f t="shared" si="299"/>
        <v/>
      </c>
    </row>
    <row r="1507" spans="33:34" x14ac:dyDescent="0.25">
      <c r="AG1507">
        <v>1505</v>
      </c>
      <c r="AH1507" t="str">
        <f t="shared" si="299"/>
        <v/>
      </c>
    </row>
    <row r="1508" spans="33:34" x14ac:dyDescent="0.25">
      <c r="AG1508">
        <v>1506</v>
      </c>
      <c r="AH1508" t="str">
        <f t="shared" si="299"/>
        <v/>
      </c>
    </row>
    <row r="1509" spans="33:34" x14ac:dyDescent="0.25">
      <c r="AG1509">
        <v>1507</v>
      </c>
      <c r="AH1509" t="str">
        <f t="shared" si="299"/>
        <v/>
      </c>
    </row>
    <row r="1510" spans="33:34" x14ac:dyDescent="0.25">
      <c r="AG1510">
        <v>1508</v>
      </c>
      <c r="AH1510" t="str">
        <f t="shared" si="299"/>
        <v/>
      </c>
    </row>
    <row r="1511" spans="33:34" x14ac:dyDescent="0.25">
      <c r="AG1511">
        <v>1509</v>
      </c>
      <c r="AH1511" t="str">
        <f t="shared" si="299"/>
        <v/>
      </c>
    </row>
    <row r="1512" spans="33:34" x14ac:dyDescent="0.25">
      <c r="AG1512">
        <v>1510</v>
      </c>
      <c r="AH1512" t="str">
        <f t="shared" si="299"/>
        <v/>
      </c>
    </row>
    <row r="1513" spans="33:34" x14ac:dyDescent="0.25">
      <c r="AG1513">
        <v>1511</v>
      </c>
      <c r="AH1513" t="str">
        <f t="shared" si="299"/>
        <v/>
      </c>
    </row>
    <row r="1514" spans="33:34" x14ac:dyDescent="0.25">
      <c r="AG1514">
        <v>1512</v>
      </c>
      <c r="AH1514" t="str">
        <f t="shared" si="299"/>
        <v/>
      </c>
    </row>
    <row r="1515" spans="33:34" x14ac:dyDescent="0.25">
      <c r="AG1515">
        <v>1513</v>
      </c>
      <c r="AH1515">
        <f t="shared" si="299"/>
        <v>109</v>
      </c>
    </row>
    <row r="1516" spans="33:34" x14ac:dyDescent="0.25">
      <c r="AG1516">
        <v>1514</v>
      </c>
      <c r="AH1516" t="str">
        <f t="shared" si="299"/>
        <v/>
      </c>
    </row>
    <row r="1517" spans="33:34" x14ac:dyDescent="0.25">
      <c r="AG1517">
        <v>1515</v>
      </c>
      <c r="AH1517" t="str">
        <f t="shared" si="299"/>
        <v/>
      </c>
    </row>
    <row r="1518" spans="33:34" x14ac:dyDescent="0.25">
      <c r="AG1518">
        <v>1516</v>
      </c>
      <c r="AH1518" t="str">
        <f t="shared" si="299"/>
        <v/>
      </c>
    </row>
    <row r="1519" spans="33:34" x14ac:dyDescent="0.25">
      <c r="AG1519">
        <v>1517</v>
      </c>
      <c r="AH1519" t="str">
        <f t="shared" si="299"/>
        <v/>
      </c>
    </row>
    <row r="1520" spans="33:34" x14ac:dyDescent="0.25">
      <c r="AG1520">
        <v>1518</v>
      </c>
      <c r="AH1520" t="str">
        <f t="shared" si="299"/>
        <v/>
      </c>
    </row>
    <row r="1521" spans="33:34" x14ac:dyDescent="0.25">
      <c r="AG1521">
        <v>1519</v>
      </c>
      <c r="AH1521" t="str">
        <f t="shared" si="299"/>
        <v/>
      </c>
    </row>
    <row r="1522" spans="33:34" x14ac:dyDescent="0.25">
      <c r="AG1522">
        <v>1520</v>
      </c>
      <c r="AH1522" t="str">
        <f t="shared" si="299"/>
        <v/>
      </c>
    </row>
    <row r="1523" spans="33:34" x14ac:dyDescent="0.25">
      <c r="AG1523">
        <v>1521</v>
      </c>
      <c r="AH1523" t="str">
        <f t="shared" si="299"/>
        <v/>
      </c>
    </row>
    <row r="1524" spans="33:34" x14ac:dyDescent="0.25">
      <c r="AG1524">
        <v>1522</v>
      </c>
      <c r="AH1524" t="str">
        <f t="shared" si="299"/>
        <v/>
      </c>
    </row>
    <row r="1525" spans="33:34" x14ac:dyDescent="0.25">
      <c r="AG1525">
        <v>1523</v>
      </c>
      <c r="AH1525" t="str">
        <f t="shared" si="299"/>
        <v/>
      </c>
    </row>
    <row r="1526" spans="33:34" x14ac:dyDescent="0.25">
      <c r="AG1526">
        <v>1524</v>
      </c>
      <c r="AH1526" t="str">
        <f t="shared" si="299"/>
        <v/>
      </c>
    </row>
    <row r="1527" spans="33:34" x14ac:dyDescent="0.25">
      <c r="AG1527">
        <v>1525</v>
      </c>
      <c r="AH1527" t="str">
        <f t="shared" si="299"/>
        <v/>
      </c>
    </row>
    <row r="1528" spans="33:34" x14ac:dyDescent="0.25">
      <c r="AG1528">
        <v>1526</v>
      </c>
      <c r="AH1528" t="str">
        <f t="shared" si="299"/>
        <v/>
      </c>
    </row>
    <row r="1529" spans="33:34" x14ac:dyDescent="0.25">
      <c r="AG1529">
        <v>1527</v>
      </c>
      <c r="AH1529">
        <f t="shared" si="299"/>
        <v>110</v>
      </c>
    </row>
    <row r="1530" spans="33:34" x14ac:dyDescent="0.25">
      <c r="AG1530">
        <v>1528</v>
      </c>
      <c r="AH1530" t="str">
        <f t="shared" si="299"/>
        <v/>
      </c>
    </row>
    <row r="1531" spans="33:34" x14ac:dyDescent="0.25">
      <c r="AG1531">
        <v>1529</v>
      </c>
      <c r="AH1531" t="str">
        <f t="shared" si="299"/>
        <v/>
      </c>
    </row>
    <row r="1532" spans="33:34" x14ac:dyDescent="0.25">
      <c r="AG1532">
        <v>1530</v>
      </c>
      <c r="AH1532" t="str">
        <f t="shared" si="299"/>
        <v/>
      </c>
    </row>
    <row r="1533" spans="33:34" x14ac:dyDescent="0.25">
      <c r="AG1533">
        <v>1531</v>
      </c>
      <c r="AH1533" t="str">
        <f t="shared" si="299"/>
        <v/>
      </c>
    </row>
    <row r="1534" spans="33:34" x14ac:dyDescent="0.25">
      <c r="AG1534">
        <v>1532</v>
      </c>
      <c r="AH1534" t="str">
        <f t="shared" si="299"/>
        <v/>
      </c>
    </row>
    <row r="1535" spans="33:34" x14ac:dyDescent="0.25">
      <c r="AG1535">
        <v>1533</v>
      </c>
      <c r="AH1535" t="str">
        <f t="shared" si="299"/>
        <v/>
      </c>
    </row>
    <row r="1536" spans="33:34" x14ac:dyDescent="0.25">
      <c r="AG1536">
        <v>1534</v>
      </c>
      <c r="AH1536" t="str">
        <f t="shared" si="299"/>
        <v/>
      </c>
    </row>
    <row r="1537" spans="33:34" x14ac:dyDescent="0.25">
      <c r="AG1537">
        <v>1535</v>
      </c>
      <c r="AH1537" t="str">
        <f t="shared" si="299"/>
        <v/>
      </c>
    </row>
    <row r="1538" spans="33:34" x14ac:dyDescent="0.25">
      <c r="AG1538">
        <v>1536</v>
      </c>
      <c r="AH1538" t="str">
        <f t="shared" si="299"/>
        <v/>
      </c>
    </row>
    <row r="1539" spans="33:34" x14ac:dyDescent="0.25">
      <c r="AG1539">
        <v>1537</v>
      </c>
      <c r="AH1539" t="str">
        <f t="shared" si="299"/>
        <v/>
      </c>
    </row>
    <row r="1540" spans="33:34" x14ac:dyDescent="0.25">
      <c r="AG1540">
        <v>1538</v>
      </c>
      <c r="AH1540" t="str">
        <f t="shared" si="299"/>
        <v/>
      </c>
    </row>
    <row r="1541" spans="33:34" x14ac:dyDescent="0.25">
      <c r="AG1541">
        <v>1539</v>
      </c>
      <c r="AH1541" t="str">
        <f t="shared" ref="AH1541:AH1604" si="300">IF(AG1540/14=INT(AG1540/14),AG1540/14+1,"")</f>
        <v/>
      </c>
    </row>
    <row r="1542" spans="33:34" x14ac:dyDescent="0.25">
      <c r="AG1542">
        <v>1540</v>
      </c>
      <c r="AH1542" t="str">
        <f t="shared" si="300"/>
        <v/>
      </c>
    </row>
    <row r="1543" spans="33:34" x14ac:dyDescent="0.25">
      <c r="AG1543">
        <v>1541</v>
      </c>
      <c r="AH1543">
        <f t="shared" si="300"/>
        <v>111</v>
      </c>
    </row>
    <row r="1544" spans="33:34" x14ac:dyDescent="0.25">
      <c r="AG1544">
        <v>1542</v>
      </c>
      <c r="AH1544" t="str">
        <f t="shared" si="300"/>
        <v/>
      </c>
    </row>
    <row r="1545" spans="33:34" x14ac:dyDescent="0.25">
      <c r="AG1545">
        <v>1543</v>
      </c>
      <c r="AH1545" t="str">
        <f t="shared" si="300"/>
        <v/>
      </c>
    </row>
    <row r="1546" spans="33:34" x14ac:dyDescent="0.25">
      <c r="AG1546">
        <v>1544</v>
      </c>
      <c r="AH1546" t="str">
        <f t="shared" si="300"/>
        <v/>
      </c>
    </row>
    <row r="1547" spans="33:34" x14ac:dyDescent="0.25">
      <c r="AG1547">
        <v>1545</v>
      </c>
      <c r="AH1547" t="str">
        <f t="shared" si="300"/>
        <v/>
      </c>
    </row>
    <row r="1548" spans="33:34" x14ac:dyDescent="0.25">
      <c r="AG1548">
        <v>1546</v>
      </c>
      <c r="AH1548" t="str">
        <f t="shared" si="300"/>
        <v/>
      </c>
    </row>
    <row r="1549" spans="33:34" x14ac:dyDescent="0.25">
      <c r="AG1549">
        <v>1547</v>
      </c>
      <c r="AH1549" t="str">
        <f t="shared" si="300"/>
        <v/>
      </c>
    </row>
    <row r="1550" spans="33:34" x14ac:dyDescent="0.25">
      <c r="AG1550">
        <v>1548</v>
      </c>
      <c r="AH1550" t="str">
        <f t="shared" si="300"/>
        <v/>
      </c>
    </row>
    <row r="1551" spans="33:34" x14ac:dyDescent="0.25">
      <c r="AG1551">
        <v>1549</v>
      </c>
      <c r="AH1551" t="str">
        <f t="shared" si="300"/>
        <v/>
      </c>
    </row>
    <row r="1552" spans="33:34" x14ac:dyDescent="0.25">
      <c r="AG1552">
        <v>1550</v>
      </c>
      <c r="AH1552" t="str">
        <f t="shared" si="300"/>
        <v/>
      </c>
    </row>
    <row r="1553" spans="33:34" x14ac:dyDescent="0.25">
      <c r="AG1553">
        <v>1551</v>
      </c>
      <c r="AH1553" t="str">
        <f t="shared" si="300"/>
        <v/>
      </c>
    </row>
    <row r="1554" spans="33:34" x14ac:dyDescent="0.25">
      <c r="AG1554">
        <v>1552</v>
      </c>
      <c r="AH1554" t="str">
        <f t="shared" si="300"/>
        <v/>
      </c>
    </row>
    <row r="1555" spans="33:34" x14ac:dyDescent="0.25">
      <c r="AG1555">
        <v>1553</v>
      </c>
      <c r="AH1555" t="str">
        <f t="shared" si="300"/>
        <v/>
      </c>
    </row>
    <row r="1556" spans="33:34" x14ac:dyDescent="0.25">
      <c r="AG1556">
        <v>1554</v>
      </c>
      <c r="AH1556" t="str">
        <f t="shared" si="300"/>
        <v/>
      </c>
    </row>
    <row r="1557" spans="33:34" x14ac:dyDescent="0.25">
      <c r="AG1557">
        <v>1555</v>
      </c>
      <c r="AH1557">
        <f t="shared" si="300"/>
        <v>112</v>
      </c>
    </row>
    <row r="1558" spans="33:34" x14ac:dyDescent="0.25">
      <c r="AG1558">
        <v>1556</v>
      </c>
      <c r="AH1558" t="str">
        <f t="shared" si="300"/>
        <v/>
      </c>
    </row>
    <row r="1559" spans="33:34" x14ac:dyDescent="0.25">
      <c r="AG1559">
        <v>1557</v>
      </c>
      <c r="AH1559" t="str">
        <f t="shared" si="300"/>
        <v/>
      </c>
    </row>
    <row r="1560" spans="33:34" x14ac:dyDescent="0.25">
      <c r="AG1560">
        <v>1558</v>
      </c>
      <c r="AH1560" t="str">
        <f t="shared" si="300"/>
        <v/>
      </c>
    </row>
    <row r="1561" spans="33:34" x14ac:dyDescent="0.25">
      <c r="AG1561">
        <v>1559</v>
      </c>
      <c r="AH1561" t="str">
        <f t="shared" si="300"/>
        <v/>
      </c>
    </row>
    <row r="1562" spans="33:34" x14ac:dyDescent="0.25">
      <c r="AG1562">
        <v>1560</v>
      </c>
      <c r="AH1562" t="str">
        <f t="shared" si="300"/>
        <v/>
      </c>
    </row>
    <row r="1563" spans="33:34" x14ac:dyDescent="0.25">
      <c r="AG1563">
        <v>1561</v>
      </c>
      <c r="AH1563" t="str">
        <f t="shared" si="300"/>
        <v/>
      </c>
    </row>
    <row r="1564" spans="33:34" x14ac:dyDescent="0.25">
      <c r="AG1564">
        <v>1562</v>
      </c>
      <c r="AH1564" t="str">
        <f t="shared" si="300"/>
        <v/>
      </c>
    </row>
    <row r="1565" spans="33:34" x14ac:dyDescent="0.25">
      <c r="AG1565">
        <v>1563</v>
      </c>
      <c r="AH1565" t="str">
        <f t="shared" si="300"/>
        <v/>
      </c>
    </row>
    <row r="1566" spans="33:34" x14ac:dyDescent="0.25">
      <c r="AG1566">
        <v>1564</v>
      </c>
      <c r="AH1566" t="str">
        <f t="shared" si="300"/>
        <v/>
      </c>
    </row>
    <row r="1567" spans="33:34" x14ac:dyDescent="0.25">
      <c r="AG1567">
        <v>1565</v>
      </c>
      <c r="AH1567" t="str">
        <f t="shared" si="300"/>
        <v/>
      </c>
    </row>
    <row r="1568" spans="33:34" x14ac:dyDescent="0.25">
      <c r="AG1568">
        <v>1566</v>
      </c>
      <c r="AH1568" t="str">
        <f t="shared" si="300"/>
        <v/>
      </c>
    </row>
    <row r="1569" spans="33:34" x14ac:dyDescent="0.25">
      <c r="AG1569">
        <v>1567</v>
      </c>
      <c r="AH1569" t="str">
        <f t="shared" si="300"/>
        <v/>
      </c>
    </row>
    <row r="1570" spans="33:34" x14ac:dyDescent="0.25">
      <c r="AG1570">
        <v>1568</v>
      </c>
      <c r="AH1570" t="str">
        <f t="shared" si="300"/>
        <v/>
      </c>
    </row>
    <row r="1571" spans="33:34" x14ac:dyDescent="0.25">
      <c r="AG1571">
        <v>1569</v>
      </c>
      <c r="AH1571">
        <f t="shared" si="300"/>
        <v>113</v>
      </c>
    </row>
    <row r="1572" spans="33:34" x14ac:dyDescent="0.25">
      <c r="AG1572">
        <v>1570</v>
      </c>
      <c r="AH1572" t="str">
        <f t="shared" si="300"/>
        <v/>
      </c>
    </row>
    <row r="1573" spans="33:34" x14ac:dyDescent="0.25">
      <c r="AG1573">
        <v>1571</v>
      </c>
      <c r="AH1573" t="str">
        <f t="shared" si="300"/>
        <v/>
      </c>
    </row>
    <row r="1574" spans="33:34" x14ac:dyDescent="0.25">
      <c r="AG1574">
        <v>1572</v>
      </c>
      <c r="AH1574" t="str">
        <f t="shared" si="300"/>
        <v/>
      </c>
    </row>
    <row r="1575" spans="33:34" x14ac:dyDescent="0.25">
      <c r="AG1575">
        <v>1573</v>
      </c>
      <c r="AH1575" t="str">
        <f t="shared" si="300"/>
        <v/>
      </c>
    </row>
    <row r="1576" spans="33:34" x14ac:dyDescent="0.25">
      <c r="AG1576">
        <v>1574</v>
      </c>
      <c r="AH1576" t="str">
        <f t="shared" si="300"/>
        <v/>
      </c>
    </row>
    <row r="1577" spans="33:34" x14ac:dyDescent="0.25">
      <c r="AG1577">
        <v>1575</v>
      </c>
      <c r="AH1577" t="str">
        <f t="shared" si="300"/>
        <v/>
      </c>
    </row>
    <row r="1578" spans="33:34" x14ac:dyDescent="0.25">
      <c r="AG1578">
        <v>1576</v>
      </c>
      <c r="AH1578" t="str">
        <f t="shared" si="300"/>
        <v/>
      </c>
    </row>
    <row r="1579" spans="33:34" x14ac:dyDescent="0.25">
      <c r="AG1579">
        <v>1577</v>
      </c>
      <c r="AH1579" t="str">
        <f t="shared" si="300"/>
        <v/>
      </c>
    </row>
    <row r="1580" spans="33:34" x14ac:dyDescent="0.25">
      <c r="AG1580">
        <v>1578</v>
      </c>
      <c r="AH1580" t="str">
        <f t="shared" si="300"/>
        <v/>
      </c>
    </row>
    <row r="1581" spans="33:34" x14ac:dyDescent="0.25">
      <c r="AG1581">
        <v>1579</v>
      </c>
      <c r="AH1581" t="str">
        <f t="shared" si="300"/>
        <v/>
      </c>
    </row>
    <row r="1582" spans="33:34" x14ac:dyDescent="0.25">
      <c r="AG1582">
        <v>1580</v>
      </c>
      <c r="AH1582" t="str">
        <f t="shared" si="300"/>
        <v/>
      </c>
    </row>
    <row r="1583" spans="33:34" x14ac:dyDescent="0.25">
      <c r="AG1583">
        <v>1581</v>
      </c>
      <c r="AH1583" t="str">
        <f t="shared" si="300"/>
        <v/>
      </c>
    </row>
    <row r="1584" spans="33:34" x14ac:dyDescent="0.25">
      <c r="AG1584">
        <v>1582</v>
      </c>
      <c r="AH1584" t="str">
        <f t="shared" si="300"/>
        <v/>
      </c>
    </row>
    <row r="1585" spans="33:34" x14ac:dyDescent="0.25">
      <c r="AG1585">
        <v>1583</v>
      </c>
      <c r="AH1585">
        <f t="shared" si="300"/>
        <v>114</v>
      </c>
    </row>
    <row r="1586" spans="33:34" x14ac:dyDescent="0.25">
      <c r="AG1586">
        <v>1584</v>
      </c>
      <c r="AH1586" t="str">
        <f t="shared" si="300"/>
        <v/>
      </c>
    </row>
    <row r="1587" spans="33:34" x14ac:dyDescent="0.25">
      <c r="AG1587">
        <v>1585</v>
      </c>
      <c r="AH1587" t="str">
        <f t="shared" si="300"/>
        <v/>
      </c>
    </row>
    <row r="1588" spans="33:34" x14ac:dyDescent="0.25">
      <c r="AG1588">
        <v>1586</v>
      </c>
      <c r="AH1588" t="str">
        <f t="shared" si="300"/>
        <v/>
      </c>
    </row>
    <row r="1589" spans="33:34" x14ac:dyDescent="0.25">
      <c r="AG1589">
        <v>1587</v>
      </c>
      <c r="AH1589" t="str">
        <f t="shared" si="300"/>
        <v/>
      </c>
    </row>
    <row r="1590" spans="33:34" x14ac:dyDescent="0.25">
      <c r="AG1590">
        <v>1588</v>
      </c>
      <c r="AH1590" t="str">
        <f t="shared" si="300"/>
        <v/>
      </c>
    </row>
    <row r="1591" spans="33:34" x14ac:dyDescent="0.25">
      <c r="AG1591">
        <v>1589</v>
      </c>
      <c r="AH1591" t="str">
        <f t="shared" si="300"/>
        <v/>
      </c>
    </row>
    <row r="1592" spans="33:34" x14ac:dyDescent="0.25">
      <c r="AG1592">
        <v>1590</v>
      </c>
      <c r="AH1592" t="str">
        <f t="shared" si="300"/>
        <v/>
      </c>
    </row>
    <row r="1593" spans="33:34" x14ac:dyDescent="0.25">
      <c r="AG1593">
        <v>1591</v>
      </c>
      <c r="AH1593" t="str">
        <f t="shared" si="300"/>
        <v/>
      </c>
    </row>
    <row r="1594" spans="33:34" x14ac:dyDescent="0.25">
      <c r="AG1594">
        <v>1592</v>
      </c>
      <c r="AH1594" t="str">
        <f t="shared" si="300"/>
        <v/>
      </c>
    </row>
    <row r="1595" spans="33:34" x14ac:dyDescent="0.25">
      <c r="AG1595">
        <v>1593</v>
      </c>
      <c r="AH1595" t="str">
        <f t="shared" si="300"/>
        <v/>
      </c>
    </row>
    <row r="1596" spans="33:34" x14ac:dyDescent="0.25">
      <c r="AG1596">
        <v>1594</v>
      </c>
      <c r="AH1596" t="str">
        <f t="shared" si="300"/>
        <v/>
      </c>
    </row>
    <row r="1597" spans="33:34" x14ac:dyDescent="0.25">
      <c r="AG1597">
        <v>1595</v>
      </c>
      <c r="AH1597" t="str">
        <f t="shared" si="300"/>
        <v/>
      </c>
    </row>
    <row r="1598" spans="33:34" x14ac:dyDescent="0.25">
      <c r="AG1598">
        <v>1596</v>
      </c>
      <c r="AH1598" t="str">
        <f t="shared" si="300"/>
        <v/>
      </c>
    </row>
    <row r="1599" spans="33:34" x14ac:dyDescent="0.25">
      <c r="AG1599">
        <v>1597</v>
      </c>
      <c r="AH1599">
        <f t="shared" si="300"/>
        <v>115</v>
      </c>
    </row>
    <row r="1600" spans="33:34" x14ac:dyDescent="0.25">
      <c r="AG1600">
        <v>1598</v>
      </c>
      <c r="AH1600" t="str">
        <f t="shared" si="300"/>
        <v/>
      </c>
    </row>
    <row r="1601" spans="33:34" x14ac:dyDescent="0.25">
      <c r="AG1601">
        <v>1599</v>
      </c>
      <c r="AH1601" t="str">
        <f t="shared" si="300"/>
        <v/>
      </c>
    </row>
    <row r="1602" spans="33:34" x14ac:dyDescent="0.25">
      <c r="AG1602">
        <v>1600</v>
      </c>
      <c r="AH1602" t="str">
        <f t="shared" si="300"/>
        <v/>
      </c>
    </row>
    <row r="1603" spans="33:34" x14ac:dyDescent="0.25">
      <c r="AG1603">
        <v>1601</v>
      </c>
      <c r="AH1603" t="str">
        <f t="shared" si="300"/>
        <v/>
      </c>
    </row>
    <row r="1604" spans="33:34" x14ac:dyDescent="0.25">
      <c r="AG1604">
        <v>1602</v>
      </c>
      <c r="AH1604" t="str">
        <f t="shared" si="300"/>
        <v/>
      </c>
    </row>
    <row r="1605" spans="33:34" x14ac:dyDescent="0.25">
      <c r="AG1605">
        <v>1603</v>
      </c>
      <c r="AH1605" t="str">
        <f t="shared" ref="AH1605:AH1668" si="301">IF(AG1604/14=INT(AG1604/14),AG1604/14+1,"")</f>
        <v/>
      </c>
    </row>
    <row r="1606" spans="33:34" x14ac:dyDescent="0.25">
      <c r="AG1606">
        <v>1604</v>
      </c>
      <c r="AH1606" t="str">
        <f t="shared" si="301"/>
        <v/>
      </c>
    </row>
    <row r="1607" spans="33:34" x14ac:dyDescent="0.25">
      <c r="AG1607">
        <v>1605</v>
      </c>
      <c r="AH1607" t="str">
        <f t="shared" si="301"/>
        <v/>
      </c>
    </row>
    <row r="1608" spans="33:34" x14ac:dyDescent="0.25">
      <c r="AG1608">
        <v>1606</v>
      </c>
      <c r="AH1608" t="str">
        <f t="shared" si="301"/>
        <v/>
      </c>
    </row>
    <row r="1609" spans="33:34" x14ac:dyDescent="0.25">
      <c r="AG1609">
        <v>1607</v>
      </c>
      <c r="AH1609" t="str">
        <f t="shared" si="301"/>
        <v/>
      </c>
    </row>
    <row r="1610" spans="33:34" x14ac:dyDescent="0.25">
      <c r="AG1610">
        <v>1608</v>
      </c>
      <c r="AH1610" t="str">
        <f t="shared" si="301"/>
        <v/>
      </c>
    </row>
    <row r="1611" spans="33:34" x14ac:dyDescent="0.25">
      <c r="AG1611">
        <v>1609</v>
      </c>
      <c r="AH1611" t="str">
        <f t="shared" si="301"/>
        <v/>
      </c>
    </row>
    <row r="1612" spans="33:34" x14ac:dyDescent="0.25">
      <c r="AG1612">
        <v>1610</v>
      </c>
      <c r="AH1612" t="str">
        <f t="shared" si="301"/>
        <v/>
      </c>
    </row>
    <row r="1613" spans="33:34" x14ac:dyDescent="0.25">
      <c r="AG1613">
        <v>1611</v>
      </c>
      <c r="AH1613">
        <f t="shared" si="301"/>
        <v>116</v>
      </c>
    </row>
    <row r="1614" spans="33:34" x14ac:dyDescent="0.25">
      <c r="AG1614">
        <v>1612</v>
      </c>
      <c r="AH1614" t="str">
        <f t="shared" si="301"/>
        <v/>
      </c>
    </row>
    <row r="1615" spans="33:34" x14ac:dyDescent="0.25">
      <c r="AG1615">
        <v>1613</v>
      </c>
      <c r="AH1615" t="str">
        <f t="shared" si="301"/>
        <v/>
      </c>
    </row>
    <row r="1616" spans="33:34" x14ac:dyDescent="0.25">
      <c r="AG1616">
        <v>1614</v>
      </c>
      <c r="AH1616" t="str">
        <f t="shared" si="301"/>
        <v/>
      </c>
    </row>
    <row r="1617" spans="33:34" x14ac:dyDescent="0.25">
      <c r="AG1617">
        <v>1615</v>
      </c>
      <c r="AH1617" t="str">
        <f t="shared" si="301"/>
        <v/>
      </c>
    </row>
    <row r="1618" spans="33:34" x14ac:dyDescent="0.25">
      <c r="AG1618">
        <v>1616</v>
      </c>
      <c r="AH1618" t="str">
        <f t="shared" si="301"/>
        <v/>
      </c>
    </row>
    <row r="1619" spans="33:34" x14ac:dyDescent="0.25">
      <c r="AG1619">
        <v>1617</v>
      </c>
      <c r="AH1619" t="str">
        <f t="shared" si="301"/>
        <v/>
      </c>
    </row>
    <row r="1620" spans="33:34" x14ac:dyDescent="0.25">
      <c r="AG1620">
        <v>1618</v>
      </c>
      <c r="AH1620" t="str">
        <f t="shared" si="301"/>
        <v/>
      </c>
    </row>
    <row r="1621" spans="33:34" x14ac:dyDescent="0.25">
      <c r="AG1621">
        <v>1619</v>
      </c>
      <c r="AH1621" t="str">
        <f t="shared" si="301"/>
        <v/>
      </c>
    </row>
    <row r="1622" spans="33:34" x14ac:dyDescent="0.25">
      <c r="AG1622">
        <v>1620</v>
      </c>
      <c r="AH1622" t="str">
        <f t="shared" si="301"/>
        <v/>
      </c>
    </row>
    <row r="1623" spans="33:34" x14ac:dyDescent="0.25">
      <c r="AG1623">
        <v>1621</v>
      </c>
      <c r="AH1623" t="str">
        <f t="shared" si="301"/>
        <v/>
      </c>
    </row>
    <row r="1624" spans="33:34" x14ac:dyDescent="0.25">
      <c r="AG1624">
        <v>1622</v>
      </c>
      <c r="AH1624" t="str">
        <f t="shared" si="301"/>
        <v/>
      </c>
    </row>
    <row r="1625" spans="33:34" x14ac:dyDescent="0.25">
      <c r="AG1625">
        <v>1623</v>
      </c>
      <c r="AH1625" t="str">
        <f t="shared" si="301"/>
        <v/>
      </c>
    </row>
    <row r="1626" spans="33:34" x14ac:dyDescent="0.25">
      <c r="AG1626">
        <v>1624</v>
      </c>
      <c r="AH1626" t="str">
        <f t="shared" si="301"/>
        <v/>
      </c>
    </row>
    <row r="1627" spans="33:34" x14ac:dyDescent="0.25">
      <c r="AG1627">
        <v>1625</v>
      </c>
      <c r="AH1627">
        <f t="shared" si="301"/>
        <v>117</v>
      </c>
    </row>
    <row r="1628" spans="33:34" x14ac:dyDescent="0.25">
      <c r="AG1628">
        <v>1626</v>
      </c>
      <c r="AH1628" t="str">
        <f t="shared" si="301"/>
        <v/>
      </c>
    </row>
    <row r="1629" spans="33:34" x14ac:dyDescent="0.25">
      <c r="AG1629">
        <v>1627</v>
      </c>
      <c r="AH1629" t="str">
        <f t="shared" si="301"/>
        <v/>
      </c>
    </row>
    <row r="1630" spans="33:34" x14ac:dyDescent="0.25">
      <c r="AG1630">
        <v>1628</v>
      </c>
      <c r="AH1630" t="str">
        <f t="shared" si="301"/>
        <v/>
      </c>
    </row>
    <row r="1631" spans="33:34" x14ac:dyDescent="0.25">
      <c r="AG1631">
        <v>1629</v>
      </c>
      <c r="AH1631" t="str">
        <f t="shared" si="301"/>
        <v/>
      </c>
    </row>
    <row r="1632" spans="33:34" x14ac:dyDescent="0.25">
      <c r="AG1632">
        <v>1630</v>
      </c>
      <c r="AH1632" t="str">
        <f t="shared" si="301"/>
        <v/>
      </c>
    </row>
    <row r="1633" spans="33:34" x14ac:dyDescent="0.25">
      <c r="AG1633">
        <v>1631</v>
      </c>
      <c r="AH1633" t="str">
        <f t="shared" si="301"/>
        <v/>
      </c>
    </row>
    <row r="1634" spans="33:34" x14ac:dyDescent="0.25">
      <c r="AG1634">
        <v>1632</v>
      </c>
      <c r="AH1634" t="str">
        <f t="shared" si="301"/>
        <v/>
      </c>
    </row>
    <row r="1635" spans="33:34" x14ac:dyDescent="0.25">
      <c r="AG1635">
        <v>1633</v>
      </c>
      <c r="AH1635" t="str">
        <f t="shared" si="301"/>
        <v/>
      </c>
    </row>
    <row r="1636" spans="33:34" x14ac:dyDescent="0.25">
      <c r="AG1636">
        <v>1634</v>
      </c>
      <c r="AH1636" t="str">
        <f t="shared" si="301"/>
        <v/>
      </c>
    </row>
    <row r="1637" spans="33:34" x14ac:dyDescent="0.25">
      <c r="AG1637">
        <v>1635</v>
      </c>
      <c r="AH1637" t="str">
        <f t="shared" si="301"/>
        <v/>
      </c>
    </row>
    <row r="1638" spans="33:34" x14ac:dyDescent="0.25">
      <c r="AG1638">
        <v>1636</v>
      </c>
      <c r="AH1638" t="str">
        <f t="shared" si="301"/>
        <v/>
      </c>
    </row>
    <row r="1639" spans="33:34" x14ac:dyDescent="0.25">
      <c r="AG1639">
        <v>1637</v>
      </c>
      <c r="AH1639" t="str">
        <f t="shared" si="301"/>
        <v/>
      </c>
    </row>
    <row r="1640" spans="33:34" x14ac:dyDescent="0.25">
      <c r="AG1640">
        <v>1638</v>
      </c>
      <c r="AH1640" t="str">
        <f t="shared" si="301"/>
        <v/>
      </c>
    </row>
    <row r="1641" spans="33:34" x14ac:dyDescent="0.25">
      <c r="AG1641">
        <v>1639</v>
      </c>
      <c r="AH1641">
        <f t="shared" si="301"/>
        <v>118</v>
      </c>
    </row>
    <row r="1642" spans="33:34" x14ac:dyDescent="0.25">
      <c r="AG1642">
        <v>1640</v>
      </c>
      <c r="AH1642" t="str">
        <f t="shared" si="301"/>
        <v/>
      </c>
    </row>
    <row r="1643" spans="33:34" x14ac:dyDescent="0.25">
      <c r="AG1643">
        <v>1641</v>
      </c>
      <c r="AH1643" t="str">
        <f t="shared" si="301"/>
        <v/>
      </c>
    </row>
    <row r="1644" spans="33:34" x14ac:dyDescent="0.25">
      <c r="AG1644">
        <v>1642</v>
      </c>
      <c r="AH1644" t="str">
        <f t="shared" si="301"/>
        <v/>
      </c>
    </row>
    <row r="1645" spans="33:34" x14ac:dyDescent="0.25">
      <c r="AG1645">
        <v>1643</v>
      </c>
      <c r="AH1645" t="str">
        <f t="shared" si="301"/>
        <v/>
      </c>
    </row>
    <row r="1646" spans="33:34" x14ac:dyDescent="0.25">
      <c r="AG1646">
        <v>1644</v>
      </c>
      <c r="AH1646" t="str">
        <f t="shared" si="301"/>
        <v/>
      </c>
    </row>
    <row r="1647" spans="33:34" x14ac:dyDescent="0.25">
      <c r="AG1647">
        <v>1645</v>
      </c>
      <c r="AH1647" t="str">
        <f t="shared" si="301"/>
        <v/>
      </c>
    </row>
    <row r="1648" spans="33:34" x14ac:dyDescent="0.25">
      <c r="AG1648">
        <v>1646</v>
      </c>
      <c r="AH1648" t="str">
        <f t="shared" si="301"/>
        <v/>
      </c>
    </row>
    <row r="1649" spans="33:34" x14ac:dyDescent="0.25">
      <c r="AG1649">
        <v>1647</v>
      </c>
      <c r="AH1649" t="str">
        <f t="shared" si="301"/>
        <v/>
      </c>
    </row>
    <row r="1650" spans="33:34" x14ac:dyDescent="0.25">
      <c r="AG1650">
        <v>1648</v>
      </c>
      <c r="AH1650" t="str">
        <f t="shared" si="301"/>
        <v/>
      </c>
    </row>
    <row r="1651" spans="33:34" x14ac:dyDescent="0.25">
      <c r="AG1651">
        <v>1649</v>
      </c>
      <c r="AH1651" t="str">
        <f t="shared" si="301"/>
        <v/>
      </c>
    </row>
    <row r="1652" spans="33:34" x14ac:dyDescent="0.25">
      <c r="AG1652">
        <v>1650</v>
      </c>
      <c r="AH1652" t="str">
        <f t="shared" si="301"/>
        <v/>
      </c>
    </row>
    <row r="1653" spans="33:34" x14ac:dyDescent="0.25">
      <c r="AG1653">
        <v>1651</v>
      </c>
      <c r="AH1653" t="str">
        <f t="shared" si="301"/>
        <v/>
      </c>
    </row>
    <row r="1654" spans="33:34" x14ac:dyDescent="0.25">
      <c r="AG1654">
        <v>1652</v>
      </c>
      <c r="AH1654" t="str">
        <f t="shared" si="301"/>
        <v/>
      </c>
    </row>
    <row r="1655" spans="33:34" x14ac:dyDescent="0.25">
      <c r="AG1655">
        <v>1653</v>
      </c>
      <c r="AH1655">
        <f t="shared" si="301"/>
        <v>119</v>
      </c>
    </row>
    <row r="1656" spans="33:34" x14ac:dyDescent="0.25">
      <c r="AG1656">
        <v>1654</v>
      </c>
      <c r="AH1656" t="str">
        <f t="shared" si="301"/>
        <v/>
      </c>
    </row>
    <row r="1657" spans="33:34" x14ac:dyDescent="0.25">
      <c r="AG1657">
        <v>1655</v>
      </c>
      <c r="AH1657" t="str">
        <f t="shared" si="301"/>
        <v/>
      </c>
    </row>
    <row r="1658" spans="33:34" x14ac:dyDescent="0.25">
      <c r="AG1658">
        <v>1656</v>
      </c>
      <c r="AH1658" t="str">
        <f t="shared" si="301"/>
        <v/>
      </c>
    </row>
    <row r="1659" spans="33:34" x14ac:dyDescent="0.25">
      <c r="AG1659">
        <v>1657</v>
      </c>
      <c r="AH1659" t="str">
        <f t="shared" si="301"/>
        <v/>
      </c>
    </row>
    <row r="1660" spans="33:34" x14ac:dyDescent="0.25">
      <c r="AG1660">
        <v>1658</v>
      </c>
      <c r="AH1660" t="str">
        <f t="shared" si="301"/>
        <v/>
      </c>
    </row>
    <row r="1661" spans="33:34" x14ac:dyDescent="0.25">
      <c r="AG1661">
        <v>1659</v>
      </c>
      <c r="AH1661" t="str">
        <f t="shared" si="301"/>
        <v/>
      </c>
    </row>
    <row r="1662" spans="33:34" x14ac:dyDescent="0.25">
      <c r="AG1662">
        <v>1660</v>
      </c>
      <c r="AH1662" t="str">
        <f t="shared" si="301"/>
        <v/>
      </c>
    </row>
    <row r="1663" spans="33:34" x14ac:dyDescent="0.25">
      <c r="AG1663">
        <v>1661</v>
      </c>
      <c r="AH1663" t="str">
        <f t="shared" si="301"/>
        <v/>
      </c>
    </row>
    <row r="1664" spans="33:34" x14ac:dyDescent="0.25">
      <c r="AG1664">
        <v>1662</v>
      </c>
      <c r="AH1664" t="str">
        <f t="shared" si="301"/>
        <v/>
      </c>
    </row>
    <row r="1665" spans="33:34" x14ac:dyDescent="0.25">
      <c r="AG1665">
        <v>1663</v>
      </c>
      <c r="AH1665" t="str">
        <f t="shared" si="301"/>
        <v/>
      </c>
    </row>
    <row r="1666" spans="33:34" x14ac:dyDescent="0.25">
      <c r="AG1666">
        <v>1664</v>
      </c>
      <c r="AH1666" t="str">
        <f t="shared" si="301"/>
        <v/>
      </c>
    </row>
    <row r="1667" spans="33:34" x14ac:dyDescent="0.25">
      <c r="AG1667">
        <v>1665</v>
      </c>
      <c r="AH1667" t="str">
        <f t="shared" si="301"/>
        <v/>
      </c>
    </row>
    <row r="1668" spans="33:34" x14ac:dyDescent="0.25">
      <c r="AG1668">
        <v>1666</v>
      </c>
      <c r="AH1668" t="str">
        <f t="shared" si="301"/>
        <v/>
      </c>
    </row>
    <row r="1669" spans="33:34" x14ac:dyDescent="0.25">
      <c r="AG1669">
        <v>1667</v>
      </c>
      <c r="AH1669">
        <f t="shared" ref="AH1669:AH1732" si="302">IF(AG1668/14=INT(AG1668/14),AG1668/14+1,"")</f>
        <v>120</v>
      </c>
    </row>
    <row r="1670" spans="33:34" x14ac:dyDescent="0.25">
      <c r="AG1670">
        <v>1668</v>
      </c>
      <c r="AH1670" t="str">
        <f t="shared" si="302"/>
        <v/>
      </c>
    </row>
    <row r="1671" spans="33:34" x14ac:dyDescent="0.25">
      <c r="AG1671">
        <v>1669</v>
      </c>
      <c r="AH1671" t="str">
        <f t="shared" si="302"/>
        <v/>
      </c>
    </row>
    <row r="1672" spans="33:34" x14ac:dyDescent="0.25">
      <c r="AG1672">
        <v>1670</v>
      </c>
      <c r="AH1672" t="str">
        <f t="shared" si="302"/>
        <v/>
      </c>
    </row>
    <row r="1673" spans="33:34" x14ac:dyDescent="0.25">
      <c r="AG1673">
        <v>1671</v>
      </c>
      <c r="AH1673" t="str">
        <f t="shared" si="302"/>
        <v/>
      </c>
    </row>
    <row r="1674" spans="33:34" x14ac:dyDescent="0.25">
      <c r="AG1674">
        <v>1672</v>
      </c>
      <c r="AH1674" t="str">
        <f t="shared" si="302"/>
        <v/>
      </c>
    </row>
    <row r="1675" spans="33:34" x14ac:dyDescent="0.25">
      <c r="AG1675">
        <v>1673</v>
      </c>
      <c r="AH1675" t="str">
        <f t="shared" si="302"/>
        <v/>
      </c>
    </row>
    <row r="1676" spans="33:34" x14ac:dyDescent="0.25">
      <c r="AG1676">
        <v>1674</v>
      </c>
      <c r="AH1676" t="str">
        <f t="shared" si="302"/>
        <v/>
      </c>
    </row>
    <row r="1677" spans="33:34" x14ac:dyDescent="0.25">
      <c r="AG1677">
        <v>1675</v>
      </c>
      <c r="AH1677" t="str">
        <f t="shared" si="302"/>
        <v/>
      </c>
    </row>
    <row r="1678" spans="33:34" x14ac:dyDescent="0.25">
      <c r="AG1678">
        <v>1676</v>
      </c>
      <c r="AH1678" t="str">
        <f t="shared" si="302"/>
        <v/>
      </c>
    </row>
    <row r="1679" spans="33:34" x14ac:dyDescent="0.25">
      <c r="AG1679">
        <v>1677</v>
      </c>
      <c r="AH1679" t="str">
        <f t="shared" si="302"/>
        <v/>
      </c>
    </row>
    <row r="1680" spans="33:34" x14ac:dyDescent="0.25">
      <c r="AG1680">
        <v>1678</v>
      </c>
      <c r="AH1680" t="str">
        <f t="shared" si="302"/>
        <v/>
      </c>
    </row>
    <row r="1681" spans="33:34" x14ac:dyDescent="0.25">
      <c r="AG1681">
        <v>1679</v>
      </c>
      <c r="AH1681" t="str">
        <f t="shared" si="302"/>
        <v/>
      </c>
    </row>
    <row r="1682" spans="33:34" x14ac:dyDescent="0.25">
      <c r="AG1682">
        <v>1680</v>
      </c>
      <c r="AH1682" t="str">
        <f t="shared" si="302"/>
        <v/>
      </c>
    </row>
    <row r="1683" spans="33:34" x14ac:dyDescent="0.25">
      <c r="AG1683">
        <v>1681</v>
      </c>
      <c r="AH1683">
        <f t="shared" si="302"/>
        <v>121</v>
      </c>
    </row>
    <row r="1684" spans="33:34" x14ac:dyDescent="0.25">
      <c r="AG1684">
        <v>1682</v>
      </c>
      <c r="AH1684" t="str">
        <f t="shared" si="302"/>
        <v/>
      </c>
    </row>
    <row r="1685" spans="33:34" x14ac:dyDescent="0.25">
      <c r="AG1685">
        <v>1683</v>
      </c>
      <c r="AH1685" t="str">
        <f t="shared" si="302"/>
        <v/>
      </c>
    </row>
    <row r="1686" spans="33:34" x14ac:dyDescent="0.25">
      <c r="AG1686">
        <v>1684</v>
      </c>
      <c r="AH1686" t="str">
        <f t="shared" si="302"/>
        <v/>
      </c>
    </row>
    <row r="1687" spans="33:34" x14ac:dyDescent="0.25">
      <c r="AG1687">
        <v>1685</v>
      </c>
      <c r="AH1687" t="str">
        <f t="shared" si="302"/>
        <v/>
      </c>
    </row>
    <row r="1688" spans="33:34" x14ac:dyDescent="0.25">
      <c r="AG1688">
        <v>1686</v>
      </c>
      <c r="AH1688" t="str">
        <f t="shared" si="302"/>
        <v/>
      </c>
    </row>
    <row r="1689" spans="33:34" x14ac:dyDescent="0.25">
      <c r="AG1689">
        <v>1687</v>
      </c>
      <c r="AH1689" t="str">
        <f t="shared" si="302"/>
        <v/>
      </c>
    </row>
    <row r="1690" spans="33:34" x14ac:dyDescent="0.25">
      <c r="AG1690">
        <v>1688</v>
      </c>
      <c r="AH1690" t="str">
        <f t="shared" si="302"/>
        <v/>
      </c>
    </row>
    <row r="1691" spans="33:34" x14ac:dyDescent="0.25">
      <c r="AG1691">
        <v>1689</v>
      </c>
      <c r="AH1691" t="str">
        <f t="shared" si="302"/>
        <v/>
      </c>
    </row>
    <row r="1692" spans="33:34" x14ac:dyDescent="0.25">
      <c r="AG1692">
        <v>1690</v>
      </c>
      <c r="AH1692" t="str">
        <f t="shared" si="302"/>
        <v/>
      </c>
    </row>
    <row r="1693" spans="33:34" x14ac:dyDescent="0.25">
      <c r="AG1693">
        <v>1691</v>
      </c>
      <c r="AH1693" t="str">
        <f t="shared" si="302"/>
        <v/>
      </c>
    </row>
    <row r="1694" spans="33:34" x14ac:dyDescent="0.25">
      <c r="AG1694">
        <v>1692</v>
      </c>
      <c r="AH1694" t="str">
        <f t="shared" si="302"/>
        <v/>
      </c>
    </row>
    <row r="1695" spans="33:34" x14ac:dyDescent="0.25">
      <c r="AG1695">
        <v>1693</v>
      </c>
      <c r="AH1695" t="str">
        <f t="shared" si="302"/>
        <v/>
      </c>
    </row>
    <row r="1696" spans="33:34" x14ac:dyDescent="0.25">
      <c r="AG1696">
        <v>1694</v>
      </c>
      <c r="AH1696" t="str">
        <f t="shared" si="302"/>
        <v/>
      </c>
    </row>
    <row r="1697" spans="33:34" x14ac:dyDescent="0.25">
      <c r="AG1697">
        <v>1695</v>
      </c>
      <c r="AH1697">
        <f t="shared" si="302"/>
        <v>122</v>
      </c>
    </row>
    <row r="1698" spans="33:34" x14ac:dyDescent="0.25">
      <c r="AG1698">
        <v>1696</v>
      </c>
      <c r="AH1698" t="str">
        <f t="shared" si="302"/>
        <v/>
      </c>
    </row>
    <row r="1699" spans="33:34" x14ac:dyDescent="0.25">
      <c r="AG1699">
        <v>1697</v>
      </c>
      <c r="AH1699" t="str">
        <f t="shared" si="302"/>
        <v/>
      </c>
    </row>
    <row r="1700" spans="33:34" x14ac:dyDescent="0.25">
      <c r="AG1700">
        <v>1698</v>
      </c>
      <c r="AH1700" t="str">
        <f t="shared" si="302"/>
        <v/>
      </c>
    </row>
    <row r="1701" spans="33:34" x14ac:dyDescent="0.25">
      <c r="AG1701">
        <v>1699</v>
      </c>
      <c r="AH1701" t="str">
        <f t="shared" si="302"/>
        <v/>
      </c>
    </row>
    <row r="1702" spans="33:34" x14ac:dyDescent="0.25">
      <c r="AG1702">
        <v>1700</v>
      </c>
      <c r="AH1702" t="str">
        <f t="shared" si="302"/>
        <v/>
      </c>
    </row>
    <row r="1703" spans="33:34" x14ac:dyDescent="0.25">
      <c r="AG1703">
        <v>1701</v>
      </c>
      <c r="AH1703" t="str">
        <f t="shared" si="302"/>
        <v/>
      </c>
    </row>
    <row r="1704" spans="33:34" x14ac:dyDescent="0.25">
      <c r="AG1704">
        <v>1702</v>
      </c>
      <c r="AH1704" t="str">
        <f t="shared" si="302"/>
        <v/>
      </c>
    </row>
    <row r="1705" spans="33:34" x14ac:dyDescent="0.25">
      <c r="AG1705">
        <v>1703</v>
      </c>
      <c r="AH1705" t="str">
        <f t="shared" si="302"/>
        <v/>
      </c>
    </row>
    <row r="1706" spans="33:34" x14ac:dyDescent="0.25">
      <c r="AG1706">
        <v>1704</v>
      </c>
      <c r="AH1706" t="str">
        <f t="shared" si="302"/>
        <v/>
      </c>
    </row>
    <row r="1707" spans="33:34" x14ac:dyDescent="0.25">
      <c r="AG1707">
        <v>1705</v>
      </c>
      <c r="AH1707" t="str">
        <f t="shared" si="302"/>
        <v/>
      </c>
    </row>
    <row r="1708" spans="33:34" x14ac:dyDescent="0.25">
      <c r="AG1708">
        <v>1706</v>
      </c>
      <c r="AH1708" t="str">
        <f t="shared" si="302"/>
        <v/>
      </c>
    </row>
    <row r="1709" spans="33:34" x14ac:dyDescent="0.25">
      <c r="AG1709">
        <v>1707</v>
      </c>
      <c r="AH1709" t="str">
        <f t="shared" si="302"/>
        <v/>
      </c>
    </row>
    <row r="1710" spans="33:34" x14ac:dyDescent="0.25">
      <c r="AG1710">
        <v>1708</v>
      </c>
      <c r="AH1710" t="str">
        <f t="shared" si="302"/>
        <v/>
      </c>
    </row>
    <row r="1711" spans="33:34" x14ac:dyDescent="0.25">
      <c r="AG1711">
        <v>1709</v>
      </c>
      <c r="AH1711">
        <f t="shared" si="302"/>
        <v>123</v>
      </c>
    </row>
    <row r="1712" spans="33:34" x14ac:dyDescent="0.25">
      <c r="AG1712">
        <v>1710</v>
      </c>
      <c r="AH1712" t="str">
        <f t="shared" si="302"/>
        <v/>
      </c>
    </row>
    <row r="1713" spans="33:34" x14ac:dyDescent="0.25">
      <c r="AG1713">
        <v>1711</v>
      </c>
      <c r="AH1713" t="str">
        <f t="shared" si="302"/>
        <v/>
      </c>
    </row>
    <row r="1714" spans="33:34" x14ac:dyDescent="0.25">
      <c r="AG1714">
        <v>1712</v>
      </c>
      <c r="AH1714" t="str">
        <f t="shared" si="302"/>
        <v/>
      </c>
    </row>
    <row r="1715" spans="33:34" x14ac:dyDescent="0.25">
      <c r="AG1715">
        <v>1713</v>
      </c>
      <c r="AH1715" t="str">
        <f t="shared" si="302"/>
        <v/>
      </c>
    </row>
    <row r="1716" spans="33:34" x14ac:dyDescent="0.25">
      <c r="AG1716">
        <v>1714</v>
      </c>
      <c r="AH1716" t="str">
        <f t="shared" si="302"/>
        <v/>
      </c>
    </row>
    <row r="1717" spans="33:34" x14ac:dyDescent="0.25">
      <c r="AG1717">
        <v>1715</v>
      </c>
      <c r="AH1717" t="str">
        <f t="shared" si="302"/>
        <v/>
      </c>
    </row>
    <row r="1718" spans="33:34" x14ac:dyDescent="0.25">
      <c r="AG1718">
        <v>1716</v>
      </c>
      <c r="AH1718" t="str">
        <f t="shared" si="302"/>
        <v/>
      </c>
    </row>
    <row r="1719" spans="33:34" x14ac:dyDescent="0.25">
      <c r="AG1719">
        <v>1717</v>
      </c>
      <c r="AH1719" t="str">
        <f t="shared" si="302"/>
        <v/>
      </c>
    </row>
    <row r="1720" spans="33:34" x14ac:dyDescent="0.25">
      <c r="AG1720">
        <v>1718</v>
      </c>
      <c r="AH1720" t="str">
        <f t="shared" si="302"/>
        <v/>
      </c>
    </row>
    <row r="1721" spans="33:34" x14ac:dyDescent="0.25">
      <c r="AG1721">
        <v>1719</v>
      </c>
      <c r="AH1721" t="str">
        <f t="shared" si="302"/>
        <v/>
      </c>
    </row>
    <row r="1722" spans="33:34" x14ac:dyDescent="0.25">
      <c r="AG1722">
        <v>1720</v>
      </c>
      <c r="AH1722" t="str">
        <f t="shared" si="302"/>
        <v/>
      </c>
    </row>
    <row r="1723" spans="33:34" x14ac:dyDescent="0.25">
      <c r="AG1723">
        <v>1721</v>
      </c>
      <c r="AH1723" t="str">
        <f t="shared" si="302"/>
        <v/>
      </c>
    </row>
    <row r="1724" spans="33:34" x14ac:dyDescent="0.25">
      <c r="AG1724">
        <v>1722</v>
      </c>
      <c r="AH1724" t="str">
        <f t="shared" si="302"/>
        <v/>
      </c>
    </row>
    <row r="1725" spans="33:34" x14ac:dyDescent="0.25">
      <c r="AG1725">
        <v>1723</v>
      </c>
      <c r="AH1725">
        <f t="shared" si="302"/>
        <v>124</v>
      </c>
    </row>
    <row r="1726" spans="33:34" x14ac:dyDescent="0.25">
      <c r="AG1726">
        <v>1724</v>
      </c>
      <c r="AH1726" t="str">
        <f t="shared" si="302"/>
        <v/>
      </c>
    </row>
    <row r="1727" spans="33:34" x14ac:dyDescent="0.25">
      <c r="AG1727">
        <v>1725</v>
      </c>
      <c r="AH1727" t="str">
        <f t="shared" si="302"/>
        <v/>
      </c>
    </row>
    <row r="1728" spans="33:34" x14ac:dyDescent="0.25">
      <c r="AG1728">
        <v>1726</v>
      </c>
      <c r="AH1728" t="str">
        <f t="shared" si="302"/>
        <v/>
      </c>
    </row>
    <row r="1729" spans="33:34" x14ac:dyDescent="0.25">
      <c r="AG1729">
        <v>1727</v>
      </c>
      <c r="AH1729" t="str">
        <f t="shared" si="302"/>
        <v/>
      </c>
    </row>
    <row r="1730" spans="33:34" x14ac:dyDescent="0.25">
      <c r="AG1730">
        <v>1728</v>
      </c>
      <c r="AH1730" t="str">
        <f t="shared" si="302"/>
        <v/>
      </c>
    </row>
    <row r="1731" spans="33:34" x14ac:dyDescent="0.25">
      <c r="AG1731">
        <v>1729</v>
      </c>
      <c r="AH1731" t="str">
        <f t="shared" si="302"/>
        <v/>
      </c>
    </row>
    <row r="1732" spans="33:34" x14ac:dyDescent="0.25">
      <c r="AG1732">
        <v>1730</v>
      </c>
      <c r="AH1732" t="str">
        <f t="shared" si="302"/>
        <v/>
      </c>
    </row>
    <row r="1733" spans="33:34" x14ac:dyDescent="0.25">
      <c r="AG1733">
        <v>1731</v>
      </c>
      <c r="AH1733" t="str">
        <f t="shared" ref="AH1733:AH1796" si="303">IF(AG1732/14=INT(AG1732/14),AG1732/14+1,"")</f>
        <v/>
      </c>
    </row>
    <row r="1734" spans="33:34" x14ac:dyDescent="0.25">
      <c r="AG1734">
        <v>1732</v>
      </c>
      <c r="AH1734" t="str">
        <f t="shared" si="303"/>
        <v/>
      </c>
    </row>
    <row r="1735" spans="33:34" x14ac:dyDescent="0.25">
      <c r="AG1735">
        <v>1733</v>
      </c>
      <c r="AH1735" t="str">
        <f t="shared" si="303"/>
        <v/>
      </c>
    </row>
    <row r="1736" spans="33:34" x14ac:dyDescent="0.25">
      <c r="AG1736">
        <v>1734</v>
      </c>
      <c r="AH1736" t="str">
        <f t="shared" si="303"/>
        <v/>
      </c>
    </row>
    <row r="1737" spans="33:34" x14ac:dyDescent="0.25">
      <c r="AG1737">
        <v>1735</v>
      </c>
      <c r="AH1737" t="str">
        <f t="shared" si="303"/>
        <v/>
      </c>
    </row>
    <row r="1738" spans="33:34" x14ac:dyDescent="0.25">
      <c r="AG1738">
        <v>1736</v>
      </c>
      <c r="AH1738" t="str">
        <f t="shared" si="303"/>
        <v/>
      </c>
    </row>
    <row r="1739" spans="33:34" x14ac:dyDescent="0.25">
      <c r="AG1739">
        <v>1737</v>
      </c>
      <c r="AH1739">
        <f t="shared" si="303"/>
        <v>125</v>
      </c>
    </row>
    <row r="1740" spans="33:34" x14ac:dyDescent="0.25">
      <c r="AG1740">
        <v>1738</v>
      </c>
      <c r="AH1740" t="str">
        <f t="shared" si="303"/>
        <v/>
      </c>
    </row>
    <row r="1741" spans="33:34" x14ac:dyDescent="0.25">
      <c r="AG1741">
        <v>1739</v>
      </c>
      <c r="AH1741" t="str">
        <f t="shared" si="303"/>
        <v/>
      </c>
    </row>
    <row r="1742" spans="33:34" x14ac:dyDescent="0.25">
      <c r="AG1742">
        <v>1740</v>
      </c>
      <c r="AH1742" t="str">
        <f t="shared" si="303"/>
        <v/>
      </c>
    </row>
    <row r="1743" spans="33:34" x14ac:dyDescent="0.25">
      <c r="AG1743">
        <v>1741</v>
      </c>
      <c r="AH1743" t="str">
        <f t="shared" si="303"/>
        <v/>
      </c>
    </row>
    <row r="1744" spans="33:34" x14ac:dyDescent="0.25">
      <c r="AG1744">
        <v>1742</v>
      </c>
      <c r="AH1744" t="str">
        <f t="shared" si="303"/>
        <v/>
      </c>
    </row>
    <row r="1745" spans="33:34" x14ac:dyDescent="0.25">
      <c r="AG1745">
        <v>1743</v>
      </c>
      <c r="AH1745" t="str">
        <f t="shared" si="303"/>
        <v/>
      </c>
    </row>
    <row r="1746" spans="33:34" x14ac:dyDescent="0.25">
      <c r="AG1746">
        <v>1744</v>
      </c>
      <c r="AH1746" t="str">
        <f t="shared" si="303"/>
        <v/>
      </c>
    </row>
    <row r="1747" spans="33:34" x14ac:dyDescent="0.25">
      <c r="AG1747">
        <v>1745</v>
      </c>
      <c r="AH1747" t="str">
        <f t="shared" si="303"/>
        <v/>
      </c>
    </row>
    <row r="1748" spans="33:34" x14ac:dyDescent="0.25">
      <c r="AG1748">
        <v>1746</v>
      </c>
      <c r="AH1748" t="str">
        <f t="shared" si="303"/>
        <v/>
      </c>
    </row>
    <row r="1749" spans="33:34" x14ac:dyDescent="0.25">
      <c r="AG1749">
        <v>1747</v>
      </c>
      <c r="AH1749" t="str">
        <f t="shared" si="303"/>
        <v/>
      </c>
    </row>
    <row r="1750" spans="33:34" x14ac:dyDescent="0.25">
      <c r="AG1750">
        <v>1748</v>
      </c>
      <c r="AH1750" t="str">
        <f t="shared" si="303"/>
        <v/>
      </c>
    </row>
    <row r="1751" spans="33:34" x14ac:dyDescent="0.25">
      <c r="AG1751">
        <v>1749</v>
      </c>
      <c r="AH1751" t="str">
        <f t="shared" si="303"/>
        <v/>
      </c>
    </row>
    <row r="1752" spans="33:34" x14ac:dyDescent="0.25">
      <c r="AG1752">
        <v>1750</v>
      </c>
      <c r="AH1752" t="str">
        <f t="shared" si="303"/>
        <v/>
      </c>
    </row>
    <row r="1753" spans="33:34" x14ac:dyDescent="0.25">
      <c r="AG1753">
        <v>1751</v>
      </c>
      <c r="AH1753">
        <f t="shared" si="303"/>
        <v>126</v>
      </c>
    </row>
    <row r="1754" spans="33:34" x14ac:dyDescent="0.25">
      <c r="AG1754">
        <v>1752</v>
      </c>
      <c r="AH1754" t="str">
        <f t="shared" si="303"/>
        <v/>
      </c>
    </row>
    <row r="1755" spans="33:34" x14ac:dyDescent="0.25">
      <c r="AG1755">
        <v>1753</v>
      </c>
      <c r="AH1755" t="str">
        <f t="shared" si="303"/>
        <v/>
      </c>
    </row>
    <row r="1756" spans="33:34" x14ac:dyDescent="0.25">
      <c r="AG1756">
        <v>1754</v>
      </c>
      <c r="AH1756" t="str">
        <f t="shared" si="303"/>
        <v/>
      </c>
    </row>
    <row r="1757" spans="33:34" x14ac:dyDescent="0.25">
      <c r="AG1757">
        <v>1755</v>
      </c>
      <c r="AH1757" t="str">
        <f t="shared" si="303"/>
        <v/>
      </c>
    </row>
    <row r="1758" spans="33:34" x14ac:dyDescent="0.25">
      <c r="AG1758">
        <v>1756</v>
      </c>
      <c r="AH1758" t="str">
        <f t="shared" si="303"/>
        <v/>
      </c>
    </row>
    <row r="1759" spans="33:34" x14ac:dyDescent="0.25">
      <c r="AG1759">
        <v>1757</v>
      </c>
      <c r="AH1759" t="str">
        <f t="shared" si="303"/>
        <v/>
      </c>
    </row>
    <row r="1760" spans="33:34" x14ac:dyDescent="0.25">
      <c r="AG1760">
        <v>1758</v>
      </c>
      <c r="AH1760" t="str">
        <f t="shared" si="303"/>
        <v/>
      </c>
    </row>
    <row r="1761" spans="33:34" x14ac:dyDescent="0.25">
      <c r="AG1761">
        <v>1759</v>
      </c>
      <c r="AH1761" t="str">
        <f t="shared" si="303"/>
        <v/>
      </c>
    </row>
    <row r="1762" spans="33:34" x14ac:dyDescent="0.25">
      <c r="AG1762">
        <v>1760</v>
      </c>
      <c r="AH1762" t="str">
        <f t="shared" si="303"/>
        <v/>
      </c>
    </row>
    <row r="1763" spans="33:34" x14ac:dyDescent="0.25">
      <c r="AG1763">
        <v>1761</v>
      </c>
      <c r="AH1763" t="str">
        <f t="shared" si="303"/>
        <v/>
      </c>
    </row>
    <row r="1764" spans="33:34" x14ac:dyDescent="0.25">
      <c r="AG1764">
        <v>1762</v>
      </c>
      <c r="AH1764" t="str">
        <f t="shared" si="303"/>
        <v/>
      </c>
    </row>
    <row r="1765" spans="33:34" x14ac:dyDescent="0.25">
      <c r="AG1765">
        <v>1763</v>
      </c>
      <c r="AH1765" t="str">
        <f t="shared" si="303"/>
        <v/>
      </c>
    </row>
    <row r="1766" spans="33:34" x14ac:dyDescent="0.25">
      <c r="AG1766">
        <v>1764</v>
      </c>
      <c r="AH1766" t="str">
        <f t="shared" si="303"/>
        <v/>
      </c>
    </row>
    <row r="1767" spans="33:34" x14ac:dyDescent="0.25">
      <c r="AG1767">
        <v>1765</v>
      </c>
      <c r="AH1767">
        <f t="shared" si="303"/>
        <v>127</v>
      </c>
    </row>
    <row r="1768" spans="33:34" x14ac:dyDescent="0.25">
      <c r="AG1768">
        <v>1766</v>
      </c>
      <c r="AH1768" t="str">
        <f t="shared" si="303"/>
        <v/>
      </c>
    </row>
    <row r="1769" spans="33:34" x14ac:dyDescent="0.25">
      <c r="AG1769">
        <v>1767</v>
      </c>
      <c r="AH1769" t="str">
        <f t="shared" si="303"/>
        <v/>
      </c>
    </row>
    <row r="1770" spans="33:34" x14ac:dyDescent="0.25">
      <c r="AG1770">
        <v>1768</v>
      </c>
      <c r="AH1770" t="str">
        <f t="shared" si="303"/>
        <v/>
      </c>
    </row>
    <row r="1771" spans="33:34" x14ac:dyDescent="0.25">
      <c r="AG1771">
        <v>1769</v>
      </c>
      <c r="AH1771" t="str">
        <f t="shared" si="303"/>
        <v/>
      </c>
    </row>
    <row r="1772" spans="33:34" x14ac:dyDescent="0.25">
      <c r="AG1772">
        <v>1770</v>
      </c>
      <c r="AH1772" t="str">
        <f t="shared" si="303"/>
        <v/>
      </c>
    </row>
    <row r="1773" spans="33:34" x14ac:dyDescent="0.25">
      <c r="AG1773">
        <v>1771</v>
      </c>
      <c r="AH1773" t="str">
        <f t="shared" si="303"/>
        <v/>
      </c>
    </row>
    <row r="1774" spans="33:34" x14ac:dyDescent="0.25">
      <c r="AG1774">
        <v>1772</v>
      </c>
      <c r="AH1774" t="str">
        <f t="shared" si="303"/>
        <v/>
      </c>
    </row>
    <row r="1775" spans="33:34" x14ac:dyDescent="0.25">
      <c r="AG1775">
        <v>1773</v>
      </c>
      <c r="AH1775" t="str">
        <f t="shared" si="303"/>
        <v/>
      </c>
    </row>
    <row r="1776" spans="33:34" x14ac:dyDescent="0.25">
      <c r="AG1776">
        <v>1774</v>
      </c>
      <c r="AH1776" t="str">
        <f t="shared" si="303"/>
        <v/>
      </c>
    </row>
    <row r="1777" spans="33:34" x14ac:dyDescent="0.25">
      <c r="AG1777">
        <v>1775</v>
      </c>
      <c r="AH1777" t="str">
        <f t="shared" si="303"/>
        <v/>
      </c>
    </row>
    <row r="1778" spans="33:34" x14ac:dyDescent="0.25">
      <c r="AG1778">
        <v>1776</v>
      </c>
      <c r="AH1778" t="str">
        <f t="shared" si="303"/>
        <v/>
      </c>
    </row>
    <row r="1779" spans="33:34" x14ac:dyDescent="0.25">
      <c r="AG1779">
        <v>1777</v>
      </c>
      <c r="AH1779" t="str">
        <f t="shared" si="303"/>
        <v/>
      </c>
    </row>
    <row r="1780" spans="33:34" x14ac:dyDescent="0.25">
      <c r="AG1780">
        <v>1778</v>
      </c>
      <c r="AH1780" t="str">
        <f t="shared" si="303"/>
        <v/>
      </c>
    </row>
    <row r="1781" spans="33:34" x14ac:dyDescent="0.25">
      <c r="AG1781">
        <v>1779</v>
      </c>
      <c r="AH1781">
        <f t="shared" si="303"/>
        <v>128</v>
      </c>
    </row>
    <row r="1782" spans="33:34" x14ac:dyDescent="0.25">
      <c r="AG1782">
        <v>1780</v>
      </c>
      <c r="AH1782" t="str">
        <f t="shared" si="303"/>
        <v/>
      </c>
    </row>
    <row r="1783" spans="33:34" x14ac:dyDescent="0.25">
      <c r="AG1783">
        <v>1781</v>
      </c>
      <c r="AH1783" t="str">
        <f t="shared" si="303"/>
        <v/>
      </c>
    </row>
    <row r="1784" spans="33:34" x14ac:dyDescent="0.25">
      <c r="AG1784">
        <v>1782</v>
      </c>
      <c r="AH1784" t="str">
        <f t="shared" si="303"/>
        <v/>
      </c>
    </row>
    <row r="1785" spans="33:34" x14ac:dyDescent="0.25">
      <c r="AG1785">
        <v>1783</v>
      </c>
      <c r="AH1785" t="str">
        <f t="shared" si="303"/>
        <v/>
      </c>
    </row>
    <row r="1786" spans="33:34" x14ac:dyDescent="0.25">
      <c r="AG1786">
        <v>1784</v>
      </c>
      <c r="AH1786" t="str">
        <f t="shared" si="303"/>
        <v/>
      </c>
    </row>
    <row r="1787" spans="33:34" x14ac:dyDescent="0.25">
      <c r="AG1787">
        <v>1785</v>
      </c>
      <c r="AH1787" t="str">
        <f t="shared" si="303"/>
        <v/>
      </c>
    </row>
    <row r="1788" spans="33:34" x14ac:dyDescent="0.25">
      <c r="AG1788">
        <v>1786</v>
      </c>
      <c r="AH1788" t="str">
        <f t="shared" si="303"/>
        <v/>
      </c>
    </row>
    <row r="1789" spans="33:34" x14ac:dyDescent="0.25">
      <c r="AG1789">
        <v>1787</v>
      </c>
      <c r="AH1789" t="str">
        <f t="shared" si="303"/>
        <v/>
      </c>
    </row>
    <row r="1790" spans="33:34" x14ac:dyDescent="0.25">
      <c r="AG1790">
        <v>1788</v>
      </c>
      <c r="AH1790" t="str">
        <f t="shared" si="303"/>
        <v/>
      </c>
    </row>
    <row r="1791" spans="33:34" x14ac:dyDescent="0.25">
      <c r="AG1791">
        <v>1789</v>
      </c>
      <c r="AH1791" t="str">
        <f t="shared" si="303"/>
        <v/>
      </c>
    </row>
    <row r="1792" spans="33:34" x14ac:dyDescent="0.25">
      <c r="AG1792">
        <v>1790</v>
      </c>
      <c r="AH1792" t="str">
        <f t="shared" si="303"/>
        <v/>
      </c>
    </row>
    <row r="1793" spans="33:34" x14ac:dyDescent="0.25">
      <c r="AG1793">
        <v>1791</v>
      </c>
      <c r="AH1793" t="str">
        <f t="shared" si="303"/>
        <v/>
      </c>
    </row>
    <row r="1794" spans="33:34" x14ac:dyDescent="0.25">
      <c r="AG1794">
        <v>1792</v>
      </c>
      <c r="AH1794" t="str">
        <f t="shared" si="303"/>
        <v/>
      </c>
    </row>
    <row r="1795" spans="33:34" x14ac:dyDescent="0.25">
      <c r="AG1795">
        <v>1793</v>
      </c>
      <c r="AH1795">
        <f t="shared" si="303"/>
        <v>129</v>
      </c>
    </row>
    <row r="1796" spans="33:34" x14ac:dyDescent="0.25">
      <c r="AG1796">
        <v>1794</v>
      </c>
      <c r="AH1796" t="str">
        <f t="shared" si="303"/>
        <v/>
      </c>
    </row>
    <row r="1797" spans="33:34" x14ac:dyDescent="0.25">
      <c r="AG1797">
        <v>1795</v>
      </c>
      <c r="AH1797" t="str">
        <f t="shared" ref="AH1797:AH1860" si="304">IF(AG1796/14=INT(AG1796/14),AG1796/14+1,"")</f>
        <v/>
      </c>
    </row>
    <row r="1798" spans="33:34" x14ac:dyDescent="0.25">
      <c r="AG1798">
        <v>1796</v>
      </c>
      <c r="AH1798" t="str">
        <f t="shared" si="304"/>
        <v/>
      </c>
    </row>
    <row r="1799" spans="33:34" x14ac:dyDescent="0.25">
      <c r="AG1799">
        <v>1797</v>
      </c>
      <c r="AH1799" t="str">
        <f t="shared" si="304"/>
        <v/>
      </c>
    </row>
    <row r="1800" spans="33:34" x14ac:dyDescent="0.25">
      <c r="AG1800">
        <v>1798</v>
      </c>
      <c r="AH1800" t="str">
        <f t="shared" si="304"/>
        <v/>
      </c>
    </row>
    <row r="1801" spans="33:34" x14ac:dyDescent="0.25">
      <c r="AG1801">
        <v>1799</v>
      </c>
      <c r="AH1801" t="str">
        <f t="shared" si="304"/>
        <v/>
      </c>
    </row>
    <row r="1802" spans="33:34" x14ac:dyDescent="0.25">
      <c r="AG1802">
        <v>1800</v>
      </c>
      <c r="AH1802" t="str">
        <f t="shared" si="304"/>
        <v/>
      </c>
    </row>
    <row r="1803" spans="33:34" x14ac:dyDescent="0.25">
      <c r="AG1803">
        <v>1801</v>
      </c>
      <c r="AH1803" t="str">
        <f t="shared" si="304"/>
        <v/>
      </c>
    </row>
    <row r="1804" spans="33:34" x14ac:dyDescent="0.25">
      <c r="AG1804">
        <v>1802</v>
      </c>
      <c r="AH1804" t="str">
        <f t="shared" si="304"/>
        <v/>
      </c>
    </row>
    <row r="1805" spans="33:34" x14ac:dyDescent="0.25">
      <c r="AG1805">
        <v>1803</v>
      </c>
      <c r="AH1805" t="str">
        <f t="shared" si="304"/>
        <v/>
      </c>
    </row>
    <row r="1806" spans="33:34" x14ac:dyDescent="0.25">
      <c r="AG1806">
        <v>1804</v>
      </c>
      <c r="AH1806" t="str">
        <f t="shared" si="304"/>
        <v/>
      </c>
    </row>
    <row r="1807" spans="33:34" x14ac:dyDescent="0.25">
      <c r="AG1807">
        <v>1805</v>
      </c>
      <c r="AH1807" t="str">
        <f t="shared" si="304"/>
        <v/>
      </c>
    </row>
    <row r="1808" spans="33:34" x14ac:dyDescent="0.25">
      <c r="AG1808">
        <v>1806</v>
      </c>
      <c r="AH1808" t="str">
        <f t="shared" si="304"/>
        <v/>
      </c>
    </row>
    <row r="1809" spans="33:34" x14ac:dyDescent="0.25">
      <c r="AG1809">
        <v>1807</v>
      </c>
      <c r="AH1809">
        <f t="shared" si="304"/>
        <v>130</v>
      </c>
    </row>
    <row r="1810" spans="33:34" x14ac:dyDescent="0.25">
      <c r="AG1810">
        <v>1808</v>
      </c>
      <c r="AH1810" t="str">
        <f t="shared" si="304"/>
        <v/>
      </c>
    </row>
    <row r="1811" spans="33:34" x14ac:dyDescent="0.25">
      <c r="AG1811">
        <v>1809</v>
      </c>
      <c r="AH1811" t="str">
        <f t="shared" si="304"/>
        <v/>
      </c>
    </row>
    <row r="1812" spans="33:34" x14ac:dyDescent="0.25">
      <c r="AG1812">
        <v>1810</v>
      </c>
      <c r="AH1812" t="str">
        <f t="shared" si="304"/>
        <v/>
      </c>
    </row>
    <row r="1813" spans="33:34" x14ac:dyDescent="0.25">
      <c r="AG1813">
        <v>1811</v>
      </c>
      <c r="AH1813" t="str">
        <f t="shared" si="304"/>
        <v/>
      </c>
    </row>
    <row r="1814" spans="33:34" x14ac:dyDescent="0.25">
      <c r="AG1814">
        <v>1812</v>
      </c>
      <c r="AH1814" t="str">
        <f t="shared" si="304"/>
        <v/>
      </c>
    </row>
    <row r="1815" spans="33:34" x14ac:dyDescent="0.25">
      <c r="AG1815">
        <v>1813</v>
      </c>
      <c r="AH1815" t="str">
        <f t="shared" si="304"/>
        <v/>
      </c>
    </row>
    <row r="1816" spans="33:34" x14ac:dyDescent="0.25">
      <c r="AG1816">
        <v>1814</v>
      </c>
      <c r="AH1816" t="str">
        <f t="shared" si="304"/>
        <v/>
      </c>
    </row>
    <row r="1817" spans="33:34" x14ac:dyDescent="0.25">
      <c r="AG1817">
        <v>1815</v>
      </c>
      <c r="AH1817" t="str">
        <f t="shared" si="304"/>
        <v/>
      </c>
    </row>
    <row r="1818" spans="33:34" x14ac:dyDescent="0.25">
      <c r="AG1818">
        <v>1816</v>
      </c>
      <c r="AH1818" t="str">
        <f t="shared" si="304"/>
        <v/>
      </c>
    </row>
    <row r="1819" spans="33:34" x14ac:dyDescent="0.25">
      <c r="AG1819">
        <v>1817</v>
      </c>
      <c r="AH1819" t="str">
        <f t="shared" si="304"/>
        <v/>
      </c>
    </row>
    <row r="1820" spans="33:34" x14ac:dyDescent="0.25">
      <c r="AG1820">
        <v>1818</v>
      </c>
      <c r="AH1820" t="str">
        <f t="shared" si="304"/>
        <v/>
      </c>
    </row>
    <row r="1821" spans="33:34" x14ac:dyDescent="0.25">
      <c r="AG1821">
        <v>1819</v>
      </c>
      <c r="AH1821" t="str">
        <f t="shared" si="304"/>
        <v/>
      </c>
    </row>
    <row r="1822" spans="33:34" x14ac:dyDescent="0.25">
      <c r="AG1822">
        <v>1820</v>
      </c>
      <c r="AH1822" t="str">
        <f t="shared" si="304"/>
        <v/>
      </c>
    </row>
    <row r="1823" spans="33:34" x14ac:dyDescent="0.25">
      <c r="AG1823">
        <v>1821</v>
      </c>
      <c r="AH1823">
        <f t="shared" si="304"/>
        <v>131</v>
      </c>
    </row>
    <row r="1824" spans="33:34" x14ac:dyDescent="0.25">
      <c r="AG1824">
        <v>1822</v>
      </c>
      <c r="AH1824" t="str">
        <f t="shared" si="304"/>
        <v/>
      </c>
    </row>
    <row r="1825" spans="33:34" x14ac:dyDescent="0.25">
      <c r="AG1825">
        <v>1823</v>
      </c>
      <c r="AH1825" t="str">
        <f t="shared" si="304"/>
        <v/>
      </c>
    </row>
    <row r="1826" spans="33:34" x14ac:dyDescent="0.25">
      <c r="AG1826">
        <v>1824</v>
      </c>
      <c r="AH1826" t="str">
        <f t="shared" si="304"/>
        <v/>
      </c>
    </row>
    <row r="1827" spans="33:34" x14ac:dyDescent="0.25">
      <c r="AG1827">
        <v>1825</v>
      </c>
      <c r="AH1827" t="str">
        <f t="shared" si="304"/>
        <v/>
      </c>
    </row>
    <row r="1828" spans="33:34" x14ac:dyDescent="0.25">
      <c r="AG1828">
        <v>1826</v>
      </c>
      <c r="AH1828" t="str">
        <f t="shared" si="304"/>
        <v/>
      </c>
    </row>
    <row r="1829" spans="33:34" x14ac:dyDescent="0.25">
      <c r="AG1829">
        <v>1827</v>
      </c>
      <c r="AH1829" t="str">
        <f t="shared" si="304"/>
        <v/>
      </c>
    </row>
    <row r="1830" spans="33:34" x14ac:dyDescent="0.25">
      <c r="AG1830">
        <v>1828</v>
      </c>
      <c r="AH1830" t="str">
        <f t="shared" si="304"/>
        <v/>
      </c>
    </row>
    <row r="1831" spans="33:34" x14ac:dyDescent="0.25">
      <c r="AG1831">
        <v>1829</v>
      </c>
      <c r="AH1831" t="str">
        <f t="shared" si="304"/>
        <v/>
      </c>
    </row>
    <row r="1832" spans="33:34" x14ac:dyDescent="0.25">
      <c r="AG1832">
        <v>1830</v>
      </c>
      <c r="AH1832" t="str">
        <f t="shared" si="304"/>
        <v/>
      </c>
    </row>
    <row r="1833" spans="33:34" x14ac:dyDescent="0.25">
      <c r="AG1833">
        <v>1831</v>
      </c>
      <c r="AH1833" t="str">
        <f t="shared" si="304"/>
        <v/>
      </c>
    </row>
    <row r="1834" spans="33:34" x14ac:dyDescent="0.25">
      <c r="AG1834">
        <v>1832</v>
      </c>
      <c r="AH1834" t="str">
        <f t="shared" si="304"/>
        <v/>
      </c>
    </row>
    <row r="1835" spans="33:34" x14ac:dyDescent="0.25">
      <c r="AG1835">
        <v>1833</v>
      </c>
      <c r="AH1835" t="str">
        <f t="shared" si="304"/>
        <v/>
      </c>
    </row>
    <row r="1836" spans="33:34" x14ac:dyDescent="0.25">
      <c r="AG1836">
        <v>1834</v>
      </c>
      <c r="AH1836" t="str">
        <f t="shared" si="304"/>
        <v/>
      </c>
    </row>
    <row r="1837" spans="33:34" x14ac:dyDescent="0.25">
      <c r="AG1837">
        <v>1835</v>
      </c>
      <c r="AH1837">
        <f t="shared" si="304"/>
        <v>132</v>
      </c>
    </row>
    <row r="1838" spans="33:34" x14ac:dyDescent="0.25">
      <c r="AG1838">
        <v>1836</v>
      </c>
      <c r="AH1838" t="str">
        <f t="shared" si="304"/>
        <v/>
      </c>
    </row>
    <row r="1839" spans="33:34" x14ac:dyDescent="0.25">
      <c r="AG1839">
        <v>1837</v>
      </c>
      <c r="AH1839" t="str">
        <f t="shared" si="304"/>
        <v/>
      </c>
    </row>
    <row r="1840" spans="33:34" x14ac:dyDescent="0.25">
      <c r="AG1840">
        <v>1838</v>
      </c>
      <c r="AH1840" t="str">
        <f t="shared" si="304"/>
        <v/>
      </c>
    </row>
    <row r="1841" spans="33:34" x14ac:dyDescent="0.25">
      <c r="AG1841">
        <v>1839</v>
      </c>
      <c r="AH1841" t="str">
        <f t="shared" si="304"/>
        <v/>
      </c>
    </row>
    <row r="1842" spans="33:34" x14ac:dyDescent="0.25">
      <c r="AG1842">
        <v>1840</v>
      </c>
      <c r="AH1842" t="str">
        <f t="shared" si="304"/>
        <v/>
      </c>
    </row>
    <row r="1843" spans="33:34" x14ac:dyDescent="0.25">
      <c r="AG1843">
        <v>1841</v>
      </c>
      <c r="AH1843" t="str">
        <f t="shared" si="304"/>
        <v/>
      </c>
    </row>
    <row r="1844" spans="33:34" x14ac:dyDescent="0.25">
      <c r="AG1844">
        <v>1842</v>
      </c>
      <c r="AH1844" t="str">
        <f t="shared" si="304"/>
        <v/>
      </c>
    </row>
    <row r="1845" spans="33:34" x14ac:dyDescent="0.25">
      <c r="AG1845">
        <v>1843</v>
      </c>
      <c r="AH1845" t="str">
        <f t="shared" si="304"/>
        <v/>
      </c>
    </row>
    <row r="1846" spans="33:34" x14ac:dyDescent="0.25">
      <c r="AG1846">
        <v>1844</v>
      </c>
      <c r="AH1846" t="str">
        <f t="shared" si="304"/>
        <v/>
      </c>
    </row>
    <row r="1847" spans="33:34" x14ac:dyDescent="0.25">
      <c r="AG1847">
        <v>1845</v>
      </c>
      <c r="AH1847" t="str">
        <f t="shared" si="304"/>
        <v/>
      </c>
    </row>
    <row r="1848" spans="33:34" x14ac:dyDescent="0.25">
      <c r="AG1848">
        <v>1846</v>
      </c>
      <c r="AH1848" t="str">
        <f t="shared" si="304"/>
        <v/>
      </c>
    </row>
    <row r="1849" spans="33:34" x14ac:dyDescent="0.25">
      <c r="AG1849">
        <v>1847</v>
      </c>
      <c r="AH1849" t="str">
        <f t="shared" si="304"/>
        <v/>
      </c>
    </row>
    <row r="1850" spans="33:34" x14ac:dyDescent="0.25">
      <c r="AG1850">
        <v>1848</v>
      </c>
      <c r="AH1850" t="str">
        <f t="shared" si="304"/>
        <v/>
      </c>
    </row>
    <row r="1851" spans="33:34" x14ac:dyDescent="0.25">
      <c r="AG1851">
        <v>1849</v>
      </c>
      <c r="AH1851">
        <f t="shared" si="304"/>
        <v>133</v>
      </c>
    </row>
    <row r="1852" spans="33:34" x14ac:dyDescent="0.25">
      <c r="AG1852">
        <v>1850</v>
      </c>
      <c r="AH1852" t="str">
        <f t="shared" si="304"/>
        <v/>
      </c>
    </row>
    <row r="1853" spans="33:34" x14ac:dyDescent="0.25">
      <c r="AG1853">
        <v>1851</v>
      </c>
      <c r="AH1853" t="str">
        <f t="shared" si="304"/>
        <v/>
      </c>
    </row>
    <row r="1854" spans="33:34" x14ac:dyDescent="0.25">
      <c r="AG1854">
        <v>1852</v>
      </c>
      <c r="AH1854" t="str">
        <f t="shared" si="304"/>
        <v/>
      </c>
    </row>
    <row r="1855" spans="33:34" x14ac:dyDescent="0.25">
      <c r="AG1855">
        <v>1853</v>
      </c>
      <c r="AH1855" t="str">
        <f t="shared" si="304"/>
        <v/>
      </c>
    </row>
    <row r="1856" spans="33:34" x14ac:dyDescent="0.25">
      <c r="AG1856">
        <v>1854</v>
      </c>
      <c r="AH1856" t="str">
        <f t="shared" si="304"/>
        <v/>
      </c>
    </row>
    <row r="1857" spans="33:34" x14ac:dyDescent="0.25">
      <c r="AG1857">
        <v>1855</v>
      </c>
      <c r="AH1857" t="str">
        <f t="shared" si="304"/>
        <v/>
      </c>
    </row>
    <row r="1858" spans="33:34" x14ac:dyDescent="0.25">
      <c r="AG1858">
        <v>1856</v>
      </c>
      <c r="AH1858" t="str">
        <f t="shared" si="304"/>
        <v/>
      </c>
    </row>
    <row r="1859" spans="33:34" x14ac:dyDescent="0.25">
      <c r="AG1859">
        <v>1857</v>
      </c>
      <c r="AH1859" t="str">
        <f t="shared" si="304"/>
        <v/>
      </c>
    </row>
    <row r="1860" spans="33:34" x14ac:dyDescent="0.25">
      <c r="AG1860">
        <v>1858</v>
      </c>
      <c r="AH1860" t="str">
        <f t="shared" si="304"/>
        <v/>
      </c>
    </row>
    <row r="1861" spans="33:34" x14ac:dyDescent="0.25">
      <c r="AG1861">
        <v>1859</v>
      </c>
      <c r="AH1861" t="str">
        <f t="shared" ref="AH1861:AH1924" si="305">IF(AG1860/14=INT(AG1860/14),AG1860/14+1,"")</f>
        <v/>
      </c>
    </row>
    <row r="1862" spans="33:34" x14ac:dyDescent="0.25">
      <c r="AG1862">
        <v>1860</v>
      </c>
      <c r="AH1862" t="str">
        <f t="shared" si="305"/>
        <v/>
      </c>
    </row>
    <row r="1863" spans="33:34" x14ac:dyDescent="0.25">
      <c r="AG1863">
        <v>1861</v>
      </c>
      <c r="AH1863" t="str">
        <f t="shared" si="305"/>
        <v/>
      </c>
    </row>
    <row r="1864" spans="33:34" x14ac:dyDescent="0.25">
      <c r="AG1864">
        <v>1862</v>
      </c>
      <c r="AH1864" t="str">
        <f t="shared" si="305"/>
        <v/>
      </c>
    </row>
    <row r="1865" spans="33:34" x14ac:dyDescent="0.25">
      <c r="AG1865">
        <v>1863</v>
      </c>
      <c r="AH1865">
        <f t="shared" si="305"/>
        <v>134</v>
      </c>
    </row>
    <row r="1866" spans="33:34" x14ac:dyDescent="0.25">
      <c r="AG1866">
        <v>1864</v>
      </c>
      <c r="AH1866" t="str">
        <f t="shared" si="305"/>
        <v/>
      </c>
    </row>
    <row r="1867" spans="33:34" x14ac:dyDescent="0.25">
      <c r="AG1867">
        <v>1865</v>
      </c>
      <c r="AH1867" t="str">
        <f t="shared" si="305"/>
        <v/>
      </c>
    </row>
    <row r="1868" spans="33:34" x14ac:dyDescent="0.25">
      <c r="AG1868">
        <v>1866</v>
      </c>
      <c r="AH1868" t="str">
        <f t="shared" si="305"/>
        <v/>
      </c>
    </row>
    <row r="1869" spans="33:34" x14ac:dyDescent="0.25">
      <c r="AG1869">
        <v>1867</v>
      </c>
      <c r="AH1869" t="str">
        <f t="shared" si="305"/>
        <v/>
      </c>
    </row>
    <row r="1870" spans="33:34" x14ac:dyDescent="0.25">
      <c r="AG1870">
        <v>1868</v>
      </c>
      <c r="AH1870" t="str">
        <f t="shared" si="305"/>
        <v/>
      </c>
    </row>
    <row r="1871" spans="33:34" x14ac:dyDescent="0.25">
      <c r="AG1871">
        <v>1869</v>
      </c>
      <c r="AH1871" t="str">
        <f t="shared" si="305"/>
        <v/>
      </c>
    </row>
    <row r="1872" spans="33:34" x14ac:dyDescent="0.25">
      <c r="AG1872">
        <v>1870</v>
      </c>
      <c r="AH1872" t="str">
        <f t="shared" si="305"/>
        <v/>
      </c>
    </row>
    <row r="1873" spans="33:34" x14ac:dyDescent="0.25">
      <c r="AG1873">
        <v>1871</v>
      </c>
      <c r="AH1873" t="str">
        <f t="shared" si="305"/>
        <v/>
      </c>
    </row>
    <row r="1874" spans="33:34" x14ac:dyDescent="0.25">
      <c r="AG1874">
        <v>1872</v>
      </c>
      <c r="AH1874" t="str">
        <f t="shared" si="305"/>
        <v/>
      </c>
    </row>
    <row r="1875" spans="33:34" x14ac:dyDescent="0.25">
      <c r="AG1875">
        <v>1873</v>
      </c>
      <c r="AH1875" t="str">
        <f t="shared" si="305"/>
        <v/>
      </c>
    </row>
    <row r="1876" spans="33:34" x14ac:dyDescent="0.25">
      <c r="AG1876">
        <v>1874</v>
      </c>
      <c r="AH1876" t="str">
        <f t="shared" si="305"/>
        <v/>
      </c>
    </row>
    <row r="1877" spans="33:34" x14ac:dyDescent="0.25">
      <c r="AG1877">
        <v>1875</v>
      </c>
      <c r="AH1877" t="str">
        <f t="shared" si="305"/>
        <v/>
      </c>
    </row>
    <row r="1878" spans="33:34" x14ac:dyDescent="0.25">
      <c r="AG1878">
        <v>1876</v>
      </c>
      <c r="AH1878" t="str">
        <f t="shared" si="305"/>
        <v/>
      </c>
    </row>
    <row r="1879" spans="33:34" x14ac:dyDescent="0.25">
      <c r="AG1879">
        <v>1877</v>
      </c>
      <c r="AH1879">
        <f t="shared" si="305"/>
        <v>135</v>
      </c>
    </row>
    <row r="1880" spans="33:34" x14ac:dyDescent="0.25">
      <c r="AG1880">
        <v>1878</v>
      </c>
      <c r="AH1880" t="str">
        <f t="shared" si="305"/>
        <v/>
      </c>
    </row>
    <row r="1881" spans="33:34" x14ac:dyDescent="0.25">
      <c r="AG1881">
        <v>1879</v>
      </c>
      <c r="AH1881" t="str">
        <f t="shared" si="305"/>
        <v/>
      </c>
    </row>
    <row r="1882" spans="33:34" x14ac:dyDescent="0.25">
      <c r="AG1882">
        <v>1880</v>
      </c>
      <c r="AH1882" t="str">
        <f t="shared" si="305"/>
        <v/>
      </c>
    </row>
    <row r="1883" spans="33:34" x14ac:dyDescent="0.25">
      <c r="AG1883">
        <v>1881</v>
      </c>
      <c r="AH1883" t="str">
        <f t="shared" si="305"/>
        <v/>
      </c>
    </row>
    <row r="1884" spans="33:34" x14ac:dyDescent="0.25">
      <c r="AG1884">
        <v>1882</v>
      </c>
      <c r="AH1884" t="str">
        <f t="shared" si="305"/>
        <v/>
      </c>
    </row>
    <row r="1885" spans="33:34" x14ac:dyDescent="0.25">
      <c r="AG1885">
        <v>1883</v>
      </c>
      <c r="AH1885" t="str">
        <f t="shared" si="305"/>
        <v/>
      </c>
    </row>
    <row r="1886" spans="33:34" x14ac:dyDescent="0.25">
      <c r="AG1886">
        <v>1884</v>
      </c>
      <c r="AH1886" t="str">
        <f t="shared" si="305"/>
        <v/>
      </c>
    </row>
    <row r="1887" spans="33:34" x14ac:dyDescent="0.25">
      <c r="AG1887">
        <v>1885</v>
      </c>
      <c r="AH1887" t="str">
        <f t="shared" si="305"/>
        <v/>
      </c>
    </row>
    <row r="1888" spans="33:34" x14ac:dyDescent="0.25">
      <c r="AG1888">
        <v>1886</v>
      </c>
      <c r="AH1888" t="str">
        <f t="shared" si="305"/>
        <v/>
      </c>
    </row>
    <row r="1889" spans="33:34" x14ac:dyDescent="0.25">
      <c r="AG1889">
        <v>1887</v>
      </c>
      <c r="AH1889" t="str">
        <f t="shared" si="305"/>
        <v/>
      </c>
    </row>
    <row r="1890" spans="33:34" x14ac:dyDescent="0.25">
      <c r="AG1890">
        <v>1888</v>
      </c>
      <c r="AH1890" t="str">
        <f t="shared" si="305"/>
        <v/>
      </c>
    </row>
    <row r="1891" spans="33:34" x14ac:dyDescent="0.25">
      <c r="AG1891">
        <v>1889</v>
      </c>
      <c r="AH1891" t="str">
        <f t="shared" si="305"/>
        <v/>
      </c>
    </row>
    <row r="1892" spans="33:34" x14ac:dyDescent="0.25">
      <c r="AG1892">
        <v>1890</v>
      </c>
      <c r="AH1892" t="str">
        <f t="shared" si="305"/>
        <v/>
      </c>
    </row>
    <row r="1893" spans="33:34" x14ac:dyDescent="0.25">
      <c r="AG1893">
        <v>1891</v>
      </c>
      <c r="AH1893">
        <f t="shared" si="305"/>
        <v>136</v>
      </c>
    </row>
    <row r="1894" spans="33:34" x14ac:dyDescent="0.25">
      <c r="AG1894">
        <v>1892</v>
      </c>
      <c r="AH1894" t="str">
        <f t="shared" si="305"/>
        <v/>
      </c>
    </row>
    <row r="1895" spans="33:34" x14ac:dyDescent="0.25">
      <c r="AG1895">
        <v>1893</v>
      </c>
      <c r="AH1895" t="str">
        <f t="shared" si="305"/>
        <v/>
      </c>
    </row>
    <row r="1896" spans="33:34" x14ac:dyDescent="0.25">
      <c r="AG1896">
        <v>1894</v>
      </c>
      <c r="AH1896" t="str">
        <f t="shared" si="305"/>
        <v/>
      </c>
    </row>
    <row r="1897" spans="33:34" x14ac:dyDescent="0.25">
      <c r="AG1897">
        <v>1895</v>
      </c>
      <c r="AH1897" t="str">
        <f t="shared" si="305"/>
        <v/>
      </c>
    </row>
    <row r="1898" spans="33:34" x14ac:dyDescent="0.25">
      <c r="AG1898">
        <v>1896</v>
      </c>
      <c r="AH1898" t="str">
        <f t="shared" si="305"/>
        <v/>
      </c>
    </row>
    <row r="1899" spans="33:34" x14ac:dyDescent="0.25">
      <c r="AG1899">
        <v>1897</v>
      </c>
      <c r="AH1899" t="str">
        <f t="shared" si="305"/>
        <v/>
      </c>
    </row>
    <row r="1900" spans="33:34" x14ac:dyDescent="0.25">
      <c r="AG1900">
        <v>1898</v>
      </c>
      <c r="AH1900" t="str">
        <f t="shared" si="305"/>
        <v/>
      </c>
    </row>
    <row r="1901" spans="33:34" x14ac:dyDescent="0.25">
      <c r="AG1901">
        <v>1899</v>
      </c>
      <c r="AH1901" t="str">
        <f t="shared" si="305"/>
        <v/>
      </c>
    </row>
    <row r="1902" spans="33:34" x14ac:dyDescent="0.25">
      <c r="AG1902">
        <v>1900</v>
      </c>
      <c r="AH1902" t="str">
        <f t="shared" si="305"/>
        <v/>
      </c>
    </row>
    <row r="1903" spans="33:34" x14ac:dyDescent="0.25">
      <c r="AG1903">
        <v>1901</v>
      </c>
      <c r="AH1903" t="str">
        <f t="shared" si="305"/>
        <v/>
      </c>
    </row>
    <row r="1904" spans="33:34" x14ac:dyDescent="0.25">
      <c r="AG1904">
        <v>1902</v>
      </c>
      <c r="AH1904" t="str">
        <f t="shared" si="305"/>
        <v/>
      </c>
    </row>
    <row r="1905" spans="33:34" x14ac:dyDescent="0.25">
      <c r="AG1905">
        <v>1903</v>
      </c>
      <c r="AH1905" t="str">
        <f t="shared" si="305"/>
        <v/>
      </c>
    </row>
    <row r="1906" spans="33:34" x14ac:dyDescent="0.25">
      <c r="AG1906">
        <v>1904</v>
      </c>
      <c r="AH1906" t="str">
        <f t="shared" si="305"/>
        <v/>
      </c>
    </row>
    <row r="1907" spans="33:34" x14ac:dyDescent="0.25">
      <c r="AG1907">
        <v>1905</v>
      </c>
      <c r="AH1907">
        <f t="shared" si="305"/>
        <v>137</v>
      </c>
    </row>
    <row r="1908" spans="33:34" x14ac:dyDescent="0.25">
      <c r="AG1908">
        <v>1906</v>
      </c>
      <c r="AH1908" t="str">
        <f t="shared" si="305"/>
        <v/>
      </c>
    </row>
    <row r="1909" spans="33:34" x14ac:dyDescent="0.25">
      <c r="AG1909">
        <v>1907</v>
      </c>
      <c r="AH1909" t="str">
        <f t="shared" si="305"/>
        <v/>
      </c>
    </row>
    <row r="1910" spans="33:34" x14ac:dyDescent="0.25">
      <c r="AG1910">
        <v>1908</v>
      </c>
      <c r="AH1910" t="str">
        <f t="shared" si="305"/>
        <v/>
      </c>
    </row>
    <row r="1911" spans="33:34" x14ac:dyDescent="0.25">
      <c r="AG1911">
        <v>1909</v>
      </c>
      <c r="AH1911" t="str">
        <f t="shared" si="305"/>
        <v/>
      </c>
    </row>
    <row r="1912" spans="33:34" x14ac:dyDescent="0.25">
      <c r="AG1912">
        <v>1910</v>
      </c>
      <c r="AH1912" t="str">
        <f t="shared" si="305"/>
        <v/>
      </c>
    </row>
    <row r="1913" spans="33:34" x14ac:dyDescent="0.25">
      <c r="AG1913">
        <v>1911</v>
      </c>
      <c r="AH1913" t="str">
        <f t="shared" si="305"/>
        <v/>
      </c>
    </row>
    <row r="1914" spans="33:34" x14ac:dyDescent="0.25">
      <c r="AG1914">
        <v>1912</v>
      </c>
      <c r="AH1914" t="str">
        <f t="shared" si="305"/>
        <v/>
      </c>
    </row>
    <row r="1915" spans="33:34" x14ac:dyDescent="0.25">
      <c r="AG1915">
        <v>1913</v>
      </c>
      <c r="AH1915" t="str">
        <f t="shared" si="305"/>
        <v/>
      </c>
    </row>
    <row r="1916" spans="33:34" x14ac:dyDescent="0.25">
      <c r="AG1916">
        <v>1914</v>
      </c>
      <c r="AH1916" t="str">
        <f t="shared" si="305"/>
        <v/>
      </c>
    </row>
    <row r="1917" spans="33:34" x14ac:dyDescent="0.25">
      <c r="AG1917">
        <v>1915</v>
      </c>
      <c r="AH1917" t="str">
        <f t="shared" si="305"/>
        <v/>
      </c>
    </row>
    <row r="1918" spans="33:34" x14ac:dyDescent="0.25">
      <c r="AG1918">
        <v>1916</v>
      </c>
      <c r="AH1918" t="str">
        <f t="shared" si="305"/>
        <v/>
      </c>
    </row>
    <row r="1919" spans="33:34" x14ac:dyDescent="0.25">
      <c r="AG1919">
        <v>1917</v>
      </c>
      <c r="AH1919" t="str">
        <f t="shared" si="305"/>
        <v/>
      </c>
    </row>
    <row r="1920" spans="33:34" x14ac:dyDescent="0.25">
      <c r="AG1920">
        <v>1918</v>
      </c>
      <c r="AH1920" t="str">
        <f t="shared" si="305"/>
        <v/>
      </c>
    </row>
    <row r="1921" spans="33:34" x14ac:dyDescent="0.25">
      <c r="AG1921">
        <v>1919</v>
      </c>
      <c r="AH1921">
        <f t="shared" si="305"/>
        <v>138</v>
      </c>
    </row>
    <row r="1922" spans="33:34" x14ac:dyDescent="0.25">
      <c r="AG1922">
        <v>1920</v>
      </c>
      <c r="AH1922" t="str">
        <f t="shared" si="305"/>
        <v/>
      </c>
    </row>
    <row r="1923" spans="33:34" x14ac:dyDescent="0.25">
      <c r="AG1923">
        <v>1921</v>
      </c>
      <c r="AH1923" t="str">
        <f t="shared" si="305"/>
        <v/>
      </c>
    </row>
    <row r="1924" spans="33:34" x14ac:dyDescent="0.25">
      <c r="AG1924">
        <v>1922</v>
      </c>
      <c r="AH1924" t="str">
        <f t="shared" si="305"/>
        <v/>
      </c>
    </row>
    <row r="1925" spans="33:34" x14ac:dyDescent="0.25">
      <c r="AG1925">
        <v>1923</v>
      </c>
      <c r="AH1925" t="str">
        <f t="shared" ref="AH1925:AH1988" si="306">IF(AG1924/14=INT(AG1924/14),AG1924/14+1,"")</f>
        <v/>
      </c>
    </row>
    <row r="1926" spans="33:34" x14ac:dyDescent="0.25">
      <c r="AG1926">
        <v>1924</v>
      </c>
      <c r="AH1926" t="str">
        <f t="shared" si="306"/>
        <v/>
      </c>
    </row>
    <row r="1927" spans="33:34" x14ac:dyDescent="0.25">
      <c r="AG1927">
        <v>1925</v>
      </c>
      <c r="AH1927" t="str">
        <f t="shared" si="306"/>
        <v/>
      </c>
    </row>
    <row r="1928" spans="33:34" x14ac:dyDescent="0.25">
      <c r="AG1928">
        <v>1926</v>
      </c>
      <c r="AH1928" t="str">
        <f t="shared" si="306"/>
        <v/>
      </c>
    </row>
    <row r="1929" spans="33:34" x14ac:dyDescent="0.25">
      <c r="AG1929">
        <v>1927</v>
      </c>
      <c r="AH1929" t="str">
        <f t="shared" si="306"/>
        <v/>
      </c>
    </row>
    <row r="1930" spans="33:34" x14ac:dyDescent="0.25">
      <c r="AG1930">
        <v>1928</v>
      </c>
      <c r="AH1930" t="str">
        <f t="shared" si="306"/>
        <v/>
      </c>
    </row>
    <row r="1931" spans="33:34" x14ac:dyDescent="0.25">
      <c r="AG1931">
        <v>1929</v>
      </c>
      <c r="AH1931" t="str">
        <f t="shared" si="306"/>
        <v/>
      </c>
    </row>
    <row r="1932" spans="33:34" x14ac:dyDescent="0.25">
      <c r="AG1932">
        <v>1930</v>
      </c>
      <c r="AH1932" t="str">
        <f t="shared" si="306"/>
        <v/>
      </c>
    </row>
    <row r="1933" spans="33:34" x14ac:dyDescent="0.25">
      <c r="AG1933">
        <v>1931</v>
      </c>
      <c r="AH1933" t="str">
        <f t="shared" si="306"/>
        <v/>
      </c>
    </row>
    <row r="1934" spans="33:34" x14ac:dyDescent="0.25">
      <c r="AG1934">
        <v>1932</v>
      </c>
      <c r="AH1934" t="str">
        <f t="shared" si="306"/>
        <v/>
      </c>
    </row>
    <row r="1935" spans="33:34" x14ac:dyDescent="0.25">
      <c r="AG1935">
        <v>1933</v>
      </c>
      <c r="AH1935">
        <f t="shared" si="306"/>
        <v>139</v>
      </c>
    </row>
    <row r="1936" spans="33:34" x14ac:dyDescent="0.25">
      <c r="AG1936">
        <v>1934</v>
      </c>
      <c r="AH1936" t="str">
        <f t="shared" si="306"/>
        <v/>
      </c>
    </row>
    <row r="1937" spans="33:34" x14ac:dyDescent="0.25">
      <c r="AG1937">
        <v>1935</v>
      </c>
      <c r="AH1937" t="str">
        <f t="shared" si="306"/>
        <v/>
      </c>
    </row>
    <row r="1938" spans="33:34" x14ac:dyDescent="0.25">
      <c r="AG1938">
        <v>1936</v>
      </c>
      <c r="AH1938" t="str">
        <f t="shared" si="306"/>
        <v/>
      </c>
    </row>
    <row r="1939" spans="33:34" x14ac:dyDescent="0.25">
      <c r="AG1939">
        <v>1937</v>
      </c>
      <c r="AH1939" t="str">
        <f t="shared" si="306"/>
        <v/>
      </c>
    </row>
    <row r="1940" spans="33:34" x14ac:dyDescent="0.25">
      <c r="AG1940">
        <v>1938</v>
      </c>
      <c r="AH1940" t="str">
        <f t="shared" si="306"/>
        <v/>
      </c>
    </row>
    <row r="1941" spans="33:34" x14ac:dyDescent="0.25">
      <c r="AG1941">
        <v>1939</v>
      </c>
      <c r="AH1941" t="str">
        <f t="shared" si="306"/>
        <v/>
      </c>
    </row>
    <row r="1942" spans="33:34" x14ac:dyDescent="0.25">
      <c r="AG1942">
        <v>1940</v>
      </c>
      <c r="AH1942" t="str">
        <f t="shared" si="306"/>
        <v/>
      </c>
    </row>
    <row r="1943" spans="33:34" x14ac:dyDescent="0.25">
      <c r="AG1943">
        <v>1941</v>
      </c>
      <c r="AH1943" t="str">
        <f t="shared" si="306"/>
        <v/>
      </c>
    </row>
    <row r="1944" spans="33:34" x14ac:dyDescent="0.25">
      <c r="AG1944">
        <v>1942</v>
      </c>
      <c r="AH1944" t="str">
        <f t="shared" si="306"/>
        <v/>
      </c>
    </row>
    <row r="1945" spans="33:34" x14ac:dyDescent="0.25">
      <c r="AG1945">
        <v>1943</v>
      </c>
      <c r="AH1945" t="str">
        <f t="shared" si="306"/>
        <v/>
      </c>
    </row>
    <row r="1946" spans="33:34" x14ac:dyDescent="0.25">
      <c r="AG1946">
        <v>1944</v>
      </c>
      <c r="AH1946" t="str">
        <f t="shared" si="306"/>
        <v/>
      </c>
    </row>
    <row r="1947" spans="33:34" x14ac:dyDescent="0.25">
      <c r="AG1947">
        <v>1945</v>
      </c>
      <c r="AH1947" t="str">
        <f t="shared" si="306"/>
        <v/>
      </c>
    </row>
    <row r="1948" spans="33:34" x14ac:dyDescent="0.25">
      <c r="AG1948">
        <v>1946</v>
      </c>
      <c r="AH1948" t="str">
        <f t="shared" si="306"/>
        <v/>
      </c>
    </row>
    <row r="1949" spans="33:34" x14ac:dyDescent="0.25">
      <c r="AG1949">
        <v>1947</v>
      </c>
      <c r="AH1949">
        <f t="shared" si="306"/>
        <v>140</v>
      </c>
    </row>
    <row r="1950" spans="33:34" x14ac:dyDescent="0.25">
      <c r="AG1950">
        <v>1948</v>
      </c>
      <c r="AH1950" t="str">
        <f t="shared" si="306"/>
        <v/>
      </c>
    </row>
    <row r="1951" spans="33:34" x14ac:dyDescent="0.25">
      <c r="AG1951">
        <v>1949</v>
      </c>
      <c r="AH1951" t="str">
        <f t="shared" si="306"/>
        <v/>
      </c>
    </row>
    <row r="1952" spans="33:34" x14ac:dyDescent="0.25">
      <c r="AG1952">
        <v>1950</v>
      </c>
      <c r="AH1952" t="str">
        <f t="shared" si="306"/>
        <v/>
      </c>
    </row>
    <row r="1953" spans="33:34" x14ac:dyDescent="0.25">
      <c r="AG1953">
        <v>1951</v>
      </c>
      <c r="AH1953" t="str">
        <f t="shared" si="306"/>
        <v/>
      </c>
    </row>
    <row r="1954" spans="33:34" x14ac:dyDescent="0.25">
      <c r="AG1954">
        <v>1952</v>
      </c>
      <c r="AH1954" t="str">
        <f t="shared" si="306"/>
        <v/>
      </c>
    </row>
    <row r="1955" spans="33:34" x14ac:dyDescent="0.25">
      <c r="AG1955">
        <v>1953</v>
      </c>
      <c r="AH1955" t="str">
        <f t="shared" si="306"/>
        <v/>
      </c>
    </row>
    <row r="1956" spans="33:34" x14ac:dyDescent="0.25">
      <c r="AG1956">
        <v>1954</v>
      </c>
      <c r="AH1956" t="str">
        <f t="shared" si="306"/>
        <v/>
      </c>
    </row>
    <row r="1957" spans="33:34" x14ac:dyDescent="0.25">
      <c r="AG1957">
        <v>1955</v>
      </c>
      <c r="AH1957" t="str">
        <f t="shared" si="306"/>
        <v/>
      </c>
    </row>
    <row r="1958" spans="33:34" x14ac:dyDescent="0.25">
      <c r="AG1958">
        <v>1956</v>
      </c>
      <c r="AH1958" t="str">
        <f t="shared" si="306"/>
        <v/>
      </c>
    </row>
    <row r="1959" spans="33:34" x14ac:dyDescent="0.25">
      <c r="AG1959">
        <v>1957</v>
      </c>
      <c r="AH1959" t="str">
        <f t="shared" si="306"/>
        <v/>
      </c>
    </row>
    <row r="1960" spans="33:34" x14ac:dyDescent="0.25">
      <c r="AG1960">
        <v>1958</v>
      </c>
      <c r="AH1960" t="str">
        <f t="shared" si="306"/>
        <v/>
      </c>
    </row>
    <row r="1961" spans="33:34" x14ac:dyDescent="0.25">
      <c r="AG1961">
        <v>1959</v>
      </c>
      <c r="AH1961" t="str">
        <f t="shared" si="306"/>
        <v/>
      </c>
    </row>
    <row r="1962" spans="33:34" x14ac:dyDescent="0.25">
      <c r="AG1962">
        <v>1960</v>
      </c>
      <c r="AH1962" t="str">
        <f t="shared" si="306"/>
        <v/>
      </c>
    </row>
    <row r="1963" spans="33:34" x14ac:dyDescent="0.25">
      <c r="AG1963">
        <v>1961</v>
      </c>
      <c r="AH1963">
        <f t="shared" si="306"/>
        <v>141</v>
      </c>
    </row>
    <row r="1964" spans="33:34" x14ac:dyDescent="0.25">
      <c r="AG1964">
        <v>1962</v>
      </c>
      <c r="AH1964" t="str">
        <f t="shared" si="306"/>
        <v/>
      </c>
    </row>
    <row r="1965" spans="33:34" x14ac:dyDescent="0.25">
      <c r="AG1965">
        <v>1963</v>
      </c>
      <c r="AH1965" t="str">
        <f t="shared" si="306"/>
        <v/>
      </c>
    </row>
    <row r="1966" spans="33:34" x14ac:dyDescent="0.25">
      <c r="AG1966">
        <v>1964</v>
      </c>
      <c r="AH1966" t="str">
        <f t="shared" si="306"/>
        <v/>
      </c>
    </row>
    <row r="1967" spans="33:34" x14ac:dyDescent="0.25">
      <c r="AG1967">
        <v>1965</v>
      </c>
      <c r="AH1967" t="str">
        <f t="shared" si="306"/>
        <v/>
      </c>
    </row>
    <row r="1968" spans="33:34" x14ac:dyDescent="0.25">
      <c r="AG1968">
        <v>1966</v>
      </c>
      <c r="AH1968" t="str">
        <f t="shared" si="306"/>
        <v/>
      </c>
    </row>
    <row r="1969" spans="33:34" x14ac:dyDescent="0.25">
      <c r="AG1969">
        <v>1967</v>
      </c>
      <c r="AH1969" t="str">
        <f t="shared" si="306"/>
        <v/>
      </c>
    </row>
    <row r="1970" spans="33:34" x14ac:dyDescent="0.25">
      <c r="AG1970">
        <v>1968</v>
      </c>
      <c r="AH1970" t="str">
        <f t="shared" si="306"/>
        <v/>
      </c>
    </row>
    <row r="1971" spans="33:34" x14ac:dyDescent="0.25">
      <c r="AG1971">
        <v>1969</v>
      </c>
      <c r="AH1971" t="str">
        <f t="shared" si="306"/>
        <v/>
      </c>
    </row>
    <row r="1972" spans="33:34" x14ac:dyDescent="0.25">
      <c r="AG1972">
        <v>1970</v>
      </c>
      <c r="AH1972" t="str">
        <f t="shared" si="306"/>
        <v/>
      </c>
    </row>
    <row r="1973" spans="33:34" x14ac:dyDescent="0.25">
      <c r="AG1973">
        <v>1971</v>
      </c>
      <c r="AH1973" t="str">
        <f t="shared" si="306"/>
        <v/>
      </c>
    </row>
    <row r="1974" spans="33:34" x14ac:dyDescent="0.25">
      <c r="AG1974">
        <v>1972</v>
      </c>
      <c r="AH1974" t="str">
        <f t="shared" si="306"/>
        <v/>
      </c>
    </row>
    <row r="1975" spans="33:34" x14ac:dyDescent="0.25">
      <c r="AG1975">
        <v>1973</v>
      </c>
      <c r="AH1975" t="str">
        <f t="shared" si="306"/>
        <v/>
      </c>
    </row>
    <row r="1976" spans="33:34" x14ac:dyDescent="0.25">
      <c r="AG1976">
        <v>1974</v>
      </c>
      <c r="AH1976" t="str">
        <f t="shared" si="306"/>
        <v/>
      </c>
    </row>
    <row r="1977" spans="33:34" x14ac:dyDescent="0.25">
      <c r="AG1977">
        <v>1975</v>
      </c>
      <c r="AH1977">
        <f t="shared" si="306"/>
        <v>142</v>
      </c>
    </row>
    <row r="1978" spans="33:34" x14ac:dyDescent="0.25">
      <c r="AG1978">
        <v>1976</v>
      </c>
      <c r="AH1978" t="str">
        <f t="shared" si="306"/>
        <v/>
      </c>
    </row>
    <row r="1979" spans="33:34" x14ac:dyDescent="0.25">
      <c r="AG1979">
        <v>1977</v>
      </c>
      <c r="AH1979" t="str">
        <f t="shared" si="306"/>
        <v/>
      </c>
    </row>
    <row r="1980" spans="33:34" x14ac:dyDescent="0.25">
      <c r="AG1980">
        <v>1978</v>
      </c>
      <c r="AH1980" t="str">
        <f t="shared" si="306"/>
        <v/>
      </c>
    </row>
    <row r="1981" spans="33:34" x14ac:dyDescent="0.25">
      <c r="AG1981">
        <v>1979</v>
      </c>
      <c r="AH1981" t="str">
        <f t="shared" si="306"/>
        <v/>
      </c>
    </row>
    <row r="1982" spans="33:34" x14ac:dyDescent="0.25">
      <c r="AG1982">
        <v>1980</v>
      </c>
      <c r="AH1982" t="str">
        <f t="shared" si="306"/>
        <v/>
      </c>
    </row>
    <row r="1983" spans="33:34" x14ac:dyDescent="0.25">
      <c r="AG1983">
        <v>1981</v>
      </c>
      <c r="AH1983" t="str">
        <f t="shared" si="306"/>
        <v/>
      </c>
    </row>
    <row r="1984" spans="33:34" x14ac:dyDescent="0.25">
      <c r="AG1984">
        <v>1982</v>
      </c>
      <c r="AH1984" t="str">
        <f t="shared" si="306"/>
        <v/>
      </c>
    </row>
    <row r="1985" spans="33:34" x14ac:dyDescent="0.25">
      <c r="AG1985">
        <v>1983</v>
      </c>
      <c r="AH1985" t="str">
        <f t="shared" si="306"/>
        <v/>
      </c>
    </row>
    <row r="1986" spans="33:34" x14ac:dyDescent="0.25">
      <c r="AG1986">
        <v>1984</v>
      </c>
      <c r="AH1986" t="str">
        <f t="shared" si="306"/>
        <v/>
      </c>
    </row>
    <row r="1987" spans="33:34" x14ac:dyDescent="0.25">
      <c r="AG1987">
        <v>1985</v>
      </c>
      <c r="AH1987" t="str">
        <f t="shared" si="306"/>
        <v/>
      </c>
    </row>
    <row r="1988" spans="33:34" x14ac:dyDescent="0.25">
      <c r="AG1988">
        <v>1986</v>
      </c>
      <c r="AH1988" t="str">
        <f t="shared" si="306"/>
        <v/>
      </c>
    </row>
    <row r="1989" spans="33:34" x14ac:dyDescent="0.25">
      <c r="AG1989">
        <v>1987</v>
      </c>
      <c r="AH1989" t="str">
        <f t="shared" ref="AH1989:AH2000" si="307">IF(AG1988/14=INT(AG1988/14),AG1988/14+1,"")</f>
        <v/>
      </c>
    </row>
    <row r="1990" spans="33:34" x14ac:dyDescent="0.25">
      <c r="AG1990">
        <v>1988</v>
      </c>
      <c r="AH1990" t="str">
        <f t="shared" si="307"/>
        <v/>
      </c>
    </row>
    <row r="1991" spans="33:34" x14ac:dyDescent="0.25">
      <c r="AG1991">
        <v>1989</v>
      </c>
      <c r="AH1991">
        <f t="shared" si="307"/>
        <v>143</v>
      </c>
    </row>
    <row r="1992" spans="33:34" x14ac:dyDescent="0.25">
      <c r="AG1992">
        <v>1990</v>
      </c>
      <c r="AH1992" t="str">
        <f t="shared" si="307"/>
        <v/>
      </c>
    </row>
    <row r="1993" spans="33:34" x14ac:dyDescent="0.25">
      <c r="AG1993">
        <v>1991</v>
      </c>
      <c r="AH1993" t="str">
        <f t="shared" si="307"/>
        <v/>
      </c>
    </row>
    <row r="1994" spans="33:34" x14ac:dyDescent="0.25">
      <c r="AG1994">
        <v>1992</v>
      </c>
      <c r="AH1994" t="str">
        <f t="shared" si="307"/>
        <v/>
      </c>
    </row>
    <row r="1995" spans="33:34" x14ac:dyDescent="0.25">
      <c r="AG1995">
        <v>1993</v>
      </c>
      <c r="AH1995" t="str">
        <f t="shared" si="307"/>
        <v/>
      </c>
    </row>
    <row r="1996" spans="33:34" x14ac:dyDescent="0.25">
      <c r="AG1996">
        <v>1994</v>
      </c>
      <c r="AH1996" t="str">
        <f t="shared" si="307"/>
        <v/>
      </c>
    </row>
    <row r="1997" spans="33:34" x14ac:dyDescent="0.25">
      <c r="AG1997">
        <v>1995</v>
      </c>
      <c r="AH1997" t="str">
        <f t="shared" si="307"/>
        <v/>
      </c>
    </row>
    <row r="1998" spans="33:34" x14ac:dyDescent="0.25">
      <c r="AG1998">
        <v>1996</v>
      </c>
      <c r="AH1998" t="str">
        <f t="shared" si="307"/>
        <v/>
      </c>
    </row>
    <row r="1999" spans="33:34" x14ac:dyDescent="0.25">
      <c r="AG1999">
        <v>1997</v>
      </c>
      <c r="AH1999" t="str">
        <f t="shared" si="307"/>
        <v/>
      </c>
    </row>
    <row r="2000" spans="33:34" x14ac:dyDescent="0.25">
      <c r="AG2000">
        <v>1998</v>
      </c>
      <c r="AH2000" t="str">
        <f t="shared" si="307"/>
        <v/>
      </c>
    </row>
  </sheetData>
  <mergeCells count="4">
    <mergeCell ref="S1:AB1"/>
    <mergeCell ref="AG1:AI1"/>
    <mergeCell ref="AN1:AP1"/>
    <mergeCell ref="D1:M1"/>
  </mergeCells>
  <phoneticPr fontId="2" type="noConversion"/>
  <conditionalFormatting sqref="B3:Q1000">
    <cfRule type="expression" dxfId="1" priority="2">
      <formula>$Q3="'no'"</formula>
    </cfRule>
  </conditionalFormatting>
  <conditionalFormatting sqref="J1:K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F3:F1000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E3:E1000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1" zoomScaleNormal="145" workbookViewId="0">
      <pane ySplit="1" topLeftCell="A2" activePane="bottomLeft" state="frozen"/>
      <selection pane="bottomLeft" activeCell="D2" sqref="D2:D7"/>
    </sheetView>
  </sheetViews>
  <sheetFormatPr baseColWidth="10" defaultRowHeight="15" x14ac:dyDescent="0.25"/>
  <cols>
    <col min="1" max="2" width="15.140625" style="3" customWidth="1"/>
    <col min="3" max="3" width="56" customWidth="1"/>
    <col min="4" max="4" width="42.5703125" customWidth="1"/>
    <col min="5" max="5" width="11.42578125" style="3"/>
  </cols>
  <sheetData>
    <row r="1" spans="1:6" x14ac:dyDescent="0.25">
      <c r="A1" s="3" t="s">
        <v>36</v>
      </c>
      <c r="B1" s="3" t="s">
        <v>16</v>
      </c>
      <c r="C1" t="s">
        <v>34</v>
      </c>
      <c r="D1" t="s">
        <v>35</v>
      </c>
      <c r="E1" s="3" t="s">
        <v>16</v>
      </c>
      <c r="F1" t="s">
        <v>22</v>
      </c>
    </row>
    <row r="2" spans="1:6" x14ac:dyDescent="0.25">
      <c r="A2" s="3">
        <f>IF(C2="","",MAX($A$1:A1)+1)</f>
        <v>1</v>
      </c>
      <c r="B2" s="3">
        <f>IFERROR(INDEX(ARTICULOS!$C:$C,MATCH(C2,ARTICULOS!$D:$D,0)),"")</f>
        <v>1</v>
      </c>
      <c r="C2" t="s">
        <v>58</v>
      </c>
      <c r="D2" t="s">
        <v>74</v>
      </c>
      <c r="E2" s="3">
        <f>IF(C2="","",INDEX(ARTICULOS!$S:$S,MATCH($C2,ARTICULOS!$T:$T,0)))</f>
        <v>1</v>
      </c>
      <c r="F2" t="str">
        <f>IF(C2="","",CONCATENATE("{ id_imagen: ",$A2,",id_articulo: ",$E2,",url: require('../images/articulos/",$D2,"')"," },"))</f>
        <v>{ id_imagen: 1,id_articulo: 1,url: require('../images/articulos/docente1_1.png') },</v>
      </c>
    </row>
    <row r="3" spans="1:6" x14ac:dyDescent="0.25">
      <c r="A3" s="3">
        <f>IF(C3="","",MAX($A$1:A2)+1)</f>
        <v>2</v>
      </c>
      <c r="B3" s="3" t="str">
        <f>IFERROR(INDEX(ARTICULOS!$C:$C,MATCH(C3,ARTICULOS!$D:$D,0)),"")</f>
        <v/>
      </c>
      <c r="C3" t="s">
        <v>61</v>
      </c>
      <c r="D3" t="s">
        <v>74</v>
      </c>
      <c r="E3" s="3" t="e">
        <f>IF(C3="","",INDEX(ARTICULOS!$S:$S,MATCH($C3,ARTICULOS!$T:$T,0)))</f>
        <v>#N/A</v>
      </c>
      <c r="F3" t="e">
        <f t="shared" ref="F3:F65" si="0">IF(C3="","",CONCATENATE("{ id_imagen: ",$A3,",id_articulo: ",$E3,",url: require('../images/articulos/",$D3,"')"," },"))</f>
        <v>#N/A</v>
      </c>
    </row>
    <row r="4" spans="1:6" x14ac:dyDescent="0.25">
      <c r="A4" s="3">
        <f>IF(C4="","",MAX($A$1:A3)+1)</f>
        <v>3</v>
      </c>
      <c r="B4" s="3" t="str">
        <f>IFERROR(INDEX(ARTICULOS!$C:$C,MATCH(C4,ARTICULOS!$D:$D,0)),"")</f>
        <v/>
      </c>
      <c r="C4" t="s">
        <v>62</v>
      </c>
      <c r="D4" t="s">
        <v>74</v>
      </c>
      <c r="E4" s="3" t="e">
        <f>IF(C4="","",INDEX(ARTICULOS!$S:$S,MATCH($C4,ARTICULOS!$T:$T,0)))</f>
        <v>#N/A</v>
      </c>
      <c r="F4" t="e">
        <f t="shared" si="0"/>
        <v>#N/A</v>
      </c>
    </row>
    <row r="5" spans="1:6" x14ac:dyDescent="0.25">
      <c r="A5" s="3">
        <f>IF(C5="","",MAX($A$1:A4)+1)</f>
        <v>4</v>
      </c>
      <c r="B5" s="3" t="str">
        <f>IFERROR(INDEX(ARTICULOS!$C:$C,MATCH(C5,ARTICULOS!$D:$D,0)),"")</f>
        <v/>
      </c>
      <c r="C5" t="s">
        <v>63</v>
      </c>
      <c r="D5" t="s">
        <v>74</v>
      </c>
      <c r="E5" s="3" t="e">
        <f>IF(C5="","",INDEX(ARTICULOS!$S:$S,MATCH($C5,ARTICULOS!$T:$T,0)))</f>
        <v>#N/A</v>
      </c>
      <c r="F5" t="e">
        <f t="shared" si="0"/>
        <v>#N/A</v>
      </c>
    </row>
    <row r="6" spans="1:6" x14ac:dyDescent="0.25">
      <c r="A6" s="3">
        <f>IF(C6="","",MAX($A$1:A5)+1)</f>
        <v>5</v>
      </c>
      <c r="B6" s="3" t="str">
        <f>IFERROR(INDEX(ARTICULOS!$C:$C,MATCH(C6,ARTICULOS!$D:$D,0)),"")</f>
        <v/>
      </c>
      <c r="C6" t="s">
        <v>64</v>
      </c>
      <c r="D6" t="s">
        <v>74</v>
      </c>
      <c r="E6" s="3" t="e">
        <f>IF(C6="","",INDEX(ARTICULOS!$S:$S,MATCH($C6,ARTICULOS!$T:$T,0)))</f>
        <v>#N/A</v>
      </c>
      <c r="F6" t="e">
        <f t="shared" si="0"/>
        <v>#N/A</v>
      </c>
    </row>
    <row r="7" spans="1:6" x14ac:dyDescent="0.25">
      <c r="A7" s="3">
        <f>IF(C7="","",MAX($A$1:A6)+1)</f>
        <v>6</v>
      </c>
      <c r="B7" s="3" t="str">
        <f>IFERROR(INDEX(ARTICULOS!$C:$C,MATCH(C7,ARTICULOS!$D:$D,0)),"")</f>
        <v/>
      </c>
      <c r="C7" t="s">
        <v>65</v>
      </c>
      <c r="D7" t="s">
        <v>74</v>
      </c>
      <c r="E7" s="3" t="e">
        <f>IF(C7="","",INDEX(ARTICULOS!$S:$S,MATCH($C7,ARTICULOS!$T:$T,0)))</f>
        <v>#N/A</v>
      </c>
      <c r="F7" t="e">
        <f t="shared" si="0"/>
        <v>#N/A</v>
      </c>
    </row>
    <row r="8" spans="1:6" x14ac:dyDescent="0.25">
      <c r="A8" s="3" t="str">
        <f>IF(C8="","",MAX($A$1:A7)+1)</f>
        <v/>
      </c>
      <c r="B8" s="3" t="str">
        <f>IFERROR(INDEX(ARTICULOS!$C:$C,MATCH(C8,ARTICULOS!$D:$D,0)),"")</f>
        <v/>
      </c>
      <c r="E8" s="3" t="str">
        <f>IF(C8="","",INDEX(ARTICULOS!$S:$S,MATCH($C8,ARTICULOS!$T:$T,0)))</f>
        <v/>
      </c>
      <c r="F8" t="str">
        <f t="shared" si="0"/>
        <v/>
      </c>
    </row>
    <row r="9" spans="1:6" x14ac:dyDescent="0.25">
      <c r="A9" s="3" t="str">
        <f>IF(C9="","",MAX($A$1:A8)+1)</f>
        <v/>
      </c>
      <c r="B9" s="3" t="str">
        <f>IFERROR(INDEX(ARTICULOS!$C:$C,MATCH(C9,ARTICULOS!$D:$D,0)),"")</f>
        <v/>
      </c>
      <c r="E9" s="3" t="str">
        <f>IF(C9="","",INDEX(ARTICULOS!$S:$S,MATCH($C9,ARTICULOS!$T:$T,0)))</f>
        <v/>
      </c>
      <c r="F9" t="str">
        <f t="shared" si="0"/>
        <v/>
      </c>
    </row>
    <row r="10" spans="1:6" x14ac:dyDescent="0.25">
      <c r="A10" s="3" t="str">
        <f>IF(C10="","",MAX($A$1:A9)+1)</f>
        <v/>
      </c>
      <c r="B10" s="3" t="str">
        <f>IFERROR(INDEX(ARTICULOS!$C:$C,MATCH(C10,ARTICULOS!$D:$D,0)),"")</f>
        <v/>
      </c>
      <c r="E10" s="3" t="str">
        <f>IF(C10="","",INDEX(ARTICULOS!$S:$S,MATCH($C10,ARTICULOS!$T:$T,0)))</f>
        <v/>
      </c>
      <c r="F10" t="str">
        <f t="shared" si="0"/>
        <v/>
      </c>
    </row>
    <row r="11" spans="1:6" x14ac:dyDescent="0.25">
      <c r="A11" s="3" t="str">
        <f>IF(C11="","",MAX($A$1:A10)+1)</f>
        <v/>
      </c>
      <c r="B11" s="3" t="str">
        <f>IFERROR(INDEX(ARTICULOS!$C:$C,MATCH(C11,ARTICULOS!$D:$D,0)),"")</f>
        <v/>
      </c>
      <c r="E11" s="3" t="str">
        <f>IF(C11="","",INDEX(ARTICULOS!$S:$S,MATCH($C11,ARTICULOS!$T:$T,0)))</f>
        <v/>
      </c>
      <c r="F11" t="str">
        <f t="shared" si="0"/>
        <v/>
      </c>
    </row>
    <row r="12" spans="1:6" x14ac:dyDescent="0.25">
      <c r="A12" s="3" t="str">
        <f>IF(C12="","",MAX($A$1:A11)+1)</f>
        <v/>
      </c>
      <c r="B12" s="3" t="str">
        <f>IFERROR(INDEX(ARTICULOS!$C:$C,MATCH(C12,ARTICULOS!$D:$D,0)),"")</f>
        <v/>
      </c>
      <c r="E12" s="3" t="str">
        <f>IF(C12="","",INDEX(ARTICULOS!$S:$S,MATCH($C12,ARTICULOS!$T:$T,0)))</f>
        <v/>
      </c>
      <c r="F12" t="str">
        <f t="shared" si="0"/>
        <v/>
      </c>
    </row>
    <row r="13" spans="1:6" x14ac:dyDescent="0.25">
      <c r="A13" s="3" t="str">
        <f>IF(C13="","",MAX($A$1:A12)+1)</f>
        <v/>
      </c>
      <c r="B13" s="3" t="str">
        <f>IFERROR(INDEX(ARTICULOS!$C:$C,MATCH(C13,ARTICULOS!$D:$D,0)),"")</f>
        <v/>
      </c>
      <c r="E13" s="3" t="str">
        <f>IF(C13="","",INDEX(ARTICULOS!$S:$S,MATCH($C13,ARTICULOS!$T:$T,0)))</f>
        <v/>
      </c>
      <c r="F13" t="str">
        <f t="shared" si="0"/>
        <v/>
      </c>
    </row>
    <row r="14" spans="1:6" x14ac:dyDescent="0.25">
      <c r="A14" s="3" t="str">
        <f>IF(C14="","",MAX($A$1:A13)+1)</f>
        <v/>
      </c>
      <c r="B14" s="3" t="str">
        <f>IFERROR(INDEX(ARTICULOS!$C:$C,MATCH(C14,ARTICULOS!$D:$D,0)),"")</f>
        <v/>
      </c>
      <c r="E14" s="3" t="str">
        <f>IF(C14="","",INDEX(ARTICULOS!$S:$S,MATCH($C14,ARTICULOS!$T:$T,0)))</f>
        <v/>
      </c>
      <c r="F14" t="str">
        <f t="shared" si="0"/>
        <v/>
      </c>
    </row>
    <row r="15" spans="1:6" x14ac:dyDescent="0.25">
      <c r="A15" s="3" t="str">
        <f>IF(C15="","",MAX($A$1:A14)+1)</f>
        <v/>
      </c>
      <c r="B15" s="3" t="str">
        <f>IFERROR(INDEX(ARTICULOS!$C:$C,MATCH(C15,ARTICULOS!$D:$D,0)),"")</f>
        <v/>
      </c>
      <c r="E15" s="3" t="str">
        <f>IF(C15="","",INDEX(ARTICULOS!$S:$S,MATCH($C15,ARTICULOS!$T:$T,0)))</f>
        <v/>
      </c>
      <c r="F15" t="str">
        <f t="shared" si="0"/>
        <v/>
      </c>
    </row>
    <row r="16" spans="1:6" x14ac:dyDescent="0.25">
      <c r="A16" s="3" t="str">
        <f>IF(C16="","",MAX($A$1:A15)+1)</f>
        <v/>
      </c>
      <c r="B16" s="3" t="str">
        <f>IFERROR(INDEX(ARTICULOS!$C:$C,MATCH(C16,ARTICULOS!$D:$D,0)),"")</f>
        <v/>
      </c>
      <c r="E16" s="3" t="str">
        <f>IF(C16="","",INDEX(ARTICULOS!$S:$S,MATCH($C16,ARTICULOS!$T:$T,0)))</f>
        <v/>
      </c>
      <c r="F16" t="str">
        <f t="shared" si="0"/>
        <v/>
      </c>
    </row>
    <row r="17" spans="1:6" x14ac:dyDescent="0.25">
      <c r="A17" s="3" t="str">
        <f>IF(C17="","",MAX($A$1:A16)+1)</f>
        <v/>
      </c>
      <c r="B17" s="3" t="str">
        <f>IFERROR(INDEX(ARTICULOS!$C:$C,MATCH(C17,ARTICULOS!$D:$D,0)),"")</f>
        <v/>
      </c>
      <c r="E17" s="3" t="str">
        <f>IF(C17="","",INDEX(ARTICULOS!$S:$S,MATCH($C17,ARTICULOS!$T:$T,0)))</f>
        <v/>
      </c>
      <c r="F17" t="str">
        <f t="shared" si="0"/>
        <v/>
      </c>
    </row>
    <row r="18" spans="1:6" x14ac:dyDescent="0.25">
      <c r="A18" s="3" t="str">
        <f>IF(C18="","",MAX($A$1:A17)+1)</f>
        <v/>
      </c>
      <c r="B18" s="3" t="str">
        <f>IFERROR(INDEX(ARTICULOS!$C:$C,MATCH(C18,ARTICULOS!$D:$D,0)),"")</f>
        <v/>
      </c>
      <c r="E18" s="3" t="str">
        <f>IF(C18="","",INDEX(ARTICULOS!$S:$S,MATCH($C18,ARTICULOS!$T:$T,0)))</f>
        <v/>
      </c>
      <c r="F18" t="str">
        <f t="shared" si="0"/>
        <v/>
      </c>
    </row>
    <row r="19" spans="1:6" x14ac:dyDescent="0.25">
      <c r="A19" s="3" t="str">
        <f>IF(C19="","",MAX($A$1:A18)+1)</f>
        <v/>
      </c>
      <c r="B19" s="3" t="str">
        <f>IFERROR(INDEX(ARTICULOS!$C:$C,MATCH(C19,ARTICULOS!$D:$D,0)),"")</f>
        <v/>
      </c>
      <c r="E19" s="3" t="str">
        <f>IF(C19="","",INDEX(ARTICULOS!$S:$S,MATCH($C19,ARTICULOS!$T:$T,0)))</f>
        <v/>
      </c>
      <c r="F19" t="str">
        <f t="shared" si="0"/>
        <v/>
      </c>
    </row>
    <row r="20" spans="1:6" x14ac:dyDescent="0.25">
      <c r="A20" s="3" t="str">
        <f>IF(C20="","",MAX($A$1:A19)+1)</f>
        <v/>
      </c>
      <c r="B20" s="3" t="str">
        <f>IFERROR(INDEX(ARTICULOS!$C:$C,MATCH(C20,ARTICULOS!$D:$D,0)),"")</f>
        <v/>
      </c>
      <c r="E20" s="3" t="str">
        <f>IF(C20="","",INDEX(ARTICULOS!$S:$S,MATCH($C20,ARTICULOS!$T:$T,0)))</f>
        <v/>
      </c>
      <c r="F20" t="str">
        <f t="shared" si="0"/>
        <v/>
      </c>
    </row>
    <row r="21" spans="1:6" x14ac:dyDescent="0.25">
      <c r="A21" s="3" t="str">
        <f>IF(C21="","",MAX($A$1:A20)+1)</f>
        <v/>
      </c>
      <c r="B21" s="3" t="str">
        <f>IFERROR(INDEX(ARTICULOS!$C:$C,MATCH(C21,ARTICULOS!$D:$D,0)),"")</f>
        <v/>
      </c>
      <c r="E21" s="3" t="str">
        <f>IF(C21="","",INDEX(ARTICULOS!$S:$S,MATCH($C21,ARTICULOS!$T:$T,0)))</f>
        <v/>
      </c>
      <c r="F21" t="str">
        <f t="shared" si="0"/>
        <v/>
      </c>
    </row>
    <row r="22" spans="1:6" x14ac:dyDescent="0.25">
      <c r="A22" s="3" t="str">
        <f>IF(C22="","",MAX($A$1:A21)+1)</f>
        <v/>
      </c>
      <c r="B22" s="3" t="str">
        <f>IFERROR(INDEX(ARTICULOS!$C:$C,MATCH(C22,ARTICULOS!$D:$D,0)),"")</f>
        <v/>
      </c>
      <c r="E22" s="3" t="str">
        <f>IF(C22="","",INDEX(ARTICULOS!$S:$S,MATCH($C22,ARTICULOS!$T:$T,0)))</f>
        <v/>
      </c>
      <c r="F22" t="str">
        <f t="shared" si="0"/>
        <v/>
      </c>
    </row>
    <row r="23" spans="1:6" x14ac:dyDescent="0.25">
      <c r="A23" s="3" t="str">
        <f>IF(C23="","",MAX($A$1:A22)+1)</f>
        <v/>
      </c>
      <c r="B23" s="3" t="str">
        <f>IFERROR(INDEX(ARTICULOS!$C:$C,MATCH(C23,ARTICULOS!$D:$D,0)),"")</f>
        <v/>
      </c>
      <c r="E23" s="3" t="str">
        <f>IF(C23="","",INDEX(ARTICULOS!$S:$S,MATCH($C23,ARTICULOS!$T:$T,0)))</f>
        <v/>
      </c>
      <c r="F23" t="str">
        <f t="shared" si="0"/>
        <v/>
      </c>
    </row>
    <row r="24" spans="1:6" x14ac:dyDescent="0.25">
      <c r="A24" s="3" t="str">
        <f>IF(C24="","",MAX($A$1:A23)+1)</f>
        <v/>
      </c>
      <c r="B24" s="3" t="str">
        <f>IFERROR(INDEX(ARTICULOS!$C:$C,MATCH(C24,ARTICULOS!$D:$D,0)),"")</f>
        <v/>
      </c>
      <c r="E24" s="3" t="str">
        <f>IF(C24="","",INDEX(ARTICULOS!$S:$S,MATCH($C24,ARTICULOS!$T:$T,0)))</f>
        <v/>
      </c>
      <c r="F24" t="str">
        <f t="shared" si="0"/>
        <v/>
      </c>
    </row>
    <row r="25" spans="1:6" x14ac:dyDescent="0.25">
      <c r="A25" s="3" t="str">
        <f>IF(C25="","",MAX($A$1:A24)+1)</f>
        <v/>
      </c>
      <c r="B25" s="3" t="str">
        <f>IFERROR(INDEX(ARTICULOS!$C:$C,MATCH(C25,ARTICULOS!$D:$D,0)),"")</f>
        <v/>
      </c>
      <c r="E25" s="3" t="str">
        <f>IF(C25="","",INDEX(ARTICULOS!$S:$S,MATCH($C25,ARTICULOS!$T:$T,0)))</f>
        <v/>
      </c>
      <c r="F25" t="str">
        <f t="shared" si="0"/>
        <v/>
      </c>
    </row>
    <row r="26" spans="1:6" x14ac:dyDescent="0.25">
      <c r="A26" s="3" t="str">
        <f>IF(C26="","",MAX($A$1:A25)+1)</f>
        <v/>
      </c>
      <c r="B26" s="3" t="str">
        <f>IFERROR(INDEX(ARTICULOS!$C:$C,MATCH(C26,ARTICULOS!$D:$D,0)),"")</f>
        <v/>
      </c>
      <c r="E26" s="3" t="str">
        <f>IF(C26="","",INDEX(ARTICULOS!$S:$S,MATCH($C26,ARTICULOS!$T:$T,0)))</f>
        <v/>
      </c>
      <c r="F26" t="str">
        <f t="shared" si="0"/>
        <v/>
      </c>
    </row>
    <row r="27" spans="1:6" x14ac:dyDescent="0.25">
      <c r="A27" s="3" t="str">
        <f>IF(C27="","",MAX($A$1:A26)+1)</f>
        <v/>
      </c>
      <c r="B27" s="3" t="str">
        <f>IFERROR(INDEX(ARTICULOS!$C:$C,MATCH(C27,ARTICULOS!$D:$D,0)),"")</f>
        <v/>
      </c>
      <c r="E27" s="3" t="str">
        <f>IF(C27="","",INDEX(ARTICULOS!$S:$S,MATCH($C27,ARTICULOS!$T:$T,0)))</f>
        <v/>
      </c>
      <c r="F27" t="str">
        <f t="shared" si="0"/>
        <v/>
      </c>
    </row>
    <row r="28" spans="1:6" x14ac:dyDescent="0.25">
      <c r="A28" s="3" t="str">
        <f>IF(C28="","",MAX($A$1:A27)+1)</f>
        <v/>
      </c>
      <c r="B28" s="3" t="str">
        <f>IFERROR(INDEX(ARTICULOS!$C:$C,MATCH(C28,ARTICULOS!$D:$D,0)),"")</f>
        <v/>
      </c>
      <c r="E28" s="3" t="str">
        <f>IF(C28="","",INDEX(ARTICULOS!$S:$S,MATCH($C28,ARTICULOS!$T:$T,0)))</f>
        <v/>
      </c>
      <c r="F28" t="str">
        <f t="shared" si="0"/>
        <v/>
      </c>
    </row>
    <row r="29" spans="1:6" x14ac:dyDescent="0.25">
      <c r="A29" s="3" t="str">
        <f>IF(C29="","",MAX($A$1:A28)+1)</f>
        <v/>
      </c>
      <c r="B29" s="3" t="str">
        <f>IFERROR(INDEX(ARTICULOS!$C:$C,MATCH(C29,ARTICULOS!$D:$D,0)),"")</f>
        <v/>
      </c>
      <c r="E29" s="3" t="str">
        <f>IF(C29="","",INDEX(ARTICULOS!$S:$S,MATCH($C29,ARTICULOS!$T:$T,0)))</f>
        <v/>
      </c>
      <c r="F29" t="str">
        <f t="shared" si="0"/>
        <v/>
      </c>
    </row>
    <row r="30" spans="1:6" x14ac:dyDescent="0.25">
      <c r="A30" s="3" t="str">
        <f>IF(C30="","",MAX($A$1:A29)+1)</f>
        <v/>
      </c>
      <c r="B30" s="3" t="str">
        <f>IFERROR(INDEX(ARTICULOS!$C:$C,MATCH(C30,ARTICULOS!$D:$D,0)),"")</f>
        <v/>
      </c>
      <c r="E30" s="3" t="str">
        <f>IF(C30="","",INDEX(ARTICULOS!$S:$S,MATCH($C30,ARTICULOS!$T:$T,0)))</f>
        <v/>
      </c>
      <c r="F30" t="str">
        <f t="shared" si="0"/>
        <v/>
      </c>
    </row>
    <row r="31" spans="1:6" x14ac:dyDescent="0.25">
      <c r="A31" s="3" t="str">
        <f>IF(C31="","",MAX($A$1:A30)+1)</f>
        <v/>
      </c>
      <c r="B31" s="3" t="str">
        <f>IFERROR(INDEX(ARTICULOS!$C:$C,MATCH(C31,ARTICULOS!$D:$D,0)),"")</f>
        <v/>
      </c>
      <c r="E31" s="3" t="str">
        <f>IF(C31="","",INDEX(ARTICULOS!$S:$S,MATCH($C31,ARTICULOS!$T:$T,0)))</f>
        <v/>
      </c>
      <c r="F31" t="str">
        <f t="shared" si="0"/>
        <v/>
      </c>
    </row>
    <row r="32" spans="1:6" x14ac:dyDescent="0.25">
      <c r="A32" s="3" t="str">
        <f>IF(C32="","",MAX($A$1:A31)+1)</f>
        <v/>
      </c>
      <c r="B32" s="3" t="str">
        <f>IFERROR(INDEX(ARTICULOS!$C:$C,MATCH(C32,ARTICULOS!$D:$D,0)),"")</f>
        <v/>
      </c>
      <c r="E32" s="3" t="str">
        <f>IF(C32="","",INDEX(ARTICULOS!$S:$S,MATCH($C32,ARTICULOS!$T:$T,0)))</f>
        <v/>
      </c>
      <c r="F32" t="str">
        <f t="shared" si="0"/>
        <v/>
      </c>
    </row>
    <row r="33" spans="1:6" x14ac:dyDescent="0.25">
      <c r="A33" s="3" t="str">
        <f>IF(C33="","",MAX($A$1:A32)+1)</f>
        <v/>
      </c>
      <c r="B33" s="3" t="str">
        <f>IFERROR(INDEX(ARTICULOS!$C:$C,MATCH(C33,ARTICULOS!$D:$D,0)),"")</f>
        <v/>
      </c>
      <c r="E33" s="3" t="str">
        <f>IF(C33="","",INDEX(ARTICULOS!$S:$S,MATCH($C33,ARTICULOS!$T:$T,0)))</f>
        <v/>
      </c>
      <c r="F33" t="str">
        <f t="shared" si="0"/>
        <v/>
      </c>
    </row>
    <row r="34" spans="1:6" x14ac:dyDescent="0.25">
      <c r="A34" s="3" t="str">
        <f>IF(C34="","",MAX($A$1:A33)+1)</f>
        <v/>
      </c>
      <c r="B34" s="3" t="str">
        <f>IFERROR(INDEX(ARTICULOS!$C:$C,MATCH(C34,ARTICULOS!$D:$D,0)),"")</f>
        <v/>
      </c>
      <c r="E34" s="3" t="str">
        <f>IF(C34="","",INDEX(ARTICULOS!$S:$S,MATCH($C34,ARTICULOS!$T:$T,0)))</f>
        <v/>
      </c>
      <c r="F34" t="str">
        <f t="shared" si="0"/>
        <v/>
      </c>
    </row>
    <row r="35" spans="1:6" x14ac:dyDescent="0.25">
      <c r="A35" s="3" t="str">
        <f>IF(C35="","",MAX($A$1:A34)+1)</f>
        <v/>
      </c>
      <c r="B35" s="3" t="str">
        <f>IFERROR(INDEX(ARTICULOS!$C:$C,MATCH(C35,ARTICULOS!$D:$D,0)),"")</f>
        <v/>
      </c>
      <c r="E35" s="3" t="str">
        <f>IF(C35="","",INDEX(ARTICULOS!$S:$S,MATCH($C35,ARTICULOS!$T:$T,0)))</f>
        <v/>
      </c>
      <c r="F35" t="str">
        <f t="shared" si="0"/>
        <v/>
      </c>
    </row>
    <row r="36" spans="1:6" x14ac:dyDescent="0.25">
      <c r="A36" s="3" t="str">
        <f>IF(C36="","",MAX($A$1:A35)+1)</f>
        <v/>
      </c>
      <c r="B36" s="3" t="str">
        <f>IFERROR(INDEX(ARTICULOS!$C:$C,MATCH(C36,ARTICULOS!$D:$D,0)),"")</f>
        <v/>
      </c>
      <c r="E36" s="3" t="str">
        <f>IF(C36="","",INDEX(ARTICULOS!$S:$S,MATCH($C36,ARTICULOS!$T:$T,0)))</f>
        <v/>
      </c>
      <c r="F36" t="str">
        <f t="shared" si="0"/>
        <v/>
      </c>
    </row>
    <row r="37" spans="1:6" x14ac:dyDescent="0.25">
      <c r="A37" s="3" t="str">
        <f>IF(C37="","",MAX($A$1:A36)+1)</f>
        <v/>
      </c>
      <c r="B37" s="3" t="str">
        <f>IFERROR(INDEX(ARTICULOS!$C:$C,MATCH(C37,ARTICULOS!$D:$D,0)),"")</f>
        <v/>
      </c>
      <c r="E37" s="3" t="str">
        <f>IF(C37="","",INDEX(ARTICULOS!$S:$S,MATCH($C37,ARTICULOS!$T:$T,0)))</f>
        <v/>
      </c>
      <c r="F37" t="str">
        <f t="shared" si="0"/>
        <v/>
      </c>
    </row>
    <row r="38" spans="1:6" x14ac:dyDescent="0.25">
      <c r="A38" s="3" t="str">
        <f>IF(C38="","",MAX($A$1:A37)+1)</f>
        <v/>
      </c>
      <c r="B38" s="3" t="str">
        <f>IFERROR(INDEX(ARTICULOS!$C:$C,MATCH(C38,ARTICULOS!$D:$D,0)),"")</f>
        <v/>
      </c>
      <c r="E38" s="3" t="str">
        <f>IF(C38="","",INDEX(ARTICULOS!$S:$S,MATCH($C38,ARTICULOS!$T:$T,0)))</f>
        <v/>
      </c>
      <c r="F38" t="str">
        <f t="shared" si="0"/>
        <v/>
      </c>
    </row>
    <row r="39" spans="1:6" x14ac:dyDescent="0.25">
      <c r="A39" s="3" t="str">
        <f>IF(C39="","",MAX($A$1:A38)+1)</f>
        <v/>
      </c>
      <c r="B39" s="3" t="str">
        <f>IFERROR(INDEX(ARTICULOS!$C:$C,MATCH(C39,ARTICULOS!$D:$D,0)),"")</f>
        <v/>
      </c>
      <c r="E39" s="3" t="str">
        <f>IF(C39="","",INDEX(ARTICULOS!$S:$S,MATCH($C39,ARTICULOS!$T:$T,0)))</f>
        <v/>
      </c>
      <c r="F39" t="str">
        <f t="shared" si="0"/>
        <v/>
      </c>
    </row>
    <row r="40" spans="1:6" x14ac:dyDescent="0.25">
      <c r="A40" s="3" t="str">
        <f>IF(C40="","",MAX($A$1:A39)+1)</f>
        <v/>
      </c>
      <c r="B40" s="3" t="str">
        <f>IFERROR(INDEX(ARTICULOS!$C:$C,MATCH(C40,ARTICULOS!$D:$D,0)),"")</f>
        <v/>
      </c>
      <c r="E40" s="3" t="str">
        <f>IF(C40="","",INDEX(ARTICULOS!$S:$S,MATCH($C40,ARTICULOS!$T:$T,0)))</f>
        <v/>
      </c>
      <c r="F40" t="str">
        <f t="shared" si="0"/>
        <v/>
      </c>
    </row>
    <row r="41" spans="1:6" x14ac:dyDescent="0.25">
      <c r="A41" s="3" t="str">
        <f>IF(C41="","",MAX($A$1:A40)+1)</f>
        <v/>
      </c>
      <c r="B41" s="3" t="str">
        <f>IFERROR(INDEX(ARTICULOS!$C:$C,MATCH(C41,ARTICULOS!$D:$D,0)),"")</f>
        <v/>
      </c>
      <c r="E41" s="3" t="str">
        <f>IF(C41="","",INDEX(ARTICULOS!$S:$S,MATCH($C41,ARTICULOS!$T:$T,0)))</f>
        <v/>
      </c>
      <c r="F41" t="str">
        <f t="shared" si="0"/>
        <v/>
      </c>
    </row>
    <row r="42" spans="1:6" x14ac:dyDescent="0.25">
      <c r="A42" s="3" t="str">
        <f>IF(C42="","",MAX($A$1:A41)+1)</f>
        <v/>
      </c>
      <c r="B42" s="3" t="str">
        <f>IFERROR(INDEX(ARTICULOS!$C:$C,MATCH(C42,ARTICULOS!$D:$D,0)),"")</f>
        <v/>
      </c>
      <c r="E42" s="3" t="str">
        <f>IF(C42="","",INDEX(ARTICULOS!$S:$S,MATCH($C42,ARTICULOS!$T:$T,0)))</f>
        <v/>
      </c>
      <c r="F42" t="str">
        <f t="shared" si="0"/>
        <v/>
      </c>
    </row>
    <row r="43" spans="1:6" x14ac:dyDescent="0.25">
      <c r="A43" s="3" t="str">
        <f>IF(C43="","",MAX($A$1:A42)+1)</f>
        <v/>
      </c>
      <c r="B43" s="3" t="str">
        <f>IFERROR(INDEX(ARTICULOS!$C:$C,MATCH(C43,ARTICULOS!$D:$D,0)),"")</f>
        <v/>
      </c>
      <c r="E43" s="3" t="str">
        <f>IF(C43="","",INDEX(ARTICULOS!$S:$S,MATCH($C43,ARTICULOS!$T:$T,0)))</f>
        <v/>
      </c>
      <c r="F43" t="str">
        <f t="shared" si="0"/>
        <v/>
      </c>
    </row>
    <row r="44" spans="1:6" x14ac:dyDescent="0.25">
      <c r="A44" s="3" t="str">
        <f>IF(C44="","",MAX($A$1:A43)+1)</f>
        <v/>
      </c>
      <c r="B44" s="3" t="str">
        <f>IFERROR(INDEX(ARTICULOS!$C:$C,MATCH(C44,ARTICULOS!$D:$D,0)),"")</f>
        <v/>
      </c>
      <c r="E44" s="3" t="str">
        <f>IF(C44="","",INDEX(ARTICULOS!$S:$S,MATCH($C44,ARTICULOS!$T:$T,0)))</f>
        <v/>
      </c>
      <c r="F44" t="str">
        <f t="shared" si="0"/>
        <v/>
      </c>
    </row>
    <row r="45" spans="1:6" x14ac:dyDescent="0.25">
      <c r="A45" s="3" t="str">
        <f>IF(C45="","",MAX($A$1:A44)+1)</f>
        <v/>
      </c>
      <c r="B45" s="3" t="str">
        <f>IFERROR(INDEX(ARTICULOS!$C:$C,MATCH(C45,ARTICULOS!$D:$D,0)),"")</f>
        <v/>
      </c>
      <c r="E45" s="3" t="str">
        <f>IF(C45="","",INDEX(ARTICULOS!$S:$S,MATCH($C45,ARTICULOS!$T:$T,0)))</f>
        <v/>
      </c>
      <c r="F45" t="str">
        <f t="shared" si="0"/>
        <v/>
      </c>
    </row>
    <row r="46" spans="1:6" x14ac:dyDescent="0.25">
      <c r="A46" s="3" t="str">
        <f>IF(C46="","",MAX($A$1:A45)+1)</f>
        <v/>
      </c>
      <c r="B46" s="3" t="str">
        <f>IFERROR(INDEX(ARTICULOS!$C:$C,MATCH(C46,ARTICULOS!$D:$D,0)),"")</f>
        <v/>
      </c>
      <c r="E46" s="3" t="str">
        <f>IF(C46="","",INDEX(ARTICULOS!$S:$S,MATCH($C46,ARTICULOS!$T:$T,0)))</f>
        <v/>
      </c>
      <c r="F46" t="str">
        <f t="shared" si="0"/>
        <v/>
      </c>
    </row>
    <row r="47" spans="1:6" x14ac:dyDescent="0.25">
      <c r="A47" s="3" t="str">
        <f>IF(C47="","",MAX($A$1:A46)+1)</f>
        <v/>
      </c>
      <c r="B47" s="3" t="str">
        <f>IFERROR(INDEX(ARTICULOS!$C:$C,MATCH(C47,ARTICULOS!$D:$D,0)),"")</f>
        <v/>
      </c>
      <c r="E47" s="3" t="str">
        <f>IF(C47="","",INDEX(ARTICULOS!$S:$S,MATCH($C47,ARTICULOS!$T:$T,0)))</f>
        <v/>
      </c>
      <c r="F47" t="str">
        <f t="shared" si="0"/>
        <v/>
      </c>
    </row>
    <row r="48" spans="1:6" x14ac:dyDescent="0.25">
      <c r="A48" s="3" t="str">
        <f>IF(C48="","",MAX($A$1:A47)+1)</f>
        <v/>
      </c>
      <c r="B48" s="3" t="str">
        <f>IFERROR(INDEX(ARTICULOS!$C:$C,MATCH(C48,ARTICULOS!$D:$D,0)),"")</f>
        <v/>
      </c>
      <c r="E48" s="3" t="str">
        <f>IF(C48="","",INDEX(ARTICULOS!$S:$S,MATCH($C48,ARTICULOS!$T:$T,0)))</f>
        <v/>
      </c>
      <c r="F48" t="str">
        <f t="shared" si="0"/>
        <v/>
      </c>
    </row>
    <row r="49" spans="1:6" x14ac:dyDescent="0.25">
      <c r="A49" s="3" t="str">
        <f>IF(C49="","",MAX($A$1:A48)+1)</f>
        <v/>
      </c>
      <c r="B49" s="3" t="str">
        <f>IFERROR(INDEX(ARTICULOS!$C:$C,MATCH(C49,ARTICULOS!$D:$D,0)),"")</f>
        <v/>
      </c>
      <c r="E49" s="3" t="str">
        <f>IF(C49="","",INDEX(ARTICULOS!$S:$S,MATCH($C49,ARTICULOS!$T:$T,0)))</f>
        <v/>
      </c>
      <c r="F49" t="str">
        <f t="shared" si="0"/>
        <v/>
      </c>
    </row>
    <row r="50" spans="1:6" x14ac:dyDescent="0.25">
      <c r="A50" s="3" t="str">
        <f>IF(C50="","",MAX($A$1:A49)+1)</f>
        <v/>
      </c>
      <c r="B50" s="3" t="str">
        <f>IFERROR(INDEX(ARTICULOS!$C:$C,MATCH(C50,ARTICULOS!$D:$D,0)),"")</f>
        <v/>
      </c>
      <c r="E50" s="3" t="str">
        <f>IF(C50="","",INDEX(ARTICULOS!$S:$S,MATCH($C50,ARTICULOS!$T:$T,0)))</f>
        <v/>
      </c>
      <c r="F50" t="str">
        <f t="shared" si="0"/>
        <v/>
      </c>
    </row>
    <row r="51" spans="1:6" x14ac:dyDescent="0.25">
      <c r="A51" s="3" t="str">
        <f>IF(C51="","",MAX($A$1:A50)+1)</f>
        <v/>
      </c>
      <c r="B51" s="3" t="str">
        <f>IFERROR(INDEX(ARTICULOS!$C:$C,MATCH(C51,ARTICULOS!$D:$D,0)),"")</f>
        <v/>
      </c>
      <c r="E51" s="3" t="str">
        <f>IF(C51="","",INDEX(ARTICULOS!$S:$S,MATCH($C51,ARTICULOS!$T:$T,0)))</f>
        <v/>
      </c>
      <c r="F51" t="str">
        <f t="shared" si="0"/>
        <v/>
      </c>
    </row>
    <row r="52" spans="1:6" x14ac:dyDescent="0.25">
      <c r="A52" s="3" t="str">
        <f>IF(C52="","",MAX($A$1:A51)+1)</f>
        <v/>
      </c>
      <c r="B52" s="3" t="str">
        <f>IFERROR(INDEX(ARTICULOS!$C:$C,MATCH(C52,ARTICULOS!$D:$D,0)),"")</f>
        <v/>
      </c>
      <c r="E52" s="3" t="str">
        <f>IF(C52="","",INDEX(ARTICULOS!$S:$S,MATCH($C52,ARTICULOS!$T:$T,0)))</f>
        <v/>
      </c>
      <c r="F52" t="str">
        <f t="shared" si="0"/>
        <v/>
      </c>
    </row>
    <row r="53" spans="1:6" x14ac:dyDescent="0.25">
      <c r="A53" s="3" t="str">
        <f>IF(C53="","",MAX($A$1:A52)+1)</f>
        <v/>
      </c>
      <c r="B53" s="3" t="str">
        <f>IFERROR(INDEX(ARTICULOS!$C:$C,MATCH(C53,ARTICULOS!$D:$D,0)),"")</f>
        <v/>
      </c>
      <c r="E53" s="3" t="str">
        <f>IF(C53="","",INDEX(ARTICULOS!$S:$S,MATCH($C53,ARTICULOS!$T:$T,0)))</f>
        <v/>
      </c>
      <c r="F53" t="str">
        <f t="shared" si="0"/>
        <v/>
      </c>
    </row>
    <row r="54" spans="1:6" x14ac:dyDescent="0.25">
      <c r="A54" s="3" t="str">
        <f>IF(C54="","",MAX($A$1:A53)+1)</f>
        <v/>
      </c>
      <c r="B54" s="3" t="str">
        <f>IFERROR(INDEX(ARTICULOS!$C:$C,MATCH(C54,ARTICULOS!$D:$D,0)),"")</f>
        <v/>
      </c>
      <c r="E54" s="3" t="str">
        <f>IF(C54="","",INDEX(ARTICULOS!$S:$S,MATCH($C54,ARTICULOS!$T:$T,0)))</f>
        <v/>
      </c>
      <c r="F54" t="str">
        <f t="shared" si="0"/>
        <v/>
      </c>
    </row>
    <row r="55" spans="1:6" x14ac:dyDescent="0.25">
      <c r="A55" s="3" t="str">
        <f>IF(C55="","",MAX($A$1:A54)+1)</f>
        <v/>
      </c>
      <c r="B55" s="3" t="str">
        <f>IFERROR(INDEX(ARTICULOS!$C:$C,MATCH(C55,ARTICULOS!$D:$D,0)),"")</f>
        <v/>
      </c>
      <c r="E55" s="3" t="str">
        <f>IF(C55="","",INDEX(ARTICULOS!$S:$S,MATCH($C55,ARTICULOS!$T:$T,0)))</f>
        <v/>
      </c>
      <c r="F55" t="str">
        <f t="shared" si="0"/>
        <v/>
      </c>
    </row>
    <row r="56" spans="1:6" x14ac:dyDescent="0.25">
      <c r="A56" s="3" t="str">
        <f>IF(C56="","",MAX($A$1:A55)+1)</f>
        <v/>
      </c>
      <c r="B56" s="3" t="str">
        <f>IFERROR(INDEX(ARTICULOS!$C:$C,MATCH(C56,ARTICULOS!$D:$D,0)),"")</f>
        <v/>
      </c>
      <c r="E56" s="3" t="str">
        <f>IF(C56="","",INDEX(ARTICULOS!$S:$S,MATCH($C56,ARTICULOS!$T:$T,0)))</f>
        <v/>
      </c>
      <c r="F56" t="str">
        <f t="shared" si="0"/>
        <v/>
      </c>
    </row>
    <row r="57" spans="1:6" x14ac:dyDescent="0.25">
      <c r="A57" s="3" t="str">
        <f>IF(C57="","",MAX($A$1:A56)+1)</f>
        <v/>
      </c>
      <c r="B57" s="3" t="str">
        <f>IFERROR(INDEX(ARTICULOS!$C:$C,MATCH(C57,ARTICULOS!$D:$D,0)),"")</f>
        <v/>
      </c>
      <c r="E57" s="3" t="str">
        <f>IF(C57="","",INDEX(ARTICULOS!$S:$S,MATCH($C57,ARTICULOS!$T:$T,0)))</f>
        <v/>
      </c>
      <c r="F57" t="str">
        <f t="shared" si="0"/>
        <v/>
      </c>
    </row>
    <row r="58" spans="1:6" x14ac:dyDescent="0.25">
      <c r="A58" s="3" t="str">
        <f>IF(C58="","",MAX($A$1:A57)+1)</f>
        <v/>
      </c>
      <c r="B58" s="3" t="str">
        <f>IFERROR(INDEX(ARTICULOS!$C:$C,MATCH(C58,ARTICULOS!$D:$D,0)),"")</f>
        <v/>
      </c>
      <c r="E58" s="3" t="str">
        <f>IF(C58="","",INDEX(ARTICULOS!$S:$S,MATCH($C58,ARTICULOS!$T:$T,0)))</f>
        <v/>
      </c>
      <c r="F58" t="str">
        <f t="shared" si="0"/>
        <v/>
      </c>
    </row>
    <row r="59" spans="1:6" x14ac:dyDescent="0.25">
      <c r="A59" s="3" t="str">
        <f>IF(C59="","",MAX($A$1:A58)+1)</f>
        <v/>
      </c>
      <c r="B59" s="3" t="str">
        <f>IFERROR(INDEX(ARTICULOS!$C:$C,MATCH(C59,ARTICULOS!$D:$D,0)),"")</f>
        <v/>
      </c>
      <c r="E59" s="3" t="str">
        <f>IF(C59="","",INDEX(ARTICULOS!$S:$S,MATCH($C59,ARTICULOS!$T:$T,0)))</f>
        <v/>
      </c>
      <c r="F59" t="str">
        <f t="shared" si="0"/>
        <v/>
      </c>
    </row>
    <row r="60" spans="1:6" x14ac:dyDescent="0.25">
      <c r="A60" s="3" t="str">
        <f>IF(C60="","",MAX($A$1:A59)+1)</f>
        <v/>
      </c>
      <c r="B60" s="3" t="str">
        <f>IFERROR(INDEX(ARTICULOS!$C:$C,MATCH(C60,ARTICULOS!$D:$D,0)),"")</f>
        <v/>
      </c>
      <c r="E60" s="3" t="str">
        <f>IF(C60="","",INDEX(ARTICULOS!$S:$S,MATCH($C60,ARTICULOS!$T:$T,0)))</f>
        <v/>
      </c>
      <c r="F60" t="str">
        <f t="shared" si="0"/>
        <v/>
      </c>
    </row>
    <row r="61" spans="1:6" x14ac:dyDescent="0.25">
      <c r="A61" s="3" t="str">
        <f>IF(C61="","",MAX($A$1:A60)+1)</f>
        <v/>
      </c>
      <c r="B61" s="3" t="str">
        <f>IFERROR(INDEX(ARTICULOS!$C:$C,MATCH(C61,ARTICULOS!$D:$D,0)),"")</f>
        <v/>
      </c>
      <c r="E61" s="3" t="str">
        <f>IF(C61="","",INDEX(ARTICULOS!$S:$S,MATCH($C61,ARTICULOS!$T:$T,0)))</f>
        <v/>
      </c>
      <c r="F61" t="str">
        <f t="shared" si="0"/>
        <v/>
      </c>
    </row>
    <row r="62" spans="1:6" x14ac:dyDescent="0.25">
      <c r="A62" s="3" t="str">
        <f>IF(C62="","",MAX($A$1:A61)+1)</f>
        <v/>
      </c>
      <c r="B62" s="3" t="str">
        <f>IFERROR(INDEX(ARTICULOS!$C:$C,MATCH(C62,ARTICULOS!$D:$D,0)),"")</f>
        <v/>
      </c>
      <c r="E62" s="3" t="str">
        <f>IF(C62="","",INDEX(ARTICULOS!$S:$S,MATCH($C62,ARTICULOS!$T:$T,0)))</f>
        <v/>
      </c>
      <c r="F62" t="str">
        <f t="shared" si="0"/>
        <v/>
      </c>
    </row>
    <row r="63" spans="1:6" x14ac:dyDescent="0.25">
      <c r="A63" s="3" t="str">
        <f>IF(C63="","",MAX($A$1:A62)+1)</f>
        <v/>
      </c>
      <c r="B63" s="3" t="str">
        <f>IFERROR(INDEX(ARTICULOS!$C:$C,MATCH(C63,ARTICULOS!$D:$D,0)),"")</f>
        <v/>
      </c>
      <c r="E63" s="3" t="str">
        <f>IF(C63="","",INDEX(ARTICULOS!$S:$S,MATCH($C63,ARTICULOS!$T:$T,0)))</f>
        <v/>
      </c>
      <c r="F63" t="str">
        <f t="shared" si="0"/>
        <v/>
      </c>
    </row>
    <row r="64" spans="1:6" x14ac:dyDescent="0.25">
      <c r="A64" s="3" t="str">
        <f>IF(C64="","",MAX($A$1:A63)+1)</f>
        <v/>
      </c>
      <c r="B64" s="3" t="str">
        <f>IFERROR(INDEX(ARTICULOS!$C:$C,MATCH(C64,ARTICULOS!$D:$D,0)),"")</f>
        <v/>
      </c>
      <c r="E64" s="3" t="str">
        <f>IF(C64="","",INDEX(ARTICULOS!$S:$S,MATCH($C64,ARTICULOS!$T:$T,0)))</f>
        <v/>
      </c>
      <c r="F64" t="str">
        <f t="shared" si="0"/>
        <v/>
      </c>
    </row>
    <row r="65" spans="1:6" x14ac:dyDescent="0.25">
      <c r="A65" s="3" t="str">
        <f>IF(C65="","",MAX($A$1:A64)+1)</f>
        <v/>
      </c>
      <c r="B65" s="3" t="str">
        <f>IFERROR(INDEX(ARTICULOS!$C:$C,MATCH(C65,ARTICULOS!$D:$D,0)),"")</f>
        <v/>
      </c>
      <c r="E65" s="3" t="str">
        <f>IF(C65="","",INDEX(ARTICULOS!$S:$S,MATCH($C65,ARTICULOS!$T:$T,0)))</f>
        <v/>
      </c>
      <c r="F65" t="str">
        <f t="shared" si="0"/>
        <v/>
      </c>
    </row>
    <row r="66" spans="1:6" x14ac:dyDescent="0.25">
      <c r="A66" s="3" t="str">
        <f>IF(C66="","",MAX($A$1:A65)+1)</f>
        <v/>
      </c>
      <c r="B66" s="3" t="str">
        <f>IFERROR(INDEX(ARTICULOS!$C:$C,MATCH(C66,ARTICULOS!$D:$D,0)),"")</f>
        <v/>
      </c>
      <c r="E66" s="3" t="str">
        <f>IF(C66="","",INDEX(ARTICULOS!$S:$S,MATCH($C66,ARTICULOS!$T:$T,0)))</f>
        <v/>
      </c>
      <c r="F66" t="str">
        <f t="shared" ref="F66:F129" si="1">IF(C66="","",CONCATENATE("{ id_imagen: ",$A66,",id_articulo: ",$E66,",url: require('../images/articulos/",$D66,"')"," },"))</f>
        <v/>
      </c>
    </row>
    <row r="67" spans="1:6" x14ac:dyDescent="0.25">
      <c r="A67" s="3" t="str">
        <f>IF(C67="","",MAX($A$1:A66)+1)</f>
        <v/>
      </c>
      <c r="B67" s="3" t="str">
        <f>IFERROR(INDEX(ARTICULOS!$C:$C,MATCH(C67,ARTICULOS!$D:$D,0)),"")</f>
        <v/>
      </c>
      <c r="E67" s="3" t="str">
        <f>IF(C67="","",INDEX(ARTICULOS!$S:$S,MATCH($C67,ARTICULOS!$T:$T,0)))</f>
        <v/>
      </c>
      <c r="F67" t="str">
        <f t="shared" si="1"/>
        <v/>
      </c>
    </row>
    <row r="68" spans="1:6" x14ac:dyDescent="0.25">
      <c r="A68" s="3" t="str">
        <f>IF(C68="","",MAX($A$1:A67)+1)</f>
        <v/>
      </c>
      <c r="B68" s="3" t="str">
        <f>IFERROR(INDEX(ARTICULOS!$C:$C,MATCH(C68,ARTICULOS!$D:$D,0)),"")</f>
        <v/>
      </c>
      <c r="E68" s="3" t="str">
        <f>IF(C68="","",INDEX(ARTICULOS!$S:$S,MATCH($C68,ARTICULOS!$T:$T,0)))</f>
        <v/>
      </c>
      <c r="F68" t="str">
        <f t="shared" si="1"/>
        <v/>
      </c>
    </row>
    <row r="69" spans="1:6" x14ac:dyDescent="0.25">
      <c r="A69" s="3" t="str">
        <f>IF(C69="","",MAX($A$1:A68)+1)</f>
        <v/>
      </c>
      <c r="B69" s="3" t="str">
        <f>IFERROR(INDEX(ARTICULOS!$C:$C,MATCH(C69,ARTICULOS!$D:$D,0)),"")</f>
        <v/>
      </c>
      <c r="E69" s="3" t="str">
        <f>IF(C69="","",INDEX(ARTICULOS!$S:$S,MATCH($C69,ARTICULOS!$T:$T,0)))</f>
        <v/>
      </c>
      <c r="F69" t="str">
        <f t="shared" si="1"/>
        <v/>
      </c>
    </row>
    <row r="70" spans="1:6" x14ac:dyDescent="0.25">
      <c r="A70" s="3" t="str">
        <f>IF(C70="","",MAX($A$1:A69)+1)</f>
        <v/>
      </c>
      <c r="B70" s="3" t="str">
        <f>IFERROR(INDEX(ARTICULOS!$C:$C,MATCH(C70,ARTICULOS!$D:$D,0)),"")</f>
        <v/>
      </c>
      <c r="E70" s="3" t="str">
        <f>IF(C70="","",INDEX(ARTICULOS!$S:$S,MATCH($C70,ARTICULOS!$T:$T,0)))</f>
        <v/>
      </c>
      <c r="F70" t="str">
        <f t="shared" si="1"/>
        <v/>
      </c>
    </row>
    <row r="71" spans="1:6" x14ac:dyDescent="0.25">
      <c r="A71" s="3" t="str">
        <f>IF(C71="","",MAX($A$1:A70)+1)</f>
        <v/>
      </c>
      <c r="B71" s="3" t="str">
        <f>IFERROR(INDEX(ARTICULOS!$C:$C,MATCH(C71,ARTICULOS!$D:$D,0)),"")</f>
        <v/>
      </c>
      <c r="E71" s="3" t="str">
        <f>IF(C71="","",INDEX(ARTICULOS!$S:$S,MATCH($C71,ARTICULOS!$T:$T,0)))</f>
        <v/>
      </c>
      <c r="F71" t="str">
        <f t="shared" si="1"/>
        <v/>
      </c>
    </row>
    <row r="72" spans="1:6" x14ac:dyDescent="0.25">
      <c r="A72" s="3" t="str">
        <f>IF(C72="","",MAX($A$1:A71)+1)</f>
        <v/>
      </c>
      <c r="B72" s="3" t="str">
        <f>IFERROR(INDEX(ARTICULOS!$C:$C,MATCH(C72,ARTICULOS!$D:$D,0)),"")</f>
        <v/>
      </c>
      <c r="E72" s="3" t="str">
        <f>IF(C72="","",INDEX(ARTICULOS!$S:$S,MATCH($C72,ARTICULOS!$T:$T,0)))</f>
        <v/>
      </c>
      <c r="F72" t="str">
        <f t="shared" si="1"/>
        <v/>
      </c>
    </row>
    <row r="73" spans="1:6" x14ac:dyDescent="0.25">
      <c r="A73" s="3" t="str">
        <f>IF(C73="","",MAX($A$1:A72)+1)</f>
        <v/>
      </c>
      <c r="B73" s="3" t="str">
        <f>IFERROR(INDEX(ARTICULOS!$C:$C,MATCH(C73,ARTICULOS!$D:$D,0)),"")</f>
        <v/>
      </c>
      <c r="E73" s="3" t="str">
        <f>IF(C73="","",INDEX(ARTICULOS!$S:$S,MATCH($C73,ARTICULOS!$T:$T,0)))</f>
        <v/>
      </c>
      <c r="F73" t="str">
        <f t="shared" si="1"/>
        <v/>
      </c>
    </row>
    <row r="74" spans="1:6" x14ac:dyDescent="0.25">
      <c r="A74" s="3" t="str">
        <f>IF(C74="","",MAX($A$1:A73)+1)</f>
        <v/>
      </c>
      <c r="B74" s="3" t="str">
        <f>IFERROR(INDEX(ARTICULOS!$C:$C,MATCH(C74,ARTICULOS!$D:$D,0)),"")</f>
        <v/>
      </c>
      <c r="E74" s="3" t="str">
        <f>IF(C74="","",INDEX(ARTICULOS!$S:$S,MATCH($C74,ARTICULOS!$T:$T,0)))</f>
        <v/>
      </c>
      <c r="F74" t="str">
        <f t="shared" si="1"/>
        <v/>
      </c>
    </row>
    <row r="75" spans="1:6" x14ac:dyDescent="0.25">
      <c r="A75" s="3" t="str">
        <f>IF(C75="","",MAX($A$1:A74)+1)</f>
        <v/>
      </c>
      <c r="B75" s="3" t="str">
        <f>IFERROR(INDEX(ARTICULOS!$C:$C,MATCH(C75,ARTICULOS!$D:$D,0)),"")</f>
        <v/>
      </c>
      <c r="E75" s="3" t="str">
        <f>IF(C75="","",INDEX(ARTICULOS!$S:$S,MATCH($C75,ARTICULOS!$T:$T,0)))</f>
        <v/>
      </c>
      <c r="F75" t="str">
        <f t="shared" si="1"/>
        <v/>
      </c>
    </row>
    <row r="76" spans="1:6" x14ac:dyDescent="0.25">
      <c r="A76" s="3" t="str">
        <f>IF(C76="","",MAX($A$1:A75)+1)</f>
        <v/>
      </c>
      <c r="B76" s="3" t="str">
        <f>IFERROR(INDEX(ARTICULOS!$C:$C,MATCH(C76,ARTICULOS!$D:$D,0)),"")</f>
        <v/>
      </c>
      <c r="E76" s="3" t="str">
        <f>IF(C76="","",INDEX(ARTICULOS!$S:$S,MATCH($C76,ARTICULOS!$T:$T,0)))</f>
        <v/>
      </c>
      <c r="F76" t="str">
        <f t="shared" si="1"/>
        <v/>
      </c>
    </row>
    <row r="77" spans="1:6" x14ac:dyDescent="0.25">
      <c r="A77" s="3" t="str">
        <f>IF(C77="","",MAX($A$1:A76)+1)</f>
        <v/>
      </c>
      <c r="B77" s="3" t="str">
        <f>IFERROR(INDEX(ARTICULOS!$C:$C,MATCH(C77,ARTICULOS!$D:$D,0)),"")</f>
        <v/>
      </c>
      <c r="E77" s="3" t="str">
        <f>IF(C77="","",INDEX(ARTICULOS!$S:$S,MATCH($C77,ARTICULOS!$T:$T,0)))</f>
        <v/>
      </c>
      <c r="F77" t="str">
        <f t="shared" si="1"/>
        <v/>
      </c>
    </row>
    <row r="78" spans="1:6" x14ac:dyDescent="0.25">
      <c r="A78" s="3" t="str">
        <f>IF(C78="","",MAX($A$1:A77)+1)</f>
        <v/>
      </c>
      <c r="B78" s="3" t="str">
        <f>IFERROR(INDEX(ARTICULOS!$C:$C,MATCH(C78,ARTICULOS!$D:$D,0)),"")</f>
        <v/>
      </c>
      <c r="E78" s="3" t="str">
        <f>IF(C78="","",INDEX(ARTICULOS!$S:$S,MATCH($C78,ARTICULOS!$T:$T,0)))</f>
        <v/>
      </c>
      <c r="F78" t="str">
        <f t="shared" si="1"/>
        <v/>
      </c>
    </row>
    <row r="79" spans="1:6" x14ac:dyDescent="0.25">
      <c r="A79" s="3" t="str">
        <f>IF(C79="","",MAX($A$1:A78)+1)</f>
        <v/>
      </c>
      <c r="B79" s="3" t="str">
        <f>IFERROR(INDEX(ARTICULOS!$C:$C,MATCH(C79,ARTICULOS!$D:$D,0)),"")</f>
        <v/>
      </c>
      <c r="E79" s="3" t="str">
        <f>IF(C79="","",INDEX(ARTICULOS!$S:$S,MATCH($C79,ARTICULOS!$T:$T,0)))</f>
        <v/>
      </c>
      <c r="F79" t="str">
        <f t="shared" si="1"/>
        <v/>
      </c>
    </row>
    <row r="80" spans="1:6" x14ac:dyDescent="0.25">
      <c r="A80" s="3" t="str">
        <f>IF(C80="","",MAX($A$1:A79)+1)</f>
        <v/>
      </c>
      <c r="B80" s="3" t="str">
        <f>IFERROR(INDEX(ARTICULOS!$C:$C,MATCH(C80,ARTICULOS!$D:$D,0)),"")</f>
        <v/>
      </c>
      <c r="E80" s="3" t="str">
        <f>IF(C80="","",INDEX(ARTICULOS!$S:$S,MATCH($C80,ARTICULOS!$T:$T,0)))</f>
        <v/>
      </c>
      <c r="F80" t="str">
        <f t="shared" si="1"/>
        <v/>
      </c>
    </row>
    <row r="81" spans="1:6" x14ac:dyDescent="0.25">
      <c r="A81" s="3" t="str">
        <f>IF(C81="","",MAX($A$1:A80)+1)</f>
        <v/>
      </c>
      <c r="B81" s="3" t="str">
        <f>IFERROR(INDEX(ARTICULOS!$C:$C,MATCH(C81,ARTICULOS!$D:$D,0)),"")</f>
        <v/>
      </c>
      <c r="E81" s="3" t="str">
        <f>IF(C81="","",INDEX(ARTICULOS!$S:$S,MATCH($C81,ARTICULOS!$T:$T,0)))</f>
        <v/>
      </c>
      <c r="F81" t="str">
        <f t="shared" si="1"/>
        <v/>
      </c>
    </row>
    <row r="82" spans="1:6" x14ac:dyDescent="0.25">
      <c r="A82" s="3" t="str">
        <f>IF(C82="","",MAX($A$1:A81)+1)</f>
        <v/>
      </c>
      <c r="B82" s="3" t="str">
        <f>IFERROR(INDEX(ARTICULOS!$C:$C,MATCH(C82,ARTICULOS!$D:$D,0)),"")</f>
        <v/>
      </c>
      <c r="E82" s="3" t="str">
        <f>IF(C82="","",INDEX(ARTICULOS!$S:$S,MATCH($C82,ARTICULOS!$T:$T,0)))</f>
        <v/>
      </c>
      <c r="F82" t="str">
        <f t="shared" si="1"/>
        <v/>
      </c>
    </row>
    <row r="83" spans="1:6" x14ac:dyDescent="0.25">
      <c r="A83" s="3" t="str">
        <f>IF(C83="","",MAX($A$1:A82)+1)</f>
        <v/>
      </c>
      <c r="B83" s="3" t="str">
        <f>IFERROR(INDEX(ARTICULOS!$C:$C,MATCH(C83,ARTICULOS!$D:$D,0)),"")</f>
        <v/>
      </c>
      <c r="E83" s="3" t="str">
        <f>IF(C83="","",INDEX(ARTICULOS!$S:$S,MATCH($C83,ARTICULOS!$T:$T,0)))</f>
        <v/>
      </c>
      <c r="F83" t="str">
        <f t="shared" si="1"/>
        <v/>
      </c>
    </row>
    <row r="84" spans="1:6" x14ac:dyDescent="0.25">
      <c r="A84" s="3" t="str">
        <f>IF(C84="","",MAX($A$1:A83)+1)</f>
        <v/>
      </c>
      <c r="B84" s="3" t="str">
        <f>IFERROR(INDEX(ARTICULOS!$C:$C,MATCH(C84,ARTICULOS!$D:$D,0)),"")</f>
        <v/>
      </c>
      <c r="E84" s="3" t="str">
        <f>IF(C84="","",INDEX(ARTICULOS!$S:$S,MATCH($C84,ARTICULOS!$T:$T,0)))</f>
        <v/>
      </c>
      <c r="F84" t="str">
        <f t="shared" si="1"/>
        <v/>
      </c>
    </row>
    <row r="85" spans="1:6" x14ac:dyDescent="0.25">
      <c r="A85" s="3" t="str">
        <f>IF(C85="","",MAX($A$1:A84)+1)</f>
        <v/>
      </c>
      <c r="B85" s="3" t="str">
        <f>IFERROR(INDEX(ARTICULOS!$C:$C,MATCH(C85,ARTICULOS!$D:$D,0)),"")</f>
        <v/>
      </c>
      <c r="E85" s="3" t="str">
        <f>IF(C85="","",INDEX(ARTICULOS!$S:$S,MATCH($C85,ARTICULOS!$T:$T,0)))</f>
        <v/>
      </c>
      <c r="F85" t="str">
        <f t="shared" si="1"/>
        <v/>
      </c>
    </row>
    <row r="86" spans="1:6" x14ac:dyDescent="0.25">
      <c r="A86" s="3" t="str">
        <f>IF(C86="","",MAX($A$1:A85)+1)</f>
        <v/>
      </c>
      <c r="B86" s="3" t="str">
        <f>IFERROR(INDEX(ARTICULOS!$C:$C,MATCH(C86,ARTICULOS!$D:$D,0)),"")</f>
        <v/>
      </c>
      <c r="E86" s="3" t="str">
        <f>IF(C86="","",INDEX(ARTICULOS!$S:$S,MATCH($C86,ARTICULOS!$T:$T,0)))</f>
        <v/>
      </c>
      <c r="F86" t="str">
        <f t="shared" si="1"/>
        <v/>
      </c>
    </row>
    <row r="87" spans="1:6" x14ac:dyDescent="0.25">
      <c r="A87" s="3" t="str">
        <f>IF(C87="","",MAX($A$1:A86)+1)</f>
        <v/>
      </c>
      <c r="B87" s="3" t="str">
        <f>IFERROR(INDEX(ARTICULOS!$C:$C,MATCH(C87,ARTICULOS!$D:$D,0)),"")</f>
        <v/>
      </c>
      <c r="E87" s="3" t="str">
        <f>IF(C87="","",INDEX(ARTICULOS!$S:$S,MATCH($C87,ARTICULOS!$T:$T,0)))</f>
        <v/>
      </c>
      <c r="F87" t="str">
        <f t="shared" si="1"/>
        <v/>
      </c>
    </row>
    <row r="88" spans="1:6" x14ac:dyDescent="0.25">
      <c r="A88" s="3" t="str">
        <f>IF(C88="","",MAX($A$1:A87)+1)</f>
        <v/>
      </c>
      <c r="B88" s="3" t="str">
        <f>IFERROR(INDEX(ARTICULOS!$C:$C,MATCH(C88,ARTICULOS!$D:$D,0)),"")</f>
        <v/>
      </c>
      <c r="E88" s="3" t="str">
        <f>IF(C88="","",INDEX(ARTICULOS!$S:$S,MATCH($C88,ARTICULOS!$T:$T,0)))</f>
        <v/>
      </c>
      <c r="F88" t="str">
        <f t="shared" si="1"/>
        <v/>
      </c>
    </row>
    <row r="89" spans="1:6" x14ac:dyDescent="0.25">
      <c r="A89" s="3" t="str">
        <f>IF(C89="","",MAX($A$1:A88)+1)</f>
        <v/>
      </c>
      <c r="B89" s="3" t="str">
        <f>IFERROR(INDEX(ARTICULOS!$C:$C,MATCH(C89,ARTICULOS!$D:$D,0)),"")</f>
        <v/>
      </c>
      <c r="E89" s="3" t="str">
        <f>IF(C89="","",INDEX(ARTICULOS!$S:$S,MATCH($C89,ARTICULOS!$T:$T,0)))</f>
        <v/>
      </c>
      <c r="F89" t="str">
        <f t="shared" si="1"/>
        <v/>
      </c>
    </row>
    <row r="90" spans="1:6" x14ac:dyDescent="0.25">
      <c r="A90" s="3" t="str">
        <f>IF(C90="","",MAX($A$1:A89)+1)</f>
        <v/>
      </c>
      <c r="B90" s="3" t="str">
        <f>IFERROR(INDEX(ARTICULOS!$C:$C,MATCH(C90,ARTICULOS!$D:$D,0)),"")</f>
        <v/>
      </c>
      <c r="E90" s="3" t="str">
        <f>IF(C90="","",INDEX(ARTICULOS!$S:$S,MATCH($C90,ARTICULOS!$T:$T,0)))</f>
        <v/>
      </c>
      <c r="F90" t="str">
        <f t="shared" si="1"/>
        <v/>
      </c>
    </row>
    <row r="91" spans="1:6" x14ac:dyDescent="0.25">
      <c r="A91" s="3" t="str">
        <f>IF(C91="","",MAX($A$1:A90)+1)</f>
        <v/>
      </c>
      <c r="B91" s="3" t="str">
        <f>IFERROR(INDEX(ARTICULOS!$C:$C,MATCH(C91,ARTICULOS!$D:$D,0)),"")</f>
        <v/>
      </c>
      <c r="E91" s="3" t="str">
        <f>IF(C91="","",INDEX(ARTICULOS!$S:$S,MATCH($C91,ARTICULOS!$T:$T,0)))</f>
        <v/>
      </c>
      <c r="F91" t="str">
        <f t="shared" si="1"/>
        <v/>
      </c>
    </row>
    <row r="92" spans="1:6" x14ac:dyDescent="0.25">
      <c r="A92" s="3" t="str">
        <f>IF(C92="","",MAX($A$1:A91)+1)</f>
        <v/>
      </c>
      <c r="B92" s="3" t="str">
        <f>IFERROR(INDEX(ARTICULOS!$C:$C,MATCH(C92,ARTICULOS!$D:$D,0)),"")</f>
        <v/>
      </c>
      <c r="E92" s="3" t="str">
        <f>IF(C92="","",INDEX(ARTICULOS!$S:$S,MATCH($C92,ARTICULOS!$T:$T,0)))</f>
        <v/>
      </c>
      <c r="F92" t="str">
        <f t="shared" si="1"/>
        <v/>
      </c>
    </row>
    <row r="93" spans="1:6" x14ac:dyDescent="0.25">
      <c r="A93" s="3" t="str">
        <f>IF(C93="","",MAX($A$1:A92)+1)</f>
        <v/>
      </c>
      <c r="B93" s="3" t="str">
        <f>IFERROR(INDEX(ARTICULOS!$C:$C,MATCH(C93,ARTICULOS!$D:$D,0)),"")</f>
        <v/>
      </c>
      <c r="E93" s="3" t="str">
        <f>IF(C93="","",INDEX(ARTICULOS!$S:$S,MATCH($C93,ARTICULOS!$T:$T,0)))</f>
        <v/>
      </c>
      <c r="F93" t="str">
        <f t="shared" si="1"/>
        <v/>
      </c>
    </row>
    <row r="94" spans="1:6" x14ac:dyDescent="0.25">
      <c r="A94" s="3" t="str">
        <f>IF(C94="","",MAX($A$1:A93)+1)</f>
        <v/>
      </c>
      <c r="B94" s="3" t="str">
        <f>IFERROR(INDEX(ARTICULOS!$C:$C,MATCH(C94,ARTICULOS!$D:$D,0)),"")</f>
        <v/>
      </c>
      <c r="E94" s="3" t="str">
        <f>IF(C94="","",INDEX(ARTICULOS!$S:$S,MATCH($C94,ARTICULOS!$T:$T,0)))</f>
        <v/>
      </c>
      <c r="F94" t="str">
        <f t="shared" si="1"/>
        <v/>
      </c>
    </row>
    <row r="95" spans="1:6" x14ac:dyDescent="0.25">
      <c r="A95" s="3" t="str">
        <f>IF(C95="","",MAX($A$1:A94)+1)</f>
        <v/>
      </c>
      <c r="B95" s="3" t="str">
        <f>IFERROR(INDEX(ARTICULOS!$C:$C,MATCH(C95,ARTICULOS!$D:$D,0)),"")</f>
        <v/>
      </c>
      <c r="E95" s="3" t="str">
        <f>IF(C95="","",INDEX(ARTICULOS!$S:$S,MATCH($C95,ARTICULOS!$T:$T,0)))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IFERROR(INDEX(ARTICULOS!$C:$C,MATCH(C96,ARTICULOS!$D:$D,0)),"")</f>
        <v/>
      </c>
      <c r="E96" s="3" t="str">
        <f>IF(C96="","",INDEX(ARTICULOS!$S:$S,MATCH($C96,ARTICULOS!$T:$T,0)))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IFERROR(INDEX(ARTICULOS!$C:$C,MATCH(C97,ARTICULOS!$D:$D,0)),"")</f>
        <v/>
      </c>
      <c r="E97" s="3" t="str">
        <f>IF(C97="","",INDEX(ARTICULOS!$S:$S,MATCH($C97,ARTICULOS!$T:$T,0)))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IFERROR(INDEX(ARTICULOS!$C:$C,MATCH(C98,ARTICULOS!$D:$D,0)),"")</f>
        <v/>
      </c>
      <c r="E98" s="3" t="str">
        <f>IF(C98="","",INDEX(ARTICULOS!$S:$S,MATCH($C98,ARTICULOS!$T:$T,0)))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IFERROR(INDEX(ARTICULOS!$C:$C,MATCH(C99,ARTICULOS!$D:$D,0)),"")</f>
        <v/>
      </c>
      <c r="E99" s="3" t="str">
        <f>IF(C99="","",INDEX(ARTICULOS!$S:$S,MATCH($C99,ARTICULOS!$T:$T,0)))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IFERROR(INDEX(ARTICULOS!$C:$C,MATCH(C100,ARTICULOS!$D:$D,0)),"")</f>
        <v/>
      </c>
      <c r="E100" s="3" t="str">
        <f>IF(C100="","",INDEX(ARTICULOS!$S:$S,MATCH($C100,ARTICULOS!$T:$T,0)))</f>
        <v/>
      </c>
      <c r="F100" t="str">
        <f t="shared" si="1"/>
        <v/>
      </c>
    </row>
    <row r="101" spans="1:6" x14ac:dyDescent="0.25">
      <c r="A101" s="3" t="str">
        <f>IF(C101="","",MAX($A$1:A100)+1)</f>
        <v/>
      </c>
      <c r="B101" s="3" t="str">
        <f>IFERROR(INDEX(ARTICULOS!$C:$C,MATCH(C101,ARTICULOS!$D:$D,0)),"")</f>
        <v/>
      </c>
      <c r="E101" s="3" t="str">
        <f>IF(C101="","",INDEX(ARTICULOS!$S:$S,MATCH($C101,ARTICULOS!$T:$T,0)))</f>
        <v/>
      </c>
      <c r="F101" t="str">
        <f t="shared" si="1"/>
        <v/>
      </c>
    </row>
    <row r="102" spans="1:6" x14ac:dyDescent="0.25">
      <c r="A102" s="3" t="str">
        <f>IF(C102="","",MAX($A$1:A101)+1)</f>
        <v/>
      </c>
      <c r="B102" s="3" t="str">
        <f>IFERROR(INDEX(ARTICULOS!$C:$C,MATCH(C102,ARTICULOS!$D:$D,0)),"")</f>
        <v/>
      </c>
      <c r="E102" s="3" t="str">
        <f>IF(C102="","",INDEX(ARTICULOS!$S:$S,MATCH($C102,ARTICULOS!$T:$T,0)))</f>
        <v/>
      </c>
      <c r="F102" t="str">
        <f t="shared" si="1"/>
        <v/>
      </c>
    </row>
    <row r="103" spans="1:6" x14ac:dyDescent="0.25">
      <c r="A103" s="3" t="str">
        <f>IF(C103="","",MAX($A$1:A102)+1)</f>
        <v/>
      </c>
      <c r="B103" s="3" t="str">
        <f>IFERROR(INDEX(ARTICULOS!$C:$C,MATCH(C103,ARTICULOS!$D:$D,0)),"")</f>
        <v/>
      </c>
      <c r="E103" s="3" t="str">
        <f>IF(C103="","",INDEX(ARTICULOS!$S:$S,MATCH($C103,ARTICULOS!$T:$T,0)))</f>
        <v/>
      </c>
      <c r="F103" t="str">
        <f t="shared" si="1"/>
        <v/>
      </c>
    </row>
    <row r="104" spans="1:6" x14ac:dyDescent="0.25">
      <c r="A104" s="3" t="str">
        <f>IF(C104="","",MAX($A$1:A103)+1)</f>
        <v/>
      </c>
      <c r="B104" s="3" t="str">
        <f>IFERROR(INDEX(ARTICULOS!$C:$C,MATCH(C104,ARTICULOS!$D:$D,0)),"")</f>
        <v/>
      </c>
      <c r="E104" s="3" t="str">
        <f>IF(C104="","",INDEX(ARTICULOS!$S:$S,MATCH($C104,ARTICULOS!$T:$T,0)))</f>
        <v/>
      </c>
      <c r="F104" t="str">
        <f t="shared" si="1"/>
        <v/>
      </c>
    </row>
    <row r="105" spans="1:6" x14ac:dyDescent="0.25">
      <c r="A105" s="3" t="str">
        <f>IF(C105="","",MAX($A$1:A104)+1)</f>
        <v/>
      </c>
      <c r="B105" s="3" t="str">
        <f>IFERROR(INDEX(ARTICULOS!$C:$C,MATCH(C105,ARTICULOS!$D:$D,0)),"")</f>
        <v/>
      </c>
      <c r="E105" s="3" t="str">
        <f>IF(C105="","",INDEX(ARTICULOS!$S:$S,MATCH($C105,ARTICULOS!$T:$T,0)))</f>
        <v/>
      </c>
      <c r="F105" t="str">
        <f t="shared" si="1"/>
        <v/>
      </c>
    </row>
    <row r="106" spans="1:6" x14ac:dyDescent="0.25">
      <c r="A106" s="3" t="str">
        <f>IF(C106="","",MAX($A$1:A105)+1)</f>
        <v/>
      </c>
      <c r="B106" s="3" t="str">
        <f>IFERROR(INDEX(ARTICULOS!$C:$C,MATCH(C106,ARTICULOS!$D:$D,0)),"")</f>
        <v/>
      </c>
      <c r="E106" s="3" t="str">
        <f>IF(C106="","",INDEX(ARTICULOS!$S:$S,MATCH($C106,ARTICULOS!$T:$T,0)))</f>
        <v/>
      </c>
      <c r="F106" t="str">
        <f t="shared" si="1"/>
        <v/>
      </c>
    </row>
    <row r="107" spans="1:6" x14ac:dyDescent="0.25">
      <c r="A107" s="3" t="str">
        <f>IF(C107="","",MAX($A$1:A106)+1)</f>
        <v/>
      </c>
      <c r="B107" s="3" t="str">
        <f>IFERROR(INDEX(ARTICULOS!$C:$C,MATCH(C107,ARTICULOS!$D:$D,0)),"")</f>
        <v/>
      </c>
      <c r="E107" s="3" t="str">
        <f>IF(C107="","",INDEX(ARTICULOS!$S:$S,MATCH($C107,ARTICULOS!$T:$T,0)))</f>
        <v/>
      </c>
      <c r="F107" t="str">
        <f t="shared" si="1"/>
        <v/>
      </c>
    </row>
    <row r="108" spans="1:6" x14ac:dyDescent="0.25">
      <c r="A108" s="3" t="str">
        <f>IF(C108="","",MAX($A$1:A107)+1)</f>
        <v/>
      </c>
      <c r="B108" s="3" t="str">
        <f>IFERROR(INDEX(ARTICULOS!$C:$C,MATCH(C108,ARTICULOS!$D:$D,0)),"")</f>
        <v/>
      </c>
      <c r="E108" s="3" t="str">
        <f>IF(C108="","",INDEX(ARTICULOS!$S:$S,MATCH($C108,ARTICULOS!$T:$T,0)))</f>
        <v/>
      </c>
      <c r="F108" t="str">
        <f t="shared" si="1"/>
        <v/>
      </c>
    </row>
    <row r="109" spans="1:6" x14ac:dyDescent="0.25">
      <c r="A109" s="3" t="str">
        <f>IF(C109="","",MAX($A$1:A108)+1)</f>
        <v/>
      </c>
      <c r="B109" s="3" t="str">
        <f>IFERROR(INDEX(ARTICULOS!$C:$C,MATCH(C109,ARTICULOS!$D:$D,0)),"")</f>
        <v/>
      </c>
      <c r="E109" s="3" t="str">
        <f>IF(C109="","",INDEX(ARTICULOS!$S:$S,MATCH($C109,ARTICULOS!$T:$T,0)))</f>
        <v/>
      </c>
      <c r="F109" t="str">
        <f t="shared" si="1"/>
        <v/>
      </c>
    </row>
    <row r="110" spans="1:6" x14ac:dyDescent="0.25">
      <c r="A110" s="3" t="str">
        <f>IF(C110="","",MAX($A$1:A109)+1)</f>
        <v/>
      </c>
      <c r="B110" s="3" t="str">
        <f>IFERROR(INDEX(ARTICULOS!$C:$C,MATCH(C110,ARTICULOS!$D:$D,0)),"")</f>
        <v/>
      </c>
      <c r="E110" s="3" t="str">
        <f>IF(C110="","",INDEX(ARTICULOS!$S:$S,MATCH($C110,ARTICULOS!$T:$T,0)))</f>
        <v/>
      </c>
      <c r="F110" t="str">
        <f t="shared" si="1"/>
        <v/>
      </c>
    </row>
    <row r="111" spans="1:6" x14ac:dyDescent="0.25">
      <c r="A111" s="3" t="str">
        <f>IF(C111="","",MAX($A$1:A110)+1)</f>
        <v/>
      </c>
      <c r="B111" s="3" t="str">
        <f>IFERROR(INDEX(ARTICULOS!$C:$C,MATCH(C111,ARTICULOS!$D:$D,0)),"")</f>
        <v/>
      </c>
      <c r="E111" s="3" t="str">
        <f>IF(C111="","",INDEX(ARTICULOS!$S:$S,MATCH($C111,ARTICULOS!$T:$T,0)))</f>
        <v/>
      </c>
      <c r="F111" t="str">
        <f t="shared" si="1"/>
        <v/>
      </c>
    </row>
    <row r="112" spans="1:6" x14ac:dyDescent="0.25">
      <c r="A112" s="3" t="str">
        <f>IF(C112="","",MAX($A$1:A111)+1)</f>
        <v/>
      </c>
      <c r="B112" s="3" t="str">
        <f>IFERROR(INDEX(ARTICULOS!$C:$C,MATCH(C112,ARTICULOS!$D:$D,0)),"")</f>
        <v/>
      </c>
      <c r="E112" s="3" t="str">
        <f>IF(C112="","",INDEX(ARTICULOS!$S:$S,MATCH($C112,ARTICULOS!$T:$T,0)))</f>
        <v/>
      </c>
      <c r="F112" t="str">
        <f t="shared" si="1"/>
        <v/>
      </c>
    </row>
    <row r="113" spans="1:6" x14ac:dyDescent="0.25">
      <c r="A113" s="3" t="str">
        <f>IF(C113="","",MAX($A$1:A112)+1)</f>
        <v/>
      </c>
      <c r="B113" s="3" t="str">
        <f>IFERROR(INDEX(ARTICULOS!$C:$C,MATCH(C113,ARTICULOS!$D:$D,0)),"")</f>
        <v/>
      </c>
      <c r="E113" s="3" t="str">
        <f>IF(C113="","",INDEX(ARTICULOS!$S:$S,MATCH($C113,ARTICULOS!$T:$T,0)))</f>
        <v/>
      </c>
      <c r="F113" t="str">
        <f t="shared" si="1"/>
        <v/>
      </c>
    </row>
    <row r="114" spans="1:6" x14ac:dyDescent="0.25">
      <c r="A114" s="3" t="str">
        <f>IF(C114="","",MAX($A$1:A113)+1)</f>
        <v/>
      </c>
      <c r="B114" s="3" t="str">
        <f>IFERROR(INDEX(ARTICULOS!$C:$C,MATCH(C114,ARTICULOS!$D:$D,0)),"")</f>
        <v/>
      </c>
      <c r="E114" s="3" t="str">
        <f>IF(C114="","",INDEX(ARTICULOS!$S:$S,MATCH($C114,ARTICULOS!$T:$T,0)))</f>
        <v/>
      </c>
      <c r="F114" t="str">
        <f t="shared" si="1"/>
        <v/>
      </c>
    </row>
    <row r="115" spans="1:6" x14ac:dyDescent="0.25">
      <c r="A115" s="3" t="str">
        <f>IF(C115="","",MAX($A$1:A114)+1)</f>
        <v/>
      </c>
      <c r="B115" s="3" t="str">
        <f>IFERROR(INDEX(ARTICULOS!$C:$C,MATCH(C115,ARTICULOS!$D:$D,0)),"")</f>
        <v/>
      </c>
      <c r="E115" s="3" t="str">
        <f>IF(C115="","",INDEX(ARTICULOS!$S:$S,MATCH($C115,ARTICULOS!$T:$T,0)))</f>
        <v/>
      </c>
      <c r="F115" t="str">
        <f t="shared" si="1"/>
        <v/>
      </c>
    </row>
    <row r="116" spans="1:6" x14ac:dyDescent="0.25">
      <c r="A116" s="3" t="str">
        <f>IF(C116="","",MAX($A$1:A115)+1)</f>
        <v/>
      </c>
      <c r="B116" s="3" t="str">
        <f>IFERROR(INDEX(ARTICULOS!$C:$C,MATCH(C116,ARTICULOS!$D:$D,0)),"")</f>
        <v/>
      </c>
      <c r="E116" s="3" t="str">
        <f>IF(C116="","",INDEX(ARTICULOS!$S:$S,MATCH($C116,ARTICULOS!$T:$T,0)))</f>
        <v/>
      </c>
      <c r="F116" t="str">
        <f t="shared" si="1"/>
        <v/>
      </c>
    </row>
    <row r="117" spans="1:6" x14ac:dyDescent="0.25">
      <c r="A117" s="3" t="str">
        <f>IF(C117="","",MAX($A$1:A116)+1)</f>
        <v/>
      </c>
      <c r="B117" s="3" t="str">
        <f>IFERROR(INDEX(ARTICULOS!$C:$C,MATCH(C117,ARTICULOS!$D:$D,0)),"")</f>
        <v/>
      </c>
      <c r="E117" s="3" t="str">
        <f>IF(C117="","",INDEX(ARTICULOS!$S:$S,MATCH($C117,ARTICULOS!$T:$T,0)))</f>
        <v/>
      </c>
      <c r="F117" t="str">
        <f t="shared" si="1"/>
        <v/>
      </c>
    </row>
    <row r="118" spans="1:6" x14ac:dyDescent="0.25">
      <c r="A118" s="3" t="str">
        <f>IF(C118="","",MAX($A$1:A117)+1)</f>
        <v/>
      </c>
      <c r="B118" s="3" t="str">
        <f>IFERROR(INDEX(ARTICULOS!$C:$C,MATCH(C118,ARTICULOS!$D:$D,0)),"")</f>
        <v/>
      </c>
      <c r="E118" s="3" t="str">
        <f>IF(C118="","",INDEX(ARTICULOS!$S:$S,MATCH($C118,ARTICULOS!$T:$T,0)))</f>
        <v/>
      </c>
      <c r="F118" t="str">
        <f t="shared" si="1"/>
        <v/>
      </c>
    </row>
    <row r="119" spans="1:6" x14ac:dyDescent="0.25">
      <c r="A119" s="3" t="str">
        <f>IF(C119="","",MAX($A$1:A118)+1)</f>
        <v/>
      </c>
      <c r="B119" s="3" t="str">
        <f>IFERROR(INDEX(ARTICULOS!$C:$C,MATCH(C119,ARTICULOS!$D:$D,0)),"")</f>
        <v/>
      </c>
      <c r="E119" s="3" t="str">
        <f>IF(C119="","",INDEX(ARTICULOS!$S:$S,MATCH($C119,ARTICULOS!$T:$T,0)))</f>
        <v/>
      </c>
      <c r="F119" t="str">
        <f t="shared" si="1"/>
        <v/>
      </c>
    </row>
    <row r="120" spans="1:6" x14ac:dyDescent="0.25">
      <c r="A120" s="3" t="str">
        <f>IF(C120="","",MAX($A$1:A119)+1)</f>
        <v/>
      </c>
      <c r="B120" s="3" t="str">
        <f>IFERROR(INDEX(ARTICULOS!$C:$C,MATCH(C120,ARTICULOS!$D:$D,0)),"")</f>
        <v/>
      </c>
      <c r="E120" s="3" t="str">
        <f>IF(C120="","",INDEX(ARTICULOS!$S:$S,MATCH($C120,ARTICULOS!$T:$T,0)))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IFERROR(INDEX(ARTICULOS!$C:$C,MATCH(C121,ARTICULOS!$D:$D,0)),"")</f>
        <v/>
      </c>
      <c r="E121" s="3" t="str">
        <f>IF(C121="","",INDEX(ARTICULOS!$S:$S,MATCH($C121,ARTICULOS!$T:$T,0)))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IFERROR(INDEX(ARTICULOS!$C:$C,MATCH(C122,ARTICULOS!$D:$D,0)),"")</f>
        <v/>
      </c>
      <c r="E122" s="3" t="str">
        <f>IF(C122="","",INDEX(ARTICULOS!$S:$S,MATCH($C122,ARTICULOS!$T:$T,0)))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IFERROR(INDEX(ARTICULOS!$C:$C,MATCH(C123,ARTICULOS!$D:$D,0)),"")</f>
        <v/>
      </c>
      <c r="E123" s="3" t="str">
        <f>IF(C123="","",INDEX(ARTICULOS!$S:$S,MATCH($C123,ARTICULOS!$T:$T,0)))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IFERROR(INDEX(ARTICULOS!$C:$C,MATCH(C124,ARTICULOS!$D:$D,0)),"")</f>
        <v/>
      </c>
      <c r="E124" s="3" t="str">
        <f>IF(C124="","",INDEX(ARTICULOS!$S:$S,MATCH($C124,ARTICULOS!$T:$T,0)))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IFERROR(INDEX(ARTICULOS!$C:$C,MATCH(C125,ARTICULOS!$D:$D,0)),"")</f>
        <v/>
      </c>
      <c r="E125" s="3" t="str">
        <f>IF(C125="","",INDEX(ARTICULOS!$S:$S,MATCH($C125,ARTICULOS!$T:$T,0)))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IFERROR(INDEX(ARTICULOS!$C:$C,MATCH(C126,ARTICULOS!$D:$D,0)),"")</f>
        <v/>
      </c>
      <c r="E126" s="3" t="str">
        <f>IF(C126="","",INDEX(ARTICULOS!$S:$S,MATCH($C126,ARTICULOS!$T:$T,0)))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IFERROR(INDEX(ARTICULOS!$C:$C,MATCH(C127,ARTICULOS!$D:$D,0)),"")</f>
        <v/>
      </c>
      <c r="E127" s="3" t="str">
        <f>IF(C127="","",INDEX(ARTICULOS!$S:$S,MATCH($C127,ARTICULOS!$T:$T,0)))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IFERROR(INDEX(ARTICULOS!$C:$C,MATCH(C128,ARTICULOS!$D:$D,0)),"")</f>
        <v/>
      </c>
      <c r="E128" s="3" t="str">
        <f>IF(C128="","",INDEX(ARTICULOS!$S:$S,MATCH($C128,ARTICULOS!$T:$T,0)))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IFERROR(INDEX(ARTICULOS!$C:$C,MATCH(C129,ARTICULOS!$D:$D,0)),"")</f>
        <v/>
      </c>
      <c r="E129" s="3" t="str">
        <f>IF(C129="","",INDEX(ARTICULOS!$S:$S,MATCH($C129,ARTICULOS!$T:$T,0)))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IFERROR(INDEX(ARTICULOS!$C:$C,MATCH(C130,ARTICULOS!$D:$D,0)),"")</f>
        <v/>
      </c>
      <c r="E130" s="3" t="str">
        <f>IF(C130="","",INDEX(ARTICULOS!$S:$S,MATCH($C130,ARTICULOS!$T:$T,0)))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IFERROR(INDEX(ARTICULOS!$C:$C,MATCH(C131,ARTICULOS!$D:$D,0)),"")</f>
        <v/>
      </c>
      <c r="E131" s="3" t="str">
        <f>IF(C131="","",INDEX(ARTICULOS!$S:$S,MATCH($C131,ARTICULOS!$T:$T,0)))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IFERROR(INDEX(ARTICULOS!$C:$C,MATCH(C132,ARTICULOS!$D:$D,0)),"")</f>
        <v/>
      </c>
      <c r="E132" s="3" t="str">
        <f>IF(C132="","",INDEX(ARTICULOS!$S:$S,MATCH($C132,ARTICULOS!$T:$T,0)))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IFERROR(INDEX(ARTICULOS!$C:$C,MATCH(C133,ARTICULOS!$D:$D,0)),"")</f>
        <v/>
      </c>
      <c r="E133" s="3" t="str">
        <f>IF(C133="","",INDEX(ARTICULOS!$S:$S,MATCH($C133,ARTICULOS!$T:$T,0)))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IFERROR(INDEX(ARTICULOS!$C:$C,MATCH(C134,ARTICULOS!$D:$D,0)),"")</f>
        <v/>
      </c>
      <c r="E134" s="3" t="str">
        <f>IF(C134="","",INDEX(ARTICULOS!$S:$S,MATCH($C134,ARTICULOS!$T:$T,0)))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IFERROR(INDEX(ARTICULOS!$C:$C,MATCH(C135,ARTICULOS!$D:$D,0)),"")</f>
        <v/>
      </c>
      <c r="E135" s="3" t="str">
        <f>IF(C135="","",INDEX(ARTICULOS!$S:$S,MATCH($C135,ARTICULOS!$T:$T,0)))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IFERROR(INDEX(ARTICULOS!$C:$C,MATCH(C136,ARTICULOS!$D:$D,0)),"")</f>
        <v/>
      </c>
      <c r="E136" s="3" t="str">
        <f>IF(C136="","",INDEX(ARTICULOS!$S:$S,MATCH($C136,ARTICULOS!$T:$T,0)))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IFERROR(INDEX(ARTICULOS!$C:$C,MATCH(C137,ARTICULOS!$D:$D,0)),"")</f>
        <v/>
      </c>
      <c r="E137" s="3" t="str">
        <f>IF(C137="","",INDEX(ARTICULOS!$S:$S,MATCH($C137,ARTICULOS!$T:$T,0)))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IFERROR(INDEX(ARTICULOS!$C:$C,MATCH(C138,ARTICULOS!$D:$D,0)),"")</f>
        <v/>
      </c>
      <c r="E138" s="3" t="str">
        <f>IF(C138="","",INDEX(ARTICULOS!$S:$S,MATCH($C138,ARTICULOS!$T:$T,0)))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IFERROR(INDEX(ARTICULOS!$C:$C,MATCH(C139,ARTICULOS!$D:$D,0)),"")</f>
        <v/>
      </c>
      <c r="E139" s="3" t="str">
        <f>IF(C139="","",INDEX(ARTICULOS!$S:$S,MATCH($C139,ARTICULOS!$T:$T,0)))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IFERROR(INDEX(ARTICULOS!$C:$C,MATCH(C140,ARTICULOS!$D:$D,0)),"")</f>
        <v/>
      </c>
      <c r="E140" s="3" t="str">
        <f>IF(C140="","",INDEX(ARTICULOS!$S:$S,MATCH($C140,ARTICULOS!$T:$T,0)))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IFERROR(INDEX(ARTICULOS!$C:$C,MATCH(C141,ARTICULOS!$D:$D,0)),"")</f>
        <v/>
      </c>
      <c r="E141" s="3" t="str">
        <f>IF(C141="","",INDEX(ARTICULOS!$S:$S,MATCH($C141,ARTICULOS!$T:$T,0)))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IFERROR(INDEX(ARTICULOS!$C:$C,MATCH(C142,ARTICULOS!$D:$D,0)),"")</f>
        <v/>
      </c>
      <c r="E142" s="3" t="str">
        <f>IF(C142="","",INDEX(ARTICULOS!$S:$S,MATCH($C142,ARTICULOS!$T:$T,0)))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IFERROR(INDEX(ARTICULOS!$C:$C,MATCH(C143,ARTICULOS!$D:$D,0)),"")</f>
        <v/>
      </c>
      <c r="E143" s="3" t="str">
        <f>IF(C143="","",INDEX(ARTICULOS!$S:$S,MATCH($C143,ARTICULOS!$T:$T,0)))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IFERROR(INDEX(ARTICULOS!$C:$C,MATCH(C144,ARTICULOS!$D:$D,0)),"")</f>
        <v/>
      </c>
      <c r="E144" s="3" t="str">
        <f>IF(C144="","",INDEX(ARTICULOS!$S:$S,MATCH($C144,ARTICULOS!$T:$T,0)))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IFERROR(INDEX(ARTICULOS!$C:$C,MATCH(C145,ARTICULOS!$D:$D,0)),"")</f>
        <v/>
      </c>
      <c r="E145" s="3" t="str">
        <f>IF(C145="","",INDEX(ARTICULOS!$S:$S,MATCH($C145,ARTICULOS!$T:$T,0)))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IFERROR(INDEX(ARTICULOS!$C:$C,MATCH(C146,ARTICULOS!$D:$D,0)),"")</f>
        <v/>
      </c>
      <c r="E146" s="3" t="str">
        <f>IF(C146="","",INDEX(ARTICULOS!$S:$S,MATCH($C146,ARTICULOS!$T:$T,0)))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IFERROR(INDEX(ARTICULOS!$C:$C,MATCH(C147,ARTICULOS!$D:$D,0)),"")</f>
        <v/>
      </c>
      <c r="E147" s="3" t="str">
        <f>IF(C147="","",INDEX(ARTICULOS!$S:$S,MATCH($C147,ARTICULOS!$T:$T,0)))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IFERROR(INDEX(ARTICULOS!$C:$C,MATCH(C148,ARTICULOS!$D:$D,0)),"")</f>
        <v/>
      </c>
      <c r="E148" s="3" t="str">
        <f>IF(C148="","",INDEX(ARTICULOS!$S:$S,MATCH($C148,ARTICULOS!$T:$T,0)))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IFERROR(INDEX(ARTICULOS!$C:$C,MATCH(C149,ARTICULOS!$D:$D,0)),"")</f>
        <v/>
      </c>
      <c r="E149" s="3" t="str">
        <f>IF(C149="","",INDEX(ARTICULOS!$S:$S,MATCH($C149,ARTICULOS!$T:$T,0)))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IFERROR(INDEX(ARTICULOS!$C:$C,MATCH(C150,ARTICULOS!$D:$D,0)),"")</f>
        <v/>
      </c>
      <c r="E150" s="3" t="str">
        <f>IF(C150="","",INDEX(ARTICULOS!$S:$S,MATCH($C150,ARTICULOS!$T:$T,0)))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IFERROR(INDEX(ARTICULOS!$C:$C,MATCH(C151,ARTICULOS!$D:$D,0)),"")</f>
        <v/>
      </c>
      <c r="E151" s="3" t="str">
        <f>IF(C151="","",INDEX(ARTICULOS!$S:$S,MATCH($C151,ARTICULOS!$T:$T,0)))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IFERROR(INDEX(ARTICULOS!$C:$C,MATCH(C152,ARTICULOS!$D:$D,0)),"")</f>
        <v/>
      </c>
      <c r="E152" s="3" t="str">
        <f>IF(C152="","",INDEX(ARTICULOS!$S:$S,MATCH($C152,ARTICULOS!$T:$T,0)))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IFERROR(INDEX(ARTICULOS!$C:$C,MATCH(C153,ARTICULOS!$D:$D,0)),"")</f>
        <v/>
      </c>
      <c r="E153" s="3" t="str">
        <f>IF(C153="","",INDEX(ARTICULOS!$S:$S,MATCH($C153,ARTICULOS!$T:$T,0)))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IFERROR(INDEX(ARTICULOS!$C:$C,MATCH(C154,ARTICULOS!$D:$D,0)),"")</f>
        <v/>
      </c>
      <c r="E154" s="3" t="str">
        <f>IF(C154="","",INDEX(ARTICULOS!$S:$S,MATCH($C154,ARTICULOS!$T:$T,0)))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IFERROR(INDEX(ARTICULOS!$C:$C,MATCH(C155,ARTICULOS!$D:$D,0)),"")</f>
        <v/>
      </c>
      <c r="E155" s="3" t="str">
        <f>IF(C155="","",INDEX(ARTICULOS!$S:$S,MATCH($C155,ARTICULOS!$T:$T,0)))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IFERROR(INDEX(ARTICULOS!$C:$C,MATCH(C156,ARTICULOS!$D:$D,0)),"")</f>
        <v/>
      </c>
      <c r="E156" s="3" t="str">
        <f>IF(C156="","",INDEX(ARTICULOS!$S:$S,MATCH($C156,ARTICULOS!$T:$T,0)))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IFERROR(INDEX(ARTICULOS!$C:$C,MATCH(C157,ARTICULOS!$D:$D,0)),"")</f>
        <v/>
      </c>
      <c r="E157" s="3" t="str">
        <f>IF(C157="","",INDEX(ARTICULOS!$S:$S,MATCH($C157,ARTICULOS!$T:$T,0)))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IFERROR(INDEX(ARTICULOS!$C:$C,MATCH(C158,ARTICULOS!$D:$D,0)),"")</f>
        <v/>
      </c>
      <c r="E158" s="3" t="str">
        <f>IF(C158="","",INDEX(ARTICULOS!$S:$S,MATCH($C158,ARTICULOS!$T:$T,0)))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IFERROR(INDEX(ARTICULOS!$C:$C,MATCH(C159,ARTICULOS!$D:$D,0)),"")</f>
        <v/>
      </c>
      <c r="E159" s="3" t="str">
        <f>IF(C159="","",INDEX(ARTICULOS!$S:$S,MATCH($C159,ARTICULOS!$T:$T,0)))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IFERROR(INDEX(ARTICULOS!$C:$C,MATCH(C160,ARTICULOS!$D:$D,0)),"")</f>
        <v/>
      </c>
      <c r="E160" s="3" t="str">
        <f>IF(C160="","",INDEX(ARTICULOS!$S:$S,MATCH($C160,ARTICULOS!$T:$T,0)))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IFERROR(INDEX(ARTICULOS!$C:$C,MATCH(C161,ARTICULOS!$D:$D,0)),"")</f>
        <v/>
      </c>
      <c r="E161" s="3" t="str">
        <f>IF(C161="","",INDEX(ARTICULOS!$S:$S,MATCH($C161,ARTICULOS!$T:$T,0)))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IFERROR(INDEX(ARTICULOS!$C:$C,MATCH(C162,ARTICULOS!$D:$D,0)),"")</f>
        <v/>
      </c>
      <c r="E162" s="3" t="str">
        <f>IF(C162="","",INDEX(ARTICULOS!$S:$S,MATCH($C162,ARTICULOS!$T:$T,0)))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IFERROR(INDEX(ARTICULOS!$C:$C,MATCH(C163,ARTICULOS!$D:$D,0)),"")</f>
        <v/>
      </c>
      <c r="E163" s="3" t="str">
        <f>IF(C163="","",INDEX(ARTICULOS!$S:$S,MATCH($C163,ARTICULOS!$T:$T,0)))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IFERROR(INDEX(ARTICULOS!$C:$C,MATCH(C164,ARTICULOS!$D:$D,0)),"")</f>
        <v/>
      </c>
      <c r="E164" s="3" t="str">
        <f>IF(C164="","",INDEX(ARTICULOS!$S:$S,MATCH($C164,ARTICULOS!$T:$T,0)))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IFERROR(INDEX(ARTICULOS!$C:$C,MATCH(C165,ARTICULOS!$D:$D,0)),"")</f>
        <v/>
      </c>
      <c r="E165" s="3" t="str">
        <f>IF(C165="","",INDEX(ARTICULOS!$S:$S,MATCH($C165,ARTICULOS!$T:$T,0)))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IFERROR(INDEX(ARTICULOS!$C:$C,MATCH(C166,ARTICULOS!$D:$D,0)),"")</f>
        <v/>
      </c>
      <c r="E166" s="3" t="str">
        <f>IF(C166="","",INDEX(ARTICULOS!$S:$S,MATCH($C166,ARTICULOS!$T:$T,0)))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IFERROR(INDEX(ARTICULOS!$C:$C,MATCH(C167,ARTICULOS!$D:$D,0)),"")</f>
        <v/>
      </c>
      <c r="E167" s="3" t="str">
        <f>IF(C167="","",INDEX(ARTICULOS!$S:$S,MATCH($C167,ARTICULOS!$T:$T,0)))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IFERROR(INDEX(ARTICULOS!$C:$C,MATCH(C168,ARTICULOS!$D:$D,0)),"")</f>
        <v/>
      </c>
      <c r="E168" s="3" t="str">
        <f>IF(C168="","",INDEX(ARTICULOS!$S:$S,MATCH($C168,ARTICULOS!$T:$T,0)))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IFERROR(INDEX(ARTICULOS!$C:$C,MATCH(C169,ARTICULOS!$D:$D,0)),"")</f>
        <v/>
      </c>
      <c r="E169" s="3" t="str">
        <f>IF(C169="","",INDEX(ARTICULOS!$S:$S,MATCH($C169,ARTICULOS!$T:$T,0)))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IFERROR(INDEX(ARTICULOS!$C:$C,MATCH(C170,ARTICULOS!$D:$D,0)),"")</f>
        <v/>
      </c>
      <c r="E170" s="3" t="str">
        <f>IF(C170="","",INDEX(ARTICULOS!$S:$S,MATCH($C170,ARTICULOS!$T:$T,0)))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IFERROR(INDEX(ARTICULOS!$C:$C,MATCH(C171,ARTICULOS!$D:$D,0)),"")</f>
        <v/>
      </c>
      <c r="E171" s="3" t="str">
        <f>IF(C171="","",INDEX(ARTICULOS!$S:$S,MATCH($C171,ARTICULOS!$T:$T,0)))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IFERROR(INDEX(ARTICULOS!$C:$C,MATCH(C172,ARTICULOS!$D:$D,0)),"")</f>
        <v/>
      </c>
      <c r="E172" s="3" t="str">
        <f>IF(C172="","",INDEX(ARTICULOS!$S:$S,MATCH($C172,ARTICULOS!$T:$T,0)))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IFERROR(INDEX(ARTICULOS!$C:$C,MATCH(C173,ARTICULOS!$D:$D,0)),"")</f>
        <v/>
      </c>
      <c r="E173" s="3" t="str">
        <f>IF(C173="","",INDEX(ARTICULOS!$S:$S,MATCH($C173,ARTICULOS!$T:$T,0)))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IFERROR(INDEX(ARTICULOS!$C:$C,MATCH(C174,ARTICULOS!$D:$D,0)),"")</f>
        <v/>
      </c>
      <c r="E174" s="3" t="str">
        <f>IF(C174="","",INDEX(ARTICULOS!$S:$S,MATCH($C174,ARTICULOS!$T:$T,0)))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IFERROR(INDEX(ARTICULOS!$C:$C,MATCH(C175,ARTICULOS!$D:$D,0)),"")</f>
        <v/>
      </c>
      <c r="E175" s="3" t="str">
        <f>IF(C175="","",INDEX(ARTICULOS!$S:$S,MATCH($C175,ARTICULOS!$T:$T,0)))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IFERROR(INDEX(ARTICULOS!$C:$C,MATCH(C176,ARTICULOS!$D:$D,0)),"")</f>
        <v/>
      </c>
      <c r="E176" s="3" t="str">
        <f>IF(C176="","",INDEX(ARTICULOS!$S:$S,MATCH($C176,ARTICULOS!$T:$T,0)))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IFERROR(INDEX(ARTICULOS!$C:$C,MATCH(C177,ARTICULOS!$D:$D,0)),"")</f>
        <v/>
      </c>
      <c r="E177" s="3" t="str">
        <f>IF(C177="","",INDEX(ARTICULOS!$S:$S,MATCH($C177,ARTICULOS!$T:$T,0)))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IFERROR(INDEX(ARTICULOS!$C:$C,MATCH(C178,ARTICULOS!$D:$D,0)),"")</f>
        <v/>
      </c>
      <c r="E178" s="3" t="str">
        <f>IF(C178="","",INDEX(ARTICULOS!$S:$S,MATCH($C178,ARTICULOS!$T:$T,0)))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IFERROR(INDEX(ARTICULOS!$C:$C,MATCH(C179,ARTICULOS!$D:$D,0)),"")</f>
        <v/>
      </c>
      <c r="E179" s="3" t="str">
        <f>IF(C179="","",INDEX(ARTICULOS!$S:$S,MATCH($C179,ARTICULOS!$T:$T,0)))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IFERROR(INDEX(ARTICULOS!$C:$C,MATCH(C180,ARTICULOS!$D:$D,0)),"")</f>
        <v/>
      </c>
      <c r="E180" s="3" t="str">
        <f>IF(C180="","",INDEX(ARTICULOS!$S:$S,MATCH($C180,ARTICULOS!$T:$T,0)))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IFERROR(INDEX(ARTICULOS!$C:$C,MATCH(C181,ARTICULOS!$D:$D,0)),"")</f>
        <v/>
      </c>
      <c r="E181" s="3" t="str">
        <f>IF(C181="","",INDEX(ARTICULOS!$S:$S,MATCH($C181,ARTICULOS!$T:$T,0)))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IFERROR(INDEX(ARTICULOS!$C:$C,MATCH(C182,ARTICULOS!$D:$D,0)),"")</f>
        <v/>
      </c>
      <c r="E182" s="3" t="str">
        <f>IF(C182="","",INDEX(ARTICULOS!$S:$S,MATCH($C182,ARTICULOS!$T:$T,0)))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IFERROR(INDEX(ARTICULOS!$C:$C,MATCH(C183,ARTICULOS!$D:$D,0)),"")</f>
        <v/>
      </c>
      <c r="E183" s="3" t="str">
        <f>IF(C183="","",INDEX(ARTICULOS!$S:$S,MATCH($C183,ARTICULOS!$T:$T,0)))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IFERROR(INDEX(ARTICULOS!$C:$C,MATCH(C184,ARTICULOS!$D:$D,0)),"")</f>
        <v/>
      </c>
      <c r="E184" s="3" t="str">
        <f>IF(C184="","",INDEX(ARTICULOS!$S:$S,MATCH($C184,ARTICULOS!$T:$T,0)))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IFERROR(INDEX(ARTICULOS!$C:$C,MATCH(C185,ARTICULOS!$D:$D,0)),"")</f>
        <v/>
      </c>
      <c r="E185" s="3" t="str">
        <f>IF(C185="","",INDEX(ARTICULOS!$S:$S,MATCH($C185,ARTICULOS!$T:$T,0)))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IFERROR(INDEX(ARTICULOS!$C:$C,MATCH(C186,ARTICULOS!$D:$D,0)),"")</f>
        <v/>
      </c>
      <c r="E186" s="3" t="str">
        <f>IF(C186="","",INDEX(ARTICULOS!$S:$S,MATCH($C186,ARTICULOS!$T:$T,0)))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IFERROR(INDEX(ARTICULOS!$C:$C,MATCH(C187,ARTICULOS!$D:$D,0)),"")</f>
        <v/>
      </c>
      <c r="E187" s="3" t="str">
        <f>IF(C187="","",INDEX(ARTICULOS!$S:$S,MATCH($C187,ARTICULOS!$T:$T,0)))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IFERROR(INDEX(ARTICULOS!$C:$C,MATCH(C188,ARTICULOS!$D:$D,0)),"")</f>
        <v/>
      </c>
      <c r="E188" s="3" t="str">
        <f>IF(C188="","",INDEX(ARTICULOS!$S:$S,MATCH($C188,ARTICULOS!$T:$T,0)))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IFERROR(INDEX(ARTICULOS!$C:$C,MATCH(C189,ARTICULOS!$D:$D,0)),"")</f>
        <v/>
      </c>
      <c r="E189" s="3" t="str">
        <f>IF(C189="","",INDEX(ARTICULOS!$S:$S,MATCH($C189,ARTICULOS!$T:$T,0)))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IFERROR(INDEX(ARTICULOS!$C:$C,MATCH(C190,ARTICULOS!$D:$D,0)),"")</f>
        <v/>
      </c>
      <c r="E190" s="3" t="str">
        <f>IF(C190="","",INDEX(ARTICULOS!$S:$S,MATCH($C190,ARTICULOS!$T:$T,0)))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IFERROR(INDEX(ARTICULOS!$C:$C,MATCH(C191,ARTICULOS!$D:$D,0)),"")</f>
        <v/>
      </c>
      <c r="E191" s="3" t="str">
        <f>IF(C191="","",INDEX(ARTICULOS!$S:$S,MATCH($C191,ARTICULOS!$T:$T,0)))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IFERROR(INDEX(ARTICULOS!$C:$C,MATCH(C192,ARTICULOS!$D:$D,0)),"")</f>
        <v/>
      </c>
      <c r="E192" s="3" t="str">
        <f>IF(C192="","",INDEX(ARTICULOS!$S:$S,MATCH($C192,ARTICULOS!$T:$T,0)))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IFERROR(INDEX(ARTICULOS!$C:$C,MATCH(C193,ARTICULOS!$D:$D,0)),"")</f>
        <v/>
      </c>
      <c r="E193" s="3" t="str">
        <f>IF(C193="","",INDEX(ARTICULOS!$S:$S,MATCH($C193,ARTICULOS!$T:$T,0)))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IFERROR(INDEX(ARTICULOS!$C:$C,MATCH(C194,ARTICULOS!$D:$D,0)),"")</f>
        <v/>
      </c>
      <c r="E194" s="3" t="str">
        <f>IF(C194="","",INDEX(ARTICULOS!$S:$S,MATCH($C194,ARTICULOS!$T:$T,0)))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IFERROR(INDEX(ARTICULOS!$C:$C,MATCH(C195,ARTICULOS!$D:$D,0)),"")</f>
        <v/>
      </c>
      <c r="E195" s="3" t="str">
        <f>IF(C195="","",INDEX(ARTICULOS!$S:$S,MATCH($C195,ARTICULOS!$T:$T,0)))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IFERROR(INDEX(ARTICULOS!$C:$C,MATCH(C196,ARTICULOS!$D:$D,0)),"")</f>
        <v/>
      </c>
      <c r="E196" s="3" t="str">
        <f>IF(C196="","",INDEX(ARTICULOS!$S:$S,MATCH($C196,ARTICULOS!$T:$T,0)))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IFERROR(INDEX(ARTICULOS!$C:$C,MATCH(C197,ARTICULOS!$D:$D,0)),"")</f>
        <v/>
      </c>
      <c r="E197" s="3" t="str">
        <f>IF(C197="","",INDEX(ARTICULOS!$S:$S,MATCH($C197,ARTICULOS!$T:$T,0)))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IFERROR(INDEX(ARTICULOS!$C:$C,MATCH(C198,ARTICULOS!$D:$D,0)),"")</f>
        <v/>
      </c>
      <c r="E198" s="3" t="str">
        <f>IF(C198="","",INDEX(ARTICULOS!$S:$S,MATCH($C198,ARTICULOS!$T:$T,0)))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IFERROR(INDEX(ARTICULOS!$C:$C,MATCH(C199,ARTICULOS!$D:$D,0)),"")</f>
        <v/>
      </c>
      <c r="E199" s="3" t="str">
        <f>IF(C199="","",INDEX(ARTICULOS!$S:$S,MATCH($C199,ARTICULOS!$T:$T,0)))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IFERROR(INDEX(ARTICULOS!$C:$C,MATCH(C200,ARTICULOS!$D:$D,0)),"")</f>
        <v/>
      </c>
      <c r="E200" s="3" t="str">
        <f>IF(C200="","",INDEX(ARTICULOS!$S:$S,MATCH($C200,ARTICULOS!$T:$T,0)))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IFERROR(INDEX(ARTICULOS!$C:$C,MATCH(C201,ARTICULOS!$D:$D,0)),"")</f>
        <v/>
      </c>
      <c r="E201" s="3" t="str">
        <f>IF(C201="","",INDEX(ARTICULOS!$S:$S,MATCH($C201,ARTICULOS!$T:$T,0)))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IFERROR(INDEX(ARTICULOS!$C:$C,MATCH(C202,ARTICULOS!$D:$D,0)),"")</f>
        <v/>
      </c>
      <c r="E202" s="3" t="str">
        <f>IF(C202="","",INDEX(ARTICULOS!$S:$S,MATCH($C202,ARTICULOS!$T:$T,0)))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IFERROR(INDEX(ARTICULOS!$C:$C,MATCH(C203,ARTICULOS!$D:$D,0)),"")</f>
        <v/>
      </c>
      <c r="E203" s="3" t="str">
        <f>IF(C203="","",INDEX(ARTICULOS!$S:$S,MATCH($C203,ARTICULOS!$T:$T,0)))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IFERROR(INDEX(ARTICULOS!$C:$C,MATCH(C204,ARTICULOS!$D:$D,0)),"")</f>
        <v/>
      </c>
      <c r="E204" s="3" t="str">
        <f>IF(C204="","",INDEX(ARTICULOS!$S:$S,MATCH($C204,ARTICULOS!$T:$T,0)))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IFERROR(INDEX(ARTICULOS!$C:$C,MATCH(C205,ARTICULOS!$D:$D,0)),"")</f>
        <v/>
      </c>
      <c r="E205" s="3" t="str">
        <f>IF(C205="","",INDEX(ARTICULOS!$S:$S,MATCH($C205,ARTICULOS!$T:$T,0)))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IFERROR(INDEX(ARTICULOS!$C:$C,MATCH(C206,ARTICULOS!$D:$D,0)),"")</f>
        <v/>
      </c>
      <c r="E206" s="3" t="str">
        <f>IF(C206="","",INDEX(ARTICULOS!$S:$S,MATCH($C206,ARTICULOS!$T:$T,0)))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IFERROR(INDEX(ARTICULOS!$C:$C,MATCH(C207,ARTICULOS!$D:$D,0)),"")</f>
        <v/>
      </c>
      <c r="E207" s="3" t="str">
        <f>IF(C207="","",INDEX(ARTICULOS!$S:$S,MATCH($C207,ARTICULOS!$T:$T,0)))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IFERROR(INDEX(ARTICULOS!$C:$C,MATCH(C208,ARTICULOS!$D:$D,0)),"")</f>
        <v/>
      </c>
      <c r="E208" s="3" t="str">
        <f>IF(C208="","",INDEX(ARTICULOS!$S:$S,MATCH($C208,ARTICULOS!$T:$T,0)))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IFERROR(INDEX(ARTICULOS!$C:$C,MATCH(C209,ARTICULOS!$D:$D,0)),"")</f>
        <v/>
      </c>
      <c r="E209" s="3" t="str">
        <f>IF(C209="","",INDEX(ARTICULOS!$S:$S,MATCH($C209,ARTICULOS!$T:$T,0)))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IFERROR(INDEX(ARTICULOS!$C:$C,MATCH(C210,ARTICULOS!$D:$D,0)),"")</f>
        <v/>
      </c>
      <c r="E210" s="3" t="str">
        <f>IF(C210="","",INDEX(ARTICULOS!$S:$S,MATCH($C210,ARTICULOS!$T:$T,0)))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IFERROR(INDEX(ARTICULOS!$C:$C,MATCH(C211,ARTICULOS!$D:$D,0)),"")</f>
        <v/>
      </c>
      <c r="E211" s="3" t="str">
        <f>IF(C211="","",INDEX(ARTICULOS!$S:$S,MATCH($C211,ARTICULOS!$T:$T,0)))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IFERROR(INDEX(ARTICULOS!$C:$C,MATCH(C212,ARTICULOS!$D:$D,0)),"")</f>
        <v/>
      </c>
      <c r="E212" s="3" t="str">
        <f>IF(C212="","",INDEX(ARTICULOS!$S:$S,MATCH($C212,ARTICULOS!$T:$T,0)))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IFERROR(INDEX(ARTICULOS!$C:$C,MATCH(C213,ARTICULOS!$D:$D,0)),"")</f>
        <v/>
      </c>
      <c r="E213" s="3" t="str">
        <f>IF(C213="","",INDEX(ARTICULOS!$S:$S,MATCH($C213,ARTICULOS!$T:$T,0)))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IFERROR(INDEX(ARTICULOS!$C:$C,MATCH(C214,ARTICULOS!$D:$D,0)),"")</f>
        <v/>
      </c>
      <c r="E214" s="3" t="str">
        <f>IF(C214="","",INDEX(ARTICULOS!$S:$S,MATCH($C214,ARTICULOS!$T:$T,0)))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IFERROR(INDEX(ARTICULOS!$C:$C,MATCH(C215,ARTICULOS!$D:$D,0)),"")</f>
        <v/>
      </c>
      <c r="E215" s="3" t="str">
        <f>IF(C215="","",INDEX(ARTICULOS!$S:$S,MATCH($C215,ARTICULOS!$T:$T,0)))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IFERROR(INDEX(ARTICULOS!$C:$C,MATCH(C216,ARTICULOS!$D:$D,0)),"")</f>
        <v/>
      </c>
      <c r="E216" s="3" t="str">
        <f>IF(C216="","",INDEX(ARTICULOS!$S:$S,MATCH($C216,ARTICULOS!$T:$T,0)))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IFERROR(INDEX(ARTICULOS!$C:$C,MATCH(C217,ARTICULOS!$D:$D,0)),"")</f>
        <v/>
      </c>
      <c r="E217" s="3" t="str">
        <f>IF(C217="","",INDEX(ARTICULOS!$S:$S,MATCH($C217,ARTICULOS!$T:$T,0)))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IFERROR(INDEX(ARTICULOS!$C:$C,MATCH(C218,ARTICULOS!$D:$D,0)),"")</f>
        <v/>
      </c>
      <c r="E218" s="3" t="str">
        <f>IF(C218="","",INDEX(ARTICULOS!$S:$S,MATCH($C218,ARTICULOS!$T:$T,0)))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IFERROR(INDEX(ARTICULOS!$C:$C,MATCH(C219,ARTICULOS!$D:$D,0)),"")</f>
        <v/>
      </c>
      <c r="E219" s="3" t="str">
        <f>IF(C219="","",INDEX(ARTICULOS!$S:$S,MATCH($C219,ARTICULOS!$T:$T,0)))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IFERROR(INDEX(ARTICULOS!$C:$C,MATCH(C220,ARTICULOS!$D:$D,0)),"")</f>
        <v/>
      </c>
      <c r="E220" s="3" t="str">
        <f>IF(C220="","",INDEX(ARTICULOS!$S:$S,MATCH($C220,ARTICULOS!$T:$T,0)))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IFERROR(INDEX(ARTICULOS!$C:$C,MATCH(C221,ARTICULOS!$D:$D,0)),"")</f>
        <v/>
      </c>
      <c r="E221" s="3" t="str">
        <f>IF(C221="","",INDEX(ARTICULOS!$S:$S,MATCH($C221,ARTICULOS!$T:$T,0)))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IFERROR(INDEX(ARTICULOS!$C:$C,MATCH(C222,ARTICULOS!$D:$D,0)),"")</f>
        <v/>
      </c>
      <c r="E222" s="3" t="str">
        <f>IF(C222="","",INDEX(ARTICULOS!$S:$S,MATCH($C222,ARTICULOS!$T:$T,0)))</f>
        <v/>
      </c>
      <c r="F222" t="str">
        <f>IF(C222="","",CONCATENATE("{ id_imagen: ",$A222,",id_articulo: ",$E222,",url: require('../images/articulos/",$D222,"')"," },"))</f>
        <v/>
      </c>
    </row>
    <row r="223" spans="1:6" x14ac:dyDescent="0.25">
      <c r="A223" s="3" t="str">
        <f>IF(C223="","",MAX($A$1:A222)+1)</f>
        <v/>
      </c>
      <c r="B223" s="3" t="str">
        <f>IFERROR(INDEX(ARTICULOS!$C:$C,MATCH(C223,ARTICULOS!$D:$D,0)),"")</f>
        <v/>
      </c>
      <c r="E223" s="3" t="str">
        <f>IF(C223="","",INDEX(ARTICULOS!$S:$S,MATCH($C223,ARTICULOS!$T:$T,0)))</f>
        <v/>
      </c>
      <c r="F223" t="str">
        <f>IF(C223="","",CONCATENATE("{ id_imagen: ",$A223,",id_articulo: ",$E223,",url: require('../images/articulos/",$D223,"')"," },"))</f>
        <v/>
      </c>
    </row>
    <row r="224" spans="1:6" x14ac:dyDescent="0.25">
      <c r="A224" s="3" t="str">
        <f>IF(C224="","",MAX($A$1:A223)+1)</f>
        <v/>
      </c>
      <c r="B224" s="3" t="str">
        <f>IFERROR(INDEX(ARTICULOS!$C:$C,MATCH(C224,ARTICULOS!$D:$D,0)),"")</f>
        <v/>
      </c>
      <c r="E224" s="3" t="str">
        <f>IF(C224="","",INDEX(ARTICULOS!$S:$S,MATCH($C224,ARTICULOS!$T:$T,0)))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IFERROR(INDEX(ARTICULOS!$C:$C,MATCH(C225,ARTICULOS!$D:$D,0)),"")</f>
        <v/>
      </c>
      <c r="E225" s="3" t="str">
        <f>IF(C225="","",INDEX(ARTICULOS!$S:$S,MATCH($C225,ARTICULOS!$T:$T,0)))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IFERROR(INDEX(ARTICULOS!$C:$C,MATCH(C226,ARTICULOS!$D:$D,0)),"")</f>
        <v/>
      </c>
      <c r="E226" s="3" t="str">
        <f>IF(C226="","",INDEX(ARTICULOS!$S:$S,MATCH($C226,ARTICULOS!$T:$T,0)))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IFERROR(INDEX(ARTICULOS!$C:$C,MATCH(C227,ARTICULOS!$D:$D,0)),"")</f>
        <v/>
      </c>
      <c r="E227" s="3" t="str">
        <f>IF(C227="","",INDEX(ARTICULOS!$S:$S,MATCH($C227,ARTICULOS!$T:$T,0)))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IFERROR(INDEX(ARTICULOS!$C:$C,MATCH(C228,ARTICULOS!$D:$D,0)),"")</f>
        <v/>
      </c>
      <c r="E228" s="3" t="str">
        <f>IF(C228="","",INDEX(ARTICULOS!$S:$S,MATCH($C228,ARTICULOS!$T:$T,0)))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IFERROR(INDEX(ARTICULOS!$C:$C,MATCH(C229,ARTICULOS!$D:$D,0)),"")</f>
        <v/>
      </c>
      <c r="E229" s="3" t="str">
        <f>IF(C229="","",INDEX(ARTICULOS!$S:$S,MATCH($C229,ARTICULOS!$T:$T,0)))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IFERROR(INDEX(ARTICULOS!$C:$C,MATCH(C230,ARTICULOS!$D:$D,0)),"")</f>
        <v/>
      </c>
      <c r="E230" s="3" t="str">
        <f>IF(C230="","",INDEX(ARTICULOS!$S:$S,MATCH($C230,ARTICULOS!$T:$T,0)))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IFERROR(INDEX(ARTICULOS!$C:$C,MATCH(C231,ARTICULOS!$D:$D,0)),"")</f>
        <v/>
      </c>
      <c r="E231" s="3" t="str">
        <f>IF(C231="","",INDEX(ARTICULOS!$S:$S,MATCH($C231,ARTICULOS!$T:$T,0)))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IFERROR(INDEX(ARTICULOS!$C:$C,MATCH(C232,ARTICULOS!$D:$D,0)),"")</f>
        <v/>
      </c>
      <c r="E232" s="3" t="str">
        <f>IF(C232="","",INDEX(ARTICULOS!$S:$S,MATCH($C232,ARTICULOS!$T:$T,0)))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IFERROR(INDEX(ARTICULOS!$C:$C,MATCH(C233,ARTICULOS!$D:$D,0)),"")</f>
        <v/>
      </c>
      <c r="E233" s="3" t="str">
        <f>IF(C233="","",INDEX(ARTICULOS!$S:$S,MATCH($C233,ARTICULOS!$T:$T,0)))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IFERROR(INDEX(ARTICULOS!$C:$C,MATCH(C234,ARTICULOS!$D:$D,0)),"")</f>
        <v/>
      </c>
      <c r="E234" s="3" t="str">
        <f>IF(C234="","",INDEX(ARTICULOS!$S:$S,MATCH($C234,ARTICULOS!$T:$T,0)))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IFERROR(INDEX(ARTICULOS!$C:$C,MATCH(C235,ARTICULOS!$D:$D,0)),"")</f>
        <v/>
      </c>
      <c r="E235" s="3" t="str">
        <f>IF(C235="","",INDEX(ARTICULOS!$S:$S,MATCH($C235,ARTICULOS!$T:$T,0)))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IFERROR(INDEX(ARTICULOS!$C:$C,MATCH(C236,ARTICULOS!$D:$D,0)),"")</f>
        <v/>
      </c>
      <c r="E236" s="3" t="str">
        <f>IF(C236="","",INDEX(ARTICULOS!$S:$S,MATCH($C236,ARTICULOS!$T:$T,0)))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IFERROR(INDEX(ARTICULOS!$C:$C,MATCH(C237,ARTICULOS!$D:$D,0)),"")</f>
        <v/>
      </c>
      <c r="E237" s="3" t="str">
        <f>IF(C237="","",INDEX(ARTICULOS!$S:$S,MATCH($C237,ARTICULOS!$T:$T,0)))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IFERROR(INDEX(ARTICULOS!$C:$C,MATCH(C238,ARTICULOS!$D:$D,0)),"")</f>
        <v/>
      </c>
      <c r="E238" s="3" t="str">
        <f>IF(C238="","",INDEX(ARTICULOS!$S:$S,MATCH($C238,ARTICULOS!$T:$T,0)))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IFERROR(INDEX(ARTICULOS!$C:$C,MATCH(C239,ARTICULOS!$D:$D,0)),"")</f>
        <v/>
      </c>
      <c r="E239" s="3" t="str">
        <f>IF(C239="","",INDEX(ARTICULOS!$S:$S,MATCH($C239,ARTICULOS!$T:$T,0)))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IFERROR(INDEX(ARTICULOS!$C:$C,MATCH(C240,ARTICULOS!$D:$D,0)),"")</f>
        <v/>
      </c>
      <c r="E240" s="3" t="str">
        <f>IF(C240="","",INDEX(ARTICULOS!$S:$S,MATCH($C240,ARTICULOS!$T:$T,0)))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IFERROR(INDEX(ARTICULOS!$C:$C,MATCH(C241,ARTICULOS!$D:$D,0)),"")</f>
        <v/>
      </c>
      <c r="E241" s="3" t="str">
        <f>IF(C241="","",INDEX(ARTICULOS!$S:$S,MATCH($C241,ARTICULOS!$T:$T,0)))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IFERROR(INDEX(ARTICULOS!$C:$C,MATCH(C242,ARTICULOS!$D:$D,0)),"")</f>
        <v/>
      </c>
      <c r="E242" s="3" t="str">
        <f>IF(C242="","",INDEX(ARTICULOS!$S:$S,MATCH($C242,ARTICULOS!$T:$T,0)))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IFERROR(INDEX(ARTICULOS!$C:$C,MATCH(C243,ARTICULOS!$D:$D,0)),"")</f>
        <v/>
      </c>
      <c r="E243" s="3" t="str">
        <f>IF(C243="","",INDEX(ARTICULOS!$S:$S,MATCH($C243,ARTICULOS!$T:$T,0)))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IFERROR(INDEX(ARTICULOS!$C:$C,MATCH(C244,ARTICULOS!$D:$D,0)),"")</f>
        <v/>
      </c>
      <c r="E244" s="3" t="str">
        <f>IF(C244="","",INDEX(ARTICULOS!$S:$S,MATCH($C244,ARTICULOS!$T:$T,0)))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IFERROR(INDEX(ARTICULOS!$C:$C,MATCH(C245,ARTICULOS!$D:$D,0)),"")</f>
        <v/>
      </c>
      <c r="E245" s="3" t="str">
        <f>IF(C245="","",INDEX(ARTICULOS!$S:$S,MATCH($C245,ARTICULOS!$T:$T,0)))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IFERROR(INDEX(ARTICULOS!$C:$C,MATCH(C246,ARTICULOS!$D:$D,0)),"")</f>
        <v/>
      </c>
      <c r="E246" s="3" t="str">
        <f>IF(C246="","",INDEX(ARTICULOS!$S:$S,MATCH($C246,ARTICULOS!$T:$T,0)))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IFERROR(INDEX(ARTICULOS!$C:$C,MATCH(C247,ARTICULOS!$D:$D,0)),"")</f>
        <v/>
      </c>
      <c r="E247" s="3" t="str">
        <f>IF(C247="","",INDEX(ARTICULOS!$S:$S,MATCH($C247,ARTICULOS!$T:$T,0)))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IFERROR(INDEX(ARTICULOS!$C:$C,MATCH(C248,ARTICULOS!$D:$D,0)),"")</f>
        <v/>
      </c>
      <c r="E248" s="3" t="str">
        <f>IF(C248="","",INDEX(ARTICULOS!$S:$S,MATCH($C248,ARTICULOS!$T:$T,0)))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IFERROR(INDEX(ARTICULOS!$C:$C,MATCH(C249,ARTICULOS!$D:$D,0)),"")</f>
        <v/>
      </c>
      <c r="E249" s="3" t="str">
        <f>IF(C249="","",INDEX(ARTICULOS!$S:$S,MATCH($C249,ARTICULOS!$T:$T,0)))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IFERROR(INDEX(ARTICULOS!$C:$C,MATCH(C250,ARTICULOS!$D:$D,0)),"")</f>
        <v/>
      </c>
      <c r="E250" s="3" t="str">
        <f>IF(C250="","",INDEX(ARTICULOS!$S:$S,MATCH($C250,ARTICULOS!$T:$T,0)))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IFERROR(INDEX(ARTICULOS!$C:$C,MATCH(C251,ARTICULOS!$D:$D,0)),"")</f>
        <v/>
      </c>
      <c r="E251" s="3" t="str">
        <f>IF(C251="","",INDEX(ARTICULOS!$S:$S,MATCH($C251,ARTICULOS!$T:$T,0)))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IFERROR(INDEX(ARTICULOS!$C:$C,MATCH(C252,ARTICULOS!$D:$D,0)),"")</f>
        <v/>
      </c>
      <c r="E252" s="3" t="str">
        <f>IF(C252="","",INDEX(ARTICULOS!$S:$S,MATCH($C252,ARTICULOS!$T:$T,0)))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IFERROR(INDEX(ARTICULOS!$C:$C,MATCH(C253,ARTICULOS!$D:$D,0)),"")</f>
        <v/>
      </c>
      <c r="E253" s="3" t="str">
        <f>IF(C253="","",INDEX(ARTICULOS!$S:$S,MATCH($C253,ARTICULOS!$T:$T,0)))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IFERROR(INDEX(ARTICULOS!$C:$C,MATCH(C254,ARTICULOS!$D:$D,0)),"")</f>
        <v/>
      </c>
      <c r="E254" s="3" t="str">
        <f>IF(C254="","",INDEX(ARTICULOS!$S:$S,MATCH($C254,ARTICULOS!$T:$T,0)))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IFERROR(INDEX(ARTICULOS!$C:$C,MATCH(C255,ARTICULOS!$D:$D,0)),"")</f>
        <v/>
      </c>
      <c r="E255" s="3" t="str">
        <f>IF(C255="","",INDEX(ARTICULOS!$S:$S,MATCH($C255,ARTICULOS!$T:$T,0)))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IFERROR(INDEX(ARTICULOS!$C:$C,MATCH(C256,ARTICULOS!$D:$D,0)),"")</f>
        <v/>
      </c>
      <c r="E256" s="3" t="str">
        <f>IF(C256="","",INDEX(ARTICULOS!$S:$S,MATCH($C256,ARTICULOS!$T:$T,0)))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IFERROR(INDEX(ARTICULOS!$C:$C,MATCH(C257,ARTICULOS!$D:$D,0)),"")</f>
        <v/>
      </c>
      <c r="E257" s="3" t="str">
        <f>IF(C257="","",INDEX(ARTICULOS!$S:$S,MATCH($C257,ARTICULOS!$T:$T,0)))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IFERROR(INDEX(ARTICULOS!$C:$C,MATCH(C258,ARTICULOS!$D:$D,0)),"")</f>
        <v/>
      </c>
      <c r="E258" s="3" t="str">
        <f>IF(C258="","",INDEX(ARTICULOS!$S:$S,MATCH($C258,ARTICULOS!$T:$T,0)))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IFERROR(INDEX(ARTICULOS!$C:$C,MATCH(C259,ARTICULOS!$D:$D,0)),"")</f>
        <v/>
      </c>
      <c r="E259" s="3" t="str">
        <f>IF(C259="","",INDEX(ARTICULOS!$S:$S,MATCH($C259,ARTICULOS!$T:$T,0)))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IFERROR(INDEX(ARTICULOS!$C:$C,MATCH(C260,ARTICULOS!$D:$D,0)),"")</f>
        <v/>
      </c>
      <c r="E260" s="3" t="str">
        <f>IF(C260="","",INDEX(ARTICULOS!$S:$S,MATCH($C260,ARTICULOS!$T:$T,0)))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IFERROR(INDEX(ARTICULOS!$C:$C,MATCH(C261,ARTICULOS!$D:$D,0)),"")</f>
        <v/>
      </c>
      <c r="E261" s="3" t="str">
        <f>IF(C261="","",INDEX(ARTICULOS!$S:$S,MATCH($C261,ARTICULOS!$T:$T,0)))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IFERROR(INDEX(ARTICULOS!$C:$C,MATCH(C262,ARTICULOS!$D:$D,0)),"")</f>
        <v/>
      </c>
      <c r="E262" s="3" t="str">
        <f>IF(C262="","",INDEX(ARTICULOS!$S:$S,MATCH($C262,ARTICULOS!$T:$T,0)))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IFERROR(INDEX(ARTICULOS!$C:$C,MATCH(C263,ARTICULOS!$D:$D,0)),"")</f>
        <v/>
      </c>
      <c r="E263" s="3" t="str">
        <f>IF(C263="","",INDEX(ARTICULOS!$S:$S,MATCH($C263,ARTICULOS!$T:$T,0)))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IFERROR(INDEX(ARTICULOS!$C:$C,MATCH(C264,ARTICULOS!$D:$D,0)),"")</f>
        <v/>
      </c>
      <c r="E264" s="3" t="str">
        <f>IF(C264="","",INDEX(ARTICULOS!$S:$S,MATCH($C264,ARTICULOS!$T:$T,0)))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IFERROR(INDEX(ARTICULOS!$C:$C,MATCH(C265,ARTICULOS!$D:$D,0)),"")</f>
        <v/>
      </c>
      <c r="E265" s="3" t="str">
        <f>IF(C265="","",INDEX(ARTICULOS!$S:$S,MATCH($C265,ARTICULOS!$T:$T,0)))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IFERROR(INDEX(ARTICULOS!$C:$C,MATCH(C266,ARTICULOS!$D:$D,0)),"")</f>
        <v/>
      </c>
      <c r="E266" s="3" t="str">
        <f>IF(C266="","",INDEX(ARTICULOS!$S:$S,MATCH($C266,ARTICULOS!$T:$T,0)))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IFERROR(INDEX(ARTICULOS!$C:$C,MATCH(C267,ARTICULOS!$D:$D,0)),"")</f>
        <v/>
      </c>
      <c r="E267" s="3" t="str">
        <f>IF(C267="","",INDEX(ARTICULOS!$S:$S,MATCH($C267,ARTICULOS!$T:$T,0)))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IFERROR(INDEX(ARTICULOS!$C:$C,MATCH(C268,ARTICULOS!$D:$D,0)),"")</f>
        <v/>
      </c>
      <c r="E268" s="3" t="str">
        <f>IF(C268="","",INDEX(ARTICULOS!$S:$S,MATCH($C268,ARTICULOS!$T:$T,0)))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IFERROR(INDEX(ARTICULOS!$C:$C,MATCH(C269,ARTICULOS!$D:$D,0)),"")</f>
        <v/>
      </c>
      <c r="E269" s="3" t="str">
        <f>IF(C269="","",INDEX(ARTICULOS!$S:$S,MATCH($C269,ARTICULOS!$T:$T,0)))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IFERROR(INDEX(ARTICULOS!$C:$C,MATCH(C270,ARTICULOS!$D:$D,0)),"")</f>
        <v/>
      </c>
      <c r="E270" s="3" t="str">
        <f>IF(C270="","",INDEX(ARTICULOS!$S:$S,MATCH($C270,ARTICULOS!$T:$T,0)))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IFERROR(INDEX(ARTICULOS!$C:$C,MATCH(C271,ARTICULOS!$D:$D,0)),"")</f>
        <v/>
      </c>
      <c r="E271" s="3" t="str">
        <f>IF(C271="","",INDEX(ARTICULOS!$S:$S,MATCH($C271,ARTICULOS!$T:$T,0)))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IFERROR(INDEX(ARTICULOS!$C:$C,MATCH(C272,ARTICULOS!$D:$D,0)),"")</f>
        <v/>
      </c>
      <c r="E272" s="3" t="str">
        <f>IF(C272="","",INDEX(ARTICULOS!$S:$S,MATCH($C272,ARTICULOS!$T:$T,0)))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IFERROR(INDEX(ARTICULOS!$C:$C,MATCH(C273,ARTICULOS!$D:$D,0)),"")</f>
        <v/>
      </c>
      <c r="E273" s="3" t="str">
        <f>IF(C273="","",INDEX(ARTICULOS!$S:$S,MATCH($C273,ARTICULOS!$T:$T,0)))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IFERROR(INDEX(ARTICULOS!$C:$C,MATCH(C274,ARTICULOS!$D:$D,0)),"")</f>
        <v/>
      </c>
      <c r="E274" s="3" t="str">
        <f>IF(C274="","",INDEX(ARTICULOS!$S:$S,MATCH($C274,ARTICULOS!$T:$T,0)))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IFERROR(INDEX(ARTICULOS!$C:$C,MATCH(C275,ARTICULOS!$D:$D,0)),"")</f>
        <v/>
      </c>
      <c r="E275" s="3" t="str">
        <f>IF(C275="","",INDEX(ARTICULOS!$S:$S,MATCH($C275,ARTICULOS!$T:$T,0)))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IFERROR(INDEX(ARTICULOS!$C:$C,MATCH(C276,ARTICULOS!$D:$D,0)),"")</f>
        <v/>
      </c>
      <c r="E276" s="3" t="str">
        <f>IF(C276="","",INDEX(ARTICULOS!$S:$S,MATCH($C276,ARTICULOS!$T:$T,0)))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IFERROR(INDEX(ARTICULOS!$C:$C,MATCH(C277,ARTICULOS!$D:$D,0)),"")</f>
        <v/>
      </c>
      <c r="E277" s="3" t="str">
        <f>IF(C277="","",INDEX(ARTICULOS!$S:$S,MATCH($C277,ARTICULOS!$T:$T,0)))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IFERROR(INDEX(ARTICULOS!$C:$C,MATCH(C278,ARTICULOS!$D:$D,0)),"")</f>
        <v/>
      </c>
      <c r="E278" s="3" t="str">
        <f>IF(C278="","",INDEX(ARTICULOS!$S:$S,MATCH($C278,ARTICULOS!$T:$T,0)))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IFERROR(INDEX(ARTICULOS!$C:$C,MATCH(C279,ARTICULOS!$D:$D,0)),"")</f>
        <v/>
      </c>
      <c r="E279" s="3" t="str">
        <f>IF(C279="","",INDEX(ARTICULOS!$S:$S,MATCH($C279,ARTICULOS!$T:$T,0)))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IFERROR(INDEX(ARTICULOS!$C:$C,MATCH(C280,ARTICULOS!$D:$D,0)),"")</f>
        <v/>
      </c>
      <c r="E280" s="3" t="str">
        <f>IF(C280="","",INDEX(ARTICULOS!$S:$S,MATCH($C280,ARTICULOS!$T:$T,0)))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IFERROR(INDEX(ARTICULOS!$C:$C,MATCH(C281,ARTICULOS!$D:$D,0)),"")</f>
        <v/>
      </c>
      <c r="E281" s="3" t="str">
        <f>IF(C281="","",INDEX(ARTICULOS!$S:$S,MATCH($C281,ARTICULOS!$T:$T,0)))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IFERROR(INDEX(ARTICULOS!$C:$C,MATCH(C282,ARTICULOS!$D:$D,0)),"")</f>
        <v/>
      </c>
      <c r="E282" s="3" t="str">
        <f>IF(C282="","",INDEX(ARTICULOS!$S:$S,MATCH($C282,ARTICULOS!$T:$T,0)))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IFERROR(INDEX(ARTICULOS!$C:$C,MATCH(C283,ARTICULOS!$D:$D,0)),"")</f>
        <v/>
      </c>
      <c r="E283" s="3" t="str">
        <f>IF(C283="","",INDEX(ARTICULOS!$S:$S,MATCH($C283,ARTICULOS!$T:$T,0)))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IFERROR(INDEX(ARTICULOS!$C:$C,MATCH(C284,ARTICULOS!$D:$D,0)),"")</f>
        <v/>
      </c>
      <c r="E284" s="3" t="str">
        <f>IF(C284="","",INDEX(ARTICULOS!$S:$S,MATCH($C284,ARTICULOS!$T:$T,0)))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IFERROR(INDEX(ARTICULOS!$C:$C,MATCH(C285,ARTICULOS!$D:$D,0)),"")</f>
        <v/>
      </c>
      <c r="E285" s="3" t="str">
        <f>IF(C285="","",INDEX(ARTICULOS!$S:$S,MATCH($C285,ARTICULOS!$T:$T,0)))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IFERROR(INDEX(ARTICULOS!$C:$C,MATCH(C286,ARTICULOS!$D:$D,0)),"")</f>
        <v/>
      </c>
      <c r="E286" s="3" t="str">
        <f>IF(C286="","",INDEX(ARTICULOS!$S:$S,MATCH($C286,ARTICULOS!$T:$T,0)))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IFERROR(INDEX(ARTICULOS!$C:$C,MATCH(C287,ARTICULOS!$D:$D,0)),"")</f>
        <v/>
      </c>
      <c r="E287" s="3" t="str">
        <f>IF(C287="","",INDEX(ARTICULOS!$S:$S,MATCH($C287,ARTICULOS!$T:$T,0)))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IFERROR(INDEX(ARTICULOS!$C:$C,MATCH(C288,ARTICULOS!$D:$D,0)),"")</f>
        <v/>
      </c>
      <c r="E288" s="3" t="str">
        <f>IF(C288="","",INDEX(ARTICULOS!$S:$S,MATCH($C288,ARTICULOS!$T:$T,0)))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IFERROR(INDEX(ARTICULOS!$C:$C,MATCH(C289,ARTICULOS!$D:$D,0)),"")</f>
        <v/>
      </c>
      <c r="E289" s="3" t="str">
        <f>IF(C289="","",INDEX(ARTICULOS!$S:$S,MATCH($C289,ARTICULOS!$T:$T,0)))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IFERROR(INDEX(ARTICULOS!$C:$C,MATCH(C290,ARTICULOS!$D:$D,0)),"")</f>
        <v/>
      </c>
      <c r="E290" s="3" t="str">
        <f>IF(C290="","",INDEX(ARTICULOS!$S:$S,MATCH($C290,ARTICULOS!$T:$T,0)))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IFERROR(INDEX(ARTICULOS!$C:$C,MATCH(C291,ARTICULOS!$D:$D,0)),"")</f>
        <v/>
      </c>
      <c r="E291" s="3" t="str">
        <f>IF(C291="","",INDEX(ARTICULOS!$S:$S,MATCH($C291,ARTICULOS!$T:$T,0)))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IFERROR(INDEX(ARTICULOS!$C:$C,MATCH(C292,ARTICULOS!$D:$D,0)),"")</f>
        <v/>
      </c>
      <c r="E292" s="3" t="str">
        <f>IF(C292="","",INDEX(ARTICULOS!$S:$S,MATCH($C292,ARTICULOS!$T:$T,0)))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IFERROR(INDEX(ARTICULOS!$C:$C,MATCH(C293,ARTICULOS!$D:$D,0)),"")</f>
        <v/>
      </c>
      <c r="E293" s="3" t="str">
        <f>IF(C293="","",INDEX(ARTICULOS!$S:$S,MATCH($C293,ARTICULOS!$T:$T,0)))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IFERROR(INDEX(ARTICULOS!$C:$C,MATCH(C294,ARTICULOS!$D:$D,0)),"")</f>
        <v/>
      </c>
      <c r="E294" s="3" t="str">
        <f>IF(C294="","",INDEX(ARTICULOS!$S:$S,MATCH($C294,ARTICULOS!$T:$T,0)))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IFERROR(INDEX(ARTICULOS!$C:$C,MATCH(C295,ARTICULOS!$D:$D,0)),"")</f>
        <v/>
      </c>
      <c r="E295" s="3" t="str">
        <f>IF(C295="","",INDEX(ARTICULOS!$S:$S,MATCH($C295,ARTICULOS!$T:$T,0)))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IFERROR(INDEX(ARTICULOS!$C:$C,MATCH(C296,ARTICULOS!$D:$D,0)),"")</f>
        <v/>
      </c>
      <c r="E296" s="3" t="str">
        <f>IF(C296="","",INDEX(ARTICULOS!$S:$S,MATCH($C296,ARTICULOS!$T:$T,0)))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IFERROR(INDEX(ARTICULOS!$C:$C,MATCH(C297,ARTICULOS!$D:$D,0)),"")</f>
        <v/>
      </c>
      <c r="E297" s="3" t="str">
        <f>IF(C297="","",INDEX(ARTICULOS!$S:$S,MATCH($C297,ARTICULOS!$T:$T,0)))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IFERROR(INDEX(ARTICULOS!$C:$C,MATCH(C298,ARTICULOS!$D:$D,0)),"")</f>
        <v/>
      </c>
      <c r="E298" s="3" t="str">
        <f>IF(C298="","",INDEX(ARTICULOS!$S:$S,MATCH($C298,ARTICULOS!$T:$T,0)))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IFERROR(INDEX(ARTICULOS!$C:$C,MATCH(C299,ARTICULOS!$D:$D,0)),"")</f>
        <v/>
      </c>
      <c r="E299" s="3" t="str">
        <f>IF(C299="","",INDEX(ARTICULOS!$S:$S,MATCH($C299,ARTICULOS!$T:$T,0)))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IFERROR(INDEX(ARTICULOS!$C:$C,MATCH(C300,ARTICULOS!$D:$D,0)),"")</f>
        <v/>
      </c>
      <c r="E300" s="3" t="str">
        <f>IF(C300="","",INDEX(ARTICULOS!$S:$S,MATCH($C300,ARTICULOS!$T:$T,0)))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IFERROR(INDEX(ARTICULOS!$C:$C,MATCH(C301,ARTICULOS!$D:$D,0)),"")</f>
        <v/>
      </c>
      <c r="E301" s="3" t="str">
        <f>IF(C301="","",INDEX(ARTICULOS!$S:$S,MATCH($C301,ARTICULOS!$T:$T,0)))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IFERROR(INDEX(ARTICULOS!$C:$C,MATCH(C302,ARTICULOS!$D:$D,0)),"")</f>
        <v/>
      </c>
      <c r="E302" s="3" t="str">
        <f>IF(C302="","",INDEX(ARTICULOS!$S:$S,MATCH($C302,ARTICULOS!$T:$T,0)))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IFERROR(INDEX(ARTICULOS!$C:$C,MATCH(C303,ARTICULOS!$D:$D,0)),"")</f>
        <v/>
      </c>
      <c r="E303" s="3" t="str">
        <f>IF(C303="","",INDEX(ARTICULOS!$S:$S,MATCH($C303,ARTICULOS!$T:$T,0)))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IFERROR(INDEX(ARTICULOS!$C:$C,MATCH(C304,ARTICULOS!$D:$D,0)),"")</f>
        <v/>
      </c>
      <c r="E304" s="3" t="str">
        <f>IF(C304="","",INDEX(ARTICULOS!$S:$S,MATCH($C304,ARTICULOS!$T:$T,0)))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IFERROR(INDEX(ARTICULOS!$C:$C,MATCH(C305,ARTICULOS!$D:$D,0)),"")</f>
        <v/>
      </c>
      <c r="E305" s="3" t="str">
        <f>IF(C305="","",INDEX(ARTICULOS!$S:$S,MATCH($C305,ARTICULOS!$T:$T,0)))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IFERROR(INDEX(ARTICULOS!$C:$C,MATCH(C306,ARTICULOS!$D:$D,0)),"")</f>
        <v/>
      </c>
      <c r="E306" s="3" t="str">
        <f>IF(C306="","",INDEX(ARTICULOS!$S:$S,MATCH($C306,ARTICULOS!$T:$T,0)))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IFERROR(INDEX(ARTICULOS!$C:$C,MATCH(C307,ARTICULOS!$D:$D,0)),"")</f>
        <v/>
      </c>
      <c r="E307" s="3" t="str">
        <f>IF(C307="","",INDEX(ARTICULOS!$S:$S,MATCH($C307,ARTICULOS!$T:$T,0)))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IFERROR(INDEX(ARTICULOS!$C:$C,MATCH(C308,ARTICULOS!$D:$D,0)),"")</f>
        <v/>
      </c>
      <c r="E308" s="3" t="str">
        <f>IF(C308="","",INDEX(ARTICULOS!$S:$S,MATCH($C308,ARTICULOS!$T:$T,0)))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IFERROR(INDEX(ARTICULOS!$C:$C,MATCH(C309,ARTICULOS!$D:$D,0)),"")</f>
        <v/>
      </c>
      <c r="E309" s="3" t="str">
        <f>IF(C309="","",INDEX(ARTICULOS!$S:$S,MATCH($C309,ARTICULOS!$T:$T,0)))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IFERROR(INDEX(ARTICULOS!$C:$C,MATCH(C310,ARTICULOS!$D:$D,0)),"")</f>
        <v/>
      </c>
      <c r="E310" s="3" t="str">
        <f>IF(C310="","",INDEX(ARTICULOS!$S:$S,MATCH($C310,ARTICULOS!$T:$T,0)))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IFERROR(INDEX(ARTICULOS!$C:$C,MATCH(C311,ARTICULOS!$D:$D,0)),"")</f>
        <v/>
      </c>
      <c r="E311" s="3" t="str">
        <f>IF(C311="","",INDEX(ARTICULOS!$S:$S,MATCH($C311,ARTICULOS!$T:$T,0)))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IFERROR(INDEX(ARTICULOS!$C:$C,MATCH(C312,ARTICULOS!$D:$D,0)),"")</f>
        <v/>
      </c>
      <c r="E312" s="3" t="str">
        <f>IF(C312="","",INDEX(ARTICULOS!$S:$S,MATCH($C312,ARTICULOS!$T:$T,0)))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IFERROR(INDEX(ARTICULOS!$C:$C,MATCH(C313,ARTICULOS!$D:$D,0)),"")</f>
        <v/>
      </c>
      <c r="E313" s="3" t="str">
        <f>IF(C313="","",INDEX(ARTICULOS!$S:$S,MATCH($C313,ARTICULOS!$T:$T,0)))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IFERROR(INDEX(ARTICULOS!$C:$C,MATCH(C314,ARTICULOS!$D:$D,0)),"")</f>
        <v/>
      </c>
      <c r="E314" s="3" t="str">
        <f>IF(C314="","",INDEX(ARTICULOS!$S:$S,MATCH($C314,ARTICULOS!$T:$T,0)))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IFERROR(INDEX(ARTICULOS!$C:$C,MATCH(C315,ARTICULOS!$D:$D,0)),"")</f>
        <v/>
      </c>
      <c r="E315" s="3" t="str">
        <f>IF(C315="","",INDEX(ARTICULOS!$S:$S,MATCH($C315,ARTICULOS!$T:$T,0)))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IFERROR(INDEX(ARTICULOS!$C:$C,MATCH(C316,ARTICULOS!$D:$D,0)),"")</f>
        <v/>
      </c>
      <c r="E316" s="3" t="str">
        <f>IF(C316="","",INDEX(ARTICULOS!$S:$S,MATCH($C316,ARTICULOS!$T:$T,0)))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IFERROR(INDEX(ARTICULOS!$C:$C,MATCH(C317,ARTICULOS!$D:$D,0)),"")</f>
        <v/>
      </c>
      <c r="E317" s="3" t="str">
        <f>IF(C317="","",INDEX(ARTICULOS!$S:$S,MATCH($C317,ARTICULOS!$T:$T,0)))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IFERROR(INDEX(ARTICULOS!$C:$C,MATCH(C318,ARTICULOS!$D:$D,0)),"")</f>
        <v/>
      </c>
      <c r="E318" s="3" t="str">
        <f>IF(C318="","",INDEX(ARTICULOS!$S:$S,MATCH($C318,ARTICULOS!$T:$T,0)))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IFERROR(INDEX(ARTICULOS!$C:$C,MATCH(C319,ARTICULOS!$D:$D,0)),"")</f>
        <v/>
      </c>
      <c r="E319" s="3" t="str">
        <f>IF(C319="","",INDEX(ARTICULOS!$S:$S,MATCH($C319,ARTICULOS!$T:$T,0)))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IFERROR(INDEX(ARTICULOS!$C:$C,MATCH(C320,ARTICULOS!$D:$D,0)),"")</f>
        <v/>
      </c>
      <c r="E320" s="3" t="str">
        <f>IF(C320="","",INDEX(ARTICULOS!$S:$S,MATCH($C320,ARTICULOS!$T:$T,0)))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IFERROR(INDEX(ARTICULOS!$C:$C,MATCH(C321,ARTICULOS!$D:$D,0)),"")</f>
        <v/>
      </c>
      <c r="E321" s="3" t="str">
        <f>IF(C321="","",INDEX(ARTICULOS!$S:$S,MATCH($C321,ARTICULOS!$T:$T,0)))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IFERROR(INDEX(ARTICULOS!$C:$C,MATCH(C322,ARTICULOS!$D:$D,0)),"")</f>
        <v/>
      </c>
      <c r="E322" s="3" t="str">
        <f>IF(C322="","",INDEX(ARTICULOS!$S:$S,MATCH($C322,ARTICULOS!$T:$T,0)))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IFERROR(INDEX(ARTICULOS!$C:$C,MATCH(C323,ARTICULOS!$D:$D,0)),"")</f>
        <v/>
      </c>
      <c r="E323" s="3" t="str">
        <f>IF(C323="","",INDEX(ARTICULOS!$S:$S,MATCH($C323,ARTICULOS!$T:$T,0)))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IFERROR(INDEX(ARTICULOS!$C:$C,MATCH(C324,ARTICULOS!$D:$D,0)),"")</f>
        <v/>
      </c>
      <c r="E324" s="3" t="str">
        <f>IF(C324="","",INDEX(ARTICULOS!$S:$S,MATCH($C324,ARTICULOS!$T:$T,0)))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IFERROR(INDEX(ARTICULOS!$C:$C,MATCH(C325,ARTICULOS!$D:$D,0)),"")</f>
        <v/>
      </c>
      <c r="E325" s="3" t="str">
        <f>IF(C325="","",INDEX(ARTICULOS!$S:$S,MATCH($C325,ARTICULOS!$T:$T,0)))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IFERROR(INDEX(ARTICULOS!$C:$C,MATCH(C326,ARTICULOS!$D:$D,0)),"")</f>
        <v/>
      </c>
      <c r="E326" s="3" t="str">
        <f>IF(C326="","",INDEX(ARTICULOS!$S:$S,MATCH($C326,ARTICULOS!$T:$T,0)))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IFERROR(INDEX(ARTICULOS!$C:$C,MATCH(C327,ARTICULOS!$D:$D,0)),"")</f>
        <v/>
      </c>
      <c r="E327" s="3" t="str">
        <f>IF(C327="","",INDEX(ARTICULOS!$S:$S,MATCH($C327,ARTICULOS!$T:$T,0)))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IFERROR(INDEX(ARTICULOS!$C:$C,MATCH(C328,ARTICULOS!$D:$D,0)),"")</f>
        <v/>
      </c>
      <c r="E328" s="3" t="str">
        <f>IF(C328="","",INDEX(ARTICULOS!$S:$S,MATCH($C328,ARTICULOS!$T:$T,0)))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IFERROR(INDEX(ARTICULOS!$C:$C,MATCH(C329,ARTICULOS!$D:$D,0)),"")</f>
        <v/>
      </c>
      <c r="E329" s="3" t="str">
        <f>IF(C329="","",INDEX(ARTICULOS!$S:$S,MATCH($C329,ARTICULOS!$T:$T,0)))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IFERROR(INDEX(ARTICULOS!$C:$C,MATCH(C330,ARTICULOS!$D:$D,0)),"")</f>
        <v/>
      </c>
      <c r="E330" s="3" t="str">
        <f>IF(C330="","",INDEX(ARTICULOS!$S:$S,MATCH($C330,ARTICULOS!$T:$T,0)))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IFERROR(INDEX(ARTICULOS!$C:$C,MATCH(C331,ARTICULOS!$D:$D,0)),"")</f>
        <v/>
      </c>
      <c r="E331" s="3" t="str">
        <f>IF(C331="","",INDEX(ARTICULOS!$S:$S,MATCH($C331,ARTICULOS!$T:$T,0)))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IFERROR(INDEX(ARTICULOS!$C:$C,MATCH(C332,ARTICULOS!$D:$D,0)),"")</f>
        <v/>
      </c>
      <c r="E332" s="3" t="str">
        <f>IF(C332="","",INDEX(ARTICULOS!$S:$S,MATCH($C332,ARTICULOS!$T:$T,0)))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IFERROR(INDEX(ARTICULOS!$C:$C,MATCH(C333,ARTICULOS!$D:$D,0)),"")</f>
        <v/>
      </c>
      <c r="E333" s="3" t="str">
        <f>IF(C333="","",INDEX(ARTICULOS!$S:$S,MATCH($C333,ARTICULOS!$T:$T,0)))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IFERROR(INDEX(ARTICULOS!$C:$C,MATCH(C334,ARTICULOS!$D:$D,0)),"")</f>
        <v/>
      </c>
      <c r="E334" s="3" t="str">
        <f>IF(C334="","",INDEX(ARTICULOS!$S:$S,MATCH($C334,ARTICULOS!$T:$T,0)))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IFERROR(INDEX(ARTICULOS!$C:$C,MATCH(C335,ARTICULOS!$D:$D,0)),"")</f>
        <v/>
      </c>
      <c r="E335" s="3" t="str">
        <f>IF(C335="","",INDEX(ARTICULOS!$S:$S,MATCH($C335,ARTICULOS!$T:$T,0)))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IFERROR(INDEX(ARTICULOS!$C:$C,MATCH(C336,ARTICULOS!$D:$D,0)),"")</f>
        <v/>
      </c>
      <c r="E336" s="3" t="str">
        <f>IF(C336="","",INDEX(ARTICULOS!$S:$S,MATCH($C336,ARTICULOS!$T:$T,0)))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IFERROR(INDEX(ARTICULOS!$C:$C,MATCH(C337,ARTICULOS!$D:$D,0)),"")</f>
        <v/>
      </c>
      <c r="E337" s="3" t="str">
        <f>IF(C337="","",INDEX(ARTICULOS!$S:$S,MATCH($C337,ARTICULOS!$T:$T,0)))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IFERROR(INDEX(ARTICULOS!$C:$C,MATCH(C338,ARTICULOS!$D:$D,0)),"")</f>
        <v/>
      </c>
      <c r="E338" s="3" t="str">
        <f>IF(C338="","",INDEX(ARTICULOS!$S:$S,MATCH($C338,ARTICULOS!$T:$T,0)))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IFERROR(INDEX(ARTICULOS!$C:$C,MATCH(C339,ARTICULOS!$D:$D,0)),"")</f>
        <v/>
      </c>
      <c r="E339" s="3" t="str">
        <f>IF(C339="","",INDEX(ARTICULOS!$S:$S,MATCH($C339,ARTICULOS!$T:$T,0)))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IFERROR(INDEX(ARTICULOS!$C:$C,MATCH(C340,ARTICULOS!$D:$D,0)),"")</f>
        <v/>
      </c>
      <c r="E340" s="3" t="str">
        <f>IF(C340="","",INDEX(ARTICULOS!$S:$S,MATCH($C340,ARTICULOS!$T:$T,0)))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IFERROR(INDEX(ARTICULOS!$C:$C,MATCH(C341,ARTICULOS!$D:$D,0)),"")</f>
        <v/>
      </c>
      <c r="E341" s="3" t="str">
        <f>IF(C341="","",INDEX(ARTICULOS!$S:$S,MATCH($C341,ARTICULOS!$T:$T,0)))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IFERROR(INDEX(ARTICULOS!$C:$C,MATCH(C342,ARTICULOS!$D:$D,0)),"")</f>
        <v/>
      </c>
      <c r="E342" s="3" t="str">
        <f>IF(C342="","",INDEX(ARTICULOS!$S:$S,MATCH($C342,ARTICULOS!$T:$T,0)))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IFERROR(INDEX(ARTICULOS!$C:$C,MATCH(C343,ARTICULOS!$D:$D,0)),"")</f>
        <v/>
      </c>
      <c r="E343" s="3" t="str">
        <f>IF(C343="","",INDEX(ARTICULOS!$S:$S,MATCH($C343,ARTICULOS!$T:$T,0)))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IFERROR(INDEX(ARTICULOS!$C:$C,MATCH(C344,ARTICULOS!$D:$D,0)),"")</f>
        <v/>
      </c>
      <c r="E344" s="3" t="str">
        <f>IF(C344="","",INDEX(ARTICULOS!$S:$S,MATCH($C344,ARTICULOS!$T:$T,0)))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IFERROR(INDEX(ARTICULOS!$C:$C,MATCH(C345,ARTICULOS!$D:$D,0)),"")</f>
        <v/>
      </c>
      <c r="E345" s="3" t="str">
        <f>IF(C345="","",INDEX(ARTICULOS!$S:$S,MATCH($C345,ARTICULOS!$T:$T,0)))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IFERROR(INDEX(ARTICULOS!$C:$C,MATCH(C346,ARTICULOS!$D:$D,0)),"")</f>
        <v/>
      </c>
      <c r="E346" s="3" t="str">
        <f>IF(C346="","",INDEX(ARTICULOS!$S:$S,MATCH($C346,ARTICULOS!$T:$T,0)))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IFERROR(INDEX(ARTICULOS!$C:$C,MATCH(C347,ARTICULOS!$D:$D,0)),"")</f>
        <v/>
      </c>
      <c r="E347" s="3" t="str">
        <f>IF(C347="","",INDEX(ARTICULOS!$S:$S,MATCH($C347,ARTICULOS!$T:$T,0)))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IFERROR(INDEX(ARTICULOS!$C:$C,MATCH(C348,ARTICULOS!$D:$D,0)),"")</f>
        <v/>
      </c>
      <c r="E348" s="3" t="str">
        <f>IF(C348="","",INDEX(ARTICULOS!$S:$S,MATCH($C348,ARTICULOS!$T:$T,0)))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IFERROR(INDEX(ARTICULOS!$C:$C,MATCH(C349,ARTICULOS!$D:$D,0)),"")</f>
        <v/>
      </c>
      <c r="E349" s="3" t="str">
        <f>IF(C349="","",INDEX(ARTICULOS!$S:$S,MATCH($C349,ARTICULOS!$T:$T,0)))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IFERROR(INDEX(ARTICULOS!$C:$C,MATCH(C350,ARTICULOS!$D:$D,0)),"")</f>
        <v/>
      </c>
      <c r="E350" s="3" t="str">
        <f>IF(C350="","",INDEX(ARTICULOS!$S:$S,MATCH($C350,ARTICULOS!$T:$T,0)))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IFERROR(INDEX(ARTICULOS!$C:$C,MATCH(C351,ARTICULOS!$D:$D,0)),"")</f>
        <v/>
      </c>
      <c r="E351" s="3" t="str">
        <f>IF(C351="","",INDEX(ARTICULOS!$S:$S,MATCH($C351,ARTICULOS!$T:$T,0)))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IFERROR(INDEX(ARTICULOS!$C:$C,MATCH(C352,ARTICULOS!$D:$D,0)),"")</f>
        <v/>
      </c>
      <c r="E352" s="3" t="str">
        <f>IF(C352="","",INDEX(ARTICULOS!$S:$S,MATCH($C352,ARTICULOS!$T:$T,0)))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IFERROR(INDEX(ARTICULOS!$C:$C,MATCH(C353,ARTICULOS!$D:$D,0)),"")</f>
        <v/>
      </c>
      <c r="E353" s="3" t="str">
        <f>IF(C353="","",INDEX(ARTICULOS!$S:$S,MATCH($C353,ARTICULOS!$T:$T,0)))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IFERROR(INDEX(ARTICULOS!$C:$C,MATCH(C354,ARTICULOS!$D:$D,0)),"")</f>
        <v/>
      </c>
      <c r="E354" s="3" t="str">
        <f>IF(C354="","",INDEX(ARTICULOS!$S:$S,MATCH($C354,ARTICULOS!$T:$T,0)))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IFERROR(INDEX(ARTICULOS!$C:$C,MATCH(C355,ARTICULOS!$D:$D,0)),"")</f>
        <v/>
      </c>
      <c r="E355" s="3" t="str">
        <f>IF(C355="","",INDEX(ARTICULOS!$S:$S,MATCH($C355,ARTICULOS!$T:$T,0)))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IFERROR(INDEX(ARTICULOS!$C:$C,MATCH(C356,ARTICULOS!$D:$D,0)),"")</f>
        <v/>
      </c>
      <c r="E356" s="3" t="str">
        <f>IF(C356="","",INDEX(ARTICULOS!$S:$S,MATCH($C356,ARTICULOS!$T:$T,0)))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IFERROR(INDEX(ARTICULOS!$C:$C,MATCH(C357,ARTICULOS!$D:$D,0)),"")</f>
        <v/>
      </c>
      <c r="E357" s="3" t="str">
        <f>IF(C357="","",INDEX(ARTICULOS!$S:$S,MATCH($C357,ARTICULOS!$T:$T,0)))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IFERROR(INDEX(ARTICULOS!$C:$C,MATCH(C358,ARTICULOS!$D:$D,0)),"")</f>
        <v/>
      </c>
      <c r="E358" s="3" t="str">
        <f>IF(C358="","",INDEX(ARTICULOS!$S:$S,MATCH($C358,ARTICULOS!$T:$T,0)))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IFERROR(INDEX(ARTICULOS!$C:$C,MATCH(C359,ARTICULOS!$D:$D,0)),"")</f>
        <v/>
      </c>
      <c r="E359" s="3" t="str">
        <f>IF(C359="","",INDEX(ARTICULOS!$S:$S,MATCH($C359,ARTICULOS!$T:$T,0)))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IFERROR(INDEX(ARTICULOS!$C:$C,MATCH(C360,ARTICULOS!$D:$D,0)),"")</f>
        <v/>
      </c>
      <c r="E360" s="3" t="str">
        <f>IF(C360="","",INDEX(ARTICULOS!$S:$S,MATCH($C360,ARTICULOS!$T:$T,0)))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IFERROR(INDEX(ARTICULOS!$C:$C,MATCH(C361,ARTICULOS!$D:$D,0)),"")</f>
        <v/>
      </c>
      <c r="E361" s="3" t="str">
        <f>IF(C361="","",INDEX(ARTICULOS!$S:$S,MATCH($C361,ARTICULOS!$T:$T,0)))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IFERROR(INDEX(ARTICULOS!$C:$C,MATCH(C362,ARTICULOS!$D:$D,0)),"")</f>
        <v/>
      </c>
      <c r="E362" s="3" t="str">
        <f>IF(C362="","",INDEX(ARTICULOS!$S:$S,MATCH($C362,ARTICULOS!$T:$T,0)))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IFERROR(INDEX(ARTICULOS!$C:$C,MATCH(C363,ARTICULOS!$D:$D,0)),"")</f>
        <v/>
      </c>
      <c r="E363" s="3" t="str">
        <f>IF(C363="","",INDEX(ARTICULOS!$S:$S,MATCH($C363,ARTICULOS!$T:$T,0)))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IFERROR(INDEX(ARTICULOS!$C:$C,MATCH(C364,ARTICULOS!$D:$D,0)),"")</f>
        <v/>
      </c>
      <c r="E364" s="3" t="str">
        <f>IF(C364="","",INDEX(ARTICULOS!$S:$S,MATCH($C364,ARTICULOS!$T:$T,0)))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IFERROR(INDEX(ARTICULOS!$C:$C,MATCH(C365,ARTICULOS!$D:$D,0)),"")</f>
        <v/>
      </c>
      <c r="E365" s="3" t="str">
        <f>IF(C365="","",INDEX(ARTICULOS!$S:$S,MATCH($C365,ARTICULOS!$T:$T,0)))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IFERROR(INDEX(ARTICULOS!$C:$C,MATCH(C366,ARTICULOS!$D:$D,0)),"")</f>
        <v/>
      </c>
      <c r="E366" s="3" t="str">
        <f>IF(C366="","",INDEX(ARTICULOS!$S:$S,MATCH($C366,ARTICULOS!$T:$T,0)))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IFERROR(INDEX(ARTICULOS!$C:$C,MATCH(C367,ARTICULOS!$D:$D,0)),"")</f>
        <v/>
      </c>
      <c r="E367" s="3" t="str">
        <f>IF(C367="","",INDEX(ARTICULOS!$S:$S,MATCH($C367,ARTICULOS!$T:$T,0)))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IFERROR(INDEX(ARTICULOS!$C:$C,MATCH(C368,ARTICULOS!$D:$D,0)),"")</f>
        <v/>
      </c>
      <c r="E368" s="3" t="str">
        <f>IF(C368="","",INDEX(ARTICULOS!$S:$S,MATCH($C368,ARTICULOS!$T:$T,0)))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IFERROR(INDEX(ARTICULOS!$C:$C,MATCH(C369,ARTICULOS!$D:$D,0)),"")</f>
        <v/>
      </c>
      <c r="E369" s="3" t="str">
        <f>IF(C369="","",INDEX(ARTICULOS!$S:$S,MATCH($C369,ARTICULOS!$T:$T,0)))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IFERROR(INDEX(ARTICULOS!$C:$C,MATCH(C370,ARTICULOS!$D:$D,0)),"")</f>
        <v/>
      </c>
      <c r="E370" s="3" t="str">
        <f>IF(C370="","",INDEX(ARTICULOS!$S:$S,MATCH($C370,ARTICULOS!$T:$T,0)))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IFERROR(INDEX(ARTICULOS!$C:$C,MATCH(C371,ARTICULOS!$D:$D,0)),"")</f>
        <v/>
      </c>
      <c r="E371" s="3" t="str">
        <f>IF(C371="","",INDEX(ARTICULOS!$S:$S,MATCH($C371,ARTICULOS!$T:$T,0)))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IFERROR(INDEX(ARTICULOS!$C:$C,MATCH(C372,ARTICULOS!$D:$D,0)),"")</f>
        <v/>
      </c>
      <c r="E372" s="3" t="str">
        <f>IF(C372="","",INDEX(ARTICULOS!$S:$S,MATCH($C372,ARTICULOS!$T:$T,0)))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IFERROR(INDEX(ARTICULOS!$C:$C,MATCH(C373,ARTICULOS!$D:$D,0)),"")</f>
        <v/>
      </c>
      <c r="E373" s="3" t="str">
        <f>IF(C373="","",INDEX(ARTICULOS!$S:$S,MATCH($C373,ARTICULOS!$T:$T,0)))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IFERROR(INDEX(ARTICULOS!$C:$C,MATCH(C374,ARTICULOS!$D:$D,0)),"")</f>
        <v/>
      </c>
      <c r="E374" s="3" t="str">
        <f>IF(C374="","",INDEX(ARTICULOS!$S:$S,MATCH($C374,ARTICULOS!$T:$T,0)))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IFERROR(INDEX(ARTICULOS!$C:$C,MATCH(C375,ARTICULOS!$D:$D,0)),"")</f>
        <v/>
      </c>
      <c r="E375" s="3" t="str">
        <f>IF(C375="","",INDEX(ARTICULOS!$S:$S,MATCH($C375,ARTICULOS!$T:$T,0)))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IFERROR(INDEX(ARTICULOS!$C:$C,MATCH(C376,ARTICULOS!$D:$D,0)),"")</f>
        <v/>
      </c>
      <c r="E376" s="3" t="str">
        <f>IF(C376="","",INDEX(ARTICULOS!$S:$S,MATCH($C376,ARTICULOS!$T:$T,0)))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IFERROR(INDEX(ARTICULOS!$C:$C,MATCH(C377,ARTICULOS!$D:$D,0)),"")</f>
        <v/>
      </c>
      <c r="E377" s="3" t="str">
        <f>IF(C377="","",INDEX(ARTICULOS!$S:$S,MATCH($C377,ARTICULOS!$T:$T,0)))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IFERROR(INDEX(ARTICULOS!$C:$C,MATCH(C378,ARTICULOS!$D:$D,0)),"")</f>
        <v/>
      </c>
      <c r="E378" s="3" t="str">
        <f>IF(C378="","",INDEX(ARTICULOS!$S:$S,MATCH($C378,ARTICULOS!$T:$T,0)))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IFERROR(INDEX(ARTICULOS!$C:$C,MATCH(C379,ARTICULOS!$D:$D,0)),"")</f>
        <v/>
      </c>
      <c r="E379" s="3" t="str">
        <f>IF(C379="","",INDEX(ARTICULOS!$S:$S,MATCH($C379,ARTICULOS!$T:$T,0)))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IFERROR(INDEX(ARTICULOS!$C:$C,MATCH(C380,ARTICULOS!$D:$D,0)),"")</f>
        <v/>
      </c>
      <c r="E380" s="3" t="str">
        <f>IF(C380="","",INDEX(ARTICULOS!$S:$S,MATCH($C380,ARTICULOS!$T:$T,0)))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IFERROR(INDEX(ARTICULOS!$C:$C,MATCH(C381,ARTICULOS!$D:$D,0)),"")</f>
        <v/>
      </c>
      <c r="E381" s="3" t="str">
        <f>IF(C381="","",INDEX(ARTICULOS!$S:$S,MATCH($C381,ARTICULOS!$T:$T,0)))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IFERROR(INDEX(ARTICULOS!$C:$C,MATCH(C382,ARTICULOS!$D:$D,0)),"")</f>
        <v/>
      </c>
      <c r="E382" s="3" t="str">
        <f>IF(C382="","",INDEX(ARTICULOS!$S:$S,MATCH($C382,ARTICULOS!$T:$T,0)))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IFERROR(INDEX(ARTICULOS!$C:$C,MATCH(C383,ARTICULOS!$D:$D,0)),"")</f>
        <v/>
      </c>
      <c r="E383" s="3" t="str">
        <f>IF(C383="","",INDEX(ARTICULOS!$S:$S,MATCH($C383,ARTICULOS!$T:$T,0)))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IFERROR(INDEX(ARTICULOS!$C:$C,MATCH(C384,ARTICULOS!$D:$D,0)),"")</f>
        <v/>
      </c>
      <c r="E384" s="3" t="str">
        <f>IF(C384="","",INDEX(ARTICULOS!$S:$S,MATCH($C384,ARTICULOS!$T:$T,0)))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IFERROR(INDEX(ARTICULOS!$C:$C,MATCH(C385,ARTICULOS!$D:$D,0)),"")</f>
        <v/>
      </c>
      <c r="E385" s="3" t="str">
        <f>IF(C385="","",INDEX(ARTICULOS!$S:$S,MATCH($C385,ARTICULOS!$T:$T,0)))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IFERROR(INDEX(ARTICULOS!$C:$C,MATCH(C386,ARTICULOS!$D:$D,0)),"")</f>
        <v/>
      </c>
      <c r="E386" s="3" t="str">
        <f>IF(C386="","",INDEX(ARTICULOS!$S:$S,MATCH($C386,ARTICULOS!$T:$T,0)))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IFERROR(INDEX(ARTICULOS!$C:$C,MATCH(C387,ARTICULOS!$D:$D,0)),"")</f>
        <v/>
      </c>
      <c r="E387" s="3" t="str">
        <f>IF(C387="","",INDEX(ARTICULOS!$S:$S,MATCH($C387,ARTICULOS!$T:$T,0)))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IFERROR(INDEX(ARTICULOS!$C:$C,MATCH(C388,ARTICULOS!$D:$D,0)),"")</f>
        <v/>
      </c>
      <c r="E388" s="3" t="str">
        <f>IF(C388="","",INDEX(ARTICULOS!$S:$S,MATCH($C388,ARTICULOS!$T:$T,0)))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IFERROR(INDEX(ARTICULOS!$C:$C,MATCH(C389,ARTICULOS!$D:$D,0)),"")</f>
        <v/>
      </c>
      <c r="E389" s="3" t="str">
        <f>IF(C389="","",INDEX(ARTICULOS!$S:$S,MATCH($C389,ARTICULOS!$T:$T,0)))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IFERROR(INDEX(ARTICULOS!$C:$C,MATCH(C390,ARTICULOS!$D:$D,0)),"")</f>
        <v/>
      </c>
      <c r="E390" s="3" t="str">
        <f>IF(C390="","",INDEX(ARTICULOS!$S:$S,MATCH($C390,ARTICULOS!$T:$T,0)))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IFERROR(INDEX(ARTICULOS!$C:$C,MATCH(C391,ARTICULOS!$D:$D,0)),"")</f>
        <v/>
      </c>
      <c r="E391" s="3" t="str">
        <f>IF(C391="","",INDEX(ARTICULOS!$S:$S,MATCH($C391,ARTICULOS!$T:$T,0)))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IFERROR(INDEX(ARTICULOS!$C:$C,MATCH(C392,ARTICULOS!$D:$D,0)),"")</f>
        <v/>
      </c>
      <c r="E392" s="3" t="str">
        <f>IF(C392="","",INDEX(ARTICULOS!$S:$S,MATCH($C392,ARTICULOS!$T:$T,0)))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IFERROR(INDEX(ARTICULOS!$C:$C,MATCH(C393,ARTICULOS!$D:$D,0)),"")</f>
        <v/>
      </c>
      <c r="E393" s="3" t="str">
        <f>IF(C393="","",INDEX(ARTICULOS!$S:$S,MATCH($C393,ARTICULOS!$T:$T,0)))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IFERROR(INDEX(ARTICULOS!$C:$C,MATCH(C394,ARTICULOS!$D:$D,0)),"")</f>
        <v/>
      </c>
      <c r="E394" s="3" t="str">
        <f>IF(C394="","",INDEX(ARTICULOS!$S:$S,MATCH($C394,ARTICULOS!$T:$T,0)))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IFERROR(INDEX(ARTICULOS!$C:$C,MATCH(C395,ARTICULOS!$D:$D,0)),"")</f>
        <v/>
      </c>
      <c r="E395" s="3" t="str">
        <f>IF(C395="","",INDEX(ARTICULOS!$S:$S,MATCH($C395,ARTICULOS!$T:$T,0)))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IFERROR(INDEX(ARTICULOS!$C:$C,MATCH(C396,ARTICULOS!$D:$D,0)),"")</f>
        <v/>
      </c>
      <c r="E396" s="3" t="str">
        <f>IF(C396="","",INDEX(ARTICULOS!$S:$S,MATCH($C396,ARTICULOS!$T:$T,0)))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IFERROR(INDEX(ARTICULOS!$C:$C,MATCH(C397,ARTICULOS!$D:$D,0)),"")</f>
        <v/>
      </c>
      <c r="E397" s="3" t="str">
        <f>IF(C397="","",INDEX(ARTICULOS!$S:$S,MATCH($C397,ARTICULOS!$T:$T,0)))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IFERROR(INDEX(ARTICULOS!$C:$C,MATCH(C398,ARTICULOS!$D:$D,0)),"")</f>
        <v/>
      </c>
      <c r="E398" s="3" t="str">
        <f>IF(C398="","",INDEX(ARTICULOS!$S:$S,MATCH($C398,ARTICULOS!$T:$T,0)))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IFERROR(INDEX(ARTICULOS!$C:$C,MATCH(C399,ARTICULOS!$D:$D,0)),"")</f>
        <v/>
      </c>
      <c r="E399" s="3" t="str">
        <f>IF(C399="","",INDEX(ARTICULOS!$S:$S,MATCH($C399,ARTICULOS!$T:$T,0)))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IFERROR(INDEX(ARTICULOS!$C:$C,MATCH(C400,ARTICULOS!$D:$D,0)),"")</f>
        <v/>
      </c>
      <c r="E400" s="3" t="str">
        <f>IF(C400="","",INDEX(ARTICULOS!$S:$S,MATCH($C400,ARTICULOS!$T:$T,0)))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IFERROR(INDEX(ARTICULOS!$C:$C,MATCH(C401,ARTICULOS!$D:$D,0)),"")</f>
        <v/>
      </c>
      <c r="E401" s="3" t="str">
        <f>IF(C401="","",INDEX(ARTICULOS!$S:$S,MATCH($C401,ARTICULOS!$T:$T,0)))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IFERROR(INDEX(ARTICULOS!$C:$C,MATCH(C402,ARTICULOS!$D:$D,0)),"")</f>
        <v/>
      </c>
      <c r="E402" s="3" t="str">
        <f>IF(C402="","",INDEX(ARTICULOS!$S:$S,MATCH($C402,ARTICULOS!$T:$T,0)))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IFERROR(INDEX(ARTICULOS!$C:$C,MATCH(C403,ARTICULOS!$D:$D,0)),"")</f>
        <v/>
      </c>
      <c r="E403" s="3" t="str">
        <f>IF(C403="","",INDEX(ARTICULOS!$S:$S,MATCH($C403,ARTICULOS!$T:$T,0)))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IFERROR(INDEX(ARTICULOS!$C:$C,MATCH(C404,ARTICULOS!$D:$D,0)),"")</f>
        <v/>
      </c>
      <c r="E404" s="3" t="str">
        <f>IF(C404="","",INDEX(ARTICULOS!$S:$S,MATCH($C404,ARTICULOS!$T:$T,0)))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IFERROR(INDEX(ARTICULOS!$C:$C,MATCH(C405,ARTICULOS!$D:$D,0)),"")</f>
        <v/>
      </c>
      <c r="E405" s="3" t="str">
        <f>IF(C405="","",INDEX(ARTICULOS!$S:$S,MATCH($C405,ARTICULOS!$T:$T,0)))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IFERROR(INDEX(ARTICULOS!$C:$C,MATCH(C406,ARTICULOS!$D:$D,0)),"")</f>
        <v/>
      </c>
      <c r="E406" s="3" t="str">
        <f>IF(C406="","",INDEX(ARTICULOS!$S:$S,MATCH($C406,ARTICULOS!$T:$T,0)))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IFERROR(INDEX(ARTICULOS!$C:$C,MATCH(C407,ARTICULOS!$D:$D,0)),"")</f>
        <v/>
      </c>
      <c r="E407" s="3" t="str">
        <f>IF(C407="","",INDEX(ARTICULOS!$S:$S,MATCH($C407,ARTICULOS!$T:$T,0)))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IFERROR(INDEX(ARTICULOS!$C:$C,MATCH(C408,ARTICULOS!$D:$D,0)),"")</f>
        <v/>
      </c>
      <c r="E408" s="3" t="str">
        <f>IF(C408="","",INDEX(ARTICULOS!$S:$S,MATCH($C408,ARTICULOS!$T:$T,0)))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IFERROR(INDEX(ARTICULOS!$C:$C,MATCH(C409,ARTICULOS!$D:$D,0)),"")</f>
        <v/>
      </c>
      <c r="E409" s="3" t="str">
        <f>IF(C409="","",INDEX(ARTICULOS!$S:$S,MATCH($C409,ARTICULOS!$T:$T,0)))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IFERROR(INDEX(ARTICULOS!$C:$C,MATCH(C410,ARTICULOS!$D:$D,0)),"")</f>
        <v/>
      </c>
      <c r="E410" s="3" t="str">
        <f>IF(C410="","",INDEX(ARTICULOS!$S:$S,MATCH($C410,ARTICULOS!$T:$T,0)))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IFERROR(INDEX(ARTICULOS!$C:$C,MATCH(C411,ARTICULOS!$D:$D,0)),"")</f>
        <v/>
      </c>
      <c r="E411" s="3" t="str">
        <f>IF(C411="","",INDEX(ARTICULOS!$S:$S,MATCH($C411,ARTICULOS!$T:$T,0)))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IFERROR(INDEX(ARTICULOS!$C:$C,MATCH(C412,ARTICULOS!$D:$D,0)),"")</f>
        <v/>
      </c>
      <c r="E412" s="3" t="str">
        <f>IF(C412="","",INDEX(ARTICULOS!$S:$S,MATCH($C412,ARTICULOS!$T:$T,0)))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IFERROR(INDEX(ARTICULOS!$C:$C,MATCH(C413,ARTICULOS!$D:$D,0)),"")</f>
        <v/>
      </c>
      <c r="E413" s="3" t="str">
        <f>IF(C413="","",INDEX(ARTICULOS!$S:$S,MATCH($C413,ARTICULOS!$T:$T,0)))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IFERROR(INDEX(ARTICULOS!$C:$C,MATCH(C414,ARTICULOS!$D:$D,0)),"")</f>
        <v/>
      </c>
      <c r="E414" s="3" t="str">
        <f>IF(C414="","",INDEX(ARTICULOS!$S:$S,MATCH($C414,ARTICULOS!$T:$T,0)))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IFERROR(INDEX(ARTICULOS!$C:$C,MATCH(C415,ARTICULOS!$D:$D,0)),"")</f>
        <v/>
      </c>
      <c r="E415" s="3" t="str">
        <f>IF(C415="","",INDEX(ARTICULOS!$S:$S,MATCH($C415,ARTICULOS!$T:$T,0)))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IFERROR(INDEX(ARTICULOS!$C:$C,MATCH(C416,ARTICULOS!$D:$D,0)),"")</f>
        <v/>
      </c>
      <c r="E416" s="3" t="str">
        <f>IF(C416="","",INDEX(ARTICULOS!$S:$S,MATCH($C416,ARTICULOS!$T:$T,0)))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IFERROR(INDEX(ARTICULOS!$C:$C,MATCH(C417,ARTICULOS!$D:$D,0)),"")</f>
        <v/>
      </c>
      <c r="E417" s="3" t="str">
        <f>IF(C417="","",INDEX(ARTICULOS!$S:$S,MATCH($C417,ARTICULOS!$T:$T,0)))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IFERROR(INDEX(ARTICULOS!$C:$C,MATCH(C418,ARTICULOS!$D:$D,0)),"")</f>
        <v/>
      </c>
      <c r="E418" s="3" t="str">
        <f>IF(C418="","",INDEX(ARTICULOS!$S:$S,MATCH($C418,ARTICULOS!$T:$T,0)))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IFERROR(INDEX(ARTICULOS!$C:$C,MATCH(C419,ARTICULOS!$D:$D,0)),"")</f>
        <v/>
      </c>
      <c r="E419" s="3" t="str">
        <f>IF(C419="","",INDEX(ARTICULOS!$S:$S,MATCH($C419,ARTICULOS!$T:$T,0)))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IFERROR(INDEX(ARTICULOS!$C:$C,MATCH(C420,ARTICULOS!$D:$D,0)),"")</f>
        <v/>
      </c>
      <c r="E420" s="3" t="str">
        <f>IF(C420="","",INDEX(ARTICULOS!$S:$S,MATCH($C420,ARTICULOS!$T:$T,0)))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IFERROR(INDEX(ARTICULOS!$C:$C,MATCH(C421,ARTICULOS!$D:$D,0)),"")</f>
        <v/>
      </c>
      <c r="E421" s="3" t="str">
        <f>IF(C421="","",INDEX(ARTICULOS!$S:$S,MATCH($C421,ARTICULOS!$T:$T,0)))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IFERROR(INDEX(ARTICULOS!$C:$C,MATCH(C422,ARTICULOS!$D:$D,0)),"")</f>
        <v/>
      </c>
      <c r="E422" s="3" t="str">
        <f>IF(C422="","",INDEX(ARTICULOS!$S:$S,MATCH($C422,ARTICULOS!$T:$T,0)))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IFERROR(INDEX(ARTICULOS!$C:$C,MATCH(C423,ARTICULOS!$D:$D,0)),"")</f>
        <v/>
      </c>
      <c r="E423" s="3" t="str">
        <f>IF(C423="","",INDEX(ARTICULOS!$S:$S,MATCH($C423,ARTICULOS!$T:$T,0)))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IFERROR(INDEX(ARTICULOS!$C:$C,MATCH(C424,ARTICULOS!$D:$D,0)),"")</f>
        <v/>
      </c>
      <c r="E424" s="3" t="str">
        <f>IF(C424="","",INDEX(ARTICULOS!$S:$S,MATCH($C424,ARTICULOS!$T:$T,0)))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IFERROR(INDEX(ARTICULOS!$C:$C,MATCH(C425,ARTICULOS!$D:$D,0)),"")</f>
        <v/>
      </c>
      <c r="E425" s="3" t="str">
        <f>IF(C425="","",INDEX(ARTICULOS!$S:$S,MATCH($C425,ARTICULOS!$T:$T,0)))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IFERROR(INDEX(ARTICULOS!$C:$C,MATCH(C426,ARTICULOS!$D:$D,0)),"")</f>
        <v/>
      </c>
      <c r="E426" s="3" t="str">
        <f>IF(C426="","",INDEX(ARTICULOS!$S:$S,MATCH($C426,ARTICULOS!$T:$T,0)))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IFERROR(INDEX(ARTICULOS!$C:$C,MATCH(C427,ARTICULOS!$D:$D,0)),"")</f>
        <v/>
      </c>
      <c r="E427" s="3" t="str">
        <f>IF(C427="","",INDEX(ARTICULOS!$S:$S,MATCH($C427,ARTICULOS!$T:$T,0)))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IFERROR(INDEX(ARTICULOS!$C:$C,MATCH(C428,ARTICULOS!$D:$D,0)),"")</f>
        <v/>
      </c>
      <c r="E428" s="3" t="str">
        <f>IF(C428="","",INDEX(ARTICULOS!$S:$S,MATCH($C428,ARTICULOS!$T:$T,0)))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IFERROR(INDEX(ARTICULOS!$C:$C,MATCH(C429,ARTICULOS!$D:$D,0)),"")</f>
        <v/>
      </c>
      <c r="E429" s="3" t="str">
        <f>IF(C429="","",INDEX(ARTICULOS!$S:$S,MATCH($C429,ARTICULOS!$T:$T,0)))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IFERROR(INDEX(ARTICULOS!$C:$C,MATCH(C430,ARTICULOS!$D:$D,0)),"")</f>
        <v/>
      </c>
      <c r="E430" s="3" t="str">
        <f>IF(C430="","",INDEX(ARTICULOS!$S:$S,MATCH($C430,ARTICULOS!$T:$T,0)))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IFERROR(INDEX(ARTICULOS!$C:$C,MATCH(C431,ARTICULOS!$D:$D,0)),"")</f>
        <v/>
      </c>
      <c r="E431" s="3" t="str">
        <f>IF(C431="","",INDEX(ARTICULOS!$S:$S,MATCH($C431,ARTICULOS!$T:$T,0)))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IFERROR(INDEX(ARTICULOS!$C:$C,MATCH(C432,ARTICULOS!$D:$D,0)),"")</f>
        <v/>
      </c>
      <c r="E432" s="3" t="str">
        <f>IF(C432="","",INDEX(ARTICULOS!$S:$S,MATCH($C432,ARTICULOS!$T:$T,0)))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IFERROR(INDEX(ARTICULOS!$C:$C,MATCH(C433,ARTICULOS!$D:$D,0)),"")</f>
        <v/>
      </c>
      <c r="E433" s="3" t="str">
        <f>IF(C433="","",INDEX(ARTICULOS!$S:$S,MATCH($C433,ARTICULOS!$T:$T,0)))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IFERROR(INDEX(ARTICULOS!$C:$C,MATCH(C434,ARTICULOS!$D:$D,0)),"")</f>
        <v/>
      </c>
      <c r="E434" s="3" t="str">
        <f>IF(C434="","",INDEX(ARTICULOS!$S:$S,MATCH($C434,ARTICULOS!$T:$T,0)))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IFERROR(INDEX(ARTICULOS!$C:$C,MATCH(C435,ARTICULOS!$D:$D,0)),"")</f>
        <v/>
      </c>
      <c r="E435" s="3" t="str">
        <f>IF(C435="","",INDEX(ARTICULOS!$S:$S,MATCH($C435,ARTICULOS!$T:$T,0)))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IFERROR(INDEX(ARTICULOS!$C:$C,MATCH(C436,ARTICULOS!$D:$D,0)),"")</f>
        <v/>
      </c>
      <c r="E436" s="3" t="str">
        <f>IF(C436="","",INDEX(ARTICULOS!$S:$S,MATCH($C436,ARTICULOS!$T:$T,0)))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IFERROR(INDEX(ARTICULOS!$C:$C,MATCH(C437,ARTICULOS!$D:$D,0)),"")</f>
        <v/>
      </c>
      <c r="E437" s="3" t="str">
        <f>IF(C437="","",INDEX(ARTICULOS!$S:$S,MATCH($C437,ARTICULOS!$T:$T,0)))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IFERROR(INDEX(ARTICULOS!$C:$C,MATCH(C438,ARTICULOS!$D:$D,0)),"")</f>
        <v/>
      </c>
      <c r="E438" s="3" t="str">
        <f>IF(C438="","",INDEX(ARTICULOS!$S:$S,MATCH($C438,ARTICULOS!$T:$T,0)))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IFERROR(INDEX(ARTICULOS!$C:$C,MATCH(C439,ARTICULOS!$D:$D,0)),"")</f>
        <v/>
      </c>
      <c r="E439" s="3" t="str">
        <f>IF(C439="","",INDEX(ARTICULOS!$S:$S,MATCH($C439,ARTICULOS!$T:$T,0)))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IFERROR(INDEX(ARTICULOS!$C:$C,MATCH(C440,ARTICULOS!$D:$D,0)),"")</f>
        <v/>
      </c>
      <c r="E440" s="3" t="str">
        <f>IF(C440="","",INDEX(ARTICULOS!$S:$S,MATCH($C440,ARTICULOS!$T:$T,0)))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IFERROR(INDEX(ARTICULOS!$C:$C,MATCH(C441,ARTICULOS!$D:$D,0)),"")</f>
        <v/>
      </c>
      <c r="E441" s="3" t="str">
        <f>IF(C441="","",INDEX(ARTICULOS!$S:$S,MATCH($C441,ARTICULOS!$T:$T,0)))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IFERROR(INDEX(ARTICULOS!$C:$C,MATCH(C442,ARTICULOS!$D:$D,0)),"")</f>
        <v/>
      </c>
      <c r="E442" s="3" t="str">
        <f>IF(C442="","",INDEX(ARTICULOS!$S:$S,MATCH($C442,ARTICULOS!$T:$T,0)))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IFERROR(INDEX(ARTICULOS!$C:$C,MATCH(C443,ARTICULOS!$D:$D,0)),"")</f>
        <v/>
      </c>
      <c r="E443" s="3" t="str">
        <f>IF(C443="","",INDEX(ARTICULOS!$S:$S,MATCH($C443,ARTICULOS!$T:$T,0)))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IFERROR(INDEX(ARTICULOS!$C:$C,MATCH(C444,ARTICULOS!$D:$D,0)),"")</f>
        <v/>
      </c>
      <c r="E444" s="3" t="str">
        <f>IF(C444="","",INDEX(ARTICULOS!$S:$S,MATCH($C444,ARTICULOS!$T:$T,0)))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IFERROR(INDEX(ARTICULOS!$C:$C,MATCH(C445,ARTICULOS!$D:$D,0)),"")</f>
        <v/>
      </c>
      <c r="E445" s="3" t="str">
        <f>IF(C445="","",INDEX(ARTICULOS!$S:$S,MATCH($C445,ARTICULOS!$T:$T,0)))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IFERROR(INDEX(ARTICULOS!$C:$C,MATCH(C446,ARTICULOS!$D:$D,0)),"")</f>
        <v/>
      </c>
      <c r="E446" s="3" t="str">
        <f>IF(C446="","",INDEX(ARTICULOS!$S:$S,MATCH($C446,ARTICULOS!$T:$T,0)))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IFERROR(INDEX(ARTICULOS!$C:$C,MATCH(C447,ARTICULOS!$D:$D,0)),"")</f>
        <v/>
      </c>
      <c r="E447" s="3" t="str">
        <f>IF(C447="","",INDEX(ARTICULOS!$S:$S,MATCH($C447,ARTICULOS!$T:$T,0)))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IFERROR(INDEX(ARTICULOS!$C:$C,MATCH(C448,ARTICULOS!$D:$D,0)),"")</f>
        <v/>
      </c>
      <c r="E448" s="3" t="str">
        <f>IF(C448="","",INDEX(ARTICULOS!$S:$S,MATCH($C448,ARTICULOS!$T:$T,0)))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IFERROR(INDEX(ARTICULOS!$C:$C,MATCH(C449,ARTICULOS!$D:$D,0)),"")</f>
        <v/>
      </c>
      <c r="E449" s="3" t="str">
        <f>IF(C449="","",INDEX(ARTICULOS!$S:$S,MATCH($C449,ARTICULOS!$T:$T,0)))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IFERROR(INDEX(ARTICULOS!$C:$C,MATCH(C450,ARTICULOS!$D:$D,0)),"")</f>
        <v/>
      </c>
      <c r="E450" s="3" t="str">
        <f>IF(C450="","",INDEX(ARTICULOS!$S:$S,MATCH($C450,ARTICULOS!$T:$T,0)))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IFERROR(INDEX(ARTICULOS!$C:$C,MATCH(C451,ARTICULOS!$D:$D,0)),"")</f>
        <v/>
      </c>
      <c r="E451" s="3" t="str">
        <f>IF(C451="","",INDEX(ARTICULOS!$S:$S,MATCH($C451,ARTICULOS!$T:$T,0)))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IFERROR(INDEX(ARTICULOS!$C:$C,MATCH(C452,ARTICULOS!$D:$D,0)),"")</f>
        <v/>
      </c>
      <c r="E452" s="3" t="str">
        <f>IF(C452="","",INDEX(ARTICULOS!$S:$S,MATCH($C452,ARTICULOS!$T:$T,0)))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IFERROR(INDEX(ARTICULOS!$C:$C,MATCH(C453,ARTICULOS!$D:$D,0)),"")</f>
        <v/>
      </c>
      <c r="E453" s="3" t="str">
        <f>IF(C453="","",INDEX(ARTICULOS!$S:$S,MATCH($C453,ARTICULOS!$T:$T,0)))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IFERROR(INDEX(ARTICULOS!$C:$C,MATCH(C454,ARTICULOS!$D:$D,0)),"")</f>
        <v/>
      </c>
      <c r="E454" s="3" t="str">
        <f>IF(C454="","",INDEX(ARTICULOS!$S:$S,MATCH($C454,ARTICULOS!$T:$T,0)))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IFERROR(INDEX(ARTICULOS!$C:$C,MATCH(C455,ARTICULOS!$D:$D,0)),"")</f>
        <v/>
      </c>
      <c r="E455" s="3" t="str">
        <f>IF(C455="","",INDEX(ARTICULOS!$S:$S,MATCH($C455,ARTICULOS!$T:$T,0)))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IFERROR(INDEX(ARTICULOS!$C:$C,MATCH(C456,ARTICULOS!$D:$D,0)),"")</f>
        <v/>
      </c>
      <c r="E456" s="3" t="str">
        <f>IF(C456="","",INDEX(ARTICULOS!$S:$S,MATCH($C456,ARTICULOS!$T:$T,0)))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IFERROR(INDEX(ARTICULOS!$C:$C,MATCH(C457,ARTICULOS!$D:$D,0)),"")</f>
        <v/>
      </c>
      <c r="E457" s="3" t="str">
        <f>IF(C457="","",INDEX(ARTICULOS!$S:$S,MATCH($C457,ARTICULOS!$T:$T,0)))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IFERROR(INDEX(ARTICULOS!$C:$C,MATCH(C458,ARTICULOS!$D:$D,0)),"")</f>
        <v/>
      </c>
      <c r="E458" s="3" t="str">
        <f>IF(C458="","",INDEX(ARTICULOS!$S:$S,MATCH($C458,ARTICULOS!$T:$T,0)))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IFERROR(INDEX(ARTICULOS!$C:$C,MATCH(C459,ARTICULOS!$D:$D,0)),"")</f>
        <v/>
      </c>
      <c r="E459" s="3" t="str">
        <f>IF(C459="","",INDEX(ARTICULOS!$S:$S,MATCH($C459,ARTICULOS!$T:$T,0)))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IFERROR(INDEX(ARTICULOS!$C:$C,MATCH(C460,ARTICULOS!$D:$D,0)),"")</f>
        <v/>
      </c>
      <c r="E460" s="3" t="str">
        <f>IF(C460="","",INDEX(ARTICULOS!$S:$S,MATCH($C460,ARTICULOS!$T:$T,0)))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IFERROR(INDEX(ARTICULOS!$C:$C,MATCH(C461,ARTICULOS!$D:$D,0)),"")</f>
        <v/>
      </c>
      <c r="E461" s="3" t="str">
        <f>IF(C461="","",INDEX(ARTICULOS!$S:$S,MATCH($C461,ARTICULOS!$T:$T,0)))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IFERROR(INDEX(ARTICULOS!$C:$C,MATCH(C462,ARTICULOS!$D:$D,0)),"")</f>
        <v/>
      </c>
      <c r="E462" s="3" t="str">
        <f>IF(C462="","",INDEX(ARTICULOS!$S:$S,MATCH($C462,ARTICULOS!$T:$T,0)))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IFERROR(INDEX(ARTICULOS!$C:$C,MATCH(C463,ARTICULOS!$D:$D,0)),"")</f>
        <v/>
      </c>
      <c r="E463" s="3" t="str">
        <f>IF(C463="","",INDEX(ARTICULOS!$S:$S,MATCH($C463,ARTICULOS!$T:$T,0)))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IFERROR(INDEX(ARTICULOS!$C:$C,MATCH(C464,ARTICULOS!$D:$D,0)),"")</f>
        <v/>
      </c>
      <c r="E464" s="3" t="str">
        <f>IF(C464="","",INDEX(ARTICULOS!$S:$S,MATCH($C464,ARTICULOS!$T:$T,0)))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IFERROR(INDEX(ARTICULOS!$C:$C,MATCH(C465,ARTICULOS!$D:$D,0)),"")</f>
        <v/>
      </c>
      <c r="E465" s="3" t="str">
        <f>IF(C465="","",INDEX(ARTICULOS!$S:$S,MATCH($C465,ARTICULOS!$T:$T,0)))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IFERROR(INDEX(ARTICULOS!$C:$C,MATCH(C466,ARTICULOS!$D:$D,0)),"")</f>
        <v/>
      </c>
      <c r="E466" s="3" t="str">
        <f>IF(C466="","",INDEX(ARTICULOS!$S:$S,MATCH($C466,ARTICULOS!$T:$T,0)))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IFERROR(INDEX(ARTICULOS!$C:$C,MATCH(C467,ARTICULOS!$D:$D,0)),"")</f>
        <v/>
      </c>
      <c r="E467" s="3" t="str">
        <f>IF(C467="","",INDEX(ARTICULOS!$S:$S,MATCH($C467,ARTICULOS!$T:$T,0)))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IFERROR(INDEX(ARTICULOS!$C:$C,MATCH(C468,ARTICULOS!$D:$D,0)),"")</f>
        <v/>
      </c>
      <c r="E468" s="3" t="str">
        <f>IF(C468="","",INDEX(ARTICULOS!$S:$S,MATCH($C468,ARTICULOS!$T:$T,0)))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IFERROR(INDEX(ARTICULOS!$C:$C,MATCH(C469,ARTICULOS!$D:$D,0)),"")</f>
        <v/>
      </c>
      <c r="E469" s="3" t="str">
        <f>IF(C469="","",INDEX(ARTICULOS!$S:$S,MATCH($C469,ARTICULOS!$T:$T,0)))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IFERROR(INDEX(ARTICULOS!$C:$C,MATCH(C470,ARTICULOS!$D:$D,0)),"")</f>
        <v/>
      </c>
      <c r="E470" s="3" t="str">
        <f>IF(C470="","",INDEX(ARTICULOS!$S:$S,MATCH($C470,ARTICULOS!$T:$T,0)))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IFERROR(INDEX(ARTICULOS!$C:$C,MATCH(C471,ARTICULOS!$D:$D,0)),"")</f>
        <v/>
      </c>
      <c r="E471" s="3" t="str">
        <f>IF(C471="","",INDEX(ARTICULOS!$S:$S,MATCH($C471,ARTICULOS!$T:$T,0)))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IFERROR(INDEX(ARTICULOS!$C:$C,MATCH(C472,ARTICULOS!$D:$D,0)),"")</f>
        <v/>
      </c>
      <c r="E472" s="3" t="str">
        <f>IF(C472="","",INDEX(ARTICULOS!$S:$S,MATCH($C472,ARTICULOS!$T:$T,0)))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IFERROR(INDEX(ARTICULOS!$C:$C,MATCH(C473,ARTICULOS!$D:$D,0)),"")</f>
        <v/>
      </c>
      <c r="E473" s="3" t="str">
        <f>IF(C473="","",INDEX(ARTICULOS!$S:$S,MATCH($C473,ARTICULOS!$T:$T,0)))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IFERROR(INDEX(ARTICULOS!$C:$C,MATCH(C474,ARTICULOS!$D:$D,0)),"")</f>
        <v/>
      </c>
      <c r="E474" s="3" t="str">
        <f>IF(C474="","",INDEX(ARTICULOS!$S:$S,MATCH($C474,ARTICULOS!$T:$T,0)))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IFERROR(INDEX(ARTICULOS!$C:$C,MATCH(C475,ARTICULOS!$D:$D,0)),"")</f>
        <v/>
      </c>
      <c r="E475" s="3" t="str">
        <f>IF(C475="","",INDEX(ARTICULOS!$S:$S,MATCH($C475,ARTICULOS!$T:$T,0)))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IFERROR(INDEX(ARTICULOS!$C:$C,MATCH(C476,ARTICULOS!$D:$D,0)),"")</f>
        <v/>
      </c>
      <c r="E476" s="3" t="str">
        <f>IF(C476="","",INDEX(ARTICULOS!$S:$S,MATCH($C476,ARTICULOS!$T:$T,0)))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IFERROR(INDEX(ARTICULOS!$C:$C,MATCH(C477,ARTICULOS!$D:$D,0)),"")</f>
        <v/>
      </c>
      <c r="E477" s="3" t="str">
        <f>IF(C477="","",INDEX(ARTICULOS!$S:$S,MATCH($C477,ARTICULOS!$T:$T,0)))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IFERROR(INDEX(ARTICULOS!$C:$C,MATCH(C478,ARTICULOS!$D:$D,0)),"")</f>
        <v/>
      </c>
      <c r="E478" s="3" t="str">
        <f>IF(C478="","",INDEX(ARTICULOS!$S:$S,MATCH($C478,ARTICULOS!$T:$T,0)))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IFERROR(INDEX(ARTICULOS!$C:$C,MATCH(C479,ARTICULOS!$D:$D,0)),"")</f>
        <v/>
      </c>
      <c r="E479" s="3" t="str">
        <f>IF(C479="","",INDEX(ARTICULOS!$S:$S,MATCH($C479,ARTICULOS!$T:$T,0)))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IFERROR(INDEX(ARTICULOS!$C:$C,MATCH(C480,ARTICULOS!$D:$D,0)),"")</f>
        <v/>
      </c>
      <c r="E480" s="3" t="str">
        <f>IF(C480="","",INDEX(ARTICULOS!$S:$S,MATCH($C480,ARTICULOS!$T:$T,0)))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IFERROR(INDEX(ARTICULOS!$C:$C,MATCH(C481,ARTICULOS!$D:$D,0)),"")</f>
        <v/>
      </c>
      <c r="E481" s="3" t="str">
        <f>IF(C481="","",INDEX(ARTICULOS!$S:$S,MATCH($C481,ARTICULOS!$T:$T,0)))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IFERROR(INDEX(ARTICULOS!$C:$C,MATCH(C482,ARTICULOS!$D:$D,0)),"")</f>
        <v/>
      </c>
      <c r="E482" s="3" t="str">
        <f>IF(C482="","",INDEX(ARTICULOS!$S:$S,MATCH($C482,ARTICULOS!$T:$T,0)))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IFERROR(INDEX(ARTICULOS!$C:$C,MATCH(C483,ARTICULOS!$D:$D,0)),"")</f>
        <v/>
      </c>
      <c r="E483" s="3" t="str">
        <f>IF(C483="","",INDEX(ARTICULOS!$S:$S,MATCH($C483,ARTICULOS!$T:$T,0)))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IFERROR(INDEX(ARTICULOS!$C:$C,MATCH(C484,ARTICULOS!$D:$D,0)),"")</f>
        <v/>
      </c>
      <c r="E484" s="3" t="str">
        <f>IF(C484="","",INDEX(ARTICULOS!$S:$S,MATCH($C484,ARTICULOS!$T:$T,0)))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IFERROR(INDEX(ARTICULOS!$C:$C,MATCH(C485,ARTICULOS!$D:$D,0)),"")</f>
        <v/>
      </c>
      <c r="E485" s="3" t="str">
        <f>IF(C485="","",INDEX(ARTICULOS!$S:$S,MATCH($C485,ARTICULOS!$T:$T,0)))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IFERROR(INDEX(ARTICULOS!$C:$C,MATCH(C486,ARTICULOS!$D:$D,0)),"")</f>
        <v/>
      </c>
      <c r="E486" s="3" t="str">
        <f>IF(C486="","",INDEX(ARTICULOS!$S:$S,MATCH($C486,ARTICULOS!$T:$T,0)))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IFERROR(INDEX(ARTICULOS!$C:$C,MATCH(C487,ARTICULOS!$D:$D,0)),"")</f>
        <v/>
      </c>
      <c r="E487" s="3" t="str">
        <f>IF(C487="","",INDEX(ARTICULOS!$S:$S,MATCH($C487,ARTICULOS!$T:$T,0)))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IFERROR(INDEX(ARTICULOS!$C:$C,MATCH(C488,ARTICULOS!$D:$D,0)),"")</f>
        <v/>
      </c>
      <c r="E488" s="3" t="str">
        <f>IF(C488="","",INDEX(ARTICULOS!$S:$S,MATCH($C488,ARTICULOS!$T:$T,0)))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IFERROR(INDEX(ARTICULOS!$C:$C,MATCH(C489,ARTICULOS!$D:$D,0)),"")</f>
        <v/>
      </c>
      <c r="E489" s="3" t="str">
        <f>IF(C489="","",INDEX(ARTICULOS!$S:$S,MATCH($C489,ARTICULOS!$T:$T,0)))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IFERROR(INDEX(ARTICULOS!$C:$C,MATCH(C490,ARTICULOS!$D:$D,0)),"")</f>
        <v/>
      </c>
      <c r="E490" s="3" t="str">
        <f>IF(C490="","",INDEX(ARTICULOS!$S:$S,MATCH($C490,ARTICULOS!$T:$T,0)))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IFERROR(INDEX(ARTICULOS!$C:$C,MATCH(C491,ARTICULOS!$D:$D,0)),"")</f>
        <v/>
      </c>
      <c r="E491" s="3" t="str">
        <f>IF(C491="","",INDEX(ARTICULOS!$S:$S,MATCH($C491,ARTICULOS!$T:$T,0)))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IFERROR(INDEX(ARTICULOS!$C:$C,MATCH(C492,ARTICULOS!$D:$D,0)),"")</f>
        <v/>
      </c>
      <c r="E492" s="3" t="str">
        <f>IF(C492="","",INDEX(ARTICULOS!$S:$S,MATCH($C492,ARTICULOS!$T:$T,0)))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IFERROR(INDEX(ARTICULOS!$C:$C,MATCH(C493,ARTICULOS!$D:$D,0)),"")</f>
        <v/>
      </c>
      <c r="E493" s="3" t="str">
        <f>IF(C493="","",INDEX(ARTICULOS!$S:$S,MATCH($C493,ARTICULOS!$T:$T,0)))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IFERROR(INDEX(ARTICULOS!$C:$C,MATCH(C494,ARTICULOS!$D:$D,0)),"")</f>
        <v/>
      </c>
      <c r="E494" s="3" t="str">
        <f>IF(C494="","",INDEX(ARTICULOS!$S:$S,MATCH($C494,ARTICULOS!$T:$T,0)))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IFERROR(INDEX(ARTICULOS!$C:$C,MATCH(C495,ARTICULOS!$D:$D,0)),"")</f>
        <v/>
      </c>
      <c r="E495" s="3" t="str">
        <f>IF(C495="","",INDEX(ARTICULOS!$S:$S,MATCH($C495,ARTICULOS!$T:$T,0)))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IFERROR(INDEX(ARTICULOS!$C:$C,MATCH(C496,ARTICULOS!$D:$D,0)),"")</f>
        <v/>
      </c>
      <c r="E496" s="3" t="str">
        <f>IF(C496="","",INDEX(ARTICULOS!$S:$S,MATCH($C496,ARTICULOS!$T:$T,0)))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IFERROR(INDEX(ARTICULOS!$C:$C,MATCH(C497,ARTICULOS!$D:$D,0)),"")</f>
        <v/>
      </c>
      <c r="E497" s="3" t="str">
        <f>IF(C497="","",INDEX(ARTICULOS!$S:$S,MATCH($C497,ARTICULOS!$T:$T,0)))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IFERROR(INDEX(ARTICULOS!$C:$C,MATCH(C498,ARTICULOS!$D:$D,0)),"")</f>
        <v/>
      </c>
      <c r="E498" s="3" t="str">
        <f>IF(C498="","",INDEX(ARTICULOS!$S:$S,MATCH($C498,ARTICULOS!$T:$T,0)))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IFERROR(INDEX(ARTICULOS!$C:$C,MATCH(C499,ARTICULOS!$D:$D,0)),"")</f>
        <v/>
      </c>
      <c r="E499" s="3" t="str">
        <f>IF(C499="","",INDEX(ARTICULOS!$S:$S,MATCH($C499,ARTICULOS!$T:$T,0)))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IFERROR(INDEX(ARTICULOS!$C:$C,MATCH(C500,ARTICULOS!$D:$D,0)),"")</f>
        <v/>
      </c>
      <c r="E500" s="3" t="str">
        <f>IF(C500="","",INDEX(ARTICULOS!$S:$S,MATCH($C500,ARTICULOS!$T:$T,0)))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IFERROR(INDEX(ARTICULOS!$C:$C,MATCH(C501,ARTICULOS!$D:$D,0)),"")</f>
        <v/>
      </c>
      <c r="E501" s="3" t="str">
        <f>IF(C501="","",INDEX(ARTICULOS!$S:$S,MATCH($C501,ARTICULOS!$T:$T,0)))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IFERROR(INDEX(ARTICULOS!$C:$C,MATCH(C502,ARTICULOS!$D:$D,0)),"")</f>
        <v/>
      </c>
      <c r="E502" s="3" t="str">
        <f>IF(C502="","",INDEX(ARTICULOS!$S:$S,MATCH($C502,ARTICULOS!$T:$T,0)))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IFERROR(INDEX(ARTICULOS!$C:$C,MATCH(C503,ARTICULOS!$D:$D,0)),"")</f>
        <v/>
      </c>
      <c r="E503" s="3" t="str">
        <f>IF(C503="","",INDEX(ARTICULOS!$S:$S,MATCH($C503,ARTICULOS!$T:$T,0)))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IFERROR(INDEX(ARTICULOS!$C:$C,MATCH(C504,ARTICULOS!$D:$D,0)),"")</f>
        <v/>
      </c>
      <c r="E504" s="3" t="str">
        <f>IF(C504="","",INDEX(ARTICULOS!$S:$S,MATCH($C504,ARTICULOS!$T:$T,0)))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IFERROR(INDEX(ARTICULOS!$C:$C,MATCH(C505,ARTICULOS!$D:$D,0)),"")</f>
        <v/>
      </c>
      <c r="E505" s="3" t="str">
        <f>IF(C505="","",INDEX(ARTICULOS!$S:$S,MATCH($C505,ARTICULOS!$T:$T,0)))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IFERROR(INDEX(ARTICULOS!$C:$C,MATCH(C506,ARTICULOS!$D:$D,0)),"")</f>
        <v/>
      </c>
      <c r="E506" s="3" t="str">
        <f>IF(C506="","",INDEX(ARTICULOS!$S:$S,MATCH($C506,ARTICULOS!$T:$T,0)))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IFERROR(INDEX(ARTICULOS!$C:$C,MATCH(C507,ARTICULOS!$D:$D,0)),"")</f>
        <v/>
      </c>
      <c r="E507" s="3" t="str">
        <f>IF(C507="","",INDEX(ARTICULOS!$S:$S,MATCH($C507,ARTICULOS!$T:$T,0)))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IFERROR(INDEX(ARTICULOS!$C:$C,MATCH(C508,ARTICULOS!$D:$D,0)),"")</f>
        <v/>
      </c>
      <c r="E508" s="3" t="str">
        <f>IF(C508="","",INDEX(ARTICULOS!$S:$S,MATCH($C508,ARTICULOS!$T:$T,0)))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IFERROR(INDEX(ARTICULOS!$C:$C,MATCH(C509,ARTICULOS!$D:$D,0)),"")</f>
        <v/>
      </c>
      <c r="E509" s="3" t="str">
        <f>IF(C509="","",INDEX(ARTICULOS!$S:$S,MATCH($C509,ARTICULOS!$T:$T,0)))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IFERROR(INDEX(ARTICULOS!$C:$C,MATCH(C510,ARTICULOS!$D:$D,0)),"")</f>
        <v/>
      </c>
      <c r="E510" s="3" t="str">
        <f>IF(C510="","",INDEX(ARTICULOS!$S:$S,MATCH($C510,ARTICULOS!$T:$T,0)))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IFERROR(INDEX(ARTICULOS!$C:$C,MATCH(C511,ARTICULOS!$D:$D,0)),"")</f>
        <v/>
      </c>
      <c r="E511" s="3" t="str">
        <f>IF(C511="","",INDEX(ARTICULOS!$S:$S,MATCH($C511,ARTICULOS!$T:$T,0)))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IFERROR(INDEX(ARTICULOS!$C:$C,MATCH(C512,ARTICULOS!$D:$D,0)),"")</f>
        <v/>
      </c>
      <c r="E512" s="3" t="str">
        <f>IF(C512="","",INDEX(ARTICULOS!$S:$S,MATCH($C512,ARTICULOS!$T:$T,0)))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IFERROR(INDEX(ARTICULOS!$C:$C,MATCH(C513,ARTICULOS!$D:$D,0)),"")</f>
        <v/>
      </c>
      <c r="E513" s="3" t="str">
        <f>IF(C513="","",INDEX(ARTICULOS!$S:$S,MATCH($C513,ARTICULOS!$T:$T,0)))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IFERROR(INDEX(ARTICULOS!$C:$C,MATCH(C514,ARTICULOS!$D:$D,0)),"")</f>
        <v/>
      </c>
      <c r="E514" s="3" t="str">
        <f>IF(C514="","",INDEX(ARTICULOS!$S:$S,MATCH($C514,ARTICULOS!$T:$T,0)))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IFERROR(INDEX(ARTICULOS!$C:$C,MATCH(C515,ARTICULOS!$D:$D,0)),"")</f>
        <v/>
      </c>
      <c r="E515" s="3" t="str">
        <f>IF(C515="","",INDEX(ARTICULOS!$S:$S,MATCH($C515,ARTICULOS!$T:$T,0)))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IFERROR(INDEX(ARTICULOS!$C:$C,MATCH(C516,ARTICULOS!$D:$D,0)),"")</f>
        <v/>
      </c>
      <c r="E516" s="3" t="str">
        <f>IF(C516="","",INDEX(ARTICULOS!$S:$S,MATCH($C516,ARTICULOS!$T:$T,0)))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IFERROR(INDEX(ARTICULOS!$C:$C,MATCH(C517,ARTICULOS!$D:$D,0)),"")</f>
        <v/>
      </c>
      <c r="E517" s="3" t="str">
        <f>IF(C517="","",INDEX(ARTICULOS!$S:$S,MATCH($C517,ARTICULOS!$T:$T,0)))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IFERROR(INDEX(ARTICULOS!$C:$C,MATCH(C518,ARTICULOS!$D:$D,0)),"")</f>
        <v/>
      </c>
      <c r="E518" s="3" t="str">
        <f>IF(C518="","",INDEX(ARTICULOS!$S:$S,MATCH($C518,ARTICULOS!$T:$T,0)))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IFERROR(INDEX(ARTICULOS!$C:$C,MATCH(C519,ARTICULOS!$D:$D,0)),"")</f>
        <v/>
      </c>
      <c r="E519" s="3" t="str">
        <f>IF(C519="","",INDEX(ARTICULOS!$S:$S,MATCH($C519,ARTICULOS!$T:$T,0)))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IFERROR(INDEX(ARTICULOS!$C:$C,MATCH(C520,ARTICULOS!$D:$D,0)),"")</f>
        <v/>
      </c>
      <c r="E520" s="3" t="str">
        <f>IF(C520="","",INDEX(ARTICULOS!$S:$S,MATCH($C520,ARTICULOS!$T:$T,0)))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IFERROR(INDEX(ARTICULOS!$C:$C,MATCH(C521,ARTICULOS!$D:$D,0)),"")</f>
        <v/>
      </c>
      <c r="E521" s="3" t="str">
        <f>IF(C521="","",INDEX(ARTICULOS!$S:$S,MATCH($C521,ARTICULOS!$T:$T,0)))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IFERROR(INDEX(ARTICULOS!$C:$C,MATCH(C522,ARTICULOS!$D:$D,0)),"")</f>
        <v/>
      </c>
      <c r="E522" s="3" t="str">
        <f>IF(C522="","",INDEX(ARTICULOS!$S:$S,MATCH($C522,ARTICULOS!$T:$T,0)))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IFERROR(INDEX(ARTICULOS!$C:$C,MATCH(C523,ARTICULOS!$D:$D,0)),"")</f>
        <v/>
      </c>
      <c r="E523" s="3" t="str">
        <f>IF(C523="","",INDEX(ARTICULOS!$S:$S,MATCH($C523,ARTICULOS!$T:$T,0)))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IFERROR(INDEX(ARTICULOS!$C:$C,MATCH(C524,ARTICULOS!$D:$D,0)),"")</f>
        <v/>
      </c>
      <c r="E524" s="3" t="str">
        <f>IF(C524="","",INDEX(ARTICULOS!$S:$S,MATCH($C524,ARTICULOS!$T:$T,0)))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IFERROR(INDEX(ARTICULOS!$C:$C,MATCH(C525,ARTICULOS!$D:$D,0)),"")</f>
        <v/>
      </c>
      <c r="E525" s="3" t="str">
        <f>IF(C525="","",INDEX(ARTICULOS!$S:$S,MATCH($C525,ARTICULOS!$T:$T,0)))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IFERROR(INDEX(ARTICULOS!$C:$C,MATCH(C526,ARTICULOS!$D:$D,0)),"")</f>
        <v/>
      </c>
      <c r="E526" s="3" t="str">
        <f>IF(C526="","",INDEX(ARTICULOS!$S:$S,MATCH($C526,ARTICULOS!$T:$T,0)))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IFERROR(INDEX(ARTICULOS!$C:$C,MATCH(C527,ARTICULOS!$D:$D,0)),"")</f>
        <v/>
      </c>
      <c r="E527" s="3" t="str">
        <f>IF(C527="","",INDEX(ARTICULOS!$S:$S,MATCH($C527,ARTICULOS!$T:$T,0)))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IFERROR(INDEX(ARTICULOS!$C:$C,MATCH(C528,ARTICULOS!$D:$D,0)),"")</f>
        <v/>
      </c>
      <c r="E528" s="3" t="str">
        <f>IF(C528="","",INDEX(ARTICULOS!$S:$S,MATCH($C528,ARTICULOS!$T:$T,0)))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IFERROR(INDEX(ARTICULOS!$C:$C,MATCH(C529,ARTICULOS!$D:$D,0)),"")</f>
        <v/>
      </c>
      <c r="E529" s="3" t="str">
        <f>IF(C529="","",INDEX(ARTICULOS!$S:$S,MATCH($C529,ARTICULOS!$T:$T,0)))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IFERROR(INDEX(ARTICULOS!$C:$C,MATCH(C530,ARTICULOS!$D:$D,0)),"")</f>
        <v/>
      </c>
      <c r="E530" s="3" t="str">
        <f>IF(C530="","",INDEX(ARTICULOS!$S:$S,MATCH($C530,ARTICULOS!$T:$T,0)))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IFERROR(INDEX(ARTICULOS!$C:$C,MATCH(C531,ARTICULOS!$D:$D,0)),"")</f>
        <v/>
      </c>
      <c r="E531" s="3" t="str">
        <f>IF(C531="","",INDEX(ARTICULOS!$S:$S,MATCH($C531,ARTICULOS!$T:$T,0)))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IFERROR(INDEX(ARTICULOS!$C:$C,MATCH(C532,ARTICULOS!$D:$D,0)),"")</f>
        <v/>
      </c>
      <c r="E532" s="3" t="str">
        <f>IF(C532="","",INDEX(ARTICULOS!$S:$S,MATCH($C532,ARTICULOS!$T:$T,0)))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IFERROR(INDEX(ARTICULOS!$C:$C,MATCH(C533,ARTICULOS!$D:$D,0)),"")</f>
        <v/>
      </c>
      <c r="E533" s="3" t="str">
        <f>IF(C533="","",INDEX(ARTICULOS!$S:$S,MATCH($C533,ARTICULOS!$T:$T,0)))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IFERROR(INDEX(ARTICULOS!$C:$C,MATCH(C534,ARTICULOS!$D:$D,0)),"")</f>
        <v/>
      </c>
      <c r="E534" s="3" t="str">
        <f>IF(C534="","",INDEX(ARTICULOS!$S:$S,MATCH($C534,ARTICULOS!$T:$T,0)))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IFERROR(INDEX(ARTICULOS!$C:$C,MATCH(C535,ARTICULOS!$D:$D,0)),"")</f>
        <v/>
      </c>
      <c r="E535" s="3" t="str">
        <f>IF(C535="","",INDEX(ARTICULOS!$S:$S,MATCH($C535,ARTICULOS!$T:$T,0)))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IFERROR(INDEX(ARTICULOS!$C:$C,MATCH(C536,ARTICULOS!$D:$D,0)),"")</f>
        <v/>
      </c>
      <c r="E536" s="3" t="str">
        <f>IF(C536="","",INDEX(ARTICULOS!$S:$S,MATCH($C536,ARTICULOS!$T:$T,0)))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IFERROR(INDEX(ARTICULOS!$C:$C,MATCH(C537,ARTICULOS!$D:$D,0)),"")</f>
        <v/>
      </c>
      <c r="E537" s="3" t="str">
        <f>IF(C537="","",INDEX(ARTICULOS!$S:$S,MATCH($C537,ARTICULOS!$T:$T,0)))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IFERROR(INDEX(ARTICULOS!$C:$C,MATCH(C538,ARTICULOS!$D:$D,0)),"")</f>
        <v/>
      </c>
      <c r="E538" s="3" t="str">
        <f>IF(C538="","",INDEX(ARTICULOS!$S:$S,MATCH($C538,ARTICULOS!$T:$T,0)))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IFERROR(INDEX(ARTICULOS!$C:$C,MATCH(C539,ARTICULOS!$D:$D,0)),"")</f>
        <v/>
      </c>
      <c r="E539" s="3" t="str">
        <f>IF(C539="","",INDEX(ARTICULOS!$S:$S,MATCH($C539,ARTICULOS!$T:$T,0)))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IFERROR(INDEX(ARTICULOS!$C:$C,MATCH(C540,ARTICULOS!$D:$D,0)),"")</f>
        <v/>
      </c>
      <c r="E540" s="3" t="str">
        <f>IF(C540="","",INDEX(ARTICULOS!$S:$S,MATCH($C540,ARTICULOS!$T:$T,0)))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IFERROR(INDEX(ARTICULOS!$C:$C,MATCH(C541,ARTICULOS!$D:$D,0)),"")</f>
        <v/>
      </c>
      <c r="E541" s="3" t="str">
        <f>IF(C541="","",INDEX(ARTICULOS!$S:$S,MATCH($C541,ARTICULOS!$T:$T,0)))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IFERROR(INDEX(ARTICULOS!$C:$C,MATCH(C542,ARTICULOS!$D:$D,0)),"")</f>
        <v/>
      </c>
      <c r="E542" s="3" t="str">
        <f>IF(C542="","",INDEX(ARTICULOS!$S:$S,MATCH($C542,ARTICULOS!$T:$T,0)))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IFERROR(INDEX(ARTICULOS!$C:$C,MATCH(C543,ARTICULOS!$D:$D,0)),"")</f>
        <v/>
      </c>
      <c r="E543" s="3" t="str">
        <f>IF(C543="","",INDEX(ARTICULOS!$S:$S,MATCH($C543,ARTICULOS!$T:$T,0)))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IFERROR(INDEX(ARTICULOS!$C:$C,MATCH(C544,ARTICULOS!$D:$D,0)),"")</f>
        <v/>
      </c>
      <c r="E544" s="3" t="str">
        <f>IF(C544="","",INDEX(ARTICULOS!$S:$S,MATCH($C544,ARTICULOS!$T:$T,0)))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IFERROR(INDEX(ARTICULOS!$C:$C,MATCH(C545,ARTICULOS!$D:$D,0)),"")</f>
        <v/>
      </c>
      <c r="E545" s="3" t="str">
        <f>IF(C545="","",INDEX(ARTICULOS!$S:$S,MATCH($C545,ARTICULOS!$T:$T,0)))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IFERROR(INDEX(ARTICULOS!$C:$C,MATCH(C546,ARTICULOS!$D:$D,0)),"")</f>
        <v/>
      </c>
      <c r="E546" s="3" t="str">
        <f>IF(C546="","",INDEX(ARTICULOS!$S:$S,MATCH($C546,ARTICULOS!$T:$T,0)))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IFERROR(INDEX(ARTICULOS!$C:$C,MATCH(C547,ARTICULOS!$D:$D,0)),"")</f>
        <v/>
      </c>
      <c r="E547" s="3" t="str">
        <f>IF(C547="","",INDEX(ARTICULOS!$S:$S,MATCH($C547,ARTICULOS!$T:$T,0)))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IFERROR(INDEX(ARTICULOS!$C:$C,MATCH(C548,ARTICULOS!$D:$D,0)),"")</f>
        <v/>
      </c>
      <c r="E548" s="3" t="str">
        <f>IF(C548="","",INDEX(ARTICULOS!$S:$S,MATCH($C548,ARTICULOS!$T:$T,0)))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IFERROR(INDEX(ARTICULOS!$C:$C,MATCH(C549,ARTICULOS!$D:$D,0)),"")</f>
        <v/>
      </c>
      <c r="E549" s="3" t="str">
        <f>IF(C549="","",INDEX(ARTICULOS!$S:$S,MATCH($C549,ARTICULOS!$T:$T,0)))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IFERROR(INDEX(ARTICULOS!$C:$C,MATCH(C550,ARTICULOS!$D:$D,0)),"")</f>
        <v/>
      </c>
      <c r="E550" s="3" t="str">
        <f>IF(C550="","",INDEX(ARTICULOS!$S:$S,MATCH($C550,ARTICULOS!$T:$T,0)))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IFERROR(INDEX(ARTICULOS!$C:$C,MATCH(C551,ARTICULOS!$D:$D,0)),"")</f>
        <v/>
      </c>
      <c r="E551" s="3" t="str">
        <f>IF(C551="","",INDEX(ARTICULOS!$S:$S,MATCH($C551,ARTICULOS!$T:$T,0)))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IFERROR(INDEX(ARTICULOS!$C:$C,MATCH(C552,ARTICULOS!$D:$D,0)),"")</f>
        <v/>
      </c>
      <c r="E552" s="3" t="str">
        <f>IF(C552="","",INDEX(ARTICULOS!$S:$S,MATCH($C552,ARTICULOS!$T:$T,0)))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IFERROR(INDEX(ARTICULOS!$C:$C,MATCH(C553,ARTICULOS!$D:$D,0)),"")</f>
        <v/>
      </c>
      <c r="E553" s="3" t="str">
        <f>IF(C553="","",INDEX(ARTICULOS!$S:$S,MATCH($C553,ARTICULOS!$T:$T,0)))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IFERROR(INDEX(ARTICULOS!$C:$C,MATCH(C554,ARTICULOS!$D:$D,0)),"")</f>
        <v/>
      </c>
      <c r="E554" s="3" t="str">
        <f>IF(C554="","",INDEX(ARTICULOS!$S:$S,MATCH($C554,ARTICULOS!$T:$T,0)))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IFERROR(INDEX(ARTICULOS!$C:$C,MATCH(C555,ARTICULOS!$D:$D,0)),"")</f>
        <v/>
      </c>
      <c r="E555" s="3" t="str">
        <f>IF(C555="","",INDEX(ARTICULOS!$S:$S,MATCH($C555,ARTICULOS!$T:$T,0)))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IFERROR(INDEX(ARTICULOS!$C:$C,MATCH(C556,ARTICULOS!$D:$D,0)),"")</f>
        <v/>
      </c>
      <c r="E556" s="3" t="str">
        <f>IF(C556="","",INDEX(ARTICULOS!$S:$S,MATCH($C556,ARTICULOS!$T:$T,0)))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IFERROR(INDEX(ARTICULOS!$C:$C,MATCH(C557,ARTICULOS!$D:$D,0)),"")</f>
        <v/>
      </c>
      <c r="E557" s="3" t="str">
        <f>IF(C557="","",INDEX(ARTICULOS!$S:$S,MATCH($C557,ARTICULOS!$T:$T,0)))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IFERROR(INDEX(ARTICULOS!$C:$C,MATCH(C558,ARTICULOS!$D:$D,0)),"")</f>
        <v/>
      </c>
      <c r="E558" s="3" t="str">
        <f>IF(C558="","",INDEX(ARTICULOS!$S:$S,MATCH($C558,ARTICULOS!$T:$T,0)))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IFERROR(INDEX(ARTICULOS!$C:$C,MATCH(C559,ARTICULOS!$D:$D,0)),"")</f>
        <v/>
      </c>
      <c r="E559" s="3" t="str">
        <f>IF(C559="","",INDEX(ARTICULOS!$S:$S,MATCH($C559,ARTICULOS!$T:$T,0)))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IFERROR(INDEX(ARTICULOS!$C:$C,MATCH(C560,ARTICULOS!$D:$D,0)),"")</f>
        <v/>
      </c>
      <c r="E560" s="3" t="str">
        <f>IF(C560="","",INDEX(ARTICULOS!$S:$S,MATCH($C560,ARTICULOS!$T:$T,0)))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IFERROR(INDEX(ARTICULOS!$C:$C,MATCH(C561,ARTICULOS!$D:$D,0)),"")</f>
        <v/>
      </c>
      <c r="E561" s="3" t="str">
        <f>IF(C561="","",INDEX(ARTICULOS!$S:$S,MATCH($C561,ARTICULOS!$T:$T,0)))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IFERROR(INDEX(ARTICULOS!$C:$C,MATCH(C562,ARTICULOS!$D:$D,0)),"")</f>
        <v/>
      </c>
      <c r="E562" s="3" t="str">
        <f>IF(C562="","",INDEX(ARTICULOS!$S:$S,MATCH($C562,ARTICULOS!$T:$T,0)))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IFERROR(INDEX(ARTICULOS!$C:$C,MATCH(C563,ARTICULOS!$D:$D,0)),"")</f>
        <v/>
      </c>
      <c r="E563" s="3" t="str">
        <f>IF(C563="","",INDEX(ARTICULOS!$S:$S,MATCH($C563,ARTICULOS!$T:$T,0)))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IFERROR(INDEX(ARTICULOS!$C:$C,MATCH(C564,ARTICULOS!$D:$D,0)),"")</f>
        <v/>
      </c>
      <c r="E564" s="3" t="str">
        <f>IF(C564="","",INDEX(ARTICULOS!$S:$S,MATCH($C564,ARTICULOS!$T:$T,0)))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IFERROR(INDEX(ARTICULOS!$C:$C,MATCH(C565,ARTICULOS!$D:$D,0)),"")</f>
        <v/>
      </c>
      <c r="E565" s="3" t="str">
        <f>IF(C565="","",INDEX(ARTICULOS!$S:$S,MATCH($C565,ARTICULOS!$T:$T,0)))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IFERROR(INDEX(ARTICULOS!$C:$C,MATCH(C566,ARTICULOS!$D:$D,0)),"")</f>
        <v/>
      </c>
      <c r="E566" s="3" t="str">
        <f>IF(C566="","",INDEX(ARTICULOS!$S:$S,MATCH($C566,ARTICULOS!$T:$T,0)))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IFERROR(INDEX(ARTICULOS!$C:$C,MATCH(C567,ARTICULOS!$D:$D,0)),"")</f>
        <v/>
      </c>
      <c r="E567" s="3" t="str">
        <f>IF(C567="","",INDEX(ARTICULOS!$S:$S,MATCH($C567,ARTICULOS!$T:$T,0)))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IFERROR(INDEX(ARTICULOS!$C:$C,MATCH(C568,ARTICULOS!$D:$D,0)),"")</f>
        <v/>
      </c>
      <c r="E568" s="3" t="str">
        <f>IF(C568="","",INDEX(ARTICULOS!$S:$S,MATCH($C568,ARTICULOS!$T:$T,0)))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IFERROR(INDEX(ARTICULOS!$C:$C,MATCH(C569,ARTICULOS!$D:$D,0)),"")</f>
        <v/>
      </c>
      <c r="E569" s="3" t="str">
        <f>IF(C569="","",INDEX(ARTICULOS!$S:$S,MATCH($C569,ARTICULOS!$T:$T,0)))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IFERROR(INDEX(ARTICULOS!$C:$C,MATCH(C570,ARTICULOS!$D:$D,0)),"")</f>
        <v/>
      </c>
      <c r="E570" s="3" t="str">
        <f>IF(C570="","",INDEX(ARTICULOS!$S:$S,MATCH($C570,ARTICULOS!$T:$T,0)))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IFERROR(INDEX(ARTICULOS!$C:$C,MATCH(C571,ARTICULOS!$D:$D,0)),"")</f>
        <v/>
      </c>
      <c r="E571" s="3" t="str">
        <f>IF(C571="","",INDEX(ARTICULOS!$S:$S,MATCH($C571,ARTICULOS!$T:$T,0)))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IFERROR(INDEX(ARTICULOS!$C:$C,MATCH(C572,ARTICULOS!$D:$D,0)),"")</f>
        <v/>
      </c>
      <c r="E572" s="3" t="str">
        <f>IF(C572="","",INDEX(ARTICULOS!$S:$S,MATCH($C572,ARTICULOS!$T:$T,0)))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IFERROR(INDEX(ARTICULOS!$C:$C,MATCH(C573,ARTICULOS!$D:$D,0)),"")</f>
        <v/>
      </c>
      <c r="E573" s="3" t="str">
        <f>IF(C573="","",INDEX(ARTICULOS!$S:$S,MATCH($C573,ARTICULOS!$T:$T,0)))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IFERROR(INDEX(ARTICULOS!$C:$C,MATCH(C574,ARTICULOS!$D:$D,0)),"")</f>
        <v/>
      </c>
      <c r="E574" s="3" t="str">
        <f>IF(C574="","",INDEX(ARTICULOS!$S:$S,MATCH($C574,ARTICULOS!$T:$T,0)))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IFERROR(INDEX(ARTICULOS!$C:$C,MATCH(C575,ARTICULOS!$D:$D,0)),"")</f>
        <v/>
      </c>
      <c r="E575" s="3" t="str">
        <f>IF(C575="","",INDEX(ARTICULOS!$S:$S,MATCH($C575,ARTICULOS!$T:$T,0)))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IFERROR(INDEX(ARTICULOS!$C:$C,MATCH(C576,ARTICULOS!$D:$D,0)),"")</f>
        <v/>
      </c>
      <c r="E576" s="3" t="str">
        <f>IF(C576="","",INDEX(ARTICULOS!$S:$S,MATCH($C576,ARTICULOS!$T:$T,0)))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IFERROR(INDEX(ARTICULOS!$C:$C,MATCH(C577,ARTICULOS!$D:$D,0)),"")</f>
        <v/>
      </c>
      <c r="E577" s="3" t="str">
        <f>IF(C577="","",INDEX(ARTICULOS!$S:$S,MATCH($C577,ARTICULOS!$T:$T,0)))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IFERROR(INDEX(ARTICULOS!$C:$C,MATCH(C578,ARTICULOS!$D:$D,0)),"")</f>
        <v/>
      </c>
      <c r="E578" s="3" t="str">
        <f>IF(C578="","",INDEX(ARTICULOS!$S:$S,MATCH($C578,ARTICULOS!$T:$T,0)))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IFERROR(INDEX(ARTICULOS!$C:$C,MATCH(C579,ARTICULOS!$D:$D,0)),"")</f>
        <v/>
      </c>
      <c r="E579" s="3" t="str">
        <f>IF(C579="","",INDEX(ARTICULOS!$S:$S,MATCH($C579,ARTICULOS!$T:$T,0)))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IFERROR(INDEX(ARTICULOS!$C:$C,MATCH(C580,ARTICULOS!$D:$D,0)),"")</f>
        <v/>
      </c>
      <c r="E580" s="3" t="str">
        <f>IF(C580="","",INDEX(ARTICULOS!$S:$S,MATCH($C580,ARTICULOS!$T:$T,0)))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IFERROR(INDEX(ARTICULOS!$C:$C,MATCH(C581,ARTICULOS!$D:$D,0)),"")</f>
        <v/>
      </c>
      <c r="E581" s="3" t="str">
        <f>IF(C581="","",INDEX(ARTICULOS!$S:$S,MATCH($C581,ARTICULOS!$T:$T,0)))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IFERROR(INDEX(ARTICULOS!$C:$C,MATCH(C582,ARTICULOS!$D:$D,0)),"")</f>
        <v/>
      </c>
      <c r="E582" s="3" t="str">
        <f>IF(C582="","",INDEX(ARTICULOS!$S:$S,MATCH($C582,ARTICULOS!$T:$T,0)))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IFERROR(INDEX(ARTICULOS!$C:$C,MATCH(C583,ARTICULOS!$D:$D,0)),"")</f>
        <v/>
      </c>
      <c r="E583" s="3" t="str">
        <f>IF(C583="","",INDEX(ARTICULOS!$S:$S,MATCH($C583,ARTICULOS!$T:$T,0)))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IFERROR(INDEX(ARTICULOS!$C:$C,MATCH(C584,ARTICULOS!$D:$D,0)),"")</f>
        <v/>
      </c>
      <c r="E584" s="3" t="str">
        <f>IF(C584="","",INDEX(ARTICULOS!$S:$S,MATCH($C584,ARTICULOS!$T:$T,0)))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IFERROR(INDEX(ARTICULOS!$C:$C,MATCH(C585,ARTICULOS!$D:$D,0)),"")</f>
        <v/>
      </c>
      <c r="E585" s="3" t="str">
        <f>IF(C585="","",INDEX(ARTICULOS!$S:$S,MATCH($C585,ARTICULOS!$T:$T,0)))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IFERROR(INDEX(ARTICULOS!$C:$C,MATCH(C586,ARTICULOS!$D:$D,0)),"")</f>
        <v/>
      </c>
      <c r="E586" s="3" t="str">
        <f>IF(C586="","",INDEX(ARTICULOS!$S:$S,MATCH($C586,ARTICULOS!$T:$T,0)))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IFERROR(INDEX(ARTICULOS!$C:$C,MATCH(C587,ARTICULOS!$D:$D,0)),"")</f>
        <v/>
      </c>
      <c r="E587" s="3" t="str">
        <f>IF(C587="","",INDEX(ARTICULOS!$S:$S,MATCH($C587,ARTICULOS!$T:$T,0)))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IFERROR(INDEX(ARTICULOS!$C:$C,MATCH(C588,ARTICULOS!$D:$D,0)),"")</f>
        <v/>
      </c>
      <c r="E588" s="3" t="str">
        <f>IF(C588="","",INDEX(ARTICULOS!$S:$S,MATCH($C588,ARTICULOS!$T:$T,0)))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IFERROR(INDEX(ARTICULOS!$C:$C,MATCH(C589,ARTICULOS!$D:$D,0)),"")</f>
        <v/>
      </c>
      <c r="E589" s="3" t="str">
        <f>IF(C589="","",INDEX(ARTICULOS!$S:$S,MATCH($C589,ARTICULOS!$T:$T,0)))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IFERROR(INDEX(ARTICULOS!$C:$C,MATCH(C590,ARTICULOS!$D:$D,0)),"")</f>
        <v/>
      </c>
      <c r="E590" s="3" t="str">
        <f>IF(C590="","",INDEX(ARTICULOS!$S:$S,MATCH($C590,ARTICULOS!$T:$T,0)))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IFERROR(INDEX(ARTICULOS!$C:$C,MATCH(C591,ARTICULOS!$D:$D,0)),"")</f>
        <v/>
      </c>
      <c r="E591" s="3" t="str">
        <f>IF(C591="","",INDEX(ARTICULOS!$S:$S,MATCH($C591,ARTICULOS!$T:$T,0)))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IFERROR(INDEX(ARTICULOS!$C:$C,MATCH(C592,ARTICULOS!$D:$D,0)),"")</f>
        <v/>
      </c>
      <c r="E592" s="3" t="str">
        <f>IF(C592="","",INDEX(ARTICULOS!$S:$S,MATCH($C592,ARTICULOS!$T:$T,0)))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IFERROR(INDEX(ARTICULOS!$C:$C,MATCH(C593,ARTICULOS!$D:$D,0)),"")</f>
        <v/>
      </c>
      <c r="E593" s="3" t="str">
        <f>IF(C593="","",INDEX(ARTICULOS!$S:$S,MATCH($C593,ARTICULOS!$T:$T,0)))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IFERROR(INDEX(ARTICULOS!$C:$C,MATCH(C594,ARTICULOS!$D:$D,0)),"")</f>
        <v/>
      </c>
      <c r="E594" s="3" t="str">
        <f>IF(C594="","",INDEX(ARTICULOS!$S:$S,MATCH($C594,ARTICULOS!$T:$T,0)))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IFERROR(INDEX(ARTICULOS!$C:$C,MATCH(C595,ARTICULOS!$D:$D,0)),"")</f>
        <v/>
      </c>
      <c r="E595" s="3" t="str">
        <f>IF(C595="","",INDEX(ARTICULOS!$S:$S,MATCH($C595,ARTICULOS!$T:$T,0)))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IFERROR(INDEX(ARTICULOS!$C:$C,MATCH(C596,ARTICULOS!$D:$D,0)),"")</f>
        <v/>
      </c>
      <c r="E596" s="3" t="str">
        <f>IF(C596="","",INDEX(ARTICULOS!$S:$S,MATCH($C596,ARTICULOS!$T:$T,0)))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IFERROR(INDEX(ARTICULOS!$C:$C,MATCH(C597,ARTICULOS!$D:$D,0)),"")</f>
        <v/>
      </c>
      <c r="E597" s="3" t="str">
        <f>IF(C597="","",INDEX(ARTICULOS!$S:$S,MATCH($C597,ARTICULOS!$T:$T,0)))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IFERROR(INDEX(ARTICULOS!$C:$C,MATCH(C598,ARTICULOS!$D:$D,0)),"")</f>
        <v/>
      </c>
      <c r="E598" s="3" t="str">
        <f>IF(C598="","",INDEX(ARTICULOS!$S:$S,MATCH($C598,ARTICULOS!$T:$T,0)))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IFERROR(INDEX(ARTICULOS!$C:$C,MATCH(C599,ARTICULOS!$D:$D,0)),"")</f>
        <v/>
      </c>
      <c r="E599" s="3" t="str">
        <f>IF(C599="","",INDEX(ARTICULOS!$S:$S,MATCH($C599,ARTICULOS!$T:$T,0)))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IFERROR(INDEX(ARTICULOS!$C:$C,MATCH(C600,ARTICULOS!$D:$D,0)),"")</f>
        <v/>
      </c>
      <c r="E600" s="3" t="str">
        <f>IF(C600="","",INDEX(ARTICULOS!$S:$S,MATCH($C600,ARTICULOS!$T:$T,0)))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IFERROR(INDEX(ARTICULOS!$C:$C,MATCH(C601,ARTICULOS!$D:$D,0)),"")</f>
        <v/>
      </c>
      <c r="E601" s="3" t="str">
        <f>IF(C601="","",INDEX(ARTICULOS!$S:$S,MATCH($C601,ARTICULOS!$T:$T,0)))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IFERROR(INDEX(ARTICULOS!$C:$C,MATCH(C602,ARTICULOS!$D:$D,0)),"")</f>
        <v/>
      </c>
      <c r="E602" s="3" t="str">
        <f>IF(C602="","",INDEX(ARTICULOS!$S:$S,MATCH($C602,ARTICULOS!$T:$T,0)))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IFERROR(INDEX(ARTICULOS!$C:$C,MATCH(C603,ARTICULOS!$D:$D,0)),"")</f>
        <v/>
      </c>
      <c r="E603" s="3" t="str">
        <f>IF(C603="","",INDEX(ARTICULOS!$S:$S,MATCH($C603,ARTICULOS!$T:$T,0)))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IFERROR(INDEX(ARTICULOS!$C:$C,MATCH(C604,ARTICULOS!$D:$D,0)),"")</f>
        <v/>
      </c>
      <c r="E604" s="3" t="str">
        <f>IF(C604="","",INDEX(ARTICULOS!$S:$S,MATCH($C604,ARTICULOS!$T:$T,0)))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IFERROR(INDEX(ARTICULOS!$C:$C,MATCH(C605,ARTICULOS!$D:$D,0)),"")</f>
        <v/>
      </c>
      <c r="E605" s="3" t="str">
        <f>IF(C605="","",INDEX(ARTICULOS!$S:$S,MATCH($C605,ARTICULOS!$T:$T,0)))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IFERROR(INDEX(ARTICULOS!$C:$C,MATCH(C606,ARTICULOS!$D:$D,0)),"")</f>
        <v/>
      </c>
      <c r="E606" s="3" t="str">
        <f>IF(C606="","",INDEX(ARTICULOS!$S:$S,MATCH($C606,ARTICULOS!$T:$T,0)))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IFERROR(INDEX(ARTICULOS!$C:$C,MATCH(C607,ARTICULOS!$D:$D,0)),"")</f>
        <v/>
      </c>
      <c r="E607" s="3" t="str">
        <f>IF(C607="","",INDEX(ARTICULOS!$S:$S,MATCH($C607,ARTICULOS!$T:$T,0)))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IFERROR(INDEX(ARTICULOS!$C:$C,MATCH(C608,ARTICULOS!$D:$D,0)),"")</f>
        <v/>
      </c>
      <c r="E608" s="3" t="str">
        <f>IF(C608="","",INDEX(ARTICULOS!$S:$S,MATCH($C608,ARTICULOS!$T:$T,0)))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IFERROR(INDEX(ARTICULOS!$C:$C,MATCH(C609,ARTICULOS!$D:$D,0)),"")</f>
        <v/>
      </c>
      <c r="E609" s="3" t="str">
        <f>IF(C609="","",INDEX(ARTICULOS!$S:$S,MATCH($C609,ARTICULOS!$T:$T,0)))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IFERROR(INDEX(ARTICULOS!$C:$C,MATCH(C610,ARTICULOS!$D:$D,0)),"")</f>
        <v/>
      </c>
      <c r="E610" s="3" t="str">
        <f>IF(C610="","",INDEX(ARTICULOS!$S:$S,MATCH($C610,ARTICULOS!$T:$T,0)))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IFERROR(INDEX(ARTICULOS!$C:$C,MATCH(C611,ARTICULOS!$D:$D,0)),"")</f>
        <v/>
      </c>
      <c r="E611" s="3" t="str">
        <f>IF(C611="","",INDEX(ARTICULOS!$S:$S,MATCH($C611,ARTICULOS!$T:$T,0)))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IFERROR(INDEX(ARTICULOS!$C:$C,MATCH(C612,ARTICULOS!$D:$D,0)),"")</f>
        <v/>
      </c>
      <c r="E612" s="3" t="str">
        <f>IF(C612="","",INDEX(ARTICULOS!$S:$S,MATCH($C612,ARTICULOS!$T:$T,0)))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IFERROR(INDEX(ARTICULOS!$C:$C,MATCH(C613,ARTICULOS!$D:$D,0)),"")</f>
        <v/>
      </c>
      <c r="E613" s="3" t="str">
        <f>IF(C613="","",INDEX(ARTICULOS!$S:$S,MATCH($C613,ARTICULOS!$T:$T,0)))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IFERROR(INDEX(ARTICULOS!$C:$C,MATCH(C614,ARTICULOS!$D:$D,0)),"")</f>
        <v/>
      </c>
      <c r="E614" s="3" t="str">
        <f>IF(C614="","",INDEX(ARTICULOS!$S:$S,MATCH($C614,ARTICULOS!$T:$T,0)))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IFERROR(INDEX(ARTICULOS!$C:$C,MATCH(C615,ARTICULOS!$D:$D,0)),"")</f>
        <v/>
      </c>
      <c r="E615" s="3" t="str">
        <f>IF(C615="","",INDEX(ARTICULOS!$S:$S,MATCH($C615,ARTICULOS!$T:$T,0)))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IFERROR(INDEX(ARTICULOS!$C:$C,MATCH(C616,ARTICULOS!$D:$D,0)),"")</f>
        <v/>
      </c>
      <c r="E616" s="3" t="str">
        <f>IF(C616="","",INDEX(ARTICULOS!$S:$S,MATCH($C616,ARTICULOS!$T:$T,0)))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IFERROR(INDEX(ARTICULOS!$C:$C,MATCH(C617,ARTICULOS!$D:$D,0)),"")</f>
        <v/>
      </c>
      <c r="E617" s="3" t="str">
        <f>IF(C617="","",INDEX(ARTICULOS!$S:$S,MATCH($C617,ARTICULOS!$T:$T,0)))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IFERROR(INDEX(ARTICULOS!$C:$C,MATCH(C618,ARTICULOS!$D:$D,0)),"")</f>
        <v/>
      </c>
      <c r="E618" s="3" t="str">
        <f>IF(C618="","",INDEX(ARTICULOS!$S:$S,MATCH($C618,ARTICULOS!$T:$T,0)))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ARTICULOS!$T$3:$T$1001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46</v>
      </c>
      <c r="B1" s="7" t="s">
        <v>47</v>
      </c>
      <c r="C1" s="8" t="s">
        <v>48</v>
      </c>
      <c r="D1" s="9">
        <v>3</v>
      </c>
      <c r="E1" s="9">
        <v>2</v>
      </c>
      <c r="F1" s="9">
        <v>1.5</v>
      </c>
      <c r="G1" s="7" t="s">
        <v>49</v>
      </c>
    </row>
    <row r="2" spans="1:7" x14ac:dyDescent="0.25">
      <c r="A2" s="7" t="s">
        <v>42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45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41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50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43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44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51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52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53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54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ARTICULOS!$D$3:$D$100</xm:f>
          </x14:formula1>
          <xm:sqref>A2:A4 A11:A100 A6:A7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12E-D1B8-4D3F-8CB5-0DF2145D4AF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calculos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2025-01-13T13:21:07Z</dcterms:modified>
</cp:coreProperties>
</file>