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rodrigor/Dropbox (Pessoal)/my/Doutorado/git/paper-techdebt2018/doc/"/>
    </mc:Choice>
  </mc:AlternateContent>
  <bookViews>
    <workbookView xWindow="-1100" yWindow="-21140" windowWidth="31080" windowHeight="20540" tabRatio="500"/>
  </bookViews>
  <sheets>
    <sheet name="subprocessos" sheetId="1" r:id="rId1"/>
    <sheet name="TD Items" sheetId="2" r:id="rId2"/>
    <sheet name="SQALE types"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3" l="1"/>
  <c r="B3" i="3"/>
  <c r="B4" i="3"/>
  <c r="B5" i="3"/>
  <c r="B6" i="3"/>
  <c r="B7" i="3"/>
  <c r="B8" i="3"/>
  <c r="B9" i="3"/>
  <c r="B10" i="3"/>
  <c r="B11" i="3"/>
  <c r="C2" i="3"/>
  <c r="C3" i="3"/>
  <c r="C4" i="3"/>
  <c r="C5" i="3"/>
  <c r="C6" i="3"/>
  <c r="C7" i="3"/>
  <c r="C8" i="3"/>
  <c r="C9" i="3"/>
  <c r="C10" i="3"/>
  <c r="C11" i="3"/>
  <c r="M13" i="1"/>
  <c r="L13" i="1"/>
  <c r="M12" i="1"/>
  <c r="L12" i="1"/>
  <c r="M11" i="1"/>
  <c r="L11" i="1"/>
  <c r="M10" i="1"/>
  <c r="L10" i="1"/>
  <c r="M9" i="1"/>
  <c r="L9" i="1"/>
  <c r="M8" i="1"/>
  <c r="L8" i="1"/>
  <c r="M6" i="1"/>
  <c r="L6" i="1"/>
  <c r="M5" i="1"/>
  <c r="L5" i="1"/>
  <c r="M7" i="1"/>
  <c r="L7" i="1"/>
  <c r="M4" i="1"/>
  <c r="L4" i="1"/>
  <c r="M3" i="1"/>
  <c r="L3" i="1"/>
  <c r="M2" i="1"/>
  <c r="L2" i="1"/>
  <c r="M80" i="1"/>
  <c r="L80" i="1"/>
  <c r="M49" i="1"/>
  <c r="L49" i="1"/>
  <c r="M48" i="1"/>
  <c r="L48" i="1"/>
  <c r="M57" i="1"/>
  <c r="L57" i="1"/>
  <c r="M62" i="1"/>
  <c r="L62" i="1"/>
  <c r="M61" i="1"/>
  <c r="L61" i="1"/>
  <c r="M60" i="1"/>
  <c r="L60" i="1"/>
  <c r="M56" i="1"/>
  <c r="L56" i="1"/>
  <c r="M55" i="1"/>
  <c r="L55" i="1"/>
  <c r="M46" i="1"/>
  <c r="L46" i="1"/>
  <c r="M45" i="1"/>
  <c r="L45" i="1"/>
  <c r="M44" i="1"/>
  <c r="L44" i="1"/>
  <c r="M43" i="1"/>
  <c r="L43" i="1"/>
  <c r="M51" i="1"/>
  <c r="L51" i="1"/>
  <c r="M50" i="1"/>
  <c r="L50" i="1"/>
  <c r="M42" i="1"/>
  <c r="L42" i="1"/>
  <c r="M41" i="1"/>
  <c r="L41" i="1"/>
  <c r="M40" i="1"/>
  <c r="L40" i="1"/>
  <c r="M39" i="1"/>
  <c r="L39" i="1"/>
  <c r="M59" i="1"/>
  <c r="L59" i="1"/>
  <c r="M58" i="1"/>
  <c r="L58"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54" i="1"/>
  <c r="L54" i="1"/>
  <c r="M53" i="1"/>
  <c r="L53" i="1"/>
  <c r="M52" i="1"/>
  <c r="L52" i="1"/>
  <c r="M47" i="1"/>
  <c r="L47" i="1"/>
  <c r="M38" i="1"/>
  <c r="L38" i="1"/>
  <c r="M37" i="1"/>
  <c r="L37" i="1"/>
  <c r="M151" i="1"/>
  <c r="L151" i="1"/>
  <c r="M150" i="1"/>
  <c r="L150" i="1"/>
  <c r="M149" i="1"/>
  <c r="L149" i="1"/>
  <c r="M148" i="1"/>
  <c r="L148" i="1"/>
  <c r="M126" i="1"/>
  <c r="L126" i="1"/>
  <c r="M125" i="1"/>
  <c r="L125" i="1"/>
  <c r="M89" i="1"/>
  <c r="L89" i="1"/>
  <c r="M147" i="1"/>
  <c r="L147" i="1"/>
  <c r="M146" i="1"/>
  <c r="L146" i="1"/>
  <c r="M81" i="1"/>
  <c r="L81" i="1"/>
  <c r="M94" i="1"/>
  <c r="L94" i="1"/>
  <c r="M93" i="1"/>
  <c r="L93" i="1"/>
  <c r="M92" i="1"/>
  <c r="L92" i="1"/>
  <c r="M127" i="1"/>
  <c r="L127" i="1"/>
  <c r="M124" i="1"/>
  <c r="L124" i="1"/>
  <c r="M123" i="1"/>
  <c r="L123" i="1"/>
  <c r="M122" i="1"/>
  <c r="L122" i="1"/>
  <c r="M121" i="1"/>
  <c r="L121" i="1"/>
  <c r="M120" i="1"/>
  <c r="L120" i="1"/>
  <c r="M119" i="1"/>
  <c r="L119" i="1"/>
  <c r="M118" i="1"/>
  <c r="L118" i="1"/>
  <c r="M117" i="1"/>
  <c r="L117" i="1"/>
  <c r="M116" i="1"/>
  <c r="L116" i="1"/>
  <c r="M88" i="1"/>
  <c r="L88" i="1"/>
  <c r="M87" i="1"/>
  <c r="L87" i="1"/>
  <c r="M86" i="1"/>
  <c r="L86" i="1"/>
  <c r="M85" i="1"/>
  <c r="L85" i="1"/>
  <c r="M91" i="1"/>
  <c r="L91" i="1"/>
  <c r="M90" i="1"/>
  <c r="L90" i="1"/>
  <c r="M84" i="1"/>
  <c r="L84" i="1"/>
  <c r="M83" i="1"/>
  <c r="L83" i="1"/>
  <c r="M115" i="1"/>
  <c r="L115" i="1"/>
  <c r="M114" i="1"/>
  <c r="L114" i="1"/>
  <c r="M113" i="1"/>
  <c r="L113" i="1"/>
  <c r="M112" i="1"/>
  <c r="L112" i="1"/>
  <c r="M111" i="1"/>
  <c r="L111" i="1"/>
  <c r="M110" i="1"/>
  <c r="L110"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82" i="1"/>
  <c r="L82"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36" i="1"/>
  <c r="L36" i="1"/>
  <c r="M35" i="1"/>
  <c r="L35" i="1"/>
  <c r="M34" i="1"/>
  <c r="L34" i="1"/>
  <c r="M14" i="1"/>
  <c r="L14" i="1"/>
  <c r="M23" i="1"/>
  <c r="L23" i="1"/>
  <c r="M22" i="1"/>
  <c r="L22" i="1"/>
  <c r="M21" i="1"/>
  <c r="L21" i="1"/>
  <c r="M30" i="1"/>
  <c r="L30" i="1"/>
  <c r="M20" i="1"/>
  <c r="L20" i="1"/>
  <c r="M19" i="1"/>
  <c r="L19" i="1"/>
  <c r="M18" i="1"/>
  <c r="L18" i="1"/>
  <c r="M28" i="1"/>
  <c r="L28" i="1"/>
  <c r="M27" i="1"/>
  <c r="L27" i="1"/>
  <c r="M26" i="1"/>
  <c r="L26" i="1"/>
  <c r="M25" i="1"/>
  <c r="L25" i="1"/>
  <c r="M33" i="1"/>
  <c r="L33" i="1"/>
  <c r="M32" i="1"/>
  <c r="L32" i="1"/>
  <c r="M31" i="1"/>
  <c r="L31" i="1"/>
  <c r="M29" i="1"/>
  <c r="L29" i="1"/>
  <c r="M16" i="1"/>
  <c r="L16" i="1"/>
  <c r="M15" i="1"/>
  <c r="L15" i="1"/>
  <c r="M24" i="1"/>
  <c r="L24" i="1"/>
  <c r="M17" i="1"/>
  <c r="L17" i="1"/>
</calcChain>
</file>

<file path=xl/comments1.xml><?xml version="1.0" encoding="utf-8"?>
<comments xmlns="http://schemas.openxmlformats.org/spreadsheetml/2006/main">
  <authors>
    <author/>
  </authors>
  <commentList>
    <comment ref="F1" authorId="0">
      <text>
        <r>
          <rPr>
            <sz val="10"/>
            <color rgb="FF000000"/>
            <rFont val="Arial"/>
          </rPr>
          <t>Buscar pelo string ##- nos arquivos json que descrevem os TDs</t>
        </r>
      </text>
    </comment>
    <comment ref="E30" authorId="0">
      <text>
        <r>
          <rPr>
            <sz val="10"/>
            <color rgb="FF000000"/>
            <rFont val="Arial"/>
          </rPr>
          <t>Acho que afeta mais a manutenibilidade. A falta de padrões de projeto tornou a lógica pouco legível.\nO requisito aponta para um método de classe específico, poderia ser algo que abrangesse todo módulo PPE (SD, MTE, ou todos os sistemas Java da Dataprev), que pudesse ser reusado para definir qualidade em outras unidades de software e estivesse registrado em um local de domínio de toda equipe.</t>
        </r>
      </text>
    </comment>
    <comment ref="E93" authorId="0">
      <text>
        <r>
          <rPr>
            <sz val="10"/>
            <color rgb="FF000000"/>
            <rFont val="Arial"/>
          </rPr>
          <t>Métodos que retornam FolhaPPE em (##-1) TermoAdesaoServicesLocal e
    (##-2) TermoAdesaoDAO devem ser movidos para o serviço e DAO de Folha.\n\nPode
    haver outras ocorrências, que precisam ser analisadas.</t>
        </r>
      </text>
    </comment>
  </commentList>
</comments>
</file>

<file path=xl/comments2.xml><?xml version="1.0" encoding="utf-8"?>
<comments xmlns="http://schemas.openxmlformats.org/spreadsheetml/2006/main">
  <authors>
    <author/>
  </authors>
  <commentList>
    <comment ref="E1" authorId="0">
      <text>
        <r>
          <rPr>
            <sz val="10"/>
            <color rgb="FF000000"/>
            <rFont val="Arial"/>
          </rPr>
          <t>Buscar pelo string ##- nos arquivos json que descrevem os TDs</t>
        </r>
      </text>
    </comment>
    <comment ref="D140" authorId="0">
      <text>
        <r>
          <rPr>
            <sz val="10"/>
            <color rgb="FF000000"/>
            <rFont val="Arial"/>
          </rPr>
          <t>Métodos que retornam FolhaPPE em (##-1) TermoAdesaoServicesLocal e
    (##-2) TermoAdesaoDAO devem ser movidos para o serviço e DAO de Folha.\n\nPode
    haver outras ocorrências, que precisam ser analisadas.</t>
        </r>
      </text>
    </comment>
    <comment ref="D145" authorId="0">
      <text>
        <r>
          <rPr>
            <sz val="10"/>
            <color rgb="FF000000"/>
            <rFont val="Arial"/>
          </rPr>
          <t>Acho que afeta mais a manutenibilidade. A falta de padrões de projeto tornou a lógica pouco legível.\nO requisito aponta para um método de classe específico, poderia ser algo que abrangesse todo módulo PPE (SD, MTE, ou todos os sistemas Java da Dataprev), que pudesse ser reusado para definir qualidade em outras unidades de software e estivesse registrado em um local de domínio de toda equipe.</t>
        </r>
      </text>
    </comment>
  </commentList>
</comments>
</file>

<file path=xl/sharedStrings.xml><?xml version="1.0" encoding="utf-8"?>
<sst xmlns="http://schemas.openxmlformats.org/spreadsheetml/2006/main" count="2049" uniqueCount="217">
  <si>
    <t>reusability</t>
  </si>
  <si>
    <t>portability</t>
  </si>
  <si>
    <t>maintainability</t>
  </si>
  <si>
    <t>security</t>
  </si>
  <si>
    <t>usability</t>
  </si>
  <si>
    <t>efficiency</t>
  </si>
  <si>
    <t>changeability</t>
  </si>
  <si>
    <t>reliability</t>
  </si>
  <si>
    <t>testability</t>
  </si>
  <si>
    <t>TOTAL:</t>
  </si>
  <si>
    <t>Obs.:</t>
  </si>
  <si>
    <t>Classificação SQALE</t>
  </si>
  <si>
    <t>#</t>
  </si>
  <si>
    <t>##</t>
  </si>
  <si>
    <t>Type</t>
  </si>
  <si>
    <t>Cost</t>
  </si>
  <si>
    <t>Impact</t>
  </si>
  <si>
    <t>Process</t>
  </si>
  <si>
    <t>Occurrence</t>
  </si>
  <si>
    <t>Obs:</t>
  </si>
  <si>
    <t>Consultas estáticas devem ser implementadas como Named Queries</t>
  </si>
  <si>
    <t>persistency</t>
  </si>
  <si>
    <t>low</t>
  </si>
  <si>
    <t>requerimento</t>
  </si>
  <si>
    <t>RequerimentoPPEJPADAO.obterRequerimentos(FolhaPPE)</t>
  </si>
  <si>
    <t>RequerimentoPPEJPADAO.obterTamanhoListaRequerimentos(FolhaPPE)</t>
  </si>
  <si>
    <t>RequerimentoPPEJPADAO.obterRequerimentos(FolhaPPE, int, int)</t>
  </si>
  <si>
    <t>As interfaces de métodos que fazem consulta utilizando coluna de valor unique devem declarar retorno singular, em vez de coleção</t>
  </si>
  <si>
    <t>code quality</t>
  </si>
  <si>
    <t>medium</t>
  </si>
  <si>
    <t>ArquivoPPEDAO.java</t>
  </si>
  <si>
    <t>ArquivoPPEJPADAO.java</t>
  </si>
  <si>
    <t>pagamento</t>
  </si>
  <si>
    <t>FolhaPagamentoJPADAO.java</t>
  </si>
  <si>
    <t>FolhaPagamentoServices.java</t>
  </si>
  <si>
    <t>TermoAdesaoServices.java</t>
  </si>
  <si>
    <t>TermoAdesaoServicesLocal.java</t>
  </si>
  <si>
    <t>ManterTermoAdesaoFacade.java</t>
  </si>
  <si>
    <t>ManterTermoAdesaoFacadeBean.java</t>
  </si>
  <si>
    <t>ManterTermoAdesaoPPE.java</t>
  </si>
  <si>
    <t>ArquivoPPEJPADAOTest.java</t>
  </si>
  <si>
    <t>FolhaPagamentoDAOTest.java</t>
  </si>
  <si>
    <t>A aplicação não deve executar uma mesma consulta sem cache mais de uma vez dentro de uma mesma transação</t>
  </si>
  <si>
    <t>FolhaPagamentoServicesTest.java</t>
  </si>
  <si>
    <t>architectural</t>
  </si>
  <si>
    <t>TermoAdesaoServicesTest.java</t>
  </si>
  <si>
    <t>Em modelos que possuam herança, as regras de negócio que variam entre as subclasses...</t>
  </si>
  <si>
    <t>Concessão:Geral</t>
  </si>
  <si>
    <t>good abstraction</t>
  </si>
  <si>
    <t>TriagemServicesBean#realizarTriagemInicial(Requerimento, boolean){...}</t>
  </si>
  <si>
    <t>concessão</t>
  </si>
  <si>
    <t>BatimentosCAGEDServicesBean#verificarReemprego(Requerimento, ExtratoResumido){...}</t>
  </si>
  <si>
    <t>BatimentosCNISServicesBean</t>
  </si>
  <si>
    <t>BatimentosFGTSServicesBean</t>
  </si>
  <si>
    <t>As regras de negócio que variam de acordo com a legislação devem ser implementadas de maneira que...</t>
  </si>
  <si>
    <t>refactoring</t>
  </si>
  <si>
    <t>all</t>
  </si>
  <si>
    <t>"as datas de início e fim de vigência de cada lei estão sendo armazenadas em uma tabela de Parâmetros gerais do sistema"</t>
  </si>
  <si>
    <t>"os comportamentos do sistema que variam de acordo com a vigência das leis estão espalhados pelo código"</t>
  </si>
  <si>
    <t>métodos equals e hashCode deem ser compatíveis</t>
  </si>
  <si>
    <t>CartaoCidadaoRemessa</t>
  </si>
  <si>
    <t>ManterRequerimentoPPE.salvarNotificacoes</t>
  </si>
  <si>
    <t>A aplicação não deve possuir código que realiza processamento e não utiliza o resultado do mesmo</t>
  </si>
  <si>
    <t>code</t>
  </si>
  <si>
    <t>EnderecoRemessa</t>
  </si>
  <si>
    <t>high</t>
  </si>
  <si>
    <t>ErroParcelaRemessa</t>
  </si>
  <si>
    <t>RequerimentoPPEServices.processarLiberacaoBeneficioEncontrado</t>
  </si>
  <si>
    <t>Classes de serviço que não precisam dos recursos de EJB não devem ser anotadas como EJB</t>
  </si>
  <si>
    <t>ErroProcRemessa</t>
  </si>
  <si>
    <t>MotivoDevolucaoCaixa</t>
  </si>
  <si>
    <t>BeneficiosServiceImpl</t>
  </si>
  <si>
    <t>ParcelaRemessa</t>
  </si>
  <si>
    <t>Remessa</t>
  </si>
  <si>
    <t>CalculadoraParcelaServiceImpl</t>
  </si>
  <si>
    <t>É necessário validar o tamanho de uma lista antes de tentar acessar um item pelo índice</t>
  </si>
  <si>
    <t>RestituicaoRemessa</t>
  </si>
  <si>
    <t>ArquivoRequerimentosWeb</t>
  </si>
  <si>
    <t>ManterRequerimentoPPE.confirmarLiberacaoNotificacao</t>
  </si>
  <si>
    <t>A aplicação deve evitar duplicação de código de regra de negócio</t>
  </si>
  <si>
    <t>RequerimentoWeb</t>
  </si>
  <si>
    <t>MotivoLiberacaoPPE.values(TipoNotificacaoPPE)</t>
  </si>
  <si>
    <t>Notificacao</t>
  </si>
  <si>
    <t>Toda consulta paginada precisa ter ordenação definida na cláusula ORDER BY</t>
  </si>
  <si>
    <t>HistoricoParcela</t>
  </si>
  <si>
    <t>TermoAdesaoJPADAO.obterFolhasPagamento</t>
  </si>
  <si>
    <t>As implementações de métodos públicos devem verificar se os objetos informados como parâmetro estão null, antes de utilizá-los</t>
  </si>
  <si>
    <t>RedeIpPosto</t>
  </si>
  <si>
    <t>RequerimentoPPEServices#salvarNotificacoes</t>
  </si>
  <si>
    <t>Recurso</t>
  </si>
  <si>
    <t>Serviços não devem confiar nas informações passadas pelo cliente. Só deve usar informações que vêm do cliente / consumidor quando fizer parte do contrato de negócio</t>
  </si>
  <si>
    <t>design</t>
  </si>
  <si>
    <t>Requerimento</t>
  </si>
  <si>
    <t>RequerimentoPPEServices.salvarNotificacoes</t>
  </si>
  <si>
    <t>ClasseCNAESubsetor</t>
  </si>
  <si>
    <t>ParcelaRemessaTO</t>
  </si>
  <si>
    <t>TermoAdesaoServices.alterar</t>
  </si>
  <si>
    <t>encapsulamento</t>
  </si>
  <si>
    <t>FolhaPagamentoServices.alterar</t>
  </si>
  <si>
    <t>RequerimentoPPEServices.obterMemoriaCalculoParcela</t>
  </si>
  <si>
    <t>FolhaPagamentoServices.atualizarFolhaComValorTotal</t>
  </si>
  <si>
    <t>Processamentos com código mais complexo devem ser realizados em classes cuja responsabilidade seja específica para este fim</t>
  </si>
  <si>
    <t>FolhaPagamentoServices.obterArquivoFolhaParaBatimentoCaixa</t>
  </si>
  <si>
    <t>TermoAdesaoServices.obterExtratos</t>
  </si>
  <si>
    <t>FolhaPagamentoServices.obterArquivoFolhaParaCredito</t>
  </si>
  <si>
    <t>FolhaPagamentoServices.obterArquivoFolhaParaCreditoComplementar</t>
  </si>
  <si>
    <t>inclusive, para alguns dos batimentos, como verificarPrazoDeEnvio pode haver necessidade de uma classe separada</t>
  </si>
  <si>
    <t>inclusive, para alguns dos batimentos, como verificarFolhasExistentes pode haver necessidade de uma classe separada</t>
  </si>
  <si>
    <t>O método RequerimentoPPEServices.alterarSituacaoDaParcela não deve ser chamado de pontos diferentes, nem a cada notificação liberada</t>
  </si>
  <si>
    <t>RequerimentoPPEServices.alterarSituacaoDaParcela</t>
  </si>
  <si>
    <t>ManterRequerimentoPPE.getExibirCampoMotivoLiberacao</t>
  </si>
  <si>
    <t>FolhaPagamentoJPADAO.consultar</t>
  </si>
  <si>
    <t>RequerimentoPPEJPADAO.obterRequerimentos</t>
  </si>
  <si>
    <t>Não deve haver metódo de teste sem assert. (Este problema pode gerar falsa impressão de que o código está sendo testado)</t>
  </si>
  <si>
    <t>As classes de domínio devem conter métodos para fornecer informações derivadas de seus próprios atributos</t>
  </si>
  <si>
    <t>test</t>
  </si>
  <si>
    <t>br.gov.dataprev.sd.testes.util.GetterAndSetterTester</t>
  </si>
  <si>
    <t>Deve existir classes específicas para representar conjunto agrupado de informações.</t>
  </si>
  <si>
    <t>ExtratoTO deve virar ItemExtratoTermo e deve haver uma clase ExtratoTermo que possui uma lista de ItemExtratoTermo.</t>
  </si>
  <si>
    <t>RequerimentoPPEServices.obterParcelaParaAlterar</t>
  </si>
  <si>
    <t>Nos testes unitários, é necessário testar todos os cenários possíveis</t>
  </si>
  <si>
    <t>CalculoParcelaTO deveria ser ItemMemoriaCalculo e deve haver uma classe MemoriaCalculoParcela que possui uma lista de ItemMemoriaCalculoParcela</t>
  </si>
  <si>
    <t>Todas as NamedQueries devem incluir, em seu nome, o nome da Entidade retornada como prefixo. Impacto: a falta do nome da entidade como prefixo aumenta as chances de haver conflitos de nomes, levando a excecao ao fazer o deploy da aplicação</t>
  </si>
  <si>
    <t>build</t>
  </si>
  <si>
    <t>Nos testes unitários, é necessário utilizar asserts mais rigorosos</t>
  </si>
  <si>
    <t>ppe_arquivo.orm.xml (obterArquivoPorNome, obterArquivoParaSubstituicao)</t>
  </si>
  <si>
    <t>ppe_folha.orm.xml (obterFolhaPPECompleta, atualizarSituacaoFolhasProcessadas, obterFolhaPrevia)</t>
  </si>
  <si>
    <t>A aplicação deve utilizar serviços de atualização específicos de acordo com as necessidades específicas</t>
  </si>
  <si>
    <t>RequerimentoPPEServicesTest.testObterMemoriaCalculoParcelaFolhaFechada</t>
  </si>
  <si>
    <t>ParcelaPPEJPADAO.update</t>
  </si>
  <si>
    <t>RequerimentoPPEServicesTest.testAtualizarSituacaoParcela</t>
  </si>
  <si>
    <t>RequerimentoPPEJPADAO.alterar</t>
  </si>
  <si>
    <t>Pagamento</t>
  </si>
  <si>
    <t>TermoAdesaoJPADAO.alterar</t>
  </si>
  <si>
    <t>ManterFolhaPagamentoPPE.salvarDadosBancarios</t>
  </si>
  <si>
    <t>RequerimentoPPEServices.atualizarSituacaoParcela</t>
  </si>
  <si>
    <t>FolhaPagamentoServices.atualizarArquivoFolha</t>
  </si>
  <si>
    <t>FolhaPagamentoServices.importarArquivoFolha</t>
  </si>
  <si>
    <t>ManterTermoAdesaoPPE.autorizarEnvioFolha</t>
  </si>
  <si>
    <t>ManterTermoAdesaoPPE.desautorizarEnvioFolha</t>
  </si>
  <si>
    <t>ManterTermoAdesaoPPE.incluirPendencia</t>
  </si>
  <si>
    <t>ManterTermoAdesaoPPE.excluirPendencia</t>
  </si>
  <si>
    <t>FolhaPagamentoJPADAO.obterFolhaPagamento</t>
  </si>
  <si>
    <t xml:space="preserve">FolhaPagamentoJPADAO.consultar()
</t>
  </si>
  <si>
    <t>Consultas com paginação não devem ter JOIN FETCH</t>
  </si>
  <si>
    <t>FolhaPagamentoJPADAO.consultar(FiltroConsultaFolhaTO, int, int)</t>
  </si>
  <si>
    <t xml:space="preserve">TermoAdesaoJPADAO.obterFolhasPagamento(TermoAdesao, int, int)
</t>
  </si>
  <si>
    <t>O serviço não deve obter informações do usuário logado através de parâmetros do método</t>
  </si>
  <si>
    <t>FolhaPagamentoServices.atualizarArquivoFolha (dataEnvio)</t>
  </si>
  <si>
    <t>Não deve existir métodos que não estão sendo utilizados</t>
  </si>
  <si>
    <t>ManterRequerimentoPPEFacadeBean#obterRequerimentos(FolhaPPE folha)</t>
  </si>
  <si>
    <t>A aplicação não deve possuir relacionamento mapeado como fetch = "EAGER" - Impacto: Relacionamentos mapeados com EAGER podem levar a 2 problemas: consultas com JOINS desnecessários e ao problema de n+1 consultas</t>
  </si>
  <si>
    <t>FolhaPPE (.termoAdesao)</t>
  </si>
  <si>
    <t>ItemFolhaPPE (.folha, .requerimento, .parcelaPPE, .setor)</t>
  </si>
  <si>
    <t>NotificacaoPPE.requerimentoPPE</t>
  </si>
  <si>
    <t>ParcelaPPE.requerimentoPPE</t>
  </si>
  <si>
    <t>RequerimentoPPE.setor</t>
  </si>
  <si>
    <t>Setor.termoAdesao</t>
  </si>
  <si>
    <t>Tabelas que possuem colunas com valor único devem ter constraint uniqie no banco de dados</t>
  </si>
  <si>
    <t>database</t>
  </si>
  <si>
    <t>TERMOS_ADESAO_PPE.NU_TERMO</t>
  </si>
  <si>
    <t>ARQUIVOS_PPE.NM_ARQUIVO</t>
  </si>
  <si>
    <t>RequerimentoPPEServices.refazerCalculoParcela</t>
  </si>
  <si>
    <t>RequerimentoPPEServices.processarLiberacaoNotificacao</t>
  </si>
  <si>
    <t>FolhaPagamentoServices.realizarBatimentos</t>
  </si>
  <si>
    <t>FolhaPagamentoServices.atualizarValorTotalFolha</t>
  </si>
  <si>
    <t>Diversas</t>
  </si>
  <si>
    <t>RequerimentoPPEServicesTest.testObterRequerimentos_Paginada</t>
  </si>
  <si>
    <t>Em geral, toda consulta paginada (em banco) não deve fazer ordenação em memória</t>
  </si>
  <si>
    <t>A aplicação deve utilizar consultas específicas de acordo com as necessidades específicas</t>
  </si>
  <si>
    <t>FolhaPagamentoServices.obterTermo(DadosFolhaTO)</t>
  </si>
  <si>
    <t>FolhaPagamentoServices.verificarFolhasExistentes</t>
  </si>
  <si>
    <t>FolhaPagamentoServices.verificarFolhasExistentes (precisa de mais informações da folha que estão sendo retornadas na consulta atual, como termo da folha, setores dos itens, etc.)</t>
  </si>
  <si>
    <t>TermoAdesaoServices.consultarArquivoPPE(FiltroConsultaTermoAdesaoTO)</t>
  </si>
  <si>
    <t>Após receber um objeto retornado por um método de consulta, é necessário verificar se é null antes de utilizá-lo</t>
  </si>
  <si>
    <t>RequerimentoPPEServices.obterUltimoItemFolha</t>
  </si>
  <si>
    <t>Serviços precisam fazer validações de consistência de regras de negócios antes de realizar o processo de negócio</t>
  </si>
  <si>
    <t>TermoAdesaoServices#gravarArquivoTermo</t>
  </si>
  <si>
    <t>TermoAdesaoServices#atualizarArquivoTermo</t>
  </si>
  <si>
    <t>É necessário que existam testes de integração no DAO, ou seja, testes que acessam o banco de dados</t>
  </si>
  <si>
    <t>Violação de constraints (pk, uk, fk, domínio, etc.)</t>
  </si>
  <si>
    <t>Falta de sequence</t>
  </si>
  <si>
    <t>Falha no mapeamento ORM (nome errado de tabela/coluna, uso inadequado de cascade)</t>
  </si>
  <si>
    <t>Problemas nas consultas (tanto de sintaxe quanto de semântica)</t>
  </si>
  <si>
    <t>A interface ArquivoFolhaBatimentoCaixa não deve declarar nenhum método</t>
  </si>
  <si>
    <t>ArquivoFolhaBatimentoCaixa</t>
  </si>
  <si>
    <t>Informações definidas por regras de negócio não devem ser preenchidas nos serviços...</t>
  </si>
  <si>
    <t>FolhaPagamentoServices.importarArquivoFolha(dataEnvio)</t>
  </si>
  <si>
    <t>RequerimentoPPEServices.salvarNotificacoes (data, tipo, dataLiberacao, motivoLiberacao)</t>
  </si>
  <si>
    <t>ManterTermoAdesaoPPE.autorizarEnvioFolha (envioFolhaAutorizado)</t>
  </si>
  <si>
    <t>ManterTermoAdesaoPPE.desautorizarEnvioFolha (envioFolhaAutorizado)</t>
  </si>
  <si>
    <t>ManterTermoAdesaoPPE.incluirPendencia (pendencia)</t>
  </si>
  <si>
    <t>ManterTermoAdesaoPPE.excluirPendencia (pendencia)</t>
  </si>
  <si>
    <t>TermoAdesaoServices.gravarArquivoTermo (situacao, dataEnvio, tipo, nome)</t>
  </si>
  <si>
    <t>TermoAdesaoServices.atualizarArquivoTermo (situacao, dataEnvio, tipo, nome)</t>
  </si>
  <si>
    <t>Em geral, métodos de DAO e Serviço que retornam entidades do tipo X devem ser declarados...</t>
  </si>
  <si>
    <t>TermoAdesaoServicesLocal</t>
  </si>
  <si>
    <t>TermoAdesaoDAO</t>
  </si>
  <si>
    <t>O componente Extrator não deve ser utilizado, visto que não acrescenta nenhum benefício em relação ao componente já utilizado para este fim (Formatter)</t>
  </si>
  <si>
    <t>projeto SDWeb</t>
  </si>
  <si>
    <t>projeto SDWebInternet</t>
  </si>
  <si>
    <t>PPE</t>
  </si>
  <si>
    <t>A aplicação não deve permitir a ocorrência do problema de N+1 consultas</t>
  </si>
  <si>
    <t>RequerimentoPPEJPADAO.consultar(FiltroConsultaRequerimentoTO, int, int )</t>
  </si>
  <si>
    <t>TermoAdesaoJPADAO.obterFolhasPagamento(TermoAdesao termo, int inicio, int tamanhoPagina)</t>
  </si>
  <si>
    <t>FolhaPagamentoServices.obterArquivoFolhaParaBatimentoCaixa(FolhaPPE)</t>
  </si>
  <si>
    <t>Nos testes unitários de DAO, é necessário criar expectativas mais rigorosas no uso dos mock's (especialmente o mock de Query)</t>
  </si>
  <si>
    <t>ItemFolhaPPEDAOTest.obterItensFolhaTest</t>
  </si>
  <si>
    <t>ItemFolhaPPEDAOTest.obterUltimoItemFolha01Test</t>
  </si>
  <si>
    <t>entityManagerMock.createQuery(isA(String.class))</t>
  </si>
  <si>
    <t>Todos</t>
  </si>
  <si>
    <t>Interest</t>
  </si>
  <si>
    <t>Interest Probability</t>
  </si>
  <si>
    <t>Configuration Items</t>
  </si>
  <si>
    <t>Criticality</t>
  </si>
  <si>
    <t>SQALE Classification</t>
  </si>
  <si>
    <t>Urgency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</si>
</sst>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0"/>
      <color rgb="FF000000"/>
      <name val="Arial"/>
    </font>
    <font>
      <sz val="10"/>
      <name val="Arial"/>
    </font>
    <font>
      <b/>
      <sz val="10"/>
      <name val="Arial"/>
    </font>
    <font>
      <sz val="8"/>
      <name val="Arial"/>
    </font>
    <font>
      <sz val="6"/>
      <name val="Arial"/>
    </font>
    <font>
      <sz val="7"/>
      <name val="Arial"/>
    </font>
    <font>
      <sz val="9"/>
      <name val="Arial"/>
    </font>
    <font>
      <b/>
      <sz val="9"/>
      <name val="Arial"/>
    </font>
    <font>
      <sz val="9"/>
      <color rgb="FF000000"/>
      <name val="Arial"/>
    </font>
  </fonts>
  <fills count="2">
    <fill>
      <patternFill patternType="none"/>
    </fill>
    <fill>
      <patternFill patternType="gray125"/>
    </fill>
  </fills>
  <borders count="2">
    <border>
      <left/>
      <right/>
      <top/>
      <bottom/>
      <diagonal/>
    </border>
    <border>
      <left style="thin">
        <color rgb="FF000000"/>
      </left>
      <right/>
      <top/>
      <bottom/>
      <diagonal/>
    </border>
  </borders>
  <cellStyleXfs count="1">
    <xf numFmtId="0" fontId="0" fillId="0" borderId="0"/>
  </cellStyleXfs>
  <cellXfs count="30">
    <xf numFmtId="0" fontId="0" fillId="0" borderId="0" xfId="0" applyFont="1" applyAlignment="1"/>
    <xf numFmtId="10" fontId="1" fillId="0" borderId="0" xfId="0" applyNumberFormat="1" applyFont="1"/>
    <xf numFmtId="0" fontId="1" fillId="0" borderId="0" xfId="0" applyFont="1" applyAlignment="1"/>
    <xf numFmtId="164" fontId="1" fillId="0" borderId="0" xfId="0" applyNumberFormat="1" applyFont="1"/>
    <xf numFmtId="0" fontId="2" fillId="0" borderId="0" xfId="0" applyFont="1" applyAlignment="1"/>
    <xf numFmtId="0" fontId="2" fillId="0" borderId="0" xfId="0" applyFont="1"/>
    <xf numFmtId="164" fontId="2" fillId="0" borderId="0" xfId="0" applyNumberFormat="1" applyFont="1"/>
    <xf numFmtId="0" fontId="3" fillId="0" borderId="0" xfId="0" applyFont="1" applyAlignment="1">
      <alignment horizontal="center" vertical="center" wrapText="1"/>
    </xf>
    <xf numFmtId="0" fontId="4"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5" fillId="0" borderId="0" xfId="0" applyFont="1" applyAlignment="1">
      <alignment horizontal="left" vertical="center" wrapText="1"/>
    </xf>
    <xf numFmtId="0" fontId="3" fillId="0" borderId="1" xfId="0" applyFont="1" applyBorder="1" applyAlignment="1">
      <alignment vertical="top" wrapText="1"/>
    </xf>
    <xf numFmtId="0" fontId="3" fillId="0" borderId="0" xfId="0" applyFont="1" applyAlignment="1">
      <alignment vertical="top" wrapText="1"/>
    </xf>
    <xf numFmtId="0" fontId="5" fillId="0" borderId="0" xfId="0" applyFont="1" applyAlignment="1"/>
    <xf numFmtId="0" fontId="4" fillId="0" borderId="0" xfId="0" applyFont="1" applyAlignment="1">
      <alignment vertical="top" wrapText="1"/>
    </xf>
    <xf numFmtId="0" fontId="3"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vertical="top" wrapText="1"/>
    </xf>
    <xf numFmtId="0" fontId="7" fillId="0" borderId="0" xfId="0" applyFont="1" applyAlignment="1">
      <alignment horizontal="center" vertical="top" wrapText="1"/>
    </xf>
    <xf numFmtId="0" fontId="7" fillId="0" borderId="1" xfId="0" applyFont="1" applyBorder="1" applyAlignment="1">
      <alignment vertical="top" wrapText="1"/>
    </xf>
    <xf numFmtId="0" fontId="7" fillId="0" borderId="1" xfId="0" applyFont="1" applyBorder="1" applyAlignment="1">
      <alignment horizontal="center" vertical="top"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8" fillId="0" borderId="0" xfId="0" applyFont="1" applyAlignment="1"/>
    <xf numFmtId="0" fontId="6" fillId="0" borderId="0" xfId="0" applyFont="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horizontal="center" vertical="top" wrapText="1"/>
    </xf>
    <xf numFmtId="0" fontId="6" fillId="0" borderId="0" xfId="0" applyFont="1" applyAlignment="1"/>
    <xf numFmtId="0" fontId="6" fillId="0" borderId="0" xfId="0" applyFont="1" applyBorder="1" applyAlignment="1">
      <alignment vertical="top" wrapText="1"/>
    </xf>
  </cellXfs>
  <cellStyles count="1">
    <cellStyle name="Normal" xfId="0" builtinId="0"/>
  </cellStyles>
  <dxfs count="15">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64</xdr:row>
      <xdr:rowOff>355600</xdr:rowOff>
    </xdr:to>
    <xdr:sp macro="" textlink="">
      <xdr:nvSpPr>
        <xdr:cNvPr id="2051"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0</xdr:colOff>
      <xdr:row>41</xdr:row>
      <xdr:rowOff>203200</xdr:rowOff>
    </xdr:to>
    <xdr:sp macro="" textlink="">
      <xdr:nvSpPr>
        <xdr:cNvPr id="2"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12</xdr:col>
      <xdr:colOff>749300</xdr:colOff>
      <xdr:row>38</xdr:row>
      <xdr:rowOff>50800</xdr:rowOff>
    </xdr:to>
    <xdr:sp macro="" textlink="">
      <xdr:nvSpPr>
        <xdr:cNvPr id="3"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2794000</xdr:colOff>
      <xdr:row>60</xdr:row>
      <xdr:rowOff>38100</xdr:rowOff>
    </xdr:to>
    <xdr:sp macro="" textlink="">
      <xdr:nvSpPr>
        <xdr:cNvPr id="1027"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2794000</xdr:colOff>
      <xdr:row>60</xdr:row>
      <xdr:rowOff>38100</xdr:rowOff>
    </xdr:to>
    <xdr:sp macro="" textlink="">
      <xdr:nvSpPr>
        <xdr:cNvPr id="2"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9</xdr:col>
      <xdr:colOff>2794000</xdr:colOff>
      <xdr:row>60</xdr:row>
      <xdr:rowOff>38100</xdr:rowOff>
    </xdr:to>
    <xdr:sp macro="" textlink="">
      <xdr:nvSpPr>
        <xdr:cNvPr id="3"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51"/>
  <sheetViews>
    <sheetView tabSelected="1" workbookViewId="0">
      <pane ySplit="1" topLeftCell="A110" activePane="bottomLeft" state="frozen"/>
      <selection pane="bottomLeft" activeCell="C121" sqref="C121"/>
    </sheetView>
  </sheetViews>
  <sheetFormatPr baseColWidth="10" defaultColWidth="14.5" defaultRowHeight="15.75" customHeight="1" x14ac:dyDescent="0.15"/>
  <cols>
    <col min="1" max="1" width="6" style="24" customWidth="1"/>
    <col min="2" max="2" width="50.5" style="24" customWidth="1"/>
    <col min="3" max="3" width="52.5" style="24" customWidth="1"/>
    <col min="4" max="4" width="14" style="24" customWidth="1"/>
    <col min="5" max="5" width="6" style="24" customWidth="1"/>
    <col min="6" max="6" width="5.83203125" style="24" customWidth="1"/>
    <col min="7" max="7" width="14.6640625" style="24" customWidth="1"/>
    <col min="8" max="10" width="11" style="24" customWidth="1"/>
    <col min="11" max="11" width="16.83203125" style="24" customWidth="1"/>
    <col min="12" max="13" width="10" style="24" customWidth="1"/>
    <col min="14" max="14" width="19.1640625" style="24" customWidth="1"/>
    <col min="15" max="16384" width="14.5" style="24"/>
  </cols>
  <sheetData>
    <row r="1" spans="1:14" ht="24" x14ac:dyDescent="0.15">
      <c r="A1" s="17"/>
      <c r="B1" s="18" t="s">
        <v>10</v>
      </c>
      <c r="C1" s="22" t="s">
        <v>213</v>
      </c>
      <c r="D1" s="18" t="s">
        <v>215</v>
      </c>
      <c r="E1" s="17" t="s">
        <v>12</v>
      </c>
      <c r="F1" s="17" t="s">
        <v>13</v>
      </c>
      <c r="G1" s="18" t="s">
        <v>14</v>
      </c>
      <c r="H1" s="19" t="s">
        <v>15</v>
      </c>
      <c r="I1" s="19" t="s">
        <v>212</v>
      </c>
      <c r="J1" s="19" t="s">
        <v>211</v>
      </c>
      <c r="K1" s="20" t="s">
        <v>17</v>
      </c>
      <c r="L1" s="21" t="s">
        <v>214</v>
      </c>
      <c r="M1" s="21" t="s">
        <v>216</v>
      </c>
      <c r="N1" s="23" t="s">
        <v>19</v>
      </c>
    </row>
    <row r="2" spans="1:14" ht="36" x14ac:dyDescent="0.15">
      <c r="A2" s="17">
        <v>141</v>
      </c>
      <c r="B2" s="18" t="s">
        <v>198</v>
      </c>
      <c r="C2" s="23" t="s">
        <v>199</v>
      </c>
      <c r="D2" s="18" t="s">
        <v>6</v>
      </c>
      <c r="E2" s="17">
        <v>35</v>
      </c>
      <c r="F2" s="17">
        <v>1</v>
      </c>
      <c r="G2" s="18" t="s">
        <v>44</v>
      </c>
      <c r="H2" s="25" t="s">
        <v>65</v>
      </c>
      <c r="I2" s="25">
        <v>1</v>
      </c>
      <c r="J2" s="25" t="s">
        <v>65</v>
      </c>
      <c r="K2" s="26" t="s">
        <v>210</v>
      </c>
      <c r="L2" s="27" t="str">
        <f>IF(IFERROR(SEARCH("Concessão",K2),-1)&gt;0,"medium",IF(IFERROR(SEARCH("Pagamento",K2),-1)&gt;0,"high",IF(IFERROR(SEARCH("Todos",K2),-1)&gt;0,"high","low")))</f>
        <v>high</v>
      </c>
      <c r="M2" s="27" t="str">
        <f>IF(IFERROR(SEARCH("Concessão",K2),-1)&gt;0,"high",IF(IFERROR(SEARCH("Pagamento",K2),-1)&gt;0,"medium",IF(IFERROR(SEARCH("Todos",K2),-1)&gt;0,"high","low")))</f>
        <v>high</v>
      </c>
      <c r="N2" s="23"/>
    </row>
    <row r="3" spans="1:14" ht="36" x14ac:dyDescent="0.15">
      <c r="A3" s="17">
        <v>142</v>
      </c>
      <c r="B3" s="18" t="s">
        <v>198</v>
      </c>
      <c r="C3" s="23" t="s">
        <v>200</v>
      </c>
      <c r="D3" s="18" t="s">
        <v>6</v>
      </c>
      <c r="E3" s="17">
        <v>35</v>
      </c>
      <c r="F3" s="17">
        <v>2</v>
      </c>
      <c r="G3" s="18" t="s">
        <v>44</v>
      </c>
      <c r="H3" s="25" t="s">
        <v>65</v>
      </c>
      <c r="I3" s="25">
        <v>1</v>
      </c>
      <c r="J3" s="25" t="s">
        <v>65</v>
      </c>
      <c r="K3" s="26" t="s">
        <v>210</v>
      </c>
      <c r="L3" s="27" t="str">
        <f>IF(IFERROR(SEARCH("Concessão",K3),-1)&gt;0,"medium",IF(IFERROR(SEARCH("Pagamento",K3),-1)&gt;0,"high",IF(IFERROR(SEARCH("Todos",K3),-1)&gt;0,"high","low")))</f>
        <v>high</v>
      </c>
      <c r="M3" s="27" t="str">
        <f>IF(IFERROR(SEARCH("Concessão",K3),-1)&gt;0,"high",IF(IFERROR(SEARCH("Pagamento",K3),-1)&gt;0,"medium",IF(IFERROR(SEARCH("Todos",K3),-1)&gt;0,"high","low")))</f>
        <v>high</v>
      </c>
      <c r="N3" s="23"/>
    </row>
    <row r="4" spans="1:14" ht="36" x14ac:dyDescent="0.15">
      <c r="A4" s="17">
        <v>143</v>
      </c>
      <c r="B4" s="18" t="s">
        <v>198</v>
      </c>
      <c r="C4" s="23" t="s">
        <v>201</v>
      </c>
      <c r="D4" s="18" t="s">
        <v>6</v>
      </c>
      <c r="E4" s="17">
        <v>35</v>
      </c>
      <c r="F4" s="17">
        <v>3</v>
      </c>
      <c r="G4" s="18" t="s">
        <v>44</v>
      </c>
      <c r="H4" s="25" t="s">
        <v>65</v>
      </c>
      <c r="I4" s="25">
        <v>1</v>
      </c>
      <c r="J4" s="25" t="s">
        <v>65</v>
      </c>
      <c r="K4" s="26" t="s">
        <v>210</v>
      </c>
      <c r="L4" s="27" t="str">
        <f>IF(IFERROR(SEARCH("Concessão",K4),-1)&gt;0,"medium",IF(IFERROR(SEARCH("Pagamento",K4),-1)&gt;0,"high",IF(IFERROR(SEARCH("Todos",K4),-1)&gt;0,"high","low")))</f>
        <v>high</v>
      </c>
      <c r="M4" s="27" t="str">
        <f>IF(IFERROR(SEARCH("Concessão",K4),-1)&gt;0,"high",IF(IFERROR(SEARCH("Pagamento",K4),-1)&gt;0,"medium",IF(IFERROR(SEARCH("Todos",K4),-1)&gt;0,"high","low")))</f>
        <v>high</v>
      </c>
      <c r="N4" s="23"/>
    </row>
    <row r="5" spans="1:14" ht="24" x14ac:dyDescent="0.15">
      <c r="A5" s="17">
        <v>21</v>
      </c>
      <c r="B5" s="18" t="s">
        <v>54</v>
      </c>
      <c r="C5" s="23" t="s">
        <v>57</v>
      </c>
      <c r="D5" s="18" t="s">
        <v>2</v>
      </c>
      <c r="E5" s="17">
        <v>4</v>
      </c>
      <c r="F5" s="17">
        <v>1</v>
      </c>
      <c r="G5" s="18" t="s">
        <v>91</v>
      </c>
      <c r="H5" s="25" t="s">
        <v>29</v>
      </c>
      <c r="I5" s="25">
        <v>1</v>
      </c>
      <c r="J5" s="25" t="s">
        <v>29</v>
      </c>
      <c r="K5" s="26" t="s">
        <v>210</v>
      </c>
      <c r="L5" s="27" t="str">
        <f>IF(IFERROR(SEARCH("Concessão",K5),-1)&gt;0,"medium",IF(IFERROR(SEARCH("Pagamento",K5),-1)&gt;0,"high",IF(IFERROR(SEARCH("Todos",K5),-1)&gt;0,"high","low")))</f>
        <v>high</v>
      </c>
      <c r="M5" s="27" t="str">
        <f>IF(IFERROR(SEARCH("Concessão",K5),-1)&gt;0,"high",IF(IFERROR(SEARCH("Pagamento",K5),-1)&gt;0,"medium",IF(IFERROR(SEARCH("Todos",K5),-1)&gt;0,"high","low")))</f>
        <v>high</v>
      </c>
      <c r="N5" s="23"/>
    </row>
    <row r="6" spans="1:14" ht="24" x14ac:dyDescent="0.15">
      <c r="A6" s="17">
        <v>22</v>
      </c>
      <c r="B6" s="18" t="s">
        <v>54</v>
      </c>
      <c r="C6" s="23" t="s">
        <v>58</v>
      </c>
      <c r="D6" s="18" t="s">
        <v>2</v>
      </c>
      <c r="E6" s="17">
        <v>4</v>
      </c>
      <c r="F6" s="17">
        <v>2</v>
      </c>
      <c r="G6" s="18" t="s">
        <v>91</v>
      </c>
      <c r="H6" s="25" t="s">
        <v>29</v>
      </c>
      <c r="I6" s="25">
        <v>1</v>
      </c>
      <c r="J6" s="25" t="s">
        <v>29</v>
      </c>
      <c r="K6" s="26" t="s">
        <v>210</v>
      </c>
      <c r="L6" s="27" t="str">
        <f>IF(IFERROR(SEARCH("Concessão",K6),-1)&gt;0,"medium",IF(IFERROR(SEARCH("Pagamento",K6),-1)&gt;0,"high",IF(IFERROR(SEARCH("Todos",K6),-1)&gt;0,"high","low")))</f>
        <v>high</v>
      </c>
      <c r="M6" s="27" t="str">
        <f>IF(IFERROR(SEARCH("Concessão",K6),-1)&gt;0,"high",IF(IFERROR(SEARCH("Pagamento",K6),-1)&gt;0,"medium",IF(IFERROR(SEARCH("Todos",K6),-1)&gt;0,"high","low")))</f>
        <v>high</v>
      </c>
      <c r="N6" s="23"/>
    </row>
    <row r="7" spans="1:14" ht="12" x14ac:dyDescent="0.15">
      <c r="A7" s="17">
        <v>36</v>
      </c>
      <c r="B7" s="18" t="s">
        <v>59</v>
      </c>
      <c r="C7" s="23" t="s">
        <v>87</v>
      </c>
      <c r="D7" s="18" t="s">
        <v>7</v>
      </c>
      <c r="E7" s="17">
        <v>5</v>
      </c>
      <c r="F7" s="17">
        <v>14</v>
      </c>
      <c r="G7" s="18" t="s">
        <v>63</v>
      </c>
      <c r="H7" s="25" t="s">
        <v>22</v>
      </c>
      <c r="I7" s="25">
        <v>1</v>
      </c>
      <c r="J7" s="25" t="s">
        <v>29</v>
      </c>
      <c r="K7" s="26" t="s">
        <v>210</v>
      </c>
      <c r="L7" s="27" t="str">
        <f>IF(IFERROR(SEARCH("Concessão",K7),-1)&gt;0,"medium",IF(IFERROR(SEARCH("Pagamento",K7),-1)&gt;0,"high",IF(IFERROR(SEARCH("Todos",K7),-1)&gt;0,"high","low")))</f>
        <v>high</v>
      </c>
      <c r="M7" s="27" t="str">
        <f>IF(IFERROR(SEARCH("Concessão",K7),-1)&gt;0,"high",IF(IFERROR(SEARCH("Pagamento",K7),-1)&gt;0,"medium",IF(IFERROR(SEARCH("Todos",K7),-1)&gt;0,"high","low")))</f>
        <v>high</v>
      </c>
      <c r="N7" s="23"/>
    </row>
    <row r="8" spans="1:14" ht="24" x14ac:dyDescent="0.15">
      <c r="A8" s="17">
        <v>56</v>
      </c>
      <c r="B8" s="18" t="s">
        <v>113</v>
      </c>
      <c r="C8" s="23" t="s">
        <v>116</v>
      </c>
      <c r="D8" s="18" t="s">
        <v>8</v>
      </c>
      <c r="E8" s="17">
        <v>9</v>
      </c>
      <c r="F8" s="17">
        <v>1</v>
      </c>
      <c r="G8" s="18" t="s">
        <v>115</v>
      </c>
      <c r="H8" s="25" t="s">
        <v>22</v>
      </c>
      <c r="I8" s="25">
        <v>1</v>
      </c>
      <c r="J8" s="25" t="s">
        <v>65</v>
      </c>
      <c r="K8" s="26" t="s">
        <v>210</v>
      </c>
      <c r="L8" s="27" t="str">
        <f>IF(IFERROR(SEARCH("Concessão",K8),-1)&gt;0,"medium",IF(IFERROR(SEARCH("Pagamento",K8),-1)&gt;0,"high",IF(IFERROR(SEARCH("Todos",K8),-1)&gt;0,"high","low")))</f>
        <v>high</v>
      </c>
      <c r="M8" s="27" t="str">
        <f>IF(IFERROR(SEARCH("Concessão",K8),-1)&gt;0,"high",IF(IFERROR(SEARCH("Pagamento",K8),-1)&gt;0,"medium",IF(IFERROR(SEARCH("Todos",K8),-1)&gt;0,"high","low")))</f>
        <v>high</v>
      </c>
      <c r="N8" s="23"/>
    </row>
    <row r="9" spans="1:14" ht="24" x14ac:dyDescent="0.15">
      <c r="A9" s="17">
        <v>125</v>
      </c>
      <c r="B9" s="18" t="s">
        <v>179</v>
      </c>
      <c r="C9" s="23" t="s">
        <v>180</v>
      </c>
      <c r="D9" s="18" t="s">
        <v>8</v>
      </c>
      <c r="E9" s="17">
        <v>31</v>
      </c>
      <c r="F9" s="17">
        <v>1</v>
      </c>
      <c r="G9" s="18" t="s">
        <v>115</v>
      </c>
      <c r="H9" s="25" t="s">
        <v>65</v>
      </c>
      <c r="I9" s="25">
        <v>1</v>
      </c>
      <c r="J9" s="25" t="s">
        <v>65</v>
      </c>
      <c r="K9" s="26" t="s">
        <v>210</v>
      </c>
      <c r="L9" s="27" t="str">
        <f>IF(IFERROR(SEARCH("Concessão",K9),-1)&gt;0,"medium",IF(IFERROR(SEARCH("Pagamento",K9),-1)&gt;0,"high",IF(IFERROR(SEARCH("Todos",K9),-1)&gt;0,"high","low")))</f>
        <v>high</v>
      </c>
      <c r="M9" s="27" t="str">
        <f>IF(IFERROR(SEARCH("Concessão",K9),-1)&gt;0,"high",IF(IFERROR(SEARCH("Pagamento",K9),-1)&gt;0,"medium",IF(IFERROR(SEARCH("Todos",K9),-1)&gt;0,"high","low")))</f>
        <v>high</v>
      </c>
      <c r="N9" s="23"/>
    </row>
    <row r="10" spans="1:14" ht="24" x14ac:dyDescent="0.15">
      <c r="A10" s="17">
        <v>126</v>
      </c>
      <c r="B10" s="18" t="s">
        <v>179</v>
      </c>
      <c r="C10" s="23" t="s">
        <v>181</v>
      </c>
      <c r="D10" s="18" t="s">
        <v>8</v>
      </c>
      <c r="E10" s="17">
        <v>31</v>
      </c>
      <c r="F10" s="17">
        <v>2</v>
      </c>
      <c r="G10" s="18" t="s">
        <v>115</v>
      </c>
      <c r="H10" s="25" t="s">
        <v>65</v>
      </c>
      <c r="I10" s="25">
        <v>1</v>
      </c>
      <c r="J10" s="25" t="s">
        <v>65</v>
      </c>
      <c r="K10" s="26" t="s">
        <v>210</v>
      </c>
      <c r="L10" s="27" t="str">
        <f>IF(IFERROR(SEARCH("Concessão",K10),-1)&gt;0,"medium",IF(IFERROR(SEARCH("Pagamento",K10),-1)&gt;0,"high",IF(IFERROR(SEARCH("Todos",K10),-1)&gt;0,"high","low")))</f>
        <v>high</v>
      </c>
      <c r="M10" s="27" t="str">
        <f>IF(IFERROR(SEARCH("Concessão",K10),-1)&gt;0,"high",IF(IFERROR(SEARCH("Pagamento",K10),-1)&gt;0,"medium",IF(IFERROR(SEARCH("Todos",K10),-1)&gt;0,"high","low")))</f>
        <v>high</v>
      </c>
      <c r="N10" s="23"/>
    </row>
    <row r="11" spans="1:14" ht="24" x14ac:dyDescent="0.15">
      <c r="A11" s="17">
        <v>127</v>
      </c>
      <c r="B11" s="18" t="s">
        <v>179</v>
      </c>
      <c r="C11" s="23" t="s">
        <v>182</v>
      </c>
      <c r="D11" s="18" t="s">
        <v>8</v>
      </c>
      <c r="E11" s="17">
        <v>31</v>
      </c>
      <c r="F11" s="17">
        <v>3</v>
      </c>
      <c r="G11" s="18" t="s">
        <v>115</v>
      </c>
      <c r="H11" s="25" t="s">
        <v>65</v>
      </c>
      <c r="I11" s="25">
        <v>1</v>
      </c>
      <c r="J11" s="25" t="s">
        <v>65</v>
      </c>
      <c r="K11" s="26" t="s">
        <v>210</v>
      </c>
      <c r="L11" s="27" t="str">
        <f>IF(IFERROR(SEARCH("Concessão",K11),-1)&gt;0,"medium",IF(IFERROR(SEARCH("Pagamento",K11),-1)&gt;0,"high",IF(IFERROR(SEARCH("Todos",K11),-1)&gt;0,"high","low")))</f>
        <v>high</v>
      </c>
      <c r="M11" s="27" t="str">
        <f>IF(IFERROR(SEARCH("Concessão",K11),-1)&gt;0,"high",IF(IFERROR(SEARCH("Pagamento",K11),-1)&gt;0,"medium",IF(IFERROR(SEARCH("Todos",K11),-1)&gt;0,"high","low")))</f>
        <v>high</v>
      </c>
      <c r="N11" s="23"/>
    </row>
    <row r="12" spans="1:14" ht="24" x14ac:dyDescent="0.15">
      <c r="A12" s="17">
        <v>128</v>
      </c>
      <c r="B12" s="18" t="s">
        <v>179</v>
      </c>
      <c r="C12" s="23" t="s">
        <v>183</v>
      </c>
      <c r="D12" s="18" t="s">
        <v>8</v>
      </c>
      <c r="E12" s="17">
        <v>31</v>
      </c>
      <c r="F12" s="17">
        <v>4</v>
      </c>
      <c r="G12" s="18" t="s">
        <v>115</v>
      </c>
      <c r="H12" s="25" t="s">
        <v>65</v>
      </c>
      <c r="I12" s="25">
        <v>1</v>
      </c>
      <c r="J12" s="25" t="s">
        <v>65</v>
      </c>
      <c r="K12" s="26" t="s">
        <v>210</v>
      </c>
      <c r="L12" s="27" t="str">
        <f>IF(IFERROR(SEARCH("Concessão",K12),-1)&gt;0,"medium",IF(IFERROR(SEARCH("Pagamento",K12),-1)&gt;0,"high",IF(IFERROR(SEARCH("Todos",K12),-1)&gt;0,"high","low")))</f>
        <v>high</v>
      </c>
      <c r="M12" s="27" t="str">
        <f>IF(IFERROR(SEARCH("Concessão",K12),-1)&gt;0,"high",IF(IFERROR(SEARCH("Pagamento",K12),-1)&gt;0,"medium",IF(IFERROR(SEARCH("Todos",K12),-1)&gt;0,"high","low")))</f>
        <v>high</v>
      </c>
      <c r="N12" s="23"/>
    </row>
    <row r="13" spans="1:14" ht="24" x14ac:dyDescent="0.15">
      <c r="A13" s="17">
        <v>150</v>
      </c>
      <c r="B13" s="18" t="s">
        <v>206</v>
      </c>
      <c r="C13" s="23" t="s">
        <v>209</v>
      </c>
      <c r="D13" s="18" t="s">
        <v>8</v>
      </c>
      <c r="E13" s="17">
        <v>38</v>
      </c>
      <c r="F13" s="17">
        <v>3</v>
      </c>
      <c r="G13" s="18" t="s">
        <v>115</v>
      </c>
      <c r="H13" s="25" t="s">
        <v>22</v>
      </c>
      <c r="I13" s="25">
        <v>1</v>
      </c>
      <c r="J13" s="25" t="s">
        <v>65</v>
      </c>
      <c r="K13" s="26" t="s">
        <v>210</v>
      </c>
      <c r="L13" s="27" t="str">
        <f>IF(IFERROR(SEARCH("Concessão",K13),-1)&gt;0,"medium",IF(IFERROR(SEARCH("Pagamento",K13),-1)&gt;0,"high",IF(IFERROR(SEARCH("Todos",K13),-1)&gt;0,"high","low")))</f>
        <v>high</v>
      </c>
      <c r="M13" s="27" t="str">
        <f>IF(IFERROR(SEARCH("Concessão",K13),-1)&gt;0,"high",IF(IFERROR(SEARCH("Pagamento",K13),-1)&gt;0,"medium",IF(IFERROR(SEARCH("Todos",K13),-1)&gt;0,"high","low")))</f>
        <v>high</v>
      </c>
      <c r="N13" s="23"/>
    </row>
    <row r="14" spans="1:14" ht="24" x14ac:dyDescent="0.15">
      <c r="A14" s="17">
        <v>101</v>
      </c>
      <c r="B14" s="18" t="s">
        <v>114</v>
      </c>
      <c r="C14" s="23" t="s">
        <v>119</v>
      </c>
      <c r="D14" s="18" t="s">
        <v>6</v>
      </c>
      <c r="E14" s="17">
        <v>21</v>
      </c>
      <c r="F14" s="17">
        <v>1</v>
      </c>
      <c r="G14" s="18" t="s">
        <v>91</v>
      </c>
      <c r="H14" s="25" t="s">
        <v>22</v>
      </c>
      <c r="I14" s="25">
        <v>1</v>
      </c>
      <c r="J14" s="25" t="s">
        <v>29</v>
      </c>
      <c r="K14" s="26" t="s">
        <v>47</v>
      </c>
      <c r="L14" s="27" t="str">
        <f>IF(IFERROR(SEARCH("Concessão",K14),-1)&gt;0,"medium",IF(IFERROR(SEARCH("Pagamento",K14),-1)&gt;0,"high",IF(IFERROR(SEARCH("Todos",K14),-1)&gt;0,"high","low")))</f>
        <v>medium</v>
      </c>
      <c r="M14" s="27" t="str">
        <f>IF(IFERROR(SEARCH("Concessão",K14),-1)&gt;0,"high",IF(IFERROR(SEARCH("Pagamento",K14),-1)&gt;0,"medium",IF(IFERROR(SEARCH("Todos",K14),-1)&gt;0,"high","low")))</f>
        <v>high</v>
      </c>
      <c r="N14" s="23"/>
    </row>
    <row r="15" spans="1:14" ht="24" x14ac:dyDescent="0.15">
      <c r="A15" s="17">
        <v>105</v>
      </c>
      <c r="B15" s="18" t="s">
        <v>68</v>
      </c>
      <c r="C15" s="23" t="s">
        <v>71</v>
      </c>
      <c r="D15" s="18" t="s">
        <v>5</v>
      </c>
      <c r="E15" s="17">
        <v>23</v>
      </c>
      <c r="F15" s="17">
        <v>1</v>
      </c>
      <c r="G15" s="18" t="s">
        <v>63</v>
      </c>
      <c r="H15" s="25" t="s">
        <v>22</v>
      </c>
      <c r="I15" s="25">
        <v>1</v>
      </c>
      <c r="J15" s="25" t="s">
        <v>22</v>
      </c>
      <c r="K15" s="26" t="s">
        <v>47</v>
      </c>
      <c r="L15" s="27" t="str">
        <f>IF(IFERROR(SEARCH("Concessão",K15),-1)&gt;0,"medium",IF(IFERROR(SEARCH("Pagamento",K15),-1)&gt;0,"high",IF(IFERROR(SEARCH("Todos",K15),-1)&gt;0,"high","low")))</f>
        <v>medium</v>
      </c>
      <c r="M15" s="27" t="str">
        <f>IF(IFERROR(SEARCH("Concessão",K15),-1)&gt;0,"high",IF(IFERROR(SEARCH("Pagamento",K15),-1)&gt;0,"medium",IF(IFERROR(SEARCH("Todos",K15),-1)&gt;0,"high","low")))</f>
        <v>high</v>
      </c>
      <c r="N15" s="23"/>
    </row>
    <row r="16" spans="1:14" ht="24" x14ac:dyDescent="0.15">
      <c r="A16" s="17">
        <v>106</v>
      </c>
      <c r="B16" s="18" t="s">
        <v>68</v>
      </c>
      <c r="C16" s="23" t="s">
        <v>74</v>
      </c>
      <c r="D16" s="18" t="s">
        <v>5</v>
      </c>
      <c r="E16" s="17">
        <v>23</v>
      </c>
      <c r="F16" s="17">
        <v>2</v>
      </c>
      <c r="G16" s="18" t="s">
        <v>63</v>
      </c>
      <c r="H16" s="25" t="s">
        <v>22</v>
      </c>
      <c r="I16" s="25">
        <v>1</v>
      </c>
      <c r="J16" s="25" t="s">
        <v>22</v>
      </c>
      <c r="K16" s="26" t="s">
        <v>47</v>
      </c>
      <c r="L16" s="27" t="str">
        <f>IF(IFERROR(SEARCH("Concessão",K16),-1)&gt;0,"medium",IF(IFERROR(SEARCH("Pagamento",K16),-1)&gt;0,"high",IF(IFERROR(SEARCH("Todos",K16),-1)&gt;0,"high","low")))</f>
        <v>medium</v>
      </c>
      <c r="M16" s="27" t="str">
        <f>IF(IFERROR(SEARCH("Concessão",K16),-1)&gt;0,"high",IF(IFERROR(SEARCH("Pagamento",K16),-1)&gt;0,"medium",IF(IFERROR(SEARCH("Todos",K16),-1)&gt;0,"high","low")))</f>
        <v>high</v>
      </c>
      <c r="N16" s="23"/>
    </row>
    <row r="17" spans="1:14" ht="24" x14ac:dyDescent="0.15">
      <c r="A17" s="17">
        <v>111</v>
      </c>
      <c r="B17" s="18" t="s">
        <v>42</v>
      </c>
      <c r="C17" s="23" t="s">
        <v>61</v>
      </c>
      <c r="D17" s="18" t="s">
        <v>5</v>
      </c>
      <c r="E17" s="17">
        <v>25</v>
      </c>
      <c r="F17" s="17">
        <v>2</v>
      </c>
      <c r="G17" s="18" t="s">
        <v>44</v>
      </c>
      <c r="H17" s="25" t="s">
        <v>29</v>
      </c>
      <c r="I17" s="25">
        <v>1</v>
      </c>
      <c r="J17" s="25" t="s">
        <v>29</v>
      </c>
      <c r="K17" s="26" t="s">
        <v>47</v>
      </c>
      <c r="L17" s="27" t="str">
        <f>IF(IFERROR(SEARCH("Concessão",K17),-1)&gt;0,"medium",IF(IFERROR(SEARCH("Pagamento",K17),-1)&gt;0,"high",IF(IFERROR(SEARCH("Todos",K17),-1)&gt;0,"high","low")))</f>
        <v>medium</v>
      </c>
      <c r="M17" s="27" t="str">
        <f>IF(IFERROR(SEARCH("Concessão",K17),-1)&gt;0,"high",IF(IFERROR(SEARCH("Pagamento",K17),-1)&gt;0,"medium",IF(IFERROR(SEARCH("Todos",K17),-1)&gt;0,"high","low")))</f>
        <v>high</v>
      </c>
      <c r="N17" s="23"/>
    </row>
    <row r="18" spans="1:14" ht="24" x14ac:dyDescent="0.15">
      <c r="A18" s="17">
        <v>96</v>
      </c>
      <c r="B18" s="18" t="s">
        <v>101</v>
      </c>
      <c r="C18" s="23" t="s">
        <v>103</v>
      </c>
      <c r="D18" s="18" t="s">
        <v>2</v>
      </c>
      <c r="E18" s="17">
        <v>20</v>
      </c>
      <c r="F18" s="17">
        <v>3</v>
      </c>
      <c r="G18" s="18" t="s">
        <v>91</v>
      </c>
      <c r="H18" s="25" t="s">
        <v>29</v>
      </c>
      <c r="I18" s="25">
        <v>1</v>
      </c>
      <c r="J18" s="25" t="s">
        <v>65</v>
      </c>
      <c r="K18" s="26" t="s">
        <v>47</v>
      </c>
      <c r="L18" s="27" t="str">
        <f>IF(IFERROR(SEARCH("Concessão",K18),-1)&gt;0,"medium",IF(IFERROR(SEARCH("Pagamento",K18),-1)&gt;0,"high",IF(IFERROR(SEARCH("Todos",K18),-1)&gt;0,"high","low")))</f>
        <v>medium</v>
      </c>
      <c r="M18" s="27" t="str">
        <f>IF(IFERROR(SEARCH("Concessão",K18),-1)&gt;0,"high",IF(IFERROR(SEARCH("Pagamento",K18),-1)&gt;0,"medium",IF(IFERROR(SEARCH("Todos",K18),-1)&gt;0,"high","low")))</f>
        <v>high</v>
      </c>
      <c r="N18" s="23"/>
    </row>
    <row r="19" spans="1:14" ht="24" x14ac:dyDescent="0.15">
      <c r="A19" s="17">
        <v>99</v>
      </c>
      <c r="B19" s="18" t="s">
        <v>101</v>
      </c>
      <c r="C19" s="23" t="s">
        <v>106</v>
      </c>
      <c r="D19" s="18" t="s">
        <v>2</v>
      </c>
      <c r="E19" s="17">
        <v>20</v>
      </c>
      <c r="F19" s="17">
        <v>6</v>
      </c>
      <c r="G19" s="18" t="s">
        <v>91</v>
      </c>
      <c r="H19" s="25" t="s">
        <v>29</v>
      </c>
      <c r="I19" s="25">
        <v>1</v>
      </c>
      <c r="J19" s="25" t="s">
        <v>65</v>
      </c>
      <c r="K19" s="26" t="s">
        <v>47</v>
      </c>
      <c r="L19" s="27" t="str">
        <f>IF(IFERROR(SEARCH("Concessão",K19),-1)&gt;0,"medium",IF(IFERROR(SEARCH("Pagamento",K19),-1)&gt;0,"high",IF(IFERROR(SEARCH("Todos",K19),-1)&gt;0,"high","low")))</f>
        <v>medium</v>
      </c>
      <c r="M19" s="27" t="str">
        <f>IF(IFERROR(SEARCH("Concessão",K19),-1)&gt;0,"high",IF(IFERROR(SEARCH("Pagamento",K19),-1)&gt;0,"medium",IF(IFERROR(SEARCH("Todos",K19),-1)&gt;0,"high","low")))</f>
        <v>high</v>
      </c>
      <c r="N19" s="23"/>
    </row>
    <row r="20" spans="1:14" ht="24" x14ac:dyDescent="0.15">
      <c r="A20" s="17">
        <v>100</v>
      </c>
      <c r="B20" s="18" t="s">
        <v>101</v>
      </c>
      <c r="C20" s="23" t="s">
        <v>107</v>
      </c>
      <c r="D20" s="18" t="s">
        <v>2</v>
      </c>
      <c r="E20" s="17">
        <v>20</v>
      </c>
      <c r="F20" s="17">
        <v>7</v>
      </c>
      <c r="G20" s="18" t="s">
        <v>91</v>
      </c>
      <c r="H20" s="25" t="s">
        <v>29</v>
      </c>
      <c r="I20" s="25">
        <v>1</v>
      </c>
      <c r="J20" s="25" t="s">
        <v>65</v>
      </c>
      <c r="K20" s="26" t="s">
        <v>47</v>
      </c>
      <c r="L20" s="27" t="str">
        <f>IF(IFERROR(SEARCH("Concessão",K20),-1)&gt;0,"medium",IF(IFERROR(SEARCH("Pagamento",K20),-1)&gt;0,"high",IF(IFERROR(SEARCH("Todos",K20),-1)&gt;0,"high","low")))</f>
        <v>medium</v>
      </c>
      <c r="M20" s="27" t="str">
        <f>IF(IFERROR(SEARCH("Concessão",K20),-1)&gt;0,"high",IF(IFERROR(SEARCH("Pagamento",K20),-1)&gt;0,"medium",IF(IFERROR(SEARCH("Todos",K20),-1)&gt;0,"high","low")))</f>
        <v>high</v>
      </c>
      <c r="N20" s="23"/>
    </row>
    <row r="21" spans="1:14" ht="24" x14ac:dyDescent="0.15">
      <c r="A21" s="17">
        <v>18</v>
      </c>
      <c r="B21" s="18" t="s">
        <v>46</v>
      </c>
      <c r="C21" s="23" t="s">
        <v>51</v>
      </c>
      <c r="D21" s="18" t="s">
        <v>2</v>
      </c>
      <c r="E21" s="17">
        <v>3</v>
      </c>
      <c r="F21" s="17">
        <v>2</v>
      </c>
      <c r="G21" s="18" t="s">
        <v>91</v>
      </c>
      <c r="H21" s="25" t="s">
        <v>29</v>
      </c>
      <c r="I21" s="25">
        <v>1</v>
      </c>
      <c r="J21" s="25" t="s">
        <v>29</v>
      </c>
      <c r="K21" s="26" t="s">
        <v>47</v>
      </c>
      <c r="L21" s="27" t="str">
        <f>IF(IFERROR(SEARCH("Concessão",K21),-1)&gt;0,"medium",IF(IFERROR(SEARCH("Pagamento",K21),-1)&gt;0,"high",IF(IFERROR(SEARCH("Todos",K21),-1)&gt;0,"high","low")))</f>
        <v>medium</v>
      </c>
      <c r="M21" s="27" t="str">
        <f>IF(IFERROR(SEARCH("Concessão",K21),-1)&gt;0,"high",IF(IFERROR(SEARCH("Pagamento",K21),-1)&gt;0,"medium",IF(IFERROR(SEARCH("Todos",K21),-1)&gt;0,"high","low")))</f>
        <v>high</v>
      </c>
      <c r="N21" s="23"/>
    </row>
    <row r="22" spans="1:14" ht="24" x14ac:dyDescent="0.15">
      <c r="A22" s="17">
        <v>19</v>
      </c>
      <c r="B22" s="18" t="s">
        <v>46</v>
      </c>
      <c r="C22" s="23" t="s">
        <v>52</v>
      </c>
      <c r="D22" s="18" t="s">
        <v>2</v>
      </c>
      <c r="E22" s="17">
        <v>3</v>
      </c>
      <c r="F22" s="17">
        <v>3</v>
      </c>
      <c r="G22" s="18" t="s">
        <v>91</v>
      </c>
      <c r="H22" s="25" t="s">
        <v>29</v>
      </c>
      <c r="I22" s="25">
        <v>1</v>
      </c>
      <c r="J22" s="25" t="s">
        <v>29</v>
      </c>
      <c r="K22" s="26" t="s">
        <v>47</v>
      </c>
      <c r="L22" s="27" t="str">
        <f>IF(IFERROR(SEARCH("Concessão",K22),-1)&gt;0,"medium",IF(IFERROR(SEARCH("Pagamento",K22),-1)&gt;0,"high",IF(IFERROR(SEARCH("Todos",K22),-1)&gt;0,"high","low")))</f>
        <v>medium</v>
      </c>
      <c r="M22" s="27" t="str">
        <f>IF(IFERROR(SEARCH("Concessão",K22),-1)&gt;0,"high",IF(IFERROR(SEARCH("Pagamento",K22),-1)&gt;0,"medium",IF(IFERROR(SEARCH("Todos",K22),-1)&gt;0,"high","low")))</f>
        <v>high</v>
      </c>
      <c r="N22" s="23"/>
    </row>
    <row r="23" spans="1:14" ht="24" x14ac:dyDescent="0.15">
      <c r="A23" s="17">
        <v>20</v>
      </c>
      <c r="B23" s="18" t="s">
        <v>46</v>
      </c>
      <c r="C23" s="23" t="s">
        <v>53</v>
      </c>
      <c r="D23" s="18" t="s">
        <v>2</v>
      </c>
      <c r="E23" s="17">
        <v>3</v>
      </c>
      <c r="F23" s="17">
        <v>4</v>
      </c>
      <c r="G23" s="18" t="s">
        <v>91</v>
      </c>
      <c r="H23" s="25" t="s">
        <v>29</v>
      </c>
      <c r="I23" s="25">
        <v>1</v>
      </c>
      <c r="J23" s="25" t="s">
        <v>29</v>
      </c>
      <c r="K23" s="26" t="s">
        <v>47</v>
      </c>
      <c r="L23" s="27" t="str">
        <f>IF(IFERROR(SEARCH("Concessão",K23),-1)&gt;0,"medium",IF(IFERROR(SEARCH("Pagamento",K23),-1)&gt;0,"high",IF(IFERROR(SEARCH("Todos",K23),-1)&gt;0,"high","low")))</f>
        <v>medium</v>
      </c>
      <c r="M23" s="27" t="str">
        <f>IF(IFERROR(SEARCH("Concessão",K23),-1)&gt;0,"high",IF(IFERROR(SEARCH("Pagamento",K23),-1)&gt;0,"medium",IF(IFERROR(SEARCH("Todos",K23),-1)&gt;0,"high","low")))</f>
        <v>high</v>
      </c>
      <c r="N23" s="23"/>
    </row>
    <row r="24" spans="1:14" ht="24" x14ac:dyDescent="0.15">
      <c r="A24" s="17">
        <v>85</v>
      </c>
      <c r="B24" s="18" t="s">
        <v>62</v>
      </c>
      <c r="C24" s="23" t="s">
        <v>67</v>
      </c>
      <c r="D24" s="18" t="s">
        <v>7</v>
      </c>
      <c r="E24" s="17">
        <v>17</v>
      </c>
      <c r="F24" s="17">
        <v>1</v>
      </c>
      <c r="G24" s="18" t="s">
        <v>63</v>
      </c>
      <c r="H24" s="25" t="s">
        <v>22</v>
      </c>
      <c r="I24" s="25">
        <v>1</v>
      </c>
      <c r="J24" s="25" t="s">
        <v>65</v>
      </c>
      <c r="K24" s="26" t="s">
        <v>47</v>
      </c>
      <c r="L24" s="27" t="str">
        <f>IF(IFERROR(SEARCH("Concessão",K24),-1)&gt;0,"medium",IF(IFERROR(SEARCH("Pagamento",K24),-1)&gt;0,"high",IF(IFERROR(SEARCH("Todos",K24),-1)&gt;0,"high","low")))</f>
        <v>medium</v>
      </c>
      <c r="M24" s="27" t="str">
        <f>IF(IFERROR(SEARCH("Concessão",K24),-1)&gt;0,"high",IF(IFERROR(SEARCH("Pagamento",K24),-1)&gt;0,"medium",IF(IFERROR(SEARCH("Todos",K24),-1)&gt;0,"high","low")))</f>
        <v>high</v>
      </c>
      <c r="N24" s="23"/>
    </row>
    <row r="25" spans="1:14" ht="36" x14ac:dyDescent="0.15">
      <c r="A25" s="17">
        <v>43</v>
      </c>
      <c r="B25" s="18" t="s">
        <v>90</v>
      </c>
      <c r="C25" s="23" t="s">
        <v>93</v>
      </c>
      <c r="D25" s="18" t="s">
        <v>7</v>
      </c>
      <c r="E25" s="17">
        <v>6</v>
      </c>
      <c r="F25" s="17">
        <v>3</v>
      </c>
      <c r="G25" s="18" t="s">
        <v>91</v>
      </c>
      <c r="H25" s="25" t="s">
        <v>65</v>
      </c>
      <c r="I25" s="25">
        <v>1</v>
      </c>
      <c r="J25" s="25" t="s">
        <v>65</v>
      </c>
      <c r="K25" s="26" t="s">
        <v>47</v>
      </c>
      <c r="L25" s="27" t="str">
        <f>IF(IFERROR(SEARCH("Concessão",K25),-1)&gt;0,"medium",IF(IFERROR(SEARCH("Pagamento",K25),-1)&gt;0,"high",IF(IFERROR(SEARCH("Todos",K25),-1)&gt;0,"high","low")))</f>
        <v>medium</v>
      </c>
      <c r="M25" s="27" t="str">
        <f>IF(IFERROR(SEARCH("Concessão",K25),-1)&gt;0,"high",IF(IFERROR(SEARCH("Pagamento",K25),-1)&gt;0,"medium",IF(IFERROR(SEARCH("Todos",K25),-1)&gt;0,"high","low")))</f>
        <v>high</v>
      </c>
      <c r="N25" s="23"/>
    </row>
    <row r="26" spans="1:14" ht="36" x14ac:dyDescent="0.15">
      <c r="A26" s="17">
        <v>44</v>
      </c>
      <c r="B26" s="18" t="s">
        <v>90</v>
      </c>
      <c r="C26" s="23" t="s">
        <v>96</v>
      </c>
      <c r="D26" s="18" t="s">
        <v>7</v>
      </c>
      <c r="E26" s="17">
        <v>6</v>
      </c>
      <c r="F26" s="17">
        <v>4</v>
      </c>
      <c r="G26" s="18" t="s">
        <v>91</v>
      </c>
      <c r="H26" s="25" t="s">
        <v>65</v>
      </c>
      <c r="I26" s="25">
        <v>1</v>
      </c>
      <c r="J26" s="25" t="s">
        <v>65</v>
      </c>
      <c r="K26" s="26" t="s">
        <v>47</v>
      </c>
      <c r="L26" s="27" t="str">
        <f>IF(IFERROR(SEARCH("Concessão",K26),-1)&gt;0,"medium",IF(IFERROR(SEARCH("Pagamento",K26),-1)&gt;0,"high",IF(IFERROR(SEARCH("Todos",K26),-1)&gt;0,"high","low")))</f>
        <v>medium</v>
      </c>
      <c r="M26" s="27" t="str">
        <f>IF(IFERROR(SEARCH("Concessão",K26),-1)&gt;0,"high",IF(IFERROR(SEARCH("Pagamento",K26),-1)&gt;0,"medium",IF(IFERROR(SEARCH("Todos",K26),-1)&gt;0,"high","low")))</f>
        <v>high</v>
      </c>
      <c r="N26" s="23"/>
    </row>
    <row r="27" spans="1:14" ht="36" x14ac:dyDescent="0.15">
      <c r="A27" s="17">
        <v>49</v>
      </c>
      <c r="B27" s="18" t="s">
        <v>90</v>
      </c>
      <c r="C27" s="23" t="s">
        <v>99</v>
      </c>
      <c r="D27" s="18" t="s">
        <v>7</v>
      </c>
      <c r="E27" s="17">
        <v>6</v>
      </c>
      <c r="F27" s="17">
        <v>9</v>
      </c>
      <c r="G27" s="18" t="s">
        <v>91</v>
      </c>
      <c r="H27" s="25" t="s">
        <v>65</v>
      </c>
      <c r="I27" s="25">
        <v>1</v>
      </c>
      <c r="J27" s="25" t="s">
        <v>65</v>
      </c>
      <c r="K27" s="26" t="s">
        <v>47</v>
      </c>
      <c r="L27" s="27" t="str">
        <f>IF(IFERROR(SEARCH("Concessão",K27),-1)&gt;0,"medium",IF(IFERROR(SEARCH("Pagamento",K27),-1)&gt;0,"high",IF(IFERROR(SEARCH("Todos",K27),-1)&gt;0,"high","low")))</f>
        <v>medium</v>
      </c>
      <c r="M27" s="27" t="str">
        <f>IF(IFERROR(SEARCH("Concessão",K27),-1)&gt;0,"high",IF(IFERROR(SEARCH("Pagamento",K27),-1)&gt;0,"medium",IF(IFERROR(SEARCH("Todos",K27),-1)&gt;0,"high","low")))</f>
        <v>high</v>
      </c>
      <c r="N27" s="23"/>
    </row>
    <row r="28" spans="1:14" ht="36" x14ac:dyDescent="0.15">
      <c r="A28" s="17">
        <v>50</v>
      </c>
      <c r="B28" s="18" t="s">
        <v>90</v>
      </c>
      <c r="C28" s="23" t="s">
        <v>93</v>
      </c>
      <c r="D28" s="18" t="s">
        <v>7</v>
      </c>
      <c r="E28" s="17">
        <v>6</v>
      </c>
      <c r="F28" s="17">
        <v>10</v>
      </c>
      <c r="G28" s="18" t="s">
        <v>91</v>
      </c>
      <c r="H28" s="25" t="s">
        <v>65</v>
      </c>
      <c r="I28" s="25">
        <v>1</v>
      </c>
      <c r="J28" s="25" t="s">
        <v>65</v>
      </c>
      <c r="K28" s="26" t="s">
        <v>47</v>
      </c>
      <c r="L28" s="27" t="str">
        <f>IF(IFERROR(SEARCH("Concessão",K28),-1)&gt;0,"medium",IF(IFERROR(SEARCH("Pagamento",K28),-1)&gt;0,"high",IF(IFERROR(SEARCH("Todos",K28),-1)&gt;0,"high","low")))</f>
        <v>medium</v>
      </c>
      <c r="M28" s="27" t="str">
        <f>IF(IFERROR(SEARCH("Concessão",K28),-1)&gt;0,"high",IF(IFERROR(SEARCH("Pagamento",K28),-1)&gt;0,"medium",IF(IFERROR(SEARCH("Todos",K28),-1)&gt;0,"high","low")))</f>
        <v>high</v>
      </c>
      <c r="N28" s="23"/>
    </row>
    <row r="29" spans="1:14" ht="24" x14ac:dyDescent="0.15">
      <c r="A29" s="17">
        <v>120</v>
      </c>
      <c r="B29" s="18" t="s">
        <v>75</v>
      </c>
      <c r="C29" s="23" t="s">
        <v>78</v>
      </c>
      <c r="D29" s="18" t="s">
        <v>7</v>
      </c>
      <c r="E29" s="17">
        <v>29</v>
      </c>
      <c r="F29" s="17">
        <v>1</v>
      </c>
      <c r="G29" s="18" t="s">
        <v>63</v>
      </c>
      <c r="H29" s="25" t="s">
        <v>22</v>
      </c>
      <c r="I29" s="25">
        <v>1</v>
      </c>
      <c r="J29" s="25" t="s">
        <v>22</v>
      </c>
      <c r="K29" s="26" t="s">
        <v>47</v>
      </c>
      <c r="L29" s="27" t="str">
        <f>IF(IFERROR(SEARCH("Concessão",K29),-1)&gt;0,"medium",IF(IFERROR(SEARCH("Pagamento",K29),-1)&gt;0,"high",IF(IFERROR(SEARCH("Todos",K29),-1)&gt;0,"high","low")))</f>
        <v>medium</v>
      </c>
      <c r="M29" s="27" t="str">
        <f>IF(IFERROR(SEARCH("Concessão",K29),-1)&gt;0,"high",IF(IFERROR(SEARCH("Pagamento",K29),-1)&gt;0,"medium",IF(IFERROR(SEARCH("Todos",K29),-1)&gt;0,"high","low")))</f>
        <v>high</v>
      </c>
      <c r="N29" s="23"/>
    </row>
    <row r="30" spans="1:14" ht="24" x14ac:dyDescent="0.15">
      <c r="A30" s="17">
        <v>144</v>
      </c>
      <c r="B30" s="18" t="s">
        <v>108</v>
      </c>
      <c r="C30" s="23" t="s">
        <v>109</v>
      </c>
      <c r="D30" s="18" t="s">
        <v>7</v>
      </c>
      <c r="E30" s="17">
        <v>36</v>
      </c>
      <c r="F30" s="17">
        <v>1</v>
      </c>
      <c r="G30" s="18" t="s">
        <v>91</v>
      </c>
      <c r="H30" s="25" t="s">
        <v>22</v>
      </c>
      <c r="I30" s="25">
        <v>1</v>
      </c>
      <c r="J30" s="25" t="s">
        <v>22</v>
      </c>
      <c r="K30" s="26" t="s">
        <v>47</v>
      </c>
      <c r="L30" s="27" t="str">
        <f>IF(IFERROR(SEARCH("Concessão",K30),-1)&gt;0,"medium",IF(IFERROR(SEARCH("Pagamento",K30),-1)&gt;0,"high",IF(IFERROR(SEARCH("Todos",K30),-1)&gt;0,"high","low")))</f>
        <v>medium</v>
      </c>
      <c r="M30" s="27" t="str">
        <f>IF(IFERROR(SEARCH("Concessão",K30),-1)&gt;0,"high",IF(IFERROR(SEARCH("Pagamento",K30),-1)&gt;0,"medium",IF(IFERROR(SEARCH("Todos",K30),-1)&gt;0,"high","low")))</f>
        <v>high</v>
      </c>
      <c r="N30" s="23"/>
    </row>
    <row r="31" spans="1:14" ht="12" x14ac:dyDescent="0.15">
      <c r="A31" s="17">
        <v>52</v>
      </c>
      <c r="B31" s="18" t="s">
        <v>79</v>
      </c>
      <c r="C31" s="23" t="s">
        <v>81</v>
      </c>
      <c r="D31" s="18" t="s">
        <v>7</v>
      </c>
      <c r="E31" s="17">
        <v>7</v>
      </c>
      <c r="F31" s="17">
        <v>2</v>
      </c>
      <c r="G31" s="18" t="s">
        <v>63</v>
      </c>
      <c r="H31" s="25" t="s">
        <v>22</v>
      </c>
      <c r="I31" s="25">
        <v>1</v>
      </c>
      <c r="J31" s="25" t="s">
        <v>29</v>
      </c>
      <c r="K31" s="26" t="s">
        <v>47</v>
      </c>
      <c r="L31" s="27" t="str">
        <f>IF(IFERROR(SEARCH("Concessão",K31),-1)&gt;0,"medium",IF(IFERROR(SEARCH("Pagamento",K31),-1)&gt;0,"high",IF(IFERROR(SEARCH("Todos",K31),-1)&gt;0,"high","low")))</f>
        <v>medium</v>
      </c>
      <c r="M31" s="27" t="str">
        <f>IF(IFERROR(SEARCH("Concessão",K31),-1)&gt;0,"high",IF(IFERROR(SEARCH("Pagamento",K31),-1)&gt;0,"medium",IF(IFERROR(SEARCH("Todos",K31),-1)&gt;0,"high","low")))</f>
        <v>high</v>
      </c>
      <c r="N31" s="23"/>
    </row>
    <row r="32" spans="1:14" ht="24" x14ac:dyDescent="0.15">
      <c r="A32" s="17">
        <v>55</v>
      </c>
      <c r="B32" s="18" t="s">
        <v>83</v>
      </c>
      <c r="C32" s="23" t="s">
        <v>85</v>
      </c>
      <c r="D32" s="18" t="s">
        <v>7</v>
      </c>
      <c r="E32" s="17">
        <v>8</v>
      </c>
      <c r="F32" s="17">
        <v>3</v>
      </c>
      <c r="G32" s="18" t="s">
        <v>63</v>
      </c>
      <c r="H32" s="25" t="s">
        <v>22</v>
      </c>
      <c r="I32" s="25">
        <v>1</v>
      </c>
      <c r="J32" s="25" t="s">
        <v>29</v>
      </c>
      <c r="K32" s="26" t="s">
        <v>47</v>
      </c>
      <c r="L32" s="27" t="str">
        <f>IF(IFERROR(SEARCH("Concessão",K32),-1)&gt;0,"medium",IF(IFERROR(SEARCH("Pagamento",K32),-1)&gt;0,"high",IF(IFERROR(SEARCH("Todos",K32),-1)&gt;0,"high","low")))</f>
        <v>medium</v>
      </c>
      <c r="M32" s="27" t="str">
        <f>IF(IFERROR(SEARCH("Concessão",K32),-1)&gt;0,"high",IF(IFERROR(SEARCH("Pagamento",K32),-1)&gt;0,"medium",IF(IFERROR(SEARCH("Todos",K32),-1)&gt;0,"high","low")))</f>
        <v>high</v>
      </c>
      <c r="N32" s="23"/>
    </row>
    <row r="33" spans="1:14" ht="24" x14ac:dyDescent="0.15">
      <c r="A33" s="17">
        <v>104</v>
      </c>
      <c r="B33" s="18" t="s">
        <v>86</v>
      </c>
      <c r="C33" s="23" t="s">
        <v>88</v>
      </c>
      <c r="D33" s="18" t="s">
        <v>7</v>
      </c>
      <c r="E33" s="17">
        <v>22</v>
      </c>
      <c r="F33" s="17">
        <v>2</v>
      </c>
      <c r="G33" s="18" t="s">
        <v>63</v>
      </c>
      <c r="H33" s="25" t="s">
        <v>29</v>
      </c>
      <c r="I33" s="25">
        <v>1</v>
      </c>
      <c r="J33" s="25" t="s">
        <v>29</v>
      </c>
      <c r="K33" s="26" t="s">
        <v>47</v>
      </c>
      <c r="L33" s="27" t="str">
        <f>IF(IFERROR(SEARCH("Concessão",K33),-1)&gt;0,"medium",IF(IFERROR(SEARCH("Pagamento",K33),-1)&gt;0,"high",IF(IFERROR(SEARCH("Todos",K33),-1)&gt;0,"high","low")))</f>
        <v>medium</v>
      </c>
      <c r="M33" s="27" t="str">
        <f>IF(IFERROR(SEARCH("Concessão",K33),-1)&gt;0,"high",IF(IFERROR(SEARCH("Pagamento",K33),-1)&gt;0,"medium",IF(IFERROR(SEARCH("Todos",K33),-1)&gt;0,"high","low")))</f>
        <v>high</v>
      </c>
      <c r="N33" s="23"/>
    </row>
    <row r="34" spans="1:14" ht="12" x14ac:dyDescent="0.15">
      <c r="A34" s="17">
        <v>78</v>
      </c>
      <c r="B34" s="18" t="s">
        <v>120</v>
      </c>
      <c r="C34" s="23" t="s">
        <v>93</v>
      </c>
      <c r="D34" s="18" t="s">
        <v>8</v>
      </c>
      <c r="E34" s="17">
        <v>13</v>
      </c>
      <c r="F34" s="17">
        <v>3</v>
      </c>
      <c r="G34" s="18" t="s">
        <v>115</v>
      </c>
      <c r="H34" s="25" t="s">
        <v>65</v>
      </c>
      <c r="I34" s="25">
        <v>1</v>
      </c>
      <c r="J34" s="25" t="s">
        <v>65</v>
      </c>
      <c r="K34" s="26" t="s">
        <v>47</v>
      </c>
      <c r="L34" s="27" t="str">
        <f>IF(IFERROR(SEARCH("Concessão",K34),-1)&gt;0,"medium",IF(IFERROR(SEARCH("Pagamento",K34),-1)&gt;0,"high",IF(IFERROR(SEARCH("Todos",K34),-1)&gt;0,"high","low")))</f>
        <v>medium</v>
      </c>
      <c r="M34" s="27" t="str">
        <f>IF(IFERROR(SEARCH("Concessão",K34),-1)&gt;0,"high",IF(IFERROR(SEARCH("Pagamento",K34),-1)&gt;0,"medium",IF(IFERROR(SEARCH("Todos",K34),-1)&gt;0,"high","low")))</f>
        <v>high</v>
      </c>
      <c r="N34" s="23"/>
    </row>
    <row r="35" spans="1:14" ht="24" x14ac:dyDescent="0.15">
      <c r="A35" s="17">
        <v>108</v>
      </c>
      <c r="B35" s="18" t="s">
        <v>124</v>
      </c>
      <c r="C35" s="23" t="s">
        <v>128</v>
      </c>
      <c r="D35" s="18" t="s">
        <v>8</v>
      </c>
      <c r="E35" s="17">
        <v>24</v>
      </c>
      <c r="F35" s="17">
        <v>2</v>
      </c>
      <c r="G35" s="18" t="s">
        <v>115</v>
      </c>
      <c r="H35" s="25" t="s">
        <v>22</v>
      </c>
      <c r="I35" s="25">
        <v>1</v>
      </c>
      <c r="J35" s="25" t="s">
        <v>65</v>
      </c>
      <c r="K35" s="26" t="s">
        <v>47</v>
      </c>
      <c r="L35" s="27" t="str">
        <f>IF(IFERROR(SEARCH("Concessão",K35),-1)&gt;0,"medium",IF(IFERROR(SEARCH("Pagamento",K35),-1)&gt;0,"high",IF(IFERROR(SEARCH("Todos",K35),-1)&gt;0,"high","low")))</f>
        <v>medium</v>
      </c>
      <c r="M35" s="27" t="str">
        <f>IF(IFERROR(SEARCH("Concessão",K35),-1)&gt;0,"high",IF(IFERROR(SEARCH("Pagamento",K35),-1)&gt;0,"medium",IF(IFERROR(SEARCH("Todos",K35),-1)&gt;0,"high","low")))</f>
        <v>high</v>
      </c>
      <c r="N35" s="23"/>
    </row>
    <row r="36" spans="1:14" ht="12" x14ac:dyDescent="0.15">
      <c r="A36" s="17">
        <v>109</v>
      </c>
      <c r="B36" s="18" t="s">
        <v>124</v>
      </c>
      <c r="C36" s="23" t="s">
        <v>130</v>
      </c>
      <c r="D36" s="18" t="s">
        <v>8</v>
      </c>
      <c r="E36" s="17">
        <v>24</v>
      </c>
      <c r="F36" s="17">
        <v>3</v>
      </c>
      <c r="G36" s="18" t="s">
        <v>115</v>
      </c>
      <c r="H36" s="25" t="s">
        <v>22</v>
      </c>
      <c r="I36" s="25">
        <v>1</v>
      </c>
      <c r="J36" s="25" t="s">
        <v>65</v>
      </c>
      <c r="K36" s="26" t="s">
        <v>47</v>
      </c>
      <c r="L36" s="27" t="str">
        <f>IF(IFERROR(SEARCH("Concessão",K36),-1)&gt;0,"medium",IF(IFERROR(SEARCH("Pagamento",K36),-1)&gt;0,"high",IF(IFERROR(SEARCH("Todos",K36),-1)&gt;0,"high","low")))</f>
        <v>medium</v>
      </c>
      <c r="M36" s="27" t="str">
        <f>IF(IFERROR(SEARCH("Concessão",K36),-1)&gt;0,"high",IF(IFERROR(SEARCH("Pagamento",K36),-1)&gt;0,"medium",IF(IFERROR(SEARCH("Todos",K36),-1)&gt;0,"high","low")))</f>
        <v>high</v>
      </c>
      <c r="N36" s="23"/>
    </row>
    <row r="37" spans="1:14" ht="24" x14ac:dyDescent="0.15">
      <c r="A37" s="17">
        <v>80</v>
      </c>
      <c r="B37" s="29" t="s">
        <v>144</v>
      </c>
      <c r="C37" s="23" t="s">
        <v>146</v>
      </c>
      <c r="D37" s="18" t="s">
        <v>5</v>
      </c>
      <c r="E37" s="17">
        <v>14</v>
      </c>
      <c r="F37" s="17">
        <v>2</v>
      </c>
      <c r="G37" s="18" t="s">
        <v>44</v>
      </c>
      <c r="H37" s="25" t="s">
        <v>29</v>
      </c>
      <c r="I37" s="25">
        <v>1</v>
      </c>
      <c r="J37" s="25" t="s">
        <v>65</v>
      </c>
      <c r="K37" s="26" t="s">
        <v>92</v>
      </c>
      <c r="L37" s="27" t="str">
        <f>IF(IFERROR(SEARCH("Concessão",K37),-1)&gt;0,"medium",IF(IFERROR(SEARCH("Pagamento",K37),-1)&gt;0,"high",IF(IFERROR(SEARCH("Todos",K37),-1)&gt;0,"high","low")))</f>
        <v>low</v>
      </c>
      <c r="M37" s="27" t="str">
        <f>IF(IFERROR(SEARCH("Concessão",K37),-1)&gt;0,"high",IF(IFERROR(SEARCH("Pagamento",K37),-1)&gt;0,"medium",IF(IFERROR(SEARCH("Todos",K37),-1)&gt;0,"high","low")))</f>
        <v>low</v>
      </c>
      <c r="N37" s="23"/>
    </row>
    <row r="38" spans="1:14" ht="12" x14ac:dyDescent="0.15">
      <c r="A38" s="17">
        <v>81</v>
      </c>
      <c r="B38" s="29" t="s">
        <v>144</v>
      </c>
      <c r="C38" s="23" t="s">
        <v>26</v>
      </c>
      <c r="D38" s="18" t="s">
        <v>5</v>
      </c>
      <c r="E38" s="17">
        <v>14</v>
      </c>
      <c r="F38" s="17">
        <v>3</v>
      </c>
      <c r="G38" s="18" t="s">
        <v>44</v>
      </c>
      <c r="H38" s="25" t="s">
        <v>29</v>
      </c>
      <c r="I38" s="25">
        <v>1</v>
      </c>
      <c r="J38" s="25" t="s">
        <v>65</v>
      </c>
      <c r="K38" s="26" t="s">
        <v>92</v>
      </c>
      <c r="L38" s="27" t="str">
        <f>IF(IFERROR(SEARCH("Concessão",K38),-1)&gt;0,"medium",IF(IFERROR(SEARCH("Pagamento",K38),-1)&gt;0,"high",IF(IFERROR(SEARCH("Todos",K38),-1)&gt;0,"high","low")))</f>
        <v>low</v>
      </c>
      <c r="M38" s="27" t="str">
        <f>IF(IFERROR(SEARCH("Concessão",K38),-1)&gt;0,"high",IF(IFERROR(SEARCH("Pagamento",K38),-1)&gt;0,"medium",IF(IFERROR(SEARCH("Todos",K38),-1)&gt;0,"high","low")))</f>
        <v>low</v>
      </c>
      <c r="N38" s="23"/>
    </row>
    <row r="39" spans="1:14" ht="48" x14ac:dyDescent="0.15">
      <c r="A39" s="17">
        <v>88</v>
      </c>
      <c r="B39" s="18" t="s">
        <v>151</v>
      </c>
      <c r="C39" s="23" t="s">
        <v>154</v>
      </c>
      <c r="D39" s="18" t="s">
        <v>5</v>
      </c>
      <c r="E39" s="17">
        <v>18</v>
      </c>
      <c r="F39" s="17">
        <v>3</v>
      </c>
      <c r="G39" s="18" t="s">
        <v>91</v>
      </c>
      <c r="H39" s="25" t="s">
        <v>65</v>
      </c>
      <c r="I39" s="25">
        <v>1</v>
      </c>
      <c r="J39" s="25" t="s">
        <v>65</v>
      </c>
      <c r="K39" s="26" t="s">
        <v>92</v>
      </c>
      <c r="L39" s="27" t="str">
        <f>IF(IFERROR(SEARCH("Concessão",K39),-1)&gt;0,"medium",IF(IFERROR(SEARCH("Pagamento",K39),-1)&gt;0,"high",IF(IFERROR(SEARCH("Todos",K39),-1)&gt;0,"high","low")))</f>
        <v>low</v>
      </c>
      <c r="M39" s="27" t="str">
        <f>IF(IFERROR(SEARCH("Concessão",K39),-1)&gt;0,"high",IF(IFERROR(SEARCH("Pagamento",K39),-1)&gt;0,"medium",IF(IFERROR(SEARCH("Todos",K39),-1)&gt;0,"high","low")))</f>
        <v>low</v>
      </c>
      <c r="N39" s="23"/>
    </row>
    <row r="40" spans="1:14" ht="48" x14ac:dyDescent="0.15">
      <c r="A40" s="17">
        <v>89</v>
      </c>
      <c r="B40" s="18" t="s">
        <v>151</v>
      </c>
      <c r="C40" s="23" t="s">
        <v>155</v>
      </c>
      <c r="D40" s="18" t="s">
        <v>5</v>
      </c>
      <c r="E40" s="17">
        <v>18</v>
      </c>
      <c r="F40" s="17">
        <v>4</v>
      </c>
      <c r="G40" s="18" t="s">
        <v>91</v>
      </c>
      <c r="H40" s="25" t="s">
        <v>65</v>
      </c>
      <c r="I40" s="25">
        <v>1</v>
      </c>
      <c r="J40" s="25" t="s">
        <v>65</v>
      </c>
      <c r="K40" s="26" t="s">
        <v>92</v>
      </c>
      <c r="L40" s="27" t="str">
        <f>IF(IFERROR(SEARCH("Concessão",K40),-1)&gt;0,"medium",IF(IFERROR(SEARCH("Pagamento",K40),-1)&gt;0,"high",IF(IFERROR(SEARCH("Todos",K40),-1)&gt;0,"high","low")))</f>
        <v>low</v>
      </c>
      <c r="M40" s="27" t="str">
        <f>IF(IFERROR(SEARCH("Concessão",K40),-1)&gt;0,"high",IF(IFERROR(SEARCH("Pagamento",K40),-1)&gt;0,"medium",IF(IFERROR(SEARCH("Todos",K40),-1)&gt;0,"high","low")))</f>
        <v>low</v>
      </c>
      <c r="N40" s="23"/>
    </row>
    <row r="41" spans="1:14" ht="48" x14ac:dyDescent="0.15">
      <c r="A41" s="17">
        <v>90</v>
      </c>
      <c r="B41" s="29" t="s">
        <v>151</v>
      </c>
      <c r="C41" s="23" t="s">
        <v>156</v>
      </c>
      <c r="D41" s="18" t="s">
        <v>5</v>
      </c>
      <c r="E41" s="17">
        <v>18</v>
      </c>
      <c r="F41" s="17">
        <v>5</v>
      </c>
      <c r="G41" s="18" t="s">
        <v>91</v>
      </c>
      <c r="H41" s="25" t="s">
        <v>65</v>
      </c>
      <c r="I41" s="25">
        <v>1</v>
      </c>
      <c r="J41" s="25" t="s">
        <v>65</v>
      </c>
      <c r="K41" s="26" t="s">
        <v>92</v>
      </c>
      <c r="L41" s="27" t="str">
        <f>IF(IFERROR(SEARCH("Concessão",K41),-1)&gt;0,"medium",IF(IFERROR(SEARCH("Pagamento",K41),-1)&gt;0,"high",IF(IFERROR(SEARCH("Todos",K41),-1)&gt;0,"high","low")))</f>
        <v>low</v>
      </c>
      <c r="M41" s="27" t="str">
        <f>IF(IFERROR(SEARCH("Concessão",K41),-1)&gt;0,"high",IF(IFERROR(SEARCH("Pagamento",K41),-1)&gt;0,"medium",IF(IFERROR(SEARCH("Todos",K41),-1)&gt;0,"high","low")))</f>
        <v>low</v>
      </c>
      <c r="N41" s="23"/>
    </row>
    <row r="42" spans="1:14" ht="48" x14ac:dyDescent="0.15">
      <c r="A42" s="17">
        <v>91</v>
      </c>
      <c r="B42" s="29" t="s">
        <v>151</v>
      </c>
      <c r="C42" s="23" t="s">
        <v>157</v>
      </c>
      <c r="D42" s="18" t="s">
        <v>5</v>
      </c>
      <c r="E42" s="17">
        <v>18</v>
      </c>
      <c r="F42" s="17">
        <v>6</v>
      </c>
      <c r="G42" s="18" t="s">
        <v>91</v>
      </c>
      <c r="H42" s="25" t="s">
        <v>65</v>
      </c>
      <c r="I42" s="25">
        <v>1</v>
      </c>
      <c r="J42" s="25" t="s">
        <v>65</v>
      </c>
      <c r="K42" s="26" t="s">
        <v>92</v>
      </c>
      <c r="L42" s="27" t="str">
        <f>IF(IFERROR(SEARCH("Concessão",K42),-1)&gt;0,"medium",IF(IFERROR(SEARCH("Pagamento",K42),-1)&gt;0,"high",IF(IFERROR(SEARCH("Todos",K42),-1)&gt;0,"high","low")))</f>
        <v>low</v>
      </c>
      <c r="M42" s="27" t="str">
        <f>IF(IFERROR(SEARCH("Concessão",K42),-1)&gt;0,"high",IF(IFERROR(SEARCH("Pagamento",K42),-1)&gt;0,"medium",IF(IFERROR(SEARCH("Todos",K42),-1)&gt;0,"high","low")))</f>
        <v>low</v>
      </c>
      <c r="N42" s="23"/>
    </row>
    <row r="43" spans="1:14" ht="24" x14ac:dyDescent="0.15">
      <c r="A43" s="17">
        <v>118</v>
      </c>
      <c r="B43" s="18" t="s">
        <v>169</v>
      </c>
      <c r="C43" s="23" t="s">
        <v>173</v>
      </c>
      <c r="D43" s="18" t="s">
        <v>5</v>
      </c>
      <c r="E43" s="17">
        <v>27</v>
      </c>
      <c r="F43" s="17">
        <v>5</v>
      </c>
      <c r="G43" s="18" t="s">
        <v>91</v>
      </c>
      <c r="H43" s="25" t="s">
        <v>65</v>
      </c>
      <c r="I43" s="25">
        <v>1</v>
      </c>
      <c r="J43" s="25" t="s">
        <v>65</v>
      </c>
      <c r="K43" s="26" t="s">
        <v>92</v>
      </c>
      <c r="L43" s="27" t="str">
        <f>IF(IFERROR(SEARCH("Concessão",K43),-1)&gt;0,"medium",IF(IFERROR(SEARCH("Pagamento",K43),-1)&gt;0,"high",IF(IFERROR(SEARCH("Todos",K43),-1)&gt;0,"high","low")))</f>
        <v>low</v>
      </c>
      <c r="M43" s="27" t="str">
        <f>IF(IFERROR(SEARCH("Concessão",K43),-1)&gt;0,"high",IF(IFERROR(SEARCH("Pagamento",K43),-1)&gt;0,"medium",IF(IFERROR(SEARCH("Todos",K43),-1)&gt;0,"high","low")))</f>
        <v>low</v>
      </c>
      <c r="N43" s="23"/>
    </row>
    <row r="44" spans="1:14" ht="12" x14ac:dyDescent="0.15">
      <c r="A44" s="17">
        <v>1</v>
      </c>
      <c r="B44" s="18" t="s">
        <v>20</v>
      </c>
      <c r="C44" s="23" t="s">
        <v>24</v>
      </c>
      <c r="D44" s="18" t="s">
        <v>5</v>
      </c>
      <c r="E44" s="17">
        <v>1</v>
      </c>
      <c r="F44" s="17">
        <v>1</v>
      </c>
      <c r="G44" s="18" t="s">
        <v>91</v>
      </c>
      <c r="H44" s="25" t="s">
        <v>22</v>
      </c>
      <c r="I44" s="25">
        <v>1</v>
      </c>
      <c r="J44" s="25" t="s">
        <v>22</v>
      </c>
      <c r="K44" s="26" t="s">
        <v>92</v>
      </c>
      <c r="L44" s="27" t="str">
        <f>IF(IFERROR(SEARCH("Concessão",K44),-1)&gt;0,"medium",IF(IFERROR(SEARCH("Pagamento",K44),-1)&gt;0,"high",IF(IFERROR(SEARCH("Todos",K44),-1)&gt;0,"high","low")))</f>
        <v>low</v>
      </c>
      <c r="M44" s="27" t="str">
        <f>IF(IFERROR(SEARCH("Concessão",K44),-1)&gt;0,"high",IF(IFERROR(SEARCH("Pagamento",K44),-1)&gt;0,"medium",IF(IFERROR(SEARCH("Todos",K44),-1)&gt;0,"high","low")))</f>
        <v>low</v>
      </c>
      <c r="N44" s="23"/>
    </row>
    <row r="45" spans="1:14" ht="12" x14ac:dyDescent="0.15">
      <c r="A45" s="17">
        <v>2</v>
      </c>
      <c r="B45" s="18" t="s">
        <v>20</v>
      </c>
      <c r="C45" s="23" t="s">
        <v>25</v>
      </c>
      <c r="D45" s="18" t="s">
        <v>5</v>
      </c>
      <c r="E45" s="17">
        <v>1</v>
      </c>
      <c r="F45" s="17">
        <v>2</v>
      </c>
      <c r="G45" s="18" t="s">
        <v>91</v>
      </c>
      <c r="H45" s="25" t="s">
        <v>22</v>
      </c>
      <c r="I45" s="25">
        <v>1</v>
      </c>
      <c r="J45" s="25" t="s">
        <v>22</v>
      </c>
      <c r="K45" s="26" t="s">
        <v>92</v>
      </c>
      <c r="L45" s="27" t="str">
        <f>IF(IFERROR(SEARCH("Concessão",K45),-1)&gt;0,"medium",IF(IFERROR(SEARCH("Pagamento",K45),-1)&gt;0,"high",IF(IFERROR(SEARCH("Todos",K45),-1)&gt;0,"high","low")))</f>
        <v>low</v>
      </c>
      <c r="M45" s="27" t="str">
        <f>IF(IFERROR(SEARCH("Concessão",K45),-1)&gt;0,"high",IF(IFERROR(SEARCH("Pagamento",K45),-1)&gt;0,"medium",IF(IFERROR(SEARCH("Todos",K45),-1)&gt;0,"high","low")))</f>
        <v>low</v>
      </c>
      <c r="N45" s="23"/>
    </row>
    <row r="46" spans="1:14" ht="12" x14ac:dyDescent="0.15">
      <c r="A46" s="17">
        <v>3</v>
      </c>
      <c r="B46" s="18" t="s">
        <v>20</v>
      </c>
      <c r="C46" s="23" t="s">
        <v>26</v>
      </c>
      <c r="D46" s="18" t="s">
        <v>5</v>
      </c>
      <c r="E46" s="17">
        <v>1</v>
      </c>
      <c r="F46" s="17">
        <v>3</v>
      </c>
      <c r="G46" s="18" t="s">
        <v>91</v>
      </c>
      <c r="H46" s="25" t="s">
        <v>22</v>
      </c>
      <c r="I46" s="25">
        <v>1</v>
      </c>
      <c r="J46" s="25" t="s">
        <v>22</v>
      </c>
      <c r="K46" s="26" t="s">
        <v>92</v>
      </c>
      <c r="L46" s="27" t="str">
        <f>IF(IFERROR(SEARCH("Concessão",K46),-1)&gt;0,"medium",IF(IFERROR(SEARCH("Pagamento",K46),-1)&gt;0,"high",IF(IFERROR(SEARCH("Todos",K46),-1)&gt;0,"high","low")))</f>
        <v>low</v>
      </c>
      <c r="M46" s="27" t="str">
        <f>IF(IFERROR(SEARCH("Concessão",K46),-1)&gt;0,"high",IF(IFERROR(SEARCH("Pagamento",K46),-1)&gt;0,"medium",IF(IFERROR(SEARCH("Todos",K46),-1)&gt;0,"high","low")))</f>
        <v>low</v>
      </c>
      <c r="N46" s="23"/>
    </row>
    <row r="47" spans="1:14" ht="24" x14ac:dyDescent="0.15">
      <c r="A47" s="17">
        <v>110</v>
      </c>
      <c r="B47" s="18" t="s">
        <v>42</v>
      </c>
      <c r="C47" s="23" t="s">
        <v>93</v>
      </c>
      <c r="D47" s="18" t="s">
        <v>5</v>
      </c>
      <c r="E47" s="17">
        <v>25</v>
      </c>
      <c r="F47" s="17">
        <v>1</v>
      </c>
      <c r="G47" s="18" t="s">
        <v>44</v>
      </c>
      <c r="H47" s="25" t="s">
        <v>29</v>
      </c>
      <c r="I47" s="25">
        <v>1</v>
      </c>
      <c r="J47" s="25" t="s">
        <v>29</v>
      </c>
      <c r="K47" s="26" t="s">
        <v>92</v>
      </c>
      <c r="L47" s="27" t="str">
        <f>IF(IFERROR(SEARCH("Concessão",K47),-1)&gt;0,"medium",IF(IFERROR(SEARCH("Pagamento",K47),-1)&gt;0,"high",IF(IFERROR(SEARCH("Todos",K47),-1)&gt;0,"high","low")))</f>
        <v>low</v>
      </c>
      <c r="M47" s="27" t="str">
        <f>IF(IFERROR(SEARCH("Concessão",K47),-1)&gt;0,"high",IF(IFERROR(SEARCH("Pagamento",K47),-1)&gt;0,"medium",IF(IFERROR(SEARCH("Todos",K47),-1)&gt;0,"high","low")))</f>
        <v>low</v>
      </c>
      <c r="N47" s="23"/>
    </row>
    <row r="48" spans="1:14" ht="24" x14ac:dyDescent="0.15">
      <c r="A48" s="17">
        <v>145</v>
      </c>
      <c r="B48" s="18" t="s">
        <v>202</v>
      </c>
      <c r="C48" s="23" t="s">
        <v>203</v>
      </c>
      <c r="D48" s="18" t="s">
        <v>5</v>
      </c>
      <c r="E48" s="17">
        <v>37</v>
      </c>
      <c r="F48" s="17">
        <v>1</v>
      </c>
      <c r="G48" s="18" t="s">
        <v>91</v>
      </c>
      <c r="H48" s="25" t="s">
        <v>29</v>
      </c>
      <c r="I48" s="25">
        <v>1</v>
      </c>
      <c r="J48" s="25" t="s">
        <v>29</v>
      </c>
      <c r="K48" s="26" t="s">
        <v>92</v>
      </c>
      <c r="L48" s="27" t="str">
        <f>IF(IFERROR(SEARCH("Concessão",K48),-1)&gt;0,"medium",IF(IFERROR(SEARCH("Pagamento",K48),-1)&gt;0,"high",IF(IFERROR(SEARCH("Todos",K48),-1)&gt;0,"high","low")))</f>
        <v>low</v>
      </c>
      <c r="M48" s="27" t="str">
        <f>IF(IFERROR(SEARCH("Concessão",K48),-1)&gt;0,"high",IF(IFERROR(SEARCH("Pagamento",K48),-1)&gt;0,"medium",IF(IFERROR(SEARCH("Todos",K48),-1)&gt;0,"high","low")))</f>
        <v>low</v>
      </c>
      <c r="N48" s="23"/>
    </row>
    <row r="49" spans="1:14" ht="24" x14ac:dyDescent="0.15">
      <c r="A49" s="17">
        <v>146</v>
      </c>
      <c r="B49" s="18" t="s">
        <v>202</v>
      </c>
      <c r="C49" s="23" t="s">
        <v>204</v>
      </c>
      <c r="D49" s="18" t="s">
        <v>5</v>
      </c>
      <c r="E49" s="17">
        <v>37</v>
      </c>
      <c r="F49" s="17">
        <v>2</v>
      </c>
      <c r="G49" s="18" t="s">
        <v>91</v>
      </c>
      <c r="H49" s="25" t="s">
        <v>29</v>
      </c>
      <c r="I49" s="25">
        <v>1</v>
      </c>
      <c r="J49" s="25" t="s">
        <v>29</v>
      </c>
      <c r="K49" s="26" t="s">
        <v>92</v>
      </c>
      <c r="L49" s="27" t="str">
        <f>IF(IFERROR(SEARCH("Concessão",K49),-1)&gt;0,"medium",IF(IFERROR(SEARCH("Pagamento",K49),-1)&gt;0,"high",IF(IFERROR(SEARCH("Todos",K49),-1)&gt;0,"high","low")))</f>
        <v>low</v>
      </c>
      <c r="M49" s="27" t="str">
        <f>IF(IFERROR(SEARCH("Concessão",K49),-1)&gt;0,"high",IF(IFERROR(SEARCH("Pagamento",K49),-1)&gt;0,"medium",IF(IFERROR(SEARCH("Todos",K49),-1)&gt;0,"high","low")))</f>
        <v>low</v>
      </c>
      <c r="N49" s="23"/>
    </row>
    <row r="50" spans="1:14" ht="24" x14ac:dyDescent="0.15">
      <c r="A50" s="17">
        <v>94</v>
      </c>
      <c r="B50" s="18" t="s">
        <v>101</v>
      </c>
      <c r="C50" s="23" t="s">
        <v>162</v>
      </c>
      <c r="D50" s="18" t="s">
        <v>2</v>
      </c>
      <c r="E50" s="17">
        <v>20</v>
      </c>
      <c r="F50" s="17">
        <v>1</v>
      </c>
      <c r="G50" s="18" t="s">
        <v>91</v>
      </c>
      <c r="H50" s="25" t="s">
        <v>29</v>
      </c>
      <c r="I50" s="25">
        <v>1</v>
      </c>
      <c r="J50" s="25" t="s">
        <v>65</v>
      </c>
      <c r="K50" s="26" t="s">
        <v>92</v>
      </c>
      <c r="L50" s="27" t="str">
        <f>IF(IFERROR(SEARCH("Concessão",K50),-1)&gt;0,"medium",IF(IFERROR(SEARCH("Pagamento",K50),-1)&gt;0,"high",IF(IFERROR(SEARCH("Todos",K50),-1)&gt;0,"high","low")))</f>
        <v>low</v>
      </c>
      <c r="M50" s="27" t="str">
        <f>IF(IFERROR(SEARCH("Concessão",K50),-1)&gt;0,"high",IF(IFERROR(SEARCH("Pagamento",K50),-1)&gt;0,"medium",IF(IFERROR(SEARCH("Todos",K50),-1)&gt;0,"high","low")))</f>
        <v>low</v>
      </c>
      <c r="N50" s="23"/>
    </row>
    <row r="51" spans="1:14" ht="24" x14ac:dyDescent="0.15">
      <c r="A51" s="17">
        <v>95</v>
      </c>
      <c r="B51" s="18" t="s">
        <v>101</v>
      </c>
      <c r="C51" s="23" t="s">
        <v>163</v>
      </c>
      <c r="D51" s="18" t="s">
        <v>2</v>
      </c>
      <c r="E51" s="17">
        <v>20</v>
      </c>
      <c r="F51" s="17">
        <v>2</v>
      </c>
      <c r="G51" s="18" t="s">
        <v>91</v>
      </c>
      <c r="H51" s="25" t="s">
        <v>29</v>
      </c>
      <c r="I51" s="25">
        <v>1</v>
      </c>
      <c r="J51" s="25" t="s">
        <v>65</v>
      </c>
      <c r="K51" s="26" t="s">
        <v>92</v>
      </c>
      <c r="L51" s="27" t="str">
        <f>IF(IFERROR(SEARCH("Concessão",K51),-1)&gt;0,"medium",IF(IFERROR(SEARCH("Pagamento",K51),-1)&gt;0,"high",IF(IFERROR(SEARCH("Todos",K51),-1)&gt;0,"high","low")))</f>
        <v>low</v>
      </c>
      <c r="M51" s="27" t="str">
        <f>IF(IFERROR(SEARCH("Concessão",K51),-1)&gt;0,"high",IF(IFERROR(SEARCH("Pagamento",K51),-1)&gt;0,"medium",IF(IFERROR(SEARCH("Todos",K51),-1)&gt;0,"high","low")))</f>
        <v>low</v>
      </c>
      <c r="N51" s="23"/>
    </row>
    <row r="52" spans="1:14" ht="48" x14ac:dyDescent="0.15">
      <c r="A52" s="17">
        <v>59</v>
      </c>
      <c r="B52" s="18" t="s">
        <v>122</v>
      </c>
      <c r="C52" s="23" t="s">
        <v>125</v>
      </c>
      <c r="D52" s="18" t="s">
        <v>2</v>
      </c>
      <c r="E52" s="17">
        <v>11</v>
      </c>
      <c r="F52" s="17">
        <v>1</v>
      </c>
      <c r="G52" s="18" t="s">
        <v>123</v>
      </c>
      <c r="H52" s="25" t="s">
        <v>22</v>
      </c>
      <c r="I52" s="25">
        <v>1</v>
      </c>
      <c r="J52" s="25" t="s">
        <v>22</v>
      </c>
      <c r="K52" s="26" t="s">
        <v>92</v>
      </c>
      <c r="L52" s="27" t="str">
        <f>IF(IFERROR(SEARCH("Concessão",K52),-1)&gt;0,"medium",IF(IFERROR(SEARCH("Pagamento",K52),-1)&gt;0,"high",IF(IFERROR(SEARCH("Todos",K52),-1)&gt;0,"high","low")))</f>
        <v>low</v>
      </c>
      <c r="M52" s="27" t="str">
        <f>IF(IFERROR(SEARCH("Concessão",K52),-1)&gt;0,"high",IF(IFERROR(SEARCH("Pagamento",K52),-1)&gt;0,"medium",IF(IFERROR(SEARCH("Todos",K52),-1)&gt;0,"high","low")))</f>
        <v>low</v>
      </c>
      <c r="N52" s="23"/>
    </row>
    <row r="53" spans="1:14" ht="48" x14ac:dyDescent="0.15">
      <c r="A53" s="17">
        <v>60</v>
      </c>
      <c r="B53" s="18" t="s">
        <v>122</v>
      </c>
      <c r="C53" s="23" t="s">
        <v>126</v>
      </c>
      <c r="D53" s="18" t="s">
        <v>2</v>
      </c>
      <c r="E53" s="17">
        <v>11</v>
      </c>
      <c r="F53" s="17">
        <v>2</v>
      </c>
      <c r="G53" s="18" t="s">
        <v>123</v>
      </c>
      <c r="H53" s="25" t="s">
        <v>22</v>
      </c>
      <c r="I53" s="25">
        <v>1</v>
      </c>
      <c r="J53" s="25" t="s">
        <v>22</v>
      </c>
      <c r="K53" s="26" t="s">
        <v>92</v>
      </c>
      <c r="L53" s="27" t="str">
        <f>IF(IFERROR(SEARCH("Concessão",K53),-1)&gt;0,"medium",IF(IFERROR(SEARCH("Pagamento",K53),-1)&gt;0,"high",IF(IFERROR(SEARCH("Todos",K53),-1)&gt;0,"high","low")))</f>
        <v>low</v>
      </c>
      <c r="M53" s="27" t="str">
        <f>IF(IFERROR(SEARCH("Concessão",K53),-1)&gt;0,"high",IF(IFERROR(SEARCH("Pagamento",K53),-1)&gt;0,"medium",IF(IFERROR(SEARCH("Todos",K53),-1)&gt;0,"high","low")))</f>
        <v>low</v>
      </c>
      <c r="N53" s="23"/>
    </row>
    <row r="54" spans="1:14" ht="12" x14ac:dyDescent="0.15">
      <c r="A54" s="17">
        <v>84</v>
      </c>
      <c r="B54" s="18" t="s">
        <v>149</v>
      </c>
      <c r="C54" s="23" t="s">
        <v>150</v>
      </c>
      <c r="D54" s="18" t="s">
        <v>2</v>
      </c>
      <c r="E54" s="17">
        <v>16</v>
      </c>
      <c r="F54" s="17">
        <v>1</v>
      </c>
      <c r="G54" s="18" t="s">
        <v>63</v>
      </c>
      <c r="H54" s="25" t="s">
        <v>22</v>
      </c>
      <c r="I54" s="25">
        <v>1</v>
      </c>
      <c r="J54" s="25" t="s">
        <v>22</v>
      </c>
      <c r="K54" s="26" t="s">
        <v>92</v>
      </c>
      <c r="L54" s="27" t="str">
        <f>IF(IFERROR(SEARCH("Concessão",K54),-1)&gt;0,"medium",IF(IFERROR(SEARCH("Pagamento",K54),-1)&gt;0,"high",IF(IFERROR(SEARCH("Todos",K54),-1)&gt;0,"high","low")))</f>
        <v>low</v>
      </c>
      <c r="M54" s="27" t="str">
        <f>IF(IFERROR(SEARCH("Concessão",K54),-1)&gt;0,"high",IF(IFERROR(SEARCH("Pagamento",K54),-1)&gt;0,"medium",IF(IFERROR(SEARCH("Todos",K54),-1)&gt;0,"high","low")))</f>
        <v>low</v>
      </c>
      <c r="N54" s="23"/>
    </row>
    <row r="55" spans="1:14" ht="24" x14ac:dyDescent="0.15">
      <c r="A55" s="17">
        <v>57</v>
      </c>
      <c r="B55" s="18" t="s">
        <v>117</v>
      </c>
      <c r="C55" s="23" t="s">
        <v>118</v>
      </c>
      <c r="D55" s="18" t="s">
        <v>2</v>
      </c>
      <c r="E55" s="17">
        <v>10</v>
      </c>
      <c r="F55" s="17">
        <v>1</v>
      </c>
      <c r="G55" s="18" t="s">
        <v>91</v>
      </c>
      <c r="H55" s="25" t="s">
        <v>22</v>
      </c>
      <c r="I55" s="25">
        <v>1</v>
      </c>
      <c r="J55" s="25" t="s">
        <v>22</v>
      </c>
      <c r="K55" s="26" t="s">
        <v>92</v>
      </c>
      <c r="L55" s="27" t="str">
        <f>IF(IFERROR(SEARCH("Concessão",K55),-1)&gt;0,"medium",IF(IFERROR(SEARCH("Pagamento",K55),-1)&gt;0,"high",IF(IFERROR(SEARCH("Todos",K55),-1)&gt;0,"high","low")))</f>
        <v>low</v>
      </c>
      <c r="M55" s="27" t="str">
        <f>IF(IFERROR(SEARCH("Concessão",K55),-1)&gt;0,"high",IF(IFERROR(SEARCH("Pagamento",K55),-1)&gt;0,"medium",IF(IFERROR(SEARCH("Todos",K55),-1)&gt;0,"high","low")))</f>
        <v>low</v>
      </c>
      <c r="N55" s="23"/>
    </row>
    <row r="56" spans="1:14" ht="24" x14ac:dyDescent="0.15">
      <c r="A56" s="17">
        <v>58</v>
      </c>
      <c r="B56" s="18" t="s">
        <v>117</v>
      </c>
      <c r="C56" s="23" t="s">
        <v>121</v>
      </c>
      <c r="D56" s="18" t="s">
        <v>2</v>
      </c>
      <c r="E56" s="17">
        <v>10</v>
      </c>
      <c r="F56" s="17">
        <v>2</v>
      </c>
      <c r="G56" s="18" t="s">
        <v>91</v>
      </c>
      <c r="H56" s="25" t="s">
        <v>22</v>
      </c>
      <c r="I56" s="25">
        <v>1</v>
      </c>
      <c r="J56" s="25" t="s">
        <v>22</v>
      </c>
      <c r="K56" s="26" t="s">
        <v>92</v>
      </c>
      <c r="L56" s="27" t="str">
        <f>IF(IFERROR(SEARCH("Concessão",K56),-1)&gt;0,"medium",IF(IFERROR(SEARCH("Pagamento",K56),-1)&gt;0,"high",IF(IFERROR(SEARCH("Todos",K56),-1)&gt;0,"high","low")))</f>
        <v>low</v>
      </c>
      <c r="M56" s="27" t="str">
        <f>IF(IFERROR(SEARCH("Concessão",K56),-1)&gt;0,"high",IF(IFERROR(SEARCH("Pagamento",K56),-1)&gt;0,"medium",IF(IFERROR(SEARCH("Todos",K56),-1)&gt;0,"high","low")))</f>
        <v>low</v>
      </c>
      <c r="N56" s="23"/>
    </row>
    <row r="57" spans="1:14" ht="24" x14ac:dyDescent="0.15">
      <c r="A57" s="17">
        <v>17</v>
      </c>
      <c r="B57" s="18" t="s">
        <v>46</v>
      </c>
      <c r="C57" s="23" t="s">
        <v>49</v>
      </c>
      <c r="D57" s="18" t="s">
        <v>2</v>
      </c>
      <c r="E57" s="17">
        <v>3</v>
      </c>
      <c r="F57" s="17">
        <v>1</v>
      </c>
      <c r="G57" s="18" t="s">
        <v>91</v>
      </c>
      <c r="H57" s="25" t="s">
        <v>29</v>
      </c>
      <c r="I57" s="25">
        <v>1</v>
      </c>
      <c r="J57" s="25" t="s">
        <v>29</v>
      </c>
      <c r="K57" s="26" t="s">
        <v>92</v>
      </c>
      <c r="L57" s="27" t="str">
        <f>IF(IFERROR(SEARCH("Concessão",K57),-1)&gt;0,"medium",IF(IFERROR(SEARCH("Pagamento",K57),-1)&gt;0,"high",IF(IFERROR(SEARCH("Todos",K57),-1)&gt;0,"high","low")))</f>
        <v>low</v>
      </c>
      <c r="M57" s="27" t="str">
        <f>IF(IFERROR(SEARCH("Concessão",K57),-1)&gt;0,"high",IF(IFERROR(SEARCH("Pagamento",K57),-1)&gt;0,"medium",IF(IFERROR(SEARCH("Todos",K57),-1)&gt;0,"high","low")))</f>
        <v>low</v>
      </c>
      <c r="N57" s="23"/>
    </row>
    <row r="58" spans="1:14" ht="24" x14ac:dyDescent="0.15">
      <c r="A58" s="17">
        <v>92</v>
      </c>
      <c r="B58" s="26" t="s">
        <v>158</v>
      </c>
      <c r="C58" s="23" t="s">
        <v>160</v>
      </c>
      <c r="D58" s="18" t="s">
        <v>7</v>
      </c>
      <c r="E58" s="17">
        <v>19</v>
      </c>
      <c r="F58" s="17">
        <v>1</v>
      </c>
      <c r="G58" s="18" t="s">
        <v>159</v>
      </c>
      <c r="H58" s="25" t="s">
        <v>29</v>
      </c>
      <c r="I58" s="25">
        <v>1</v>
      </c>
      <c r="J58" s="25" t="s">
        <v>65</v>
      </c>
      <c r="K58" s="26" t="s">
        <v>92</v>
      </c>
      <c r="L58" s="27" t="str">
        <f>IF(IFERROR(SEARCH("Concessão",K58),-1)&gt;0,"medium",IF(IFERROR(SEARCH("Pagamento",K58),-1)&gt;0,"high",IF(IFERROR(SEARCH("Todos",K58),-1)&gt;0,"high","low")))</f>
        <v>low</v>
      </c>
      <c r="M58" s="27" t="str">
        <f>IF(IFERROR(SEARCH("Concessão",K58),-1)&gt;0,"high",IF(IFERROR(SEARCH("Pagamento",K58),-1)&gt;0,"medium",IF(IFERROR(SEARCH("Todos",K58),-1)&gt;0,"high","low")))</f>
        <v>low</v>
      </c>
      <c r="N58" s="23"/>
    </row>
    <row r="59" spans="1:14" ht="24" x14ac:dyDescent="0.15">
      <c r="A59" s="17">
        <v>93</v>
      </c>
      <c r="B59" s="26" t="s">
        <v>158</v>
      </c>
      <c r="C59" s="23" t="s">
        <v>161</v>
      </c>
      <c r="D59" s="18" t="s">
        <v>7</v>
      </c>
      <c r="E59" s="17">
        <v>19</v>
      </c>
      <c r="F59" s="17">
        <v>2</v>
      </c>
      <c r="G59" s="18" t="s">
        <v>159</v>
      </c>
      <c r="H59" s="25" t="s">
        <v>29</v>
      </c>
      <c r="I59" s="25">
        <v>1</v>
      </c>
      <c r="J59" s="25" t="s">
        <v>65</v>
      </c>
      <c r="K59" s="26" t="s">
        <v>92</v>
      </c>
      <c r="L59" s="27" t="str">
        <f>IF(IFERROR(SEARCH("Concessão",K59),-1)&gt;0,"medium",IF(IFERROR(SEARCH("Pagamento",K59),-1)&gt;0,"high",IF(IFERROR(SEARCH("Todos",K59),-1)&gt;0,"high","low")))</f>
        <v>low</v>
      </c>
      <c r="M59" s="27" t="str">
        <f>IF(IFERROR(SEARCH("Concessão",K59),-1)&gt;0,"high",IF(IFERROR(SEARCH("Pagamento",K59),-1)&gt;0,"medium",IF(IFERROR(SEARCH("Todos",K59),-1)&gt;0,"high","low")))</f>
        <v>low</v>
      </c>
      <c r="N59" s="23"/>
    </row>
    <row r="60" spans="1:14" ht="24" x14ac:dyDescent="0.15">
      <c r="A60" s="17">
        <v>121</v>
      </c>
      <c r="B60" s="18" t="s">
        <v>176</v>
      </c>
      <c r="C60" s="23" t="s">
        <v>135</v>
      </c>
      <c r="D60" s="18" t="s">
        <v>7</v>
      </c>
      <c r="E60" s="17">
        <v>30</v>
      </c>
      <c r="F60" s="17">
        <v>1</v>
      </c>
      <c r="G60" s="18" t="s">
        <v>91</v>
      </c>
      <c r="H60" s="25" t="s">
        <v>29</v>
      </c>
      <c r="I60" s="25">
        <v>1</v>
      </c>
      <c r="J60" s="25" t="s">
        <v>22</v>
      </c>
      <c r="K60" s="26" t="s">
        <v>92</v>
      </c>
      <c r="L60" s="27" t="str">
        <f>IF(IFERROR(SEARCH("Concessão",K60),-1)&gt;0,"medium",IF(IFERROR(SEARCH("Pagamento",K60),-1)&gt;0,"high",IF(IFERROR(SEARCH("Todos",K60),-1)&gt;0,"high","low")))</f>
        <v>low</v>
      </c>
      <c r="M60" s="27" t="str">
        <f>IF(IFERROR(SEARCH("Concessão",K60),-1)&gt;0,"high",IF(IFERROR(SEARCH("Pagamento",K60),-1)&gt;0,"medium",IF(IFERROR(SEARCH("Todos",K60),-1)&gt;0,"high","low")))</f>
        <v>low</v>
      </c>
      <c r="N60" s="23"/>
    </row>
    <row r="61" spans="1:14" ht="24" x14ac:dyDescent="0.15">
      <c r="A61" s="17">
        <v>123</v>
      </c>
      <c r="B61" s="29" t="s">
        <v>176</v>
      </c>
      <c r="C61" s="23" t="s">
        <v>177</v>
      </c>
      <c r="D61" s="18" t="s">
        <v>7</v>
      </c>
      <c r="E61" s="17">
        <v>30</v>
      </c>
      <c r="F61" s="17">
        <v>3</v>
      </c>
      <c r="G61" s="18" t="s">
        <v>91</v>
      </c>
      <c r="H61" s="25" t="s">
        <v>29</v>
      </c>
      <c r="I61" s="25">
        <v>1</v>
      </c>
      <c r="J61" s="25" t="s">
        <v>22</v>
      </c>
      <c r="K61" s="26" t="s">
        <v>92</v>
      </c>
      <c r="L61" s="27" t="str">
        <f>IF(IFERROR(SEARCH("Concessão",K61),-1)&gt;0,"medium",IF(IFERROR(SEARCH("Pagamento",K61),-1)&gt;0,"high",IF(IFERROR(SEARCH("Todos",K61),-1)&gt;0,"high","low")))</f>
        <v>low</v>
      </c>
      <c r="M61" s="27" t="str">
        <f>IF(IFERROR(SEARCH("Concessão",K61),-1)&gt;0,"high",IF(IFERROR(SEARCH("Pagamento",K61),-1)&gt;0,"medium",IF(IFERROR(SEARCH("Todos",K61),-1)&gt;0,"high","low")))</f>
        <v>low</v>
      </c>
      <c r="N61" s="23"/>
    </row>
    <row r="62" spans="1:14" ht="24" x14ac:dyDescent="0.15">
      <c r="A62" s="17">
        <v>124</v>
      </c>
      <c r="B62" s="29" t="s">
        <v>176</v>
      </c>
      <c r="C62" s="23" t="s">
        <v>178</v>
      </c>
      <c r="D62" s="18" t="s">
        <v>7</v>
      </c>
      <c r="E62" s="17">
        <v>30</v>
      </c>
      <c r="F62" s="17">
        <v>4</v>
      </c>
      <c r="G62" s="18" t="s">
        <v>91</v>
      </c>
      <c r="H62" s="25" t="s">
        <v>29</v>
      </c>
      <c r="I62" s="25">
        <v>1</v>
      </c>
      <c r="J62" s="25" t="s">
        <v>22</v>
      </c>
      <c r="K62" s="26" t="s">
        <v>92</v>
      </c>
      <c r="L62" s="27" t="str">
        <f>IF(IFERROR(SEARCH("Concessão",K62),-1)&gt;0,"medium",IF(IFERROR(SEARCH("Pagamento",K62),-1)&gt;0,"high",IF(IFERROR(SEARCH("Todos",K62),-1)&gt;0,"high","low")))</f>
        <v>low</v>
      </c>
      <c r="M62" s="27" t="str">
        <f>IF(IFERROR(SEARCH("Concessão",K62),-1)&gt;0,"high",IF(IFERROR(SEARCH("Pagamento",K62),-1)&gt;0,"medium",IF(IFERROR(SEARCH("Todos",K62),-1)&gt;0,"high","low")))</f>
        <v>low</v>
      </c>
      <c r="N62" s="23"/>
    </row>
    <row r="63" spans="1:14" ht="24" x14ac:dyDescent="0.15">
      <c r="A63" s="17">
        <v>4</v>
      </c>
      <c r="B63" s="18" t="s">
        <v>27</v>
      </c>
      <c r="C63" s="23" t="s">
        <v>30</v>
      </c>
      <c r="D63" s="18" t="s">
        <v>7</v>
      </c>
      <c r="E63" s="17">
        <v>2</v>
      </c>
      <c r="F63" s="17">
        <v>1</v>
      </c>
      <c r="G63" s="18" t="s">
        <v>63</v>
      </c>
      <c r="H63" s="25" t="s">
        <v>22</v>
      </c>
      <c r="I63" s="25">
        <v>1</v>
      </c>
      <c r="J63" s="25" t="s">
        <v>29</v>
      </c>
      <c r="K63" s="26" t="s">
        <v>92</v>
      </c>
      <c r="L63" s="27" t="str">
        <f>IF(IFERROR(SEARCH("Concessão",K63),-1)&gt;0,"medium",IF(IFERROR(SEARCH("Pagamento",K63),-1)&gt;0,"high",IF(IFERROR(SEARCH("Todos",K63),-1)&gt;0,"high","low")))</f>
        <v>low</v>
      </c>
      <c r="M63" s="27" t="str">
        <f>IF(IFERROR(SEARCH("Concessão",K63),-1)&gt;0,"high",IF(IFERROR(SEARCH("Pagamento",K63),-1)&gt;0,"medium",IF(IFERROR(SEARCH("Todos",K63),-1)&gt;0,"high","low")))</f>
        <v>low</v>
      </c>
      <c r="N63" s="23"/>
    </row>
    <row r="64" spans="1:14" ht="24" x14ac:dyDescent="0.15">
      <c r="A64" s="17">
        <v>5</v>
      </c>
      <c r="B64" s="18" t="s">
        <v>27</v>
      </c>
      <c r="C64" s="23" t="s">
        <v>31</v>
      </c>
      <c r="D64" s="18" t="s">
        <v>7</v>
      </c>
      <c r="E64" s="17">
        <v>2</v>
      </c>
      <c r="F64" s="17">
        <v>2</v>
      </c>
      <c r="G64" s="18" t="s">
        <v>63</v>
      </c>
      <c r="H64" s="25" t="s">
        <v>22</v>
      </c>
      <c r="I64" s="25">
        <v>1</v>
      </c>
      <c r="J64" s="25" t="s">
        <v>29</v>
      </c>
      <c r="K64" s="26" t="s">
        <v>92</v>
      </c>
      <c r="L64" s="27" t="str">
        <f>IF(IFERROR(SEARCH("Concessão",K64),-1)&gt;0,"medium",IF(IFERROR(SEARCH("Pagamento",K64),-1)&gt;0,"high",IF(IFERROR(SEARCH("Todos",K64),-1)&gt;0,"high","low")))</f>
        <v>low</v>
      </c>
      <c r="M64" s="27" t="str">
        <f>IF(IFERROR(SEARCH("Concessão",K64),-1)&gt;0,"high",IF(IFERROR(SEARCH("Pagamento",K64),-1)&gt;0,"medium",IF(IFERROR(SEARCH("Todos",K64),-1)&gt;0,"high","low")))</f>
        <v>low</v>
      </c>
      <c r="N64" s="23"/>
    </row>
    <row r="65" spans="1:14" ht="24" x14ac:dyDescent="0.15">
      <c r="A65" s="17">
        <v>8</v>
      </c>
      <c r="B65" s="18" t="s">
        <v>27</v>
      </c>
      <c r="C65" s="23" t="s">
        <v>35</v>
      </c>
      <c r="D65" s="18" t="s">
        <v>7</v>
      </c>
      <c r="E65" s="17">
        <v>2</v>
      </c>
      <c r="F65" s="17">
        <v>5</v>
      </c>
      <c r="G65" s="18" t="s">
        <v>63</v>
      </c>
      <c r="H65" s="25" t="s">
        <v>22</v>
      </c>
      <c r="I65" s="25">
        <v>1</v>
      </c>
      <c r="J65" s="25" t="s">
        <v>29</v>
      </c>
      <c r="K65" s="26" t="s">
        <v>92</v>
      </c>
      <c r="L65" s="27" t="str">
        <f>IF(IFERROR(SEARCH("Concessão",K65),-1)&gt;0,"medium",IF(IFERROR(SEARCH("Pagamento",K65),-1)&gt;0,"high",IF(IFERROR(SEARCH("Todos",K65),-1)&gt;0,"high","low")))</f>
        <v>low</v>
      </c>
      <c r="M65" s="27" t="str">
        <f>IF(IFERROR(SEARCH("Concessão",K65),-1)&gt;0,"high",IF(IFERROR(SEARCH("Pagamento",K65),-1)&gt;0,"medium",IF(IFERROR(SEARCH("Todos",K65),-1)&gt;0,"high","low")))</f>
        <v>low</v>
      </c>
      <c r="N65" s="23"/>
    </row>
    <row r="66" spans="1:14" ht="24" x14ac:dyDescent="0.15">
      <c r="A66" s="17">
        <v>9</v>
      </c>
      <c r="B66" s="18" t="s">
        <v>27</v>
      </c>
      <c r="C66" s="23" t="s">
        <v>36</v>
      </c>
      <c r="D66" s="18" t="s">
        <v>7</v>
      </c>
      <c r="E66" s="17">
        <v>2</v>
      </c>
      <c r="F66" s="17">
        <v>6</v>
      </c>
      <c r="G66" s="18" t="s">
        <v>63</v>
      </c>
      <c r="H66" s="25" t="s">
        <v>22</v>
      </c>
      <c r="I66" s="25">
        <v>1</v>
      </c>
      <c r="J66" s="25" t="s">
        <v>29</v>
      </c>
      <c r="K66" s="26" t="s">
        <v>92</v>
      </c>
      <c r="L66" s="27" t="str">
        <f>IF(IFERROR(SEARCH("Concessão",K66),-1)&gt;0,"medium",IF(IFERROR(SEARCH("Pagamento",K66),-1)&gt;0,"high",IF(IFERROR(SEARCH("Todos",K66),-1)&gt;0,"high","low")))</f>
        <v>low</v>
      </c>
      <c r="M66" s="27" t="str">
        <f>IF(IFERROR(SEARCH("Concessão",K66),-1)&gt;0,"high",IF(IFERROR(SEARCH("Pagamento",K66),-1)&gt;0,"medium",IF(IFERROR(SEARCH("Todos",K66),-1)&gt;0,"high","low")))</f>
        <v>low</v>
      </c>
      <c r="N66" s="23"/>
    </row>
    <row r="67" spans="1:14" ht="24" x14ac:dyDescent="0.15">
      <c r="A67" s="17">
        <v>10</v>
      </c>
      <c r="B67" s="18" t="s">
        <v>27</v>
      </c>
      <c r="C67" s="23" t="s">
        <v>37</v>
      </c>
      <c r="D67" s="18" t="s">
        <v>7</v>
      </c>
      <c r="E67" s="17">
        <v>2</v>
      </c>
      <c r="F67" s="17">
        <v>7</v>
      </c>
      <c r="G67" s="18" t="s">
        <v>63</v>
      </c>
      <c r="H67" s="25" t="s">
        <v>22</v>
      </c>
      <c r="I67" s="25">
        <v>1</v>
      </c>
      <c r="J67" s="25" t="s">
        <v>29</v>
      </c>
      <c r="K67" s="26" t="s">
        <v>92</v>
      </c>
      <c r="L67" s="27" t="str">
        <f>IF(IFERROR(SEARCH("Concessão",K67),-1)&gt;0,"medium",IF(IFERROR(SEARCH("Pagamento",K67),-1)&gt;0,"high",IF(IFERROR(SEARCH("Todos",K67),-1)&gt;0,"high","low")))</f>
        <v>low</v>
      </c>
      <c r="M67" s="27" t="str">
        <f>IF(IFERROR(SEARCH("Concessão",K67),-1)&gt;0,"high",IF(IFERROR(SEARCH("Pagamento",K67),-1)&gt;0,"medium",IF(IFERROR(SEARCH("Todos",K67),-1)&gt;0,"high","low")))</f>
        <v>low</v>
      </c>
      <c r="N67" s="23"/>
    </row>
    <row r="68" spans="1:14" ht="24" x14ac:dyDescent="0.15">
      <c r="A68" s="17">
        <v>11</v>
      </c>
      <c r="B68" s="29" t="s">
        <v>27</v>
      </c>
      <c r="C68" s="23" t="s">
        <v>38</v>
      </c>
      <c r="D68" s="18" t="s">
        <v>7</v>
      </c>
      <c r="E68" s="17">
        <v>2</v>
      </c>
      <c r="F68" s="17">
        <v>8</v>
      </c>
      <c r="G68" s="18" t="s">
        <v>63</v>
      </c>
      <c r="H68" s="25" t="s">
        <v>22</v>
      </c>
      <c r="I68" s="25">
        <v>1</v>
      </c>
      <c r="J68" s="25" t="s">
        <v>29</v>
      </c>
      <c r="K68" s="26" t="s">
        <v>92</v>
      </c>
      <c r="L68" s="27" t="str">
        <f>IF(IFERROR(SEARCH("Concessão",K68),-1)&gt;0,"medium",IF(IFERROR(SEARCH("Pagamento",K68),-1)&gt;0,"high",IF(IFERROR(SEARCH("Todos",K68),-1)&gt;0,"high","low")))</f>
        <v>low</v>
      </c>
      <c r="M68" s="27" t="str">
        <f>IF(IFERROR(SEARCH("Concessão",K68),-1)&gt;0,"high",IF(IFERROR(SEARCH("Pagamento",K68),-1)&gt;0,"medium",IF(IFERROR(SEARCH("Todos",K68),-1)&gt;0,"high","low")))</f>
        <v>low</v>
      </c>
      <c r="N68" s="23"/>
    </row>
    <row r="69" spans="1:14" ht="24" x14ac:dyDescent="0.15">
      <c r="A69" s="17">
        <v>12</v>
      </c>
      <c r="B69" s="29" t="s">
        <v>27</v>
      </c>
      <c r="C69" s="23" t="s">
        <v>39</v>
      </c>
      <c r="D69" s="18" t="s">
        <v>7</v>
      </c>
      <c r="E69" s="17">
        <v>2</v>
      </c>
      <c r="F69" s="17">
        <v>9</v>
      </c>
      <c r="G69" s="18" t="s">
        <v>63</v>
      </c>
      <c r="H69" s="25" t="s">
        <v>22</v>
      </c>
      <c r="I69" s="25">
        <v>1</v>
      </c>
      <c r="J69" s="25" t="s">
        <v>29</v>
      </c>
      <c r="K69" s="26" t="s">
        <v>92</v>
      </c>
      <c r="L69" s="27" t="str">
        <f>IF(IFERROR(SEARCH("Concessão",K69),-1)&gt;0,"medium",IF(IFERROR(SEARCH("Pagamento",K69),-1)&gt;0,"high",IF(IFERROR(SEARCH("Todos",K69),-1)&gt;0,"high","low")))</f>
        <v>low</v>
      </c>
      <c r="M69" s="27" t="str">
        <f>IF(IFERROR(SEARCH("Concessão",K69),-1)&gt;0,"high",IF(IFERROR(SEARCH("Pagamento",K69),-1)&gt;0,"medium",IF(IFERROR(SEARCH("Todos",K69),-1)&gt;0,"high","low")))</f>
        <v>low</v>
      </c>
      <c r="N69" s="23"/>
    </row>
    <row r="70" spans="1:14" ht="24" x14ac:dyDescent="0.15">
      <c r="A70" s="17">
        <v>13</v>
      </c>
      <c r="B70" s="18" t="s">
        <v>27</v>
      </c>
      <c r="C70" s="23" t="s">
        <v>40</v>
      </c>
      <c r="D70" s="18" t="s">
        <v>7</v>
      </c>
      <c r="E70" s="17">
        <v>2</v>
      </c>
      <c r="F70" s="17">
        <v>10</v>
      </c>
      <c r="G70" s="18" t="s">
        <v>63</v>
      </c>
      <c r="H70" s="25" t="s">
        <v>22</v>
      </c>
      <c r="I70" s="25">
        <v>1</v>
      </c>
      <c r="J70" s="25" t="s">
        <v>29</v>
      </c>
      <c r="K70" s="26" t="s">
        <v>92</v>
      </c>
      <c r="L70" s="27" t="str">
        <f>IF(IFERROR(SEARCH("Concessão",K70),-1)&gt;0,"medium",IF(IFERROR(SEARCH("Pagamento",K70),-1)&gt;0,"high",IF(IFERROR(SEARCH("Todos",K70),-1)&gt;0,"high","low")))</f>
        <v>low</v>
      </c>
      <c r="M70" s="27" t="str">
        <f>IF(IFERROR(SEARCH("Concessão",K70),-1)&gt;0,"high",IF(IFERROR(SEARCH("Pagamento",K70),-1)&gt;0,"medium",IF(IFERROR(SEARCH("Todos",K70),-1)&gt;0,"high","low")))</f>
        <v>low</v>
      </c>
      <c r="N70" s="23"/>
    </row>
    <row r="71" spans="1:14" ht="24" x14ac:dyDescent="0.15">
      <c r="A71" s="17">
        <v>16</v>
      </c>
      <c r="B71" s="18" t="s">
        <v>27</v>
      </c>
      <c r="C71" s="23" t="s">
        <v>45</v>
      </c>
      <c r="D71" s="18" t="s">
        <v>7</v>
      </c>
      <c r="E71" s="17">
        <v>2</v>
      </c>
      <c r="F71" s="17">
        <v>13</v>
      </c>
      <c r="G71" s="18" t="s">
        <v>63</v>
      </c>
      <c r="H71" s="25" t="s">
        <v>22</v>
      </c>
      <c r="I71" s="25">
        <v>1</v>
      </c>
      <c r="J71" s="25" t="s">
        <v>29</v>
      </c>
      <c r="K71" s="26" t="s">
        <v>92</v>
      </c>
      <c r="L71" s="27" t="str">
        <f>IF(IFERROR(SEARCH("Concessão",K71),-1)&gt;0,"medium",IF(IFERROR(SEARCH("Pagamento",K71),-1)&gt;0,"high",IF(IFERROR(SEARCH("Todos",K71),-1)&gt;0,"high","low")))</f>
        <v>low</v>
      </c>
      <c r="M71" s="27" t="str">
        <f>IF(IFERROR(SEARCH("Concessão",K71),-1)&gt;0,"high",IF(IFERROR(SEARCH("Pagamento",K71),-1)&gt;0,"medium",IF(IFERROR(SEARCH("Todos",K71),-1)&gt;0,"high","low")))</f>
        <v>low</v>
      </c>
      <c r="N71" s="23"/>
    </row>
    <row r="72" spans="1:14" ht="12" x14ac:dyDescent="0.15">
      <c r="A72" s="17">
        <v>31</v>
      </c>
      <c r="B72" s="18" t="s">
        <v>59</v>
      </c>
      <c r="C72" s="23" t="s">
        <v>77</v>
      </c>
      <c r="D72" s="18" t="s">
        <v>7</v>
      </c>
      <c r="E72" s="17">
        <v>5</v>
      </c>
      <c r="F72" s="17">
        <v>9</v>
      </c>
      <c r="G72" s="18" t="s">
        <v>63</v>
      </c>
      <c r="H72" s="25" t="s">
        <v>22</v>
      </c>
      <c r="I72" s="25">
        <v>1</v>
      </c>
      <c r="J72" s="25" t="s">
        <v>29</v>
      </c>
      <c r="K72" s="26" t="s">
        <v>92</v>
      </c>
      <c r="L72" s="27" t="str">
        <f>IF(IFERROR(SEARCH("Concessão",K72),-1)&gt;0,"medium",IF(IFERROR(SEARCH("Pagamento",K72),-1)&gt;0,"high",IF(IFERROR(SEARCH("Todos",K72),-1)&gt;0,"high","low")))</f>
        <v>low</v>
      </c>
      <c r="M72" s="27" t="str">
        <f>IF(IFERROR(SEARCH("Concessão",K72),-1)&gt;0,"high",IF(IFERROR(SEARCH("Pagamento",K72),-1)&gt;0,"medium",IF(IFERROR(SEARCH("Todos",K72),-1)&gt;0,"high","low")))</f>
        <v>low</v>
      </c>
      <c r="N72" s="23"/>
    </row>
    <row r="73" spans="1:14" ht="12" x14ac:dyDescent="0.15">
      <c r="A73" s="17">
        <v>32</v>
      </c>
      <c r="B73" s="18" t="s">
        <v>59</v>
      </c>
      <c r="C73" s="23" t="s">
        <v>80</v>
      </c>
      <c r="D73" s="18" t="s">
        <v>7</v>
      </c>
      <c r="E73" s="17">
        <v>5</v>
      </c>
      <c r="F73" s="17">
        <v>10</v>
      </c>
      <c r="G73" s="18" t="s">
        <v>63</v>
      </c>
      <c r="H73" s="25" t="s">
        <v>22</v>
      </c>
      <c r="I73" s="25">
        <v>1</v>
      </c>
      <c r="J73" s="25" t="s">
        <v>29</v>
      </c>
      <c r="K73" s="26" t="s">
        <v>92</v>
      </c>
      <c r="L73" s="27" t="str">
        <f>IF(IFERROR(SEARCH("Concessão",K73),-1)&gt;0,"medium",IF(IFERROR(SEARCH("Pagamento",K73),-1)&gt;0,"high",IF(IFERROR(SEARCH("Todos",K73),-1)&gt;0,"high","low")))</f>
        <v>low</v>
      </c>
      <c r="M73" s="27" t="str">
        <f>IF(IFERROR(SEARCH("Concessão",K73),-1)&gt;0,"high",IF(IFERROR(SEARCH("Pagamento",K73),-1)&gt;0,"medium",IF(IFERROR(SEARCH("Todos",K73),-1)&gt;0,"high","low")))</f>
        <v>low</v>
      </c>
      <c r="N73" s="23"/>
    </row>
    <row r="74" spans="1:14" ht="12" x14ac:dyDescent="0.15">
      <c r="A74" s="17">
        <v>37</v>
      </c>
      <c r="B74" s="18" t="s">
        <v>59</v>
      </c>
      <c r="C74" s="23" t="s">
        <v>89</v>
      </c>
      <c r="D74" s="18" t="s">
        <v>7</v>
      </c>
      <c r="E74" s="17">
        <v>5</v>
      </c>
      <c r="F74" s="17">
        <v>15</v>
      </c>
      <c r="G74" s="18" t="s">
        <v>63</v>
      </c>
      <c r="H74" s="25" t="s">
        <v>22</v>
      </c>
      <c r="I74" s="25">
        <v>1</v>
      </c>
      <c r="J74" s="25" t="s">
        <v>29</v>
      </c>
      <c r="K74" s="26" t="s">
        <v>92</v>
      </c>
      <c r="L74" s="27" t="str">
        <f>IF(IFERROR(SEARCH("Concessão",K74),-1)&gt;0,"medium",IF(IFERROR(SEARCH("Pagamento",K74),-1)&gt;0,"high",IF(IFERROR(SEARCH("Todos",K74),-1)&gt;0,"high","low")))</f>
        <v>low</v>
      </c>
      <c r="M74" s="27" t="str">
        <f>IF(IFERROR(SEARCH("Concessão",K74),-1)&gt;0,"high",IF(IFERROR(SEARCH("Pagamento",K74),-1)&gt;0,"medium",IF(IFERROR(SEARCH("Todos",K74),-1)&gt;0,"high","low")))</f>
        <v>low</v>
      </c>
      <c r="N74" s="23"/>
    </row>
    <row r="75" spans="1:14" ht="12" x14ac:dyDescent="0.15">
      <c r="A75" s="17">
        <v>38</v>
      </c>
      <c r="B75" s="18" t="s">
        <v>59</v>
      </c>
      <c r="C75" s="23" t="s">
        <v>92</v>
      </c>
      <c r="D75" s="18" t="s">
        <v>7</v>
      </c>
      <c r="E75" s="17">
        <v>5</v>
      </c>
      <c r="F75" s="17">
        <v>16</v>
      </c>
      <c r="G75" s="18" t="s">
        <v>63</v>
      </c>
      <c r="H75" s="25" t="s">
        <v>22</v>
      </c>
      <c r="I75" s="25">
        <v>1</v>
      </c>
      <c r="J75" s="25" t="s">
        <v>29</v>
      </c>
      <c r="K75" s="26" t="s">
        <v>92</v>
      </c>
      <c r="L75" s="27" t="str">
        <f>IF(IFERROR(SEARCH("Concessão",K75),-1)&gt;0,"medium",IF(IFERROR(SEARCH("Pagamento",K75),-1)&gt;0,"high",IF(IFERROR(SEARCH("Todos",K75),-1)&gt;0,"high","low")))</f>
        <v>low</v>
      </c>
      <c r="M75" s="27" t="str">
        <f>IF(IFERROR(SEARCH("Concessão",K75),-1)&gt;0,"high",IF(IFERROR(SEARCH("Pagamento",K75),-1)&gt;0,"medium",IF(IFERROR(SEARCH("Todos",K75),-1)&gt;0,"high","low")))</f>
        <v>low</v>
      </c>
      <c r="N75" s="23"/>
    </row>
    <row r="76" spans="1:14" ht="12" x14ac:dyDescent="0.15">
      <c r="A76" s="17">
        <v>51</v>
      </c>
      <c r="B76" s="18" t="s">
        <v>79</v>
      </c>
      <c r="C76" s="23" t="s">
        <v>110</v>
      </c>
      <c r="D76" s="18" t="s">
        <v>7</v>
      </c>
      <c r="E76" s="17">
        <v>7</v>
      </c>
      <c r="F76" s="17">
        <v>1</v>
      </c>
      <c r="G76" s="18" t="s">
        <v>63</v>
      </c>
      <c r="H76" s="25" t="s">
        <v>22</v>
      </c>
      <c r="I76" s="25">
        <v>1</v>
      </c>
      <c r="J76" s="25" t="s">
        <v>29</v>
      </c>
      <c r="K76" s="26" t="s">
        <v>92</v>
      </c>
      <c r="L76" s="27" t="str">
        <f>IF(IFERROR(SEARCH("Concessão",K76),-1)&gt;0,"medium",IF(IFERROR(SEARCH("Pagamento",K76),-1)&gt;0,"high",IF(IFERROR(SEARCH("Todos",K76),-1)&gt;0,"high","low")))</f>
        <v>low</v>
      </c>
      <c r="M76" s="27" t="str">
        <f>IF(IFERROR(SEARCH("Concessão",K76),-1)&gt;0,"high",IF(IFERROR(SEARCH("Pagamento",K76),-1)&gt;0,"medium",IF(IFERROR(SEARCH("Todos",K76),-1)&gt;0,"high","low")))</f>
        <v>low</v>
      </c>
      <c r="N76" s="23"/>
    </row>
    <row r="77" spans="1:14" ht="24" x14ac:dyDescent="0.15">
      <c r="A77" s="17">
        <v>54</v>
      </c>
      <c r="B77" s="18" t="s">
        <v>83</v>
      </c>
      <c r="C77" s="23" t="s">
        <v>112</v>
      </c>
      <c r="D77" s="18" t="s">
        <v>7</v>
      </c>
      <c r="E77" s="17">
        <v>8</v>
      </c>
      <c r="F77" s="17">
        <v>2</v>
      </c>
      <c r="G77" s="18" t="s">
        <v>63</v>
      </c>
      <c r="H77" s="25" t="s">
        <v>22</v>
      </c>
      <c r="I77" s="25">
        <v>1</v>
      </c>
      <c r="J77" s="25" t="s">
        <v>29</v>
      </c>
      <c r="K77" s="26" t="s">
        <v>92</v>
      </c>
      <c r="L77" s="27" t="str">
        <f>IF(IFERROR(SEARCH("Concessão",K77),-1)&gt;0,"medium",IF(IFERROR(SEARCH("Pagamento",K77),-1)&gt;0,"high",IF(IFERROR(SEARCH("Todos",K77),-1)&gt;0,"high","low")))</f>
        <v>low</v>
      </c>
      <c r="M77" s="27" t="str">
        <f>IF(IFERROR(SEARCH("Concessão",K77),-1)&gt;0,"high",IF(IFERROR(SEARCH("Pagamento",K77),-1)&gt;0,"medium",IF(IFERROR(SEARCH("Todos",K77),-1)&gt;0,"high","low")))</f>
        <v>low</v>
      </c>
      <c r="N77" s="23"/>
    </row>
    <row r="78" spans="1:14" ht="24" x14ac:dyDescent="0.15">
      <c r="A78" s="17">
        <v>103</v>
      </c>
      <c r="B78" s="18" t="s">
        <v>86</v>
      </c>
      <c r="C78" s="28" t="s">
        <v>166</v>
      </c>
      <c r="D78" s="18" t="s">
        <v>7</v>
      </c>
      <c r="E78" s="17">
        <v>22</v>
      </c>
      <c r="F78" s="17">
        <v>1</v>
      </c>
      <c r="G78" s="18" t="s">
        <v>63</v>
      </c>
      <c r="H78" s="25" t="s">
        <v>29</v>
      </c>
      <c r="I78" s="25">
        <v>1</v>
      </c>
      <c r="J78" s="25" t="s">
        <v>29</v>
      </c>
      <c r="K78" s="26" t="s">
        <v>92</v>
      </c>
      <c r="L78" s="27" t="str">
        <f>IF(IFERROR(SEARCH("Concessão",K78),-1)&gt;0,"medium",IF(IFERROR(SEARCH("Pagamento",K78),-1)&gt;0,"high",IF(IFERROR(SEARCH("Todos",K78),-1)&gt;0,"high","low")))</f>
        <v>low</v>
      </c>
      <c r="M78" s="27" t="str">
        <f>IF(IFERROR(SEARCH("Concessão",K78),-1)&gt;0,"high",IF(IFERROR(SEARCH("Pagamento",K78),-1)&gt;0,"medium",IF(IFERROR(SEARCH("Todos",K78),-1)&gt;0,"high","low")))</f>
        <v>low</v>
      </c>
      <c r="N78" s="28"/>
    </row>
    <row r="79" spans="1:14" ht="24" x14ac:dyDescent="0.15">
      <c r="A79" s="17">
        <v>119</v>
      </c>
      <c r="B79" s="18" t="s">
        <v>174</v>
      </c>
      <c r="C79" s="23" t="s">
        <v>175</v>
      </c>
      <c r="D79" s="18" t="s">
        <v>7</v>
      </c>
      <c r="E79" s="17">
        <v>28</v>
      </c>
      <c r="F79" s="17">
        <v>1</v>
      </c>
      <c r="G79" s="18" t="s">
        <v>63</v>
      </c>
      <c r="H79" s="25" t="s">
        <v>29</v>
      </c>
      <c r="I79" s="25">
        <v>1</v>
      </c>
      <c r="J79" s="25" t="s">
        <v>29</v>
      </c>
      <c r="K79" s="26" t="s">
        <v>92</v>
      </c>
      <c r="L79" s="27" t="str">
        <f>IF(IFERROR(SEARCH("Concessão",K79),-1)&gt;0,"medium",IF(IFERROR(SEARCH("Pagamento",K79),-1)&gt;0,"high",IF(IFERROR(SEARCH("Todos",K79),-1)&gt;0,"high","low")))</f>
        <v>low</v>
      </c>
      <c r="M79" s="27" t="str">
        <f>IF(IFERROR(SEARCH("Concessão",K79),-1)&gt;0,"high",IF(IFERROR(SEARCH("Pagamento",K79),-1)&gt;0,"medium",IF(IFERROR(SEARCH("Todos",K79),-1)&gt;0,"high","low")))</f>
        <v>low</v>
      </c>
      <c r="N79" s="23"/>
    </row>
    <row r="80" spans="1:14" ht="12" x14ac:dyDescent="0.15">
      <c r="A80" s="17">
        <v>107</v>
      </c>
      <c r="B80" s="18" t="s">
        <v>124</v>
      </c>
      <c r="C80" s="23" t="s">
        <v>167</v>
      </c>
      <c r="D80" s="18" t="s">
        <v>8</v>
      </c>
      <c r="E80" s="17">
        <v>24</v>
      </c>
      <c r="F80" s="17">
        <v>1</v>
      </c>
      <c r="G80" s="18" t="s">
        <v>115</v>
      </c>
      <c r="H80" s="25" t="s">
        <v>22</v>
      </c>
      <c r="I80" s="25">
        <v>1</v>
      </c>
      <c r="J80" s="25" t="s">
        <v>65</v>
      </c>
      <c r="K80" s="26" t="s">
        <v>92</v>
      </c>
      <c r="L80" s="27" t="str">
        <f>IF(IFERROR(SEARCH("Concessão",K80),-1)&gt;0,"medium",IF(IFERROR(SEARCH("Pagamento",K80),-1)&gt;0,"high",IF(IFERROR(SEARCH("Todos",K80),-1)&gt;0,"high","low")))</f>
        <v>low</v>
      </c>
      <c r="M80" s="27" t="str">
        <f>IF(IFERROR(SEARCH("Concessão",K80),-1)&gt;0,"high",IF(IFERROR(SEARCH("Pagamento",K80),-1)&gt;0,"medium",IF(IFERROR(SEARCH("Todos",K80),-1)&gt;0,"high","low")))</f>
        <v>low</v>
      </c>
      <c r="N80" s="23"/>
    </row>
    <row r="81" spans="1:14" ht="24" x14ac:dyDescent="0.15">
      <c r="A81" s="17">
        <v>102</v>
      </c>
      <c r="B81" s="18" t="s">
        <v>114</v>
      </c>
      <c r="C81" s="23" t="s">
        <v>165</v>
      </c>
      <c r="D81" s="18" t="s">
        <v>6</v>
      </c>
      <c r="E81" s="17">
        <v>21</v>
      </c>
      <c r="F81" s="17">
        <v>2</v>
      </c>
      <c r="G81" s="18" t="s">
        <v>91</v>
      </c>
      <c r="H81" s="25" t="s">
        <v>22</v>
      </c>
      <c r="I81" s="25">
        <v>1</v>
      </c>
      <c r="J81" s="25" t="s">
        <v>29</v>
      </c>
      <c r="K81" s="26" t="s">
        <v>132</v>
      </c>
      <c r="L81" s="27" t="str">
        <f>IF(IFERROR(SEARCH("Concessão",K81),-1)&gt;0,"medium",IF(IFERROR(SEARCH("Pagamento",K81),-1)&gt;0,"high",IF(IFERROR(SEARCH("Todos",K81),-1)&gt;0,"high","low")))</f>
        <v>high</v>
      </c>
      <c r="M81" s="27" t="str">
        <f>IF(IFERROR(SEARCH("Concessão",K81),-1)&gt;0,"high",IF(IFERROR(SEARCH("Pagamento",K81),-1)&gt;0,"medium",IF(IFERROR(SEARCH("Todos",K81),-1)&gt;0,"high","low")))</f>
        <v>medium</v>
      </c>
      <c r="N81" s="23"/>
    </row>
    <row r="82" spans="1:14" ht="12" x14ac:dyDescent="0.15">
      <c r="A82" s="17">
        <v>79</v>
      </c>
      <c r="B82" s="18" t="s">
        <v>144</v>
      </c>
      <c r="C82" s="23" t="s">
        <v>145</v>
      </c>
      <c r="D82" s="18" t="s">
        <v>5</v>
      </c>
      <c r="E82" s="17">
        <v>14</v>
      </c>
      <c r="F82" s="17">
        <v>1</v>
      </c>
      <c r="G82" s="18" t="s">
        <v>44</v>
      </c>
      <c r="H82" s="25" t="s">
        <v>29</v>
      </c>
      <c r="I82" s="25">
        <v>1</v>
      </c>
      <c r="J82" s="25" t="s">
        <v>65</v>
      </c>
      <c r="K82" s="26" t="s">
        <v>132</v>
      </c>
      <c r="L82" s="27" t="str">
        <f>IF(IFERROR(SEARCH("Concessão",K82),-1)&gt;0,"medium",IF(IFERROR(SEARCH("Pagamento",K82),-1)&gt;0,"high",IF(IFERROR(SEARCH("Todos",K82),-1)&gt;0,"high","low")))</f>
        <v>high</v>
      </c>
      <c r="M82" s="27" t="str">
        <f>IF(IFERROR(SEARCH("Concessão",K82),-1)&gt;0,"high",IF(IFERROR(SEARCH("Pagamento",K82),-1)&gt;0,"medium",IF(IFERROR(SEARCH("Todos",K82),-1)&gt;0,"high","low")))</f>
        <v>medium</v>
      </c>
      <c r="N82" s="23"/>
    </row>
    <row r="83" spans="1:14" ht="48" x14ac:dyDescent="0.15">
      <c r="A83" s="17">
        <v>86</v>
      </c>
      <c r="B83" s="18" t="s">
        <v>151</v>
      </c>
      <c r="C83" s="23" t="s">
        <v>152</v>
      </c>
      <c r="D83" s="18" t="s">
        <v>5</v>
      </c>
      <c r="E83" s="17">
        <v>18</v>
      </c>
      <c r="F83" s="17">
        <v>1</v>
      </c>
      <c r="G83" s="18" t="s">
        <v>91</v>
      </c>
      <c r="H83" s="25" t="s">
        <v>65</v>
      </c>
      <c r="I83" s="25">
        <v>1</v>
      </c>
      <c r="J83" s="25" t="s">
        <v>65</v>
      </c>
      <c r="K83" s="26" t="s">
        <v>132</v>
      </c>
      <c r="L83" s="27" t="str">
        <f>IF(IFERROR(SEARCH("Concessão",K83),-1)&gt;0,"medium",IF(IFERROR(SEARCH("Pagamento",K83),-1)&gt;0,"high",IF(IFERROR(SEARCH("Todos",K83),-1)&gt;0,"high","low")))</f>
        <v>high</v>
      </c>
      <c r="M83" s="27" t="str">
        <f>IF(IFERROR(SEARCH("Concessão",K83),-1)&gt;0,"high",IF(IFERROR(SEARCH("Pagamento",K83),-1)&gt;0,"medium",IF(IFERROR(SEARCH("Todos",K83),-1)&gt;0,"high","low")))</f>
        <v>medium</v>
      </c>
      <c r="N83" s="23"/>
    </row>
    <row r="84" spans="1:14" ht="48" x14ac:dyDescent="0.15">
      <c r="A84" s="17">
        <v>87</v>
      </c>
      <c r="B84" s="18" t="s">
        <v>151</v>
      </c>
      <c r="C84" s="23" t="s">
        <v>153</v>
      </c>
      <c r="D84" s="18" t="s">
        <v>5</v>
      </c>
      <c r="E84" s="17">
        <v>18</v>
      </c>
      <c r="F84" s="17">
        <v>2</v>
      </c>
      <c r="G84" s="18" t="s">
        <v>91</v>
      </c>
      <c r="H84" s="25" t="s">
        <v>65</v>
      </c>
      <c r="I84" s="25">
        <v>1</v>
      </c>
      <c r="J84" s="25" t="s">
        <v>65</v>
      </c>
      <c r="K84" s="26" t="s">
        <v>132</v>
      </c>
      <c r="L84" s="27" t="str">
        <f>IF(IFERROR(SEARCH("Concessão",K84),-1)&gt;0,"medium",IF(IFERROR(SEARCH("Pagamento",K84),-1)&gt;0,"high",IF(IFERROR(SEARCH("Todos",K84),-1)&gt;0,"high","low")))</f>
        <v>high</v>
      </c>
      <c r="M84" s="27" t="str">
        <f>IF(IFERROR(SEARCH("Concessão",K84),-1)&gt;0,"high",IF(IFERROR(SEARCH("Pagamento",K84),-1)&gt;0,"medium",IF(IFERROR(SEARCH("Todos",K84),-1)&gt;0,"high","low")))</f>
        <v>medium</v>
      </c>
      <c r="N84" s="23"/>
    </row>
    <row r="85" spans="1:14" ht="24" x14ac:dyDescent="0.15">
      <c r="A85" s="17">
        <v>114</v>
      </c>
      <c r="B85" s="18" t="s">
        <v>169</v>
      </c>
      <c r="C85" s="23" t="s">
        <v>170</v>
      </c>
      <c r="D85" s="18" t="s">
        <v>5</v>
      </c>
      <c r="E85" s="17">
        <v>27</v>
      </c>
      <c r="F85" s="17">
        <v>1</v>
      </c>
      <c r="G85" s="18" t="s">
        <v>91</v>
      </c>
      <c r="H85" s="25" t="s">
        <v>65</v>
      </c>
      <c r="I85" s="25">
        <v>1</v>
      </c>
      <c r="J85" s="25" t="s">
        <v>65</v>
      </c>
      <c r="K85" s="26" t="s">
        <v>132</v>
      </c>
      <c r="L85" s="27" t="str">
        <f>IF(IFERROR(SEARCH("Concessão",K85),-1)&gt;0,"medium",IF(IFERROR(SEARCH("Pagamento",K85),-1)&gt;0,"high",IF(IFERROR(SEARCH("Todos",K85),-1)&gt;0,"high","low")))</f>
        <v>high</v>
      </c>
      <c r="M85" s="27" t="str">
        <f>IF(IFERROR(SEARCH("Concessão",K85),-1)&gt;0,"high",IF(IFERROR(SEARCH("Pagamento",K85),-1)&gt;0,"medium",IF(IFERROR(SEARCH("Todos",K85),-1)&gt;0,"high","low")))</f>
        <v>medium</v>
      </c>
      <c r="N85" s="23"/>
    </row>
    <row r="86" spans="1:14" ht="24" x14ac:dyDescent="0.15">
      <c r="A86" s="17">
        <v>115</v>
      </c>
      <c r="B86" s="18" t="s">
        <v>169</v>
      </c>
      <c r="C86" s="23" t="s">
        <v>171</v>
      </c>
      <c r="D86" s="18" t="s">
        <v>5</v>
      </c>
      <c r="E86" s="17">
        <v>27</v>
      </c>
      <c r="F86" s="17">
        <v>2</v>
      </c>
      <c r="G86" s="18" t="s">
        <v>91</v>
      </c>
      <c r="H86" s="25" t="s">
        <v>65</v>
      </c>
      <c r="I86" s="25">
        <v>1</v>
      </c>
      <c r="J86" s="25" t="s">
        <v>65</v>
      </c>
      <c r="K86" s="26" t="s">
        <v>132</v>
      </c>
      <c r="L86" s="27" t="str">
        <f>IF(IFERROR(SEARCH("Concessão",K86),-1)&gt;0,"medium",IF(IFERROR(SEARCH("Pagamento",K86),-1)&gt;0,"high",IF(IFERROR(SEARCH("Todos",K86),-1)&gt;0,"high","low")))</f>
        <v>high</v>
      </c>
      <c r="M86" s="27" t="str">
        <f>IF(IFERROR(SEARCH("Concessão",K86),-1)&gt;0,"high",IF(IFERROR(SEARCH("Pagamento",K86),-1)&gt;0,"medium",IF(IFERROR(SEARCH("Todos",K86),-1)&gt;0,"high","low")))</f>
        <v>medium</v>
      </c>
      <c r="N86" s="23"/>
    </row>
    <row r="87" spans="1:14" ht="36" x14ac:dyDescent="0.15">
      <c r="A87" s="17">
        <v>116</v>
      </c>
      <c r="B87" s="18" t="s">
        <v>169</v>
      </c>
      <c r="C87" s="23" t="s">
        <v>172</v>
      </c>
      <c r="D87" s="18" t="s">
        <v>5</v>
      </c>
      <c r="E87" s="17">
        <v>27</v>
      </c>
      <c r="F87" s="17">
        <v>3</v>
      </c>
      <c r="G87" s="18" t="s">
        <v>91</v>
      </c>
      <c r="H87" s="25" t="s">
        <v>65</v>
      </c>
      <c r="I87" s="25">
        <v>1</v>
      </c>
      <c r="J87" s="25" t="s">
        <v>65</v>
      </c>
      <c r="K87" s="26" t="s">
        <v>132</v>
      </c>
      <c r="L87" s="27" t="str">
        <f>IF(IFERROR(SEARCH("Concessão",K87),-1)&gt;0,"medium",IF(IFERROR(SEARCH("Pagamento",K87),-1)&gt;0,"high",IF(IFERROR(SEARCH("Todos",K87),-1)&gt;0,"high","low")))</f>
        <v>high</v>
      </c>
      <c r="M87" s="27" t="str">
        <f>IF(IFERROR(SEARCH("Concessão",K87),-1)&gt;0,"high",IF(IFERROR(SEARCH("Pagamento",K87),-1)&gt;0,"medium",IF(IFERROR(SEARCH("Todos",K87),-1)&gt;0,"high","low")))</f>
        <v>medium</v>
      </c>
      <c r="N87" s="23"/>
    </row>
    <row r="88" spans="1:14" ht="24" x14ac:dyDescent="0.15">
      <c r="A88" s="17">
        <v>117</v>
      </c>
      <c r="B88" s="18" t="s">
        <v>169</v>
      </c>
      <c r="C88" s="23" t="s">
        <v>104</v>
      </c>
      <c r="D88" s="18" t="s">
        <v>5</v>
      </c>
      <c r="E88" s="17">
        <v>27</v>
      </c>
      <c r="F88" s="17">
        <v>4</v>
      </c>
      <c r="G88" s="18" t="s">
        <v>91</v>
      </c>
      <c r="H88" s="25" t="s">
        <v>65</v>
      </c>
      <c r="I88" s="25">
        <v>1</v>
      </c>
      <c r="J88" s="25" t="s">
        <v>65</v>
      </c>
      <c r="K88" s="26" t="s">
        <v>132</v>
      </c>
      <c r="L88" s="27" t="str">
        <f>IF(IFERROR(SEARCH("Concessão",K88),-1)&gt;0,"medium",IF(IFERROR(SEARCH("Pagamento",K88),-1)&gt;0,"high",IF(IFERROR(SEARCH("Todos",K88),-1)&gt;0,"high","low")))</f>
        <v>high</v>
      </c>
      <c r="M88" s="27" t="str">
        <f>IF(IFERROR(SEARCH("Concessão",K88),-1)&gt;0,"high",IF(IFERROR(SEARCH("Pagamento",K88),-1)&gt;0,"medium",IF(IFERROR(SEARCH("Todos",K88),-1)&gt;0,"high","low")))</f>
        <v>medium</v>
      </c>
      <c r="N88" s="23"/>
    </row>
    <row r="89" spans="1:14" ht="12" x14ac:dyDescent="0.15">
      <c r="A89" s="17">
        <v>147</v>
      </c>
      <c r="B89" s="18" t="s">
        <v>202</v>
      </c>
      <c r="C89" s="23" t="s">
        <v>205</v>
      </c>
      <c r="D89" s="18" t="s">
        <v>5</v>
      </c>
      <c r="E89" s="17">
        <v>37</v>
      </c>
      <c r="F89" s="17">
        <v>3</v>
      </c>
      <c r="G89" s="18" t="s">
        <v>91</v>
      </c>
      <c r="H89" s="25" t="s">
        <v>29</v>
      </c>
      <c r="I89" s="25">
        <v>1</v>
      </c>
      <c r="J89" s="25" t="s">
        <v>29</v>
      </c>
      <c r="K89" s="26" t="s">
        <v>132</v>
      </c>
      <c r="L89" s="27" t="str">
        <f>IF(IFERROR(SEARCH("Concessão",K89),-1)&gt;0,"medium",IF(IFERROR(SEARCH("Pagamento",K89),-1)&gt;0,"high",IF(IFERROR(SEARCH("Todos",K89),-1)&gt;0,"high","low")))</f>
        <v>high</v>
      </c>
      <c r="M89" s="27" t="str">
        <f>IF(IFERROR(SEARCH("Concessão",K89),-1)&gt;0,"high",IF(IFERROR(SEARCH("Pagamento",K89),-1)&gt;0,"medium",IF(IFERROR(SEARCH("Todos",K89),-1)&gt;0,"high","low")))</f>
        <v>medium</v>
      </c>
      <c r="N89" s="23"/>
    </row>
    <row r="90" spans="1:14" ht="24" x14ac:dyDescent="0.15">
      <c r="A90" s="17">
        <v>97</v>
      </c>
      <c r="B90" s="18" t="s">
        <v>101</v>
      </c>
      <c r="C90" s="23" t="s">
        <v>102</v>
      </c>
      <c r="D90" s="18" t="s">
        <v>2</v>
      </c>
      <c r="E90" s="17">
        <v>20</v>
      </c>
      <c r="F90" s="17">
        <v>4</v>
      </c>
      <c r="G90" s="18" t="s">
        <v>91</v>
      </c>
      <c r="H90" s="25" t="s">
        <v>29</v>
      </c>
      <c r="I90" s="25">
        <v>1</v>
      </c>
      <c r="J90" s="25" t="s">
        <v>65</v>
      </c>
      <c r="K90" s="26" t="s">
        <v>132</v>
      </c>
      <c r="L90" s="27" t="str">
        <f>IF(IFERROR(SEARCH("Concessão",K90),-1)&gt;0,"medium",IF(IFERROR(SEARCH("Pagamento",K90),-1)&gt;0,"high",IF(IFERROR(SEARCH("Todos",K90),-1)&gt;0,"high","low")))</f>
        <v>high</v>
      </c>
      <c r="M90" s="27" t="str">
        <f>IF(IFERROR(SEARCH("Concessão",K90),-1)&gt;0,"high",IF(IFERROR(SEARCH("Pagamento",K90),-1)&gt;0,"medium",IF(IFERROR(SEARCH("Todos",K90),-1)&gt;0,"high","low")))</f>
        <v>medium</v>
      </c>
      <c r="N90" s="23"/>
    </row>
    <row r="91" spans="1:14" ht="24" x14ac:dyDescent="0.15">
      <c r="A91" s="17">
        <v>98</v>
      </c>
      <c r="B91" s="18" t="s">
        <v>101</v>
      </c>
      <c r="C91" s="23" t="s">
        <v>164</v>
      </c>
      <c r="D91" s="18" t="s">
        <v>2</v>
      </c>
      <c r="E91" s="17">
        <v>20</v>
      </c>
      <c r="F91" s="17">
        <v>5</v>
      </c>
      <c r="G91" s="18" t="s">
        <v>91</v>
      </c>
      <c r="H91" s="25" t="s">
        <v>29</v>
      </c>
      <c r="I91" s="25">
        <v>1</v>
      </c>
      <c r="J91" s="25" t="s">
        <v>65</v>
      </c>
      <c r="K91" s="26" t="s">
        <v>132</v>
      </c>
      <c r="L91" s="27" t="str">
        <f>IF(IFERROR(SEARCH("Concessão",K91),-1)&gt;0,"medium",IF(IFERROR(SEARCH("Pagamento",K91),-1)&gt;0,"high",IF(IFERROR(SEARCH("Todos",K91),-1)&gt;0,"high","low")))</f>
        <v>high</v>
      </c>
      <c r="M91" s="27" t="str">
        <f>IF(IFERROR(SEARCH("Concessão",K91),-1)&gt;0,"high",IF(IFERROR(SEARCH("Pagamento",K91),-1)&gt;0,"medium",IF(IFERROR(SEARCH("Todos",K91),-1)&gt;0,"high","low")))</f>
        <v>medium</v>
      </c>
      <c r="N91" s="23"/>
    </row>
    <row r="92" spans="1:14" ht="24" x14ac:dyDescent="0.15">
      <c r="A92" s="17">
        <v>129</v>
      </c>
      <c r="B92" s="18" t="s">
        <v>184</v>
      </c>
      <c r="C92" s="23" t="s">
        <v>185</v>
      </c>
      <c r="D92" s="18" t="s">
        <v>2</v>
      </c>
      <c r="E92" s="17">
        <v>32</v>
      </c>
      <c r="F92" s="17">
        <v>1</v>
      </c>
      <c r="G92" s="18" t="s">
        <v>91</v>
      </c>
      <c r="H92" s="25" t="s">
        <v>22</v>
      </c>
      <c r="I92" s="25">
        <v>1</v>
      </c>
      <c r="J92" s="25" t="s">
        <v>22</v>
      </c>
      <c r="K92" s="26" t="s">
        <v>132</v>
      </c>
      <c r="L92" s="27" t="str">
        <f>IF(IFERROR(SEARCH("Concessão",K92),-1)&gt;0,"medium",IF(IFERROR(SEARCH("Pagamento",K92),-1)&gt;0,"high",IF(IFERROR(SEARCH("Todos",K92),-1)&gt;0,"high","low")))</f>
        <v>high</v>
      </c>
      <c r="M92" s="27" t="str">
        <f>IF(IFERROR(SEARCH("Concessão",K92),-1)&gt;0,"high",IF(IFERROR(SEARCH("Pagamento",K92),-1)&gt;0,"medium",IF(IFERROR(SEARCH("Todos",K92),-1)&gt;0,"high","low")))</f>
        <v>medium</v>
      </c>
      <c r="N92" s="23"/>
    </row>
    <row r="93" spans="1:14" ht="24" x14ac:dyDescent="0.15">
      <c r="A93" s="17">
        <v>139</v>
      </c>
      <c r="B93" s="29" t="s">
        <v>195</v>
      </c>
      <c r="C93" s="23" t="s">
        <v>196</v>
      </c>
      <c r="D93" s="18" t="s">
        <v>2</v>
      </c>
      <c r="E93" s="17">
        <v>34</v>
      </c>
      <c r="F93" s="17">
        <v>1</v>
      </c>
      <c r="G93" s="18" t="s">
        <v>91</v>
      </c>
      <c r="H93" s="25" t="s">
        <v>22</v>
      </c>
      <c r="I93" s="25">
        <v>1</v>
      </c>
      <c r="J93" s="25" t="s">
        <v>22</v>
      </c>
      <c r="K93" s="26" t="s">
        <v>132</v>
      </c>
      <c r="L93" s="27" t="str">
        <f>IF(IFERROR(SEARCH("Concessão",K93),-1)&gt;0,"medium",IF(IFERROR(SEARCH("Pagamento",K93),-1)&gt;0,"high",IF(IFERROR(SEARCH("Todos",K93),-1)&gt;0,"high","low")))</f>
        <v>high</v>
      </c>
      <c r="M93" s="27" t="str">
        <f>IF(IFERROR(SEARCH("Concessão",K93),-1)&gt;0,"high",IF(IFERROR(SEARCH("Pagamento",K93),-1)&gt;0,"medium",IF(IFERROR(SEARCH("Todos",K93),-1)&gt;0,"high","low")))</f>
        <v>medium</v>
      </c>
      <c r="N93" s="23"/>
    </row>
    <row r="94" spans="1:14" ht="24" x14ac:dyDescent="0.15">
      <c r="A94" s="17">
        <v>140</v>
      </c>
      <c r="B94" s="29" t="s">
        <v>195</v>
      </c>
      <c r="C94" s="23" t="s">
        <v>197</v>
      </c>
      <c r="D94" s="18" t="s">
        <v>2</v>
      </c>
      <c r="E94" s="17">
        <v>34</v>
      </c>
      <c r="F94" s="17">
        <v>2</v>
      </c>
      <c r="G94" s="18" t="s">
        <v>91</v>
      </c>
      <c r="H94" s="25" t="s">
        <v>22</v>
      </c>
      <c r="I94" s="25">
        <v>1</v>
      </c>
      <c r="J94" s="25" t="s">
        <v>22</v>
      </c>
      <c r="K94" s="26" t="s">
        <v>132</v>
      </c>
      <c r="L94" s="27" t="str">
        <f>IF(IFERROR(SEARCH("Concessão",K94),-1)&gt;0,"medium",IF(IFERROR(SEARCH("Pagamento",K94),-1)&gt;0,"high",IF(IFERROR(SEARCH("Todos",K94),-1)&gt;0,"high","low")))</f>
        <v>high</v>
      </c>
      <c r="M94" s="27" t="str">
        <f>IF(IFERROR(SEARCH("Concessão",K94),-1)&gt;0,"high",IF(IFERROR(SEARCH("Pagamento",K94),-1)&gt;0,"medium",IF(IFERROR(SEARCH("Todos",K94),-1)&gt;0,"high","low")))</f>
        <v>medium</v>
      </c>
      <c r="N94" s="23"/>
    </row>
    <row r="95" spans="1:14" ht="24" x14ac:dyDescent="0.15">
      <c r="A95" s="17">
        <v>61</v>
      </c>
      <c r="B95" s="18" t="s">
        <v>127</v>
      </c>
      <c r="C95" s="23" t="s">
        <v>98</v>
      </c>
      <c r="D95" s="18" t="s">
        <v>7</v>
      </c>
      <c r="E95" s="17">
        <v>12</v>
      </c>
      <c r="F95" s="17">
        <v>1</v>
      </c>
      <c r="G95" s="18" t="s">
        <v>44</v>
      </c>
      <c r="H95" s="25" t="s">
        <v>65</v>
      </c>
      <c r="I95" s="25">
        <v>1</v>
      </c>
      <c r="J95" s="25" t="s">
        <v>65</v>
      </c>
      <c r="K95" s="26" t="s">
        <v>132</v>
      </c>
      <c r="L95" s="27" t="str">
        <f>IF(IFERROR(SEARCH("Concessão",K95),-1)&gt;0,"medium",IF(IFERROR(SEARCH("Pagamento",K95),-1)&gt;0,"high",IF(IFERROR(SEARCH("Todos",K95),-1)&gt;0,"high","low")))</f>
        <v>high</v>
      </c>
      <c r="M95" s="27" t="str">
        <f>IF(IFERROR(SEARCH("Concessão",K95),-1)&gt;0,"high",IF(IFERROR(SEARCH("Pagamento",K95),-1)&gt;0,"medium",IF(IFERROR(SEARCH("Todos",K95),-1)&gt;0,"high","low")))</f>
        <v>medium</v>
      </c>
      <c r="N95" s="23"/>
    </row>
    <row r="96" spans="1:14" ht="24" x14ac:dyDescent="0.15">
      <c r="A96" s="17">
        <v>62</v>
      </c>
      <c r="B96" s="18" t="s">
        <v>127</v>
      </c>
      <c r="C96" s="23" t="s">
        <v>129</v>
      </c>
      <c r="D96" s="18" t="s">
        <v>7</v>
      </c>
      <c r="E96" s="17">
        <v>12</v>
      </c>
      <c r="F96" s="17">
        <v>2</v>
      </c>
      <c r="G96" s="18" t="s">
        <v>44</v>
      </c>
      <c r="H96" s="25" t="s">
        <v>65</v>
      </c>
      <c r="I96" s="25">
        <v>1</v>
      </c>
      <c r="J96" s="25" t="s">
        <v>65</v>
      </c>
      <c r="K96" s="26" t="s">
        <v>132</v>
      </c>
      <c r="L96" s="27" t="str">
        <f>IF(IFERROR(SEARCH("Concessão",K96),-1)&gt;0,"medium",IF(IFERROR(SEARCH("Pagamento",K96),-1)&gt;0,"high",IF(IFERROR(SEARCH("Todos",K96),-1)&gt;0,"high","low")))</f>
        <v>high</v>
      </c>
      <c r="M96" s="27" t="str">
        <f>IF(IFERROR(SEARCH("Concessão",K96),-1)&gt;0,"high",IF(IFERROR(SEARCH("Pagamento",K96),-1)&gt;0,"medium",IF(IFERROR(SEARCH("Todos",K96),-1)&gt;0,"high","low")))</f>
        <v>medium</v>
      </c>
      <c r="N96" s="23"/>
    </row>
    <row r="97" spans="1:14" ht="24" x14ac:dyDescent="0.15">
      <c r="A97" s="17">
        <v>63</v>
      </c>
      <c r="B97" s="18" t="s">
        <v>127</v>
      </c>
      <c r="C97" s="23" t="s">
        <v>131</v>
      </c>
      <c r="D97" s="18" t="s">
        <v>7</v>
      </c>
      <c r="E97" s="17">
        <v>12</v>
      </c>
      <c r="F97" s="17">
        <v>3</v>
      </c>
      <c r="G97" s="18" t="s">
        <v>44</v>
      </c>
      <c r="H97" s="25" t="s">
        <v>65</v>
      </c>
      <c r="I97" s="25">
        <v>1</v>
      </c>
      <c r="J97" s="25" t="s">
        <v>65</v>
      </c>
      <c r="K97" s="26" t="s">
        <v>132</v>
      </c>
      <c r="L97" s="27" t="str">
        <f>IF(IFERROR(SEARCH("Concessão",K97),-1)&gt;0,"medium",IF(IFERROR(SEARCH("Pagamento",K97),-1)&gt;0,"high",IF(IFERROR(SEARCH("Todos",K97),-1)&gt;0,"high","low")))</f>
        <v>high</v>
      </c>
      <c r="M97" s="27" t="str">
        <f>IF(IFERROR(SEARCH("Concessão",K97),-1)&gt;0,"high",IF(IFERROR(SEARCH("Pagamento",K97),-1)&gt;0,"medium",IF(IFERROR(SEARCH("Todos",K97),-1)&gt;0,"high","low")))</f>
        <v>medium</v>
      </c>
      <c r="N97" s="23"/>
    </row>
    <row r="98" spans="1:14" ht="24" x14ac:dyDescent="0.15">
      <c r="A98" s="17">
        <v>64</v>
      </c>
      <c r="B98" s="18" t="s">
        <v>127</v>
      </c>
      <c r="C98" s="23" t="s">
        <v>133</v>
      </c>
      <c r="D98" s="18" t="s">
        <v>7</v>
      </c>
      <c r="E98" s="17">
        <v>12</v>
      </c>
      <c r="F98" s="17">
        <v>4</v>
      </c>
      <c r="G98" s="18" t="s">
        <v>44</v>
      </c>
      <c r="H98" s="25" t="s">
        <v>65</v>
      </c>
      <c r="I98" s="25">
        <v>1</v>
      </c>
      <c r="J98" s="25" t="s">
        <v>65</v>
      </c>
      <c r="K98" s="26" t="s">
        <v>132</v>
      </c>
      <c r="L98" s="27" t="str">
        <f>IF(IFERROR(SEARCH("Concessão",K98),-1)&gt;0,"medium",IF(IFERROR(SEARCH("Pagamento",K98),-1)&gt;0,"high",IF(IFERROR(SEARCH("Todos",K98),-1)&gt;0,"high","low")))</f>
        <v>high</v>
      </c>
      <c r="M98" s="27" t="str">
        <f>IF(IFERROR(SEARCH("Concessão",K98),-1)&gt;0,"high",IF(IFERROR(SEARCH("Pagamento",K98),-1)&gt;0,"medium",IF(IFERROR(SEARCH("Todos",K98),-1)&gt;0,"high","low")))</f>
        <v>medium</v>
      </c>
      <c r="N98" s="23"/>
    </row>
    <row r="99" spans="1:14" ht="24" x14ac:dyDescent="0.15">
      <c r="A99" s="17">
        <v>65</v>
      </c>
      <c r="B99" s="18" t="s">
        <v>127</v>
      </c>
      <c r="C99" s="23" t="s">
        <v>96</v>
      </c>
      <c r="D99" s="18" t="s">
        <v>7</v>
      </c>
      <c r="E99" s="17">
        <v>12</v>
      </c>
      <c r="F99" s="17">
        <v>5</v>
      </c>
      <c r="G99" s="18" t="s">
        <v>44</v>
      </c>
      <c r="H99" s="25" t="s">
        <v>65</v>
      </c>
      <c r="I99" s="25">
        <v>1</v>
      </c>
      <c r="J99" s="25" t="s">
        <v>65</v>
      </c>
      <c r="K99" s="26" t="s">
        <v>132</v>
      </c>
      <c r="L99" s="27" t="str">
        <f>IF(IFERROR(SEARCH("Concessão",K99),-1)&gt;0,"medium",IF(IFERROR(SEARCH("Pagamento",K99),-1)&gt;0,"high",IF(IFERROR(SEARCH("Todos",K99),-1)&gt;0,"high","low")))</f>
        <v>high</v>
      </c>
      <c r="M99" s="27" t="str">
        <f>IF(IFERROR(SEARCH("Concessão",K99),-1)&gt;0,"high",IF(IFERROR(SEARCH("Pagamento",K99),-1)&gt;0,"medium",IF(IFERROR(SEARCH("Todos",K99),-1)&gt;0,"high","low")))</f>
        <v>medium</v>
      </c>
      <c r="N99" s="23"/>
    </row>
    <row r="100" spans="1:14" ht="24" x14ac:dyDescent="0.15">
      <c r="A100" s="17">
        <v>66</v>
      </c>
      <c r="B100" s="29" t="s">
        <v>127</v>
      </c>
      <c r="C100" s="23" t="s">
        <v>100</v>
      </c>
      <c r="D100" s="18" t="s">
        <v>7</v>
      </c>
      <c r="E100" s="17">
        <v>12</v>
      </c>
      <c r="F100" s="17">
        <v>6</v>
      </c>
      <c r="G100" s="18" t="s">
        <v>44</v>
      </c>
      <c r="H100" s="25" t="s">
        <v>65</v>
      </c>
      <c r="I100" s="25">
        <v>1</v>
      </c>
      <c r="J100" s="25" t="s">
        <v>65</v>
      </c>
      <c r="K100" s="26" t="s">
        <v>132</v>
      </c>
      <c r="L100" s="27" t="str">
        <f>IF(IFERROR(SEARCH("Concessão",K100),-1)&gt;0,"medium",IF(IFERROR(SEARCH("Pagamento",K100),-1)&gt;0,"high",IF(IFERROR(SEARCH("Todos",K100),-1)&gt;0,"high","low")))</f>
        <v>high</v>
      </c>
      <c r="M100" s="27" t="str">
        <f>IF(IFERROR(SEARCH("Concessão",K100),-1)&gt;0,"high",IF(IFERROR(SEARCH("Pagamento",K100),-1)&gt;0,"medium",IF(IFERROR(SEARCH("Todos",K100),-1)&gt;0,"high","low")))</f>
        <v>medium</v>
      </c>
      <c r="N100" s="23"/>
    </row>
    <row r="101" spans="1:14" ht="24" x14ac:dyDescent="0.15">
      <c r="A101" s="17">
        <v>67</v>
      </c>
      <c r="B101" s="29" t="s">
        <v>127</v>
      </c>
      <c r="C101" s="23" t="s">
        <v>134</v>
      </c>
      <c r="D101" s="18" t="s">
        <v>7</v>
      </c>
      <c r="E101" s="17">
        <v>12</v>
      </c>
      <c r="F101" s="17">
        <v>7</v>
      </c>
      <c r="G101" s="18" t="s">
        <v>44</v>
      </c>
      <c r="H101" s="25" t="s">
        <v>65</v>
      </c>
      <c r="I101" s="25">
        <v>1</v>
      </c>
      <c r="J101" s="25" t="s">
        <v>65</v>
      </c>
      <c r="K101" s="26" t="s">
        <v>132</v>
      </c>
      <c r="L101" s="27" t="str">
        <f>IF(IFERROR(SEARCH("Concessão",K101),-1)&gt;0,"medium",IF(IFERROR(SEARCH("Pagamento",K101),-1)&gt;0,"high",IF(IFERROR(SEARCH("Todos",K101),-1)&gt;0,"high","low")))</f>
        <v>high</v>
      </c>
      <c r="M101" s="27" t="str">
        <f>IF(IFERROR(SEARCH("Concessão",K101),-1)&gt;0,"high",IF(IFERROR(SEARCH("Pagamento",K101),-1)&gt;0,"medium",IF(IFERROR(SEARCH("Todos",K101),-1)&gt;0,"high","low")))</f>
        <v>medium</v>
      </c>
      <c r="N101" s="23"/>
    </row>
    <row r="102" spans="1:14" ht="24" x14ac:dyDescent="0.15">
      <c r="A102" s="17">
        <v>68</v>
      </c>
      <c r="B102" s="18" t="s">
        <v>127</v>
      </c>
      <c r="C102" s="23" t="s">
        <v>135</v>
      </c>
      <c r="D102" s="18" t="s">
        <v>7</v>
      </c>
      <c r="E102" s="17">
        <v>12</v>
      </c>
      <c r="F102" s="17">
        <v>8</v>
      </c>
      <c r="G102" s="18" t="s">
        <v>44</v>
      </c>
      <c r="H102" s="25" t="s">
        <v>65</v>
      </c>
      <c r="I102" s="25">
        <v>1</v>
      </c>
      <c r="J102" s="25" t="s">
        <v>65</v>
      </c>
      <c r="K102" s="26" t="s">
        <v>132</v>
      </c>
      <c r="L102" s="27" t="str">
        <f>IF(IFERROR(SEARCH("Concessão",K102),-1)&gt;0,"medium",IF(IFERROR(SEARCH("Pagamento",K102),-1)&gt;0,"high",IF(IFERROR(SEARCH("Todos",K102),-1)&gt;0,"high","low")))</f>
        <v>high</v>
      </c>
      <c r="M102" s="27" t="str">
        <f>IF(IFERROR(SEARCH("Concessão",K102),-1)&gt;0,"high",IF(IFERROR(SEARCH("Pagamento",K102),-1)&gt;0,"medium",IF(IFERROR(SEARCH("Todos",K102),-1)&gt;0,"high","low")))</f>
        <v>medium</v>
      </c>
      <c r="N102" s="23"/>
    </row>
    <row r="103" spans="1:14" ht="24" x14ac:dyDescent="0.15">
      <c r="A103" s="17">
        <v>69</v>
      </c>
      <c r="B103" s="18" t="s">
        <v>127</v>
      </c>
      <c r="C103" s="23" t="s">
        <v>93</v>
      </c>
      <c r="D103" s="18" t="s">
        <v>7</v>
      </c>
      <c r="E103" s="17">
        <v>12</v>
      </c>
      <c r="F103" s="17">
        <v>9</v>
      </c>
      <c r="G103" s="18" t="s">
        <v>44</v>
      </c>
      <c r="H103" s="25" t="s">
        <v>65</v>
      </c>
      <c r="I103" s="25">
        <v>1</v>
      </c>
      <c r="J103" s="25" t="s">
        <v>65</v>
      </c>
      <c r="K103" s="26" t="s">
        <v>132</v>
      </c>
      <c r="L103" s="27" t="str">
        <f>IF(IFERROR(SEARCH("Concessão",K103),-1)&gt;0,"medium",IF(IFERROR(SEARCH("Pagamento",K103),-1)&gt;0,"high",IF(IFERROR(SEARCH("Todos",K103),-1)&gt;0,"high","low")))</f>
        <v>high</v>
      </c>
      <c r="M103" s="27" t="str">
        <f>IF(IFERROR(SEARCH("Concessão",K103),-1)&gt;0,"high",IF(IFERROR(SEARCH("Pagamento",K103),-1)&gt;0,"medium",IF(IFERROR(SEARCH("Todos",K103),-1)&gt;0,"high","low")))</f>
        <v>medium</v>
      </c>
      <c r="N103" s="23"/>
    </row>
    <row r="104" spans="1:14" ht="24" x14ac:dyDescent="0.15">
      <c r="A104" s="17">
        <v>70</v>
      </c>
      <c r="B104" s="18" t="s">
        <v>127</v>
      </c>
      <c r="C104" s="23" t="s">
        <v>136</v>
      </c>
      <c r="D104" s="18" t="s">
        <v>7</v>
      </c>
      <c r="E104" s="17">
        <v>12</v>
      </c>
      <c r="F104" s="17">
        <v>10</v>
      </c>
      <c r="G104" s="18" t="s">
        <v>44</v>
      </c>
      <c r="H104" s="25" t="s">
        <v>65</v>
      </c>
      <c r="I104" s="25">
        <v>1</v>
      </c>
      <c r="J104" s="25" t="s">
        <v>65</v>
      </c>
      <c r="K104" s="26" t="s">
        <v>132</v>
      </c>
      <c r="L104" s="27" t="str">
        <f>IF(IFERROR(SEARCH("Concessão",K104),-1)&gt;0,"medium",IF(IFERROR(SEARCH("Pagamento",K104),-1)&gt;0,"high",IF(IFERROR(SEARCH("Todos",K104),-1)&gt;0,"high","low")))</f>
        <v>high</v>
      </c>
      <c r="M104" s="27" t="str">
        <f>IF(IFERROR(SEARCH("Concessão",K104),-1)&gt;0,"high",IF(IFERROR(SEARCH("Pagamento",K104),-1)&gt;0,"medium",IF(IFERROR(SEARCH("Todos",K104),-1)&gt;0,"high","low")))</f>
        <v>medium</v>
      </c>
      <c r="N104" s="23"/>
    </row>
    <row r="105" spans="1:14" ht="24" x14ac:dyDescent="0.15">
      <c r="A105" s="17">
        <v>71</v>
      </c>
      <c r="B105" s="18" t="s">
        <v>127</v>
      </c>
      <c r="C105" s="23" t="s">
        <v>137</v>
      </c>
      <c r="D105" s="18" t="s">
        <v>7</v>
      </c>
      <c r="E105" s="17">
        <v>12</v>
      </c>
      <c r="F105" s="17">
        <v>11</v>
      </c>
      <c r="G105" s="18" t="s">
        <v>44</v>
      </c>
      <c r="H105" s="25" t="s">
        <v>65</v>
      </c>
      <c r="I105" s="25">
        <v>1</v>
      </c>
      <c r="J105" s="25" t="s">
        <v>65</v>
      </c>
      <c r="K105" s="26" t="s">
        <v>132</v>
      </c>
      <c r="L105" s="27" t="str">
        <f>IF(IFERROR(SEARCH("Concessão",K105),-1)&gt;0,"medium",IF(IFERROR(SEARCH("Pagamento",K105),-1)&gt;0,"high",IF(IFERROR(SEARCH("Todos",K105),-1)&gt;0,"high","low")))</f>
        <v>high</v>
      </c>
      <c r="M105" s="27" t="str">
        <f>IF(IFERROR(SEARCH("Concessão",K105),-1)&gt;0,"high",IF(IFERROR(SEARCH("Pagamento",K105),-1)&gt;0,"medium",IF(IFERROR(SEARCH("Todos",K105),-1)&gt;0,"high","low")))</f>
        <v>medium</v>
      </c>
      <c r="N105" s="23"/>
    </row>
    <row r="106" spans="1:14" ht="24" x14ac:dyDescent="0.15">
      <c r="A106" s="17">
        <v>72</v>
      </c>
      <c r="B106" s="18" t="s">
        <v>127</v>
      </c>
      <c r="C106" s="23" t="s">
        <v>138</v>
      </c>
      <c r="D106" s="18" t="s">
        <v>7</v>
      </c>
      <c r="E106" s="17">
        <v>12</v>
      </c>
      <c r="F106" s="17">
        <v>12</v>
      </c>
      <c r="G106" s="18" t="s">
        <v>44</v>
      </c>
      <c r="H106" s="25" t="s">
        <v>65</v>
      </c>
      <c r="I106" s="25">
        <v>1</v>
      </c>
      <c r="J106" s="25" t="s">
        <v>65</v>
      </c>
      <c r="K106" s="26" t="s">
        <v>132</v>
      </c>
      <c r="L106" s="27" t="str">
        <f>IF(IFERROR(SEARCH("Concessão",K106),-1)&gt;0,"medium",IF(IFERROR(SEARCH("Pagamento",K106),-1)&gt;0,"high",IF(IFERROR(SEARCH("Todos",K106),-1)&gt;0,"high","low")))</f>
        <v>high</v>
      </c>
      <c r="M106" s="27" t="str">
        <f>IF(IFERROR(SEARCH("Concessão",K106),-1)&gt;0,"high",IF(IFERROR(SEARCH("Pagamento",K106),-1)&gt;0,"medium",IF(IFERROR(SEARCH("Todos",K106),-1)&gt;0,"high","low")))</f>
        <v>medium</v>
      </c>
      <c r="N106" s="23"/>
    </row>
    <row r="107" spans="1:14" ht="24" x14ac:dyDescent="0.15">
      <c r="A107" s="17">
        <v>73</v>
      </c>
      <c r="B107" s="18" t="s">
        <v>127</v>
      </c>
      <c r="C107" s="23" t="s">
        <v>139</v>
      </c>
      <c r="D107" s="18" t="s">
        <v>7</v>
      </c>
      <c r="E107" s="17">
        <v>12</v>
      </c>
      <c r="F107" s="17">
        <v>13</v>
      </c>
      <c r="G107" s="18" t="s">
        <v>44</v>
      </c>
      <c r="H107" s="25" t="s">
        <v>65</v>
      </c>
      <c r="I107" s="25">
        <v>1</v>
      </c>
      <c r="J107" s="25" t="s">
        <v>65</v>
      </c>
      <c r="K107" s="26" t="s">
        <v>132</v>
      </c>
      <c r="L107" s="27" t="str">
        <f>IF(IFERROR(SEARCH("Concessão",K107),-1)&gt;0,"medium",IF(IFERROR(SEARCH("Pagamento",K107),-1)&gt;0,"high",IF(IFERROR(SEARCH("Todos",K107),-1)&gt;0,"high","low")))</f>
        <v>high</v>
      </c>
      <c r="M107" s="27" t="str">
        <f>IF(IFERROR(SEARCH("Concessão",K107),-1)&gt;0,"high",IF(IFERROR(SEARCH("Pagamento",K107),-1)&gt;0,"medium",IF(IFERROR(SEARCH("Todos",K107),-1)&gt;0,"high","low")))</f>
        <v>medium</v>
      </c>
      <c r="N107" s="23"/>
    </row>
    <row r="108" spans="1:14" ht="24" x14ac:dyDescent="0.15">
      <c r="A108" s="17">
        <v>74</v>
      </c>
      <c r="B108" s="18" t="s">
        <v>127</v>
      </c>
      <c r="C108" s="23" t="s">
        <v>140</v>
      </c>
      <c r="D108" s="18" t="s">
        <v>7</v>
      </c>
      <c r="E108" s="17">
        <v>12</v>
      </c>
      <c r="F108" s="17">
        <v>14</v>
      </c>
      <c r="G108" s="18" t="s">
        <v>44</v>
      </c>
      <c r="H108" s="25" t="s">
        <v>65</v>
      </c>
      <c r="I108" s="25">
        <v>1</v>
      </c>
      <c r="J108" s="25" t="s">
        <v>65</v>
      </c>
      <c r="K108" s="26" t="s">
        <v>132</v>
      </c>
      <c r="L108" s="27" t="str">
        <f>IF(IFERROR(SEARCH("Concessão",K108),-1)&gt;0,"medium",IF(IFERROR(SEARCH("Pagamento",K108),-1)&gt;0,"high",IF(IFERROR(SEARCH("Todos",K108),-1)&gt;0,"high","low")))</f>
        <v>high</v>
      </c>
      <c r="M108" s="27" t="str">
        <f>IF(IFERROR(SEARCH("Concessão",K108),-1)&gt;0,"high",IF(IFERROR(SEARCH("Pagamento",K108),-1)&gt;0,"medium",IF(IFERROR(SEARCH("Todos",K108),-1)&gt;0,"high","low")))</f>
        <v>medium</v>
      </c>
      <c r="N108" s="23"/>
    </row>
    <row r="109" spans="1:14" ht="24" x14ac:dyDescent="0.15">
      <c r="A109" s="17">
        <v>75</v>
      </c>
      <c r="B109" s="18" t="s">
        <v>127</v>
      </c>
      <c r="C109" s="23" t="s">
        <v>141</v>
      </c>
      <c r="D109" s="18" t="s">
        <v>7</v>
      </c>
      <c r="E109" s="17">
        <v>12</v>
      </c>
      <c r="F109" s="17">
        <v>15</v>
      </c>
      <c r="G109" s="18" t="s">
        <v>44</v>
      </c>
      <c r="H109" s="25" t="s">
        <v>65</v>
      </c>
      <c r="I109" s="25">
        <v>1</v>
      </c>
      <c r="J109" s="25" t="s">
        <v>65</v>
      </c>
      <c r="K109" s="26" t="s">
        <v>132</v>
      </c>
      <c r="L109" s="27" t="str">
        <f>IF(IFERROR(SEARCH("Concessão",K109),-1)&gt;0,"medium",IF(IFERROR(SEARCH("Pagamento",K109),-1)&gt;0,"high",IF(IFERROR(SEARCH("Todos",K109),-1)&gt;0,"high","low")))</f>
        <v>high</v>
      </c>
      <c r="M109" s="27" t="str">
        <f>IF(IFERROR(SEARCH("Concessão",K109),-1)&gt;0,"high",IF(IFERROR(SEARCH("Pagamento",K109),-1)&gt;0,"medium",IF(IFERROR(SEARCH("Todos",K109),-1)&gt;0,"high","low")))</f>
        <v>medium</v>
      </c>
      <c r="N109" s="23"/>
    </row>
    <row r="110" spans="1:14" ht="36" x14ac:dyDescent="0.15">
      <c r="A110" s="17">
        <v>41</v>
      </c>
      <c r="B110" s="29" t="s">
        <v>90</v>
      </c>
      <c r="C110" s="23" t="s">
        <v>98</v>
      </c>
      <c r="D110" s="18" t="s">
        <v>7</v>
      </c>
      <c r="E110" s="17">
        <v>6</v>
      </c>
      <c r="F110" s="17">
        <v>1</v>
      </c>
      <c r="G110" s="18" t="s">
        <v>91</v>
      </c>
      <c r="H110" s="25" t="s">
        <v>65</v>
      </c>
      <c r="I110" s="25">
        <v>1</v>
      </c>
      <c r="J110" s="25" t="s">
        <v>65</v>
      </c>
      <c r="K110" s="26" t="s">
        <v>132</v>
      </c>
      <c r="L110" s="27" t="str">
        <f>IF(IFERROR(SEARCH("Concessão",K110),-1)&gt;0,"medium",IF(IFERROR(SEARCH("Pagamento",K110),-1)&gt;0,"high",IF(IFERROR(SEARCH("Todos",K110),-1)&gt;0,"high","low")))</f>
        <v>high</v>
      </c>
      <c r="M110" s="27" t="str">
        <f>IF(IFERROR(SEARCH("Concessão",K110),-1)&gt;0,"high",IF(IFERROR(SEARCH("Pagamento",K110),-1)&gt;0,"medium",IF(IFERROR(SEARCH("Todos",K110),-1)&gt;0,"high","low")))</f>
        <v>medium</v>
      </c>
      <c r="N110" s="23"/>
    </row>
    <row r="111" spans="1:14" ht="36" x14ac:dyDescent="0.15">
      <c r="A111" s="17">
        <v>42</v>
      </c>
      <c r="B111" s="18" t="s">
        <v>90</v>
      </c>
      <c r="C111" s="23" t="s">
        <v>100</v>
      </c>
      <c r="D111" s="18" t="s">
        <v>7</v>
      </c>
      <c r="E111" s="17">
        <v>6</v>
      </c>
      <c r="F111" s="17">
        <v>2</v>
      </c>
      <c r="G111" s="18" t="s">
        <v>91</v>
      </c>
      <c r="H111" s="25" t="s">
        <v>65</v>
      </c>
      <c r="I111" s="25">
        <v>1</v>
      </c>
      <c r="J111" s="25" t="s">
        <v>65</v>
      </c>
      <c r="K111" s="26" t="s">
        <v>132</v>
      </c>
      <c r="L111" s="27" t="str">
        <f>IF(IFERROR(SEARCH("Concessão",K111),-1)&gt;0,"medium",IF(IFERROR(SEARCH("Pagamento",K111),-1)&gt;0,"high",IF(IFERROR(SEARCH("Todos",K111),-1)&gt;0,"high","low")))</f>
        <v>high</v>
      </c>
      <c r="M111" s="27" t="str">
        <f>IF(IFERROR(SEARCH("Concessão",K111),-1)&gt;0,"high",IF(IFERROR(SEARCH("Pagamento",K111),-1)&gt;0,"medium",IF(IFERROR(SEARCH("Todos",K111),-1)&gt;0,"high","low")))</f>
        <v>medium</v>
      </c>
      <c r="N111" s="23"/>
    </row>
    <row r="112" spans="1:14" ht="36" x14ac:dyDescent="0.15">
      <c r="A112" s="17">
        <v>45</v>
      </c>
      <c r="B112" s="18" t="s">
        <v>90</v>
      </c>
      <c r="C112" s="23" t="s">
        <v>102</v>
      </c>
      <c r="D112" s="18" t="s">
        <v>7</v>
      </c>
      <c r="E112" s="17">
        <v>6</v>
      </c>
      <c r="F112" s="17">
        <v>5</v>
      </c>
      <c r="G112" s="18" t="s">
        <v>91</v>
      </c>
      <c r="H112" s="25" t="s">
        <v>65</v>
      </c>
      <c r="I112" s="25">
        <v>1</v>
      </c>
      <c r="J112" s="25" t="s">
        <v>65</v>
      </c>
      <c r="K112" s="26" t="s">
        <v>132</v>
      </c>
      <c r="L112" s="27" t="str">
        <f>IF(IFERROR(SEARCH("Concessão",K112),-1)&gt;0,"medium",IF(IFERROR(SEARCH("Pagamento",K112),-1)&gt;0,"high",IF(IFERROR(SEARCH("Todos",K112),-1)&gt;0,"high","low")))</f>
        <v>high</v>
      </c>
      <c r="M112" s="27" t="str">
        <f>IF(IFERROR(SEARCH("Concessão",K112),-1)&gt;0,"high",IF(IFERROR(SEARCH("Pagamento",K112),-1)&gt;0,"medium",IF(IFERROR(SEARCH("Todos",K112),-1)&gt;0,"high","low")))</f>
        <v>medium</v>
      </c>
      <c r="N112" s="23"/>
    </row>
    <row r="113" spans="1:14" ht="36" x14ac:dyDescent="0.15">
      <c r="A113" s="17">
        <v>46</v>
      </c>
      <c r="B113" s="18" t="s">
        <v>90</v>
      </c>
      <c r="C113" s="23" t="s">
        <v>104</v>
      </c>
      <c r="D113" s="18" t="s">
        <v>7</v>
      </c>
      <c r="E113" s="17">
        <v>6</v>
      </c>
      <c r="F113" s="17">
        <v>6</v>
      </c>
      <c r="G113" s="18" t="s">
        <v>91</v>
      </c>
      <c r="H113" s="25" t="s">
        <v>65</v>
      </c>
      <c r="I113" s="25">
        <v>1</v>
      </c>
      <c r="J113" s="25" t="s">
        <v>65</v>
      </c>
      <c r="K113" s="26" t="s">
        <v>132</v>
      </c>
      <c r="L113" s="27" t="str">
        <f>IF(IFERROR(SEARCH("Concessão",K113),-1)&gt;0,"medium",IF(IFERROR(SEARCH("Pagamento",K113),-1)&gt;0,"high",IF(IFERROR(SEARCH("Todos",K113),-1)&gt;0,"high","low")))</f>
        <v>high</v>
      </c>
      <c r="M113" s="27" t="str">
        <f>IF(IFERROR(SEARCH("Concessão",K113),-1)&gt;0,"high",IF(IFERROR(SEARCH("Pagamento",K113),-1)&gt;0,"medium",IF(IFERROR(SEARCH("Todos",K113),-1)&gt;0,"high","low")))</f>
        <v>medium</v>
      </c>
      <c r="N113" s="23"/>
    </row>
    <row r="114" spans="1:14" ht="36" x14ac:dyDescent="0.15">
      <c r="A114" s="17">
        <v>47</v>
      </c>
      <c r="B114" s="18" t="s">
        <v>90</v>
      </c>
      <c r="C114" s="23" t="s">
        <v>105</v>
      </c>
      <c r="D114" s="18" t="s">
        <v>7</v>
      </c>
      <c r="E114" s="17">
        <v>6</v>
      </c>
      <c r="F114" s="17">
        <v>7</v>
      </c>
      <c r="G114" s="18" t="s">
        <v>91</v>
      </c>
      <c r="H114" s="25" t="s">
        <v>65</v>
      </c>
      <c r="I114" s="25">
        <v>1</v>
      </c>
      <c r="J114" s="25" t="s">
        <v>65</v>
      </c>
      <c r="K114" s="26" t="s">
        <v>132</v>
      </c>
      <c r="L114" s="27" t="str">
        <f>IF(IFERROR(SEARCH("Concessão",K114),-1)&gt;0,"medium",IF(IFERROR(SEARCH("Pagamento",K114),-1)&gt;0,"high",IF(IFERROR(SEARCH("Todos",K114),-1)&gt;0,"high","low")))</f>
        <v>high</v>
      </c>
      <c r="M114" s="27" t="str">
        <f>IF(IFERROR(SEARCH("Concessão",K114),-1)&gt;0,"high",IF(IFERROR(SEARCH("Pagamento",K114),-1)&gt;0,"medium",IF(IFERROR(SEARCH("Todos",K114),-1)&gt;0,"high","low")))</f>
        <v>medium</v>
      </c>
      <c r="N114" s="23"/>
    </row>
    <row r="115" spans="1:14" ht="36" x14ac:dyDescent="0.15">
      <c r="A115" s="17">
        <v>48</v>
      </c>
      <c r="B115" s="18" t="s">
        <v>90</v>
      </c>
      <c r="C115" s="23" t="s">
        <v>100</v>
      </c>
      <c r="D115" s="18" t="s">
        <v>7</v>
      </c>
      <c r="E115" s="17">
        <v>6</v>
      </c>
      <c r="F115" s="17">
        <v>8</v>
      </c>
      <c r="G115" s="18" t="s">
        <v>91</v>
      </c>
      <c r="H115" s="25" t="s">
        <v>65</v>
      </c>
      <c r="I115" s="25">
        <v>1</v>
      </c>
      <c r="J115" s="25" t="s">
        <v>65</v>
      </c>
      <c r="K115" s="26" t="s">
        <v>132</v>
      </c>
      <c r="L115" s="27" t="str">
        <f>IF(IFERROR(SEARCH("Concessão",K115),-1)&gt;0,"medium",IF(IFERROR(SEARCH("Pagamento",K115),-1)&gt;0,"high",IF(IFERROR(SEARCH("Todos",K115),-1)&gt;0,"high","low")))</f>
        <v>high</v>
      </c>
      <c r="M115" s="27" t="str">
        <f>IF(IFERROR(SEARCH("Concessão",K115),-1)&gt;0,"high",IF(IFERROR(SEARCH("Pagamento",K115),-1)&gt;0,"medium",IF(IFERROR(SEARCH("Todos",K115),-1)&gt;0,"high","low")))</f>
        <v>medium</v>
      </c>
      <c r="N115" s="23"/>
    </row>
    <row r="116" spans="1:14" ht="24" x14ac:dyDescent="0.15">
      <c r="A116" s="17">
        <v>130</v>
      </c>
      <c r="B116" s="18" t="s">
        <v>186</v>
      </c>
      <c r="C116" s="23" t="s">
        <v>187</v>
      </c>
      <c r="D116" s="18" t="s">
        <v>7</v>
      </c>
      <c r="E116" s="17">
        <v>33</v>
      </c>
      <c r="F116" s="17">
        <v>1</v>
      </c>
      <c r="G116" s="18" t="s">
        <v>91</v>
      </c>
      <c r="H116" s="25" t="s">
        <v>29</v>
      </c>
      <c r="I116" s="25">
        <v>1</v>
      </c>
      <c r="J116" s="25" t="s">
        <v>65</v>
      </c>
      <c r="K116" s="26" t="s">
        <v>132</v>
      </c>
      <c r="L116" s="27" t="str">
        <f>IF(IFERROR(SEARCH("Concessão",K116),-1)&gt;0,"medium",IF(IFERROR(SEARCH("Pagamento",K116),-1)&gt;0,"high",IF(IFERROR(SEARCH("Todos",K116),-1)&gt;0,"high","low")))</f>
        <v>high</v>
      </c>
      <c r="M116" s="27" t="str">
        <f>IF(IFERROR(SEARCH("Concessão",K116),-1)&gt;0,"high",IF(IFERROR(SEARCH("Pagamento",K116),-1)&gt;0,"medium",IF(IFERROR(SEARCH("Todos",K116),-1)&gt;0,"high","low")))</f>
        <v>medium</v>
      </c>
      <c r="N116" s="23"/>
    </row>
    <row r="117" spans="1:14" ht="24" x14ac:dyDescent="0.15">
      <c r="A117" s="17">
        <v>131</v>
      </c>
      <c r="B117" s="18" t="s">
        <v>186</v>
      </c>
      <c r="C117" s="23" t="s">
        <v>148</v>
      </c>
      <c r="D117" s="18" t="s">
        <v>7</v>
      </c>
      <c r="E117" s="17">
        <v>33</v>
      </c>
      <c r="F117" s="17">
        <v>2</v>
      </c>
      <c r="G117" s="18" t="s">
        <v>91</v>
      </c>
      <c r="H117" s="25" t="s">
        <v>29</v>
      </c>
      <c r="I117" s="25">
        <v>1</v>
      </c>
      <c r="J117" s="25" t="s">
        <v>65</v>
      </c>
      <c r="K117" s="26" t="s">
        <v>132</v>
      </c>
      <c r="L117" s="27" t="str">
        <f>IF(IFERROR(SEARCH("Concessão",K117),-1)&gt;0,"medium",IF(IFERROR(SEARCH("Pagamento",K117),-1)&gt;0,"high",IF(IFERROR(SEARCH("Todos",K117),-1)&gt;0,"high","low")))</f>
        <v>high</v>
      </c>
      <c r="M117" s="27" t="str">
        <f>IF(IFERROR(SEARCH("Concessão",K117),-1)&gt;0,"high",IF(IFERROR(SEARCH("Pagamento",K117),-1)&gt;0,"medium",IF(IFERROR(SEARCH("Todos",K117),-1)&gt;0,"high","low")))</f>
        <v>medium</v>
      </c>
      <c r="N117" s="23"/>
    </row>
    <row r="118" spans="1:14" ht="24" x14ac:dyDescent="0.15">
      <c r="A118" s="17">
        <v>132</v>
      </c>
      <c r="B118" s="18" t="s">
        <v>186</v>
      </c>
      <c r="C118" s="23" t="s">
        <v>188</v>
      </c>
      <c r="D118" s="18" t="s">
        <v>7</v>
      </c>
      <c r="E118" s="17">
        <v>33</v>
      </c>
      <c r="F118" s="17">
        <v>3</v>
      </c>
      <c r="G118" s="18" t="s">
        <v>91</v>
      </c>
      <c r="H118" s="25" t="s">
        <v>29</v>
      </c>
      <c r="I118" s="25">
        <v>1</v>
      </c>
      <c r="J118" s="25" t="s">
        <v>65</v>
      </c>
      <c r="K118" s="26" t="s">
        <v>132</v>
      </c>
      <c r="L118" s="27" t="str">
        <f>IF(IFERROR(SEARCH("Concessão",K118),-1)&gt;0,"medium",IF(IFERROR(SEARCH("Pagamento",K118),-1)&gt;0,"high",IF(IFERROR(SEARCH("Todos",K118),-1)&gt;0,"high","low")))</f>
        <v>high</v>
      </c>
      <c r="M118" s="27" t="str">
        <f>IF(IFERROR(SEARCH("Concessão",K118),-1)&gt;0,"high",IF(IFERROR(SEARCH("Pagamento",K118),-1)&gt;0,"medium",IF(IFERROR(SEARCH("Todos",K118),-1)&gt;0,"high","low")))</f>
        <v>medium</v>
      </c>
      <c r="N118" s="23"/>
    </row>
    <row r="119" spans="1:14" ht="24" x14ac:dyDescent="0.15">
      <c r="A119" s="17">
        <v>133</v>
      </c>
      <c r="B119" s="18" t="s">
        <v>186</v>
      </c>
      <c r="C119" s="23" t="s">
        <v>189</v>
      </c>
      <c r="D119" s="18" t="s">
        <v>7</v>
      </c>
      <c r="E119" s="17">
        <v>33</v>
      </c>
      <c r="F119" s="17">
        <v>4</v>
      </c>
      <c r="G119" s="18" t="s">
        <v>91</v>
      </c>
      <c r="H119" s="25" t="s">
        <v>29</v>
      </c>
      <c r="I119" s="25">
        <v>1</v>
      </c>
      <c r="J119" s="25" t="s">
        <v>65</v>
      </c>
      <c r="K119" s="26" t="s">
        <v>132</v>
      </c>
      <c r="L119" s="27" t="str">
        <f>IF(IFERROR(SEARCH("Concessão",K119),-1)&gt;0,"medium",IF(IFERROR(SEARCH("Pagamento",K119),-1)&gt;0,"high",IF(IFERROR(SEARCH("Todos",K119),-1)&gt;0,"high","low")))</f>
        <v>high</v>
      </c>
      <c r="M119" s="27" t="str">
        <f>IF(IFERROR(SEARCH("Concessão",K119),-1)&gt;0,"high",IF(IFERROR(SEARCH("Pagamento",K119),-1)&gt;0,"medium",IF(IFERROR(SEARCH("Todos",K119),-1)&gt;0,"high","low")))</f>
        <v>medium</v>
      </c>
      <c r="N119" s="23"/>
    </row>
    <row r="120" spans="1:14" ht="24" x14ac:dyDescent="0.15">
      <c r="A120" s="17">
        <v>134</v>
      </c>
      <c r="B120" s="18" t="s">
        <v>186</v>
      </c>
      <c r="C120" s="23" t="s">
        <v>190</v>
      </c>
      <c r="D120" s="18" t="s">
        <v>7</v>
      </c>
      <c r="E120" s="17">
        <v>33</v>
      </c>
      <c r="F120" s="17">
        <v>5</v>
      </c>
      <c r="G120" s="18" t="s">
        <v>91</v>
      </c>
      <c r="H120" s="25" t="s">
        <v>29</v>
      </c>
      <c r="I120" s="25">
        <v>1</v>
      </c>
      <c r="J120" s="25" t="s">
        <v>65</v>
      </c>
      <c r="K120" s="26" t="s">
        <v>132</v>
      </c>
      <c r="L120" s="27" t="str">
        <f>IF(IFERROR(SEARCH("Concessão",K120),-1)&gt;0,"medium",IF(IFERROR(SEARCH("Pagamento",K120),-1)&gt;0,"high",IF(IFERROR(SEARCH("Todos",K120),-1)&gt;0,"high","low")))</f>
        <v>high</v>
      </c>
      <c r="M120" s="27" t="str">
        <f>IF(IFERROR(SEARCH("Concessão",K120),-1)&gt;0,"high",IF(IFERROR(SEARCH("Pagamento",K120),-1)&gt;0,"medium",IF(IFERROR(SEARCH("Todos",K120),-1)&gt;0,"high","low")))</f>
        <v>medium</v>
      </c>
      <c r="N120" s="23"/>
    </row>
    <row r="121" spans="1:14" ht="24" x14ac:dyDescent="0.15">
      <c r="A121" s="17">
        <v>135</v>
      </c>
      <c r="B121" s="18" t="s">
        <v>186</v>
      </c>
      <c r="C121" s="23" t="s">
        <v>191</v>
      </c>
      <c r="D121" s="18" t="s">
        <v>7</v>
      </c>
      <c r="E121" s="17">
        <v>33</v>
      </c>
      <c r="F121" s="17">
        <v>6</v>
      </c>
      <c r="G121" s="18" t="s">
        <v>91</v>
      </c>
      <c r="H121" s="25" t="s">
        <v>29</v>
      </c>
      <c r="I121" s="25">
        <v>1</v>
      </c>
      <c r="J121" s="25" t="s">
        <v>65</v>
      </c>
      <c r="K121" s="26" t="s">
        <v>132</v>
      </c>
      <c r="L121" s="27" t="str">
        <f>IF(IFERROR(SEARCH("Concessão",K121),-1)&gt;0,"medium",IF(IFERROR(SEARCH("Pagamento",K121),-1)&gt;0,"high",IF(IFERROR(SEARCH("Todos",K121),-1)&gt;0,"high","low")))</f>
        <v>high</v>
      </c>
      <c r="M121" s="27" t="str">
        <f>IF(IFERROR(SEARCH("Concessão",K121),-1)&gt;0,"high",IF(IFERROR(SEARCH("Pagamento",K121),-1)&gt;0,"medium",IF(IFERROR(SEARCH("Todos",K121),-1)&gt;0,"high","low")))</f>
        <v>medium</v>
      </c>
      <c r="N121" s="23"/>
    </row>
    <row r="122" spans="1:14" ht="24" x14ac:dyDescent="0.15">
      <c r="A122" s="17">
        <v>136</v>
      </c>
      <c r="B122" s="18" t="s">
        <v>186</v>
      </c>
      <c r="C122" s="23" t="s">
        <v>192</v>
      </c>
      <c r="D122" s="18" t="s">
        <v>7</v>
      </c>
      <c r="E122" s="17">
        <v>33</v>
      </c>
      <c r="F122" s="17">
        <v>7</v>
      </c>
      <c r="G122" s="18" t="s">
        <v>91</v>
      </c>
      <c r="H122" s="25" t="s">
        <v>29</v>
      </c>
      <c r="I122" s="25">
        <v>1</v>
      </c>
      <c r="J122" s="25" t="s">
        <v>65</v>
      </c>
      <c r="K122" s="26" t="s">
        <v>132</v>
      </c>
      <c r="L122" s="27" t="str">
        <f>IF(IFERROR(SEARCH("Concessão",K122),-1)&gt;0,"medium",IF(IFERROR(SEARCH("Pagamento",K122),-1)&gt;0,"high",IF(IFERROR(SEARCH("Todos",K122),-1)&gt;0,"high","low")))</f>
        <v>high</v>
      </c>
      <c r="M122" s="27" t="str">
        <f>IF(IFERROR(SEARCH("Concessão",K122),-1)&gt;0,"high",IF(IFERROR(SEARCH("Pagamento",K122),-1)&gt;0,"medium",IF(IFERROR(SEARCH("Todos",K122),-1)&gt;0,"high","low")))</f>
        <v>medium</v>
      </c>
      <c r="N122" s="23"/>
    </row>
    <row r="123" spans="1:14" ht="24" x14ac:dyDescent="0.15">
      <c r="A123" s="17">
        <v>137</v>
      </c>
      <c r="B123" s="18" t="s">
        <v>186</v>
      </c>
      <c r="C123" s="23" t="s">
        <v>193</v>
      </c>
      <c r="D123" s="18" t="s">
        <v>7</v>
      </c>
      <c r="E123" s="17">
        <v>33</v>
      </c>
      <c r="F123" s="17">
        <v>8</v>
      </c>
      <c r="G123" s="18" t="s">
        <v>91</v>
      </c>
      <c r="H123" s="25" t="s">
        <v>29</v>
      </c>
      <c r="I123" s="25">
        <v>1</v>
      </c>
      <c r="J123" s="25" t="s">
        <v>65</v>
      </c>
      <c r="K123" s="26" t="s">
        <v>132</v>
      </c>
      <c r="L123" s="27" t="str">
        <f>IF(IFERROR(SEARCH("Concessão",K123),-1)&gt;0,"medium",IF(IFERROR(SEARCH("Pagamento",K123),-1)&gt;0,"high",IF(IFERROR(SEARCH("Todos",K123),-1)&gt;0,"high","low")))</f>
        <v>high</v>
      </c>
      <c r="M123" s="27" t="str">
        <f>IF(IFERROR(SEARCH("Concessão",K123),-1)&gt;0,"high",IF(IFERROR(SEARCH("Pagamento",K123),-1)&gt;0,"medium",IF(IFERROR(SEARCH("Todos",K123),-1)&gt;0,"high","low")))</f>
        <v>medium</v>
      </c>
      <c r="N123" s="23"/>
    </row>
    <row r="124" spans="1:14" ht="24" x14ac:dyDescent="0.15">
      <c r="A124" s="17">
        <v>138</v>
      </c>
      <c r="B124" s="18" t="s">
        <v>186</v>
      </c>
      <c r="C124" s="23" t="s">
        <v>194</v>
      </c>
      <c r="D124" s="18" t="s">
        <v>7</v>
      </c>
      <c r="E124" s="17">
        <v>33</v>
      </c>
      <c r="F124" s="17">
        <v>9</v>
      </c>
      <c r="G124" s="18" t="s">
        <v>91</v>
      </c>
      <c r="H124" s="25" t="s">
        <v>29</v>
      </c>
      <c r="I124" s="25">
        <v>1</v>
      </c>
      <c r="J124" s="25" t="s">
        <v>65</v>
      </c>
      <c r="K124" s="26" t="s">
        <v>132</v>
      </c>
      <c r="L124" s="27" t="str">
        <f>IF(IFERROR(SEARCH("Concessão",K124),-1)&gt;0,"medium",IF(IFERROR(SEARCH("Pagamento",K124),-1)&gt;0,"high",IF(IFERROR(SEARCH("Todos",K124),-1)&gt;0,"high","low")))</f>
        <v>high</v>
      </c>
      <c r="M124" s="27" t="str">
        <f>IF(IFERROR(SEARCH("Concessão",K124),-1)&gt;0,"high",IF(IFERROR(SEARCH("Pagamento",K124),-1)&gt;0,"medium",IF(IFERROR(SEARCH("Todos",K124),-1)&gt;0,"high","low")))</f>
        <v>medium</v>
      </c>
      <c r="N124" s="23"/>
    </row>
    <row r="125" spans="1:14" ht="24" x14ac:dyDescent="0.15">
      <c r="A125" s="17">
        <v>82</v>
      </c>
      <c r="B125" s="18" t="s">
        <v>147</v>
      </c>
      <c r="C125" s="23" t="s">
        <v>137</v>
      </c>
      <c r="D125" s="18" t="s">
        <v>7</v>
      </c>
      <c r="E125" s="17">
        <v>15</v>
      </c>
      <c r="F125" s="17">
        <v>1</v>
      </c>
      <c r="G125" s="18" t="s">
        <v>3</v>
      </c>
      <c r="H125" s="25" t="s">
        <v>29</v>
      </c>
      <c r="I125" s="25">
        <v>1</v>
      </c>
      <c r="J125" s="25" t="s">
        <v>65</v>
      </c>
      <c r="K125" s="26" t="s">
        <v>132</v>
      </c>
      <c r="L125" s="27" t="str">
        <f>IF(IFERROR(SEARCH("Concessão",K125),-1)&gt;0,"medium",IF(IFERROR(SEARCH("Pagamento",K125),-1)&gt;0,"high",IF(IFERROR(SEARCH("Todos",K125),-1)&gt;0,"high","low")))</f>
        <v>high</v>
      </c>
      <c r="M125" s="27" t="str">
        <f>IF(IFERROR(SEARCH("Concessão",K125),-1)&gt;0,"high",IF(IFERROR(SEARCH("Pagamento",K125),-1)&gt;0,"medium",IF(IFERROR(SEARCH("Todos",K125),-1)&gt;0,"high","low")))</f>
        <v>medium</v>
      </c>
      <c r="N125" s="23"/>
    </row>
    <row r="126" spans="1:14" ht="24" x14ac:dyDescent="0.15">
      <c r="A126" s="17">
        <v>83</v>
      </c>
      <c r="B126" s="18" t="s">
        <v>147</v>
      </c>
      <c r="C126" s="23" t="s">
        <v>148</v>
      </c>
      <c r="D126" s="18" t="s">
        <v>7</v>
      </c>
      <c r="E126" s="17">
        <v>15</v>
      </c>
      <c r="F126" s="17">
        <v>2</v>
      </c>
      <c r="G126" s="18" t="s">
        <v>3</v>
      </c>
      <c r="H126" s="25" t="s">
        <v>29</v>
      </c>
      <c r="I126" s="25">
        <v>1</v>
      </c>
      <c r="J126" s="25" t="s">
        <v>65</v>
      </c>
      <c r="K126" s="26" t="s">
        <v>132</v>
      </c>
      <c r="L126" s="27" t="str">
        <f>IF(IFERROR(SEARCH("Concessão",K126),-1)&gt;0,"medium",IF(IFERROR(SEARCH("Pagamento",K126),-1)&gt;0,"high",IF(IFERROR(SEARCH("Todos",K126),-1)&gt;0,"high","low")))</f>
        <v>high</v>
      </c>
      <c r="M126" s="27" t="str">
        <f>IF(IFERROR(SEARCH("Concessão",K126),-1)&gt;0,"high",IF(IFERROR(SEARCH("Pagamento",K126),-1)&gt;0,"medium",IF(IFERROR(SEARCH("Todos",K126),-1)&gt;0,"high","low")))</f>
        <v>medium</v>
      </c>
      <c r="N126" s="23"/>
    </row>
    <row r="127" spans="1:14" ht="24" x14ac:dyDescent="0.15">
      <c r="A127" s="17">
        <v>122</v>
      </c>
      <c r="B127" s="29" t="s">
        <v>176</v>
      </c>
      <c r="C127" s="23" t="s">
        <v>100</v>
      </c>
      <c r="D127" s="18" t="s">
        <v>7</v>
      </c>
      <c r="E127" s="17">
        <v>30</v>
      </c>
      <c r="F127" s="17">
        <v>2</v>
      </c>
      <c r="G127" s="18" t="s">
        <v>91</v>
      </c>
      <c r="H127" s="25" t="s">
        <v>29</v>
      </c>
      <c r="I127" s="25">
        <v>1</v>
      </c>
      <c r="J127" s="25" t="s">
        <v>22</v>
      </c>
      <c r="K127" s="26" t="s">
        <v>132</v>
      </c>
      <c r="L127" s="27" t="str">
        <f>IF(IFERROR(SEARCH("Concessão",K127),-1)&gt;0,"medium",IF(IFERROR(SEARCH("Pagamento",K127),-1)&gt;0,"high",IF(IFERROR(SEARCH("Todos",K127),-1)&gt;0,"high","low")))</f>
        <v>high</v>
      </c>
      <c r="M127" s="27" t="str">
        <f>IF(IFERROR(SEARCH("Concessão",K127),-1)&gt;0,"high",IF(IFERROR(SEARCH("Pagamento",K127),-1)&gt;0,"medium",IF(IFERROR(SEARCH("Todos",K127),-1)&gt;0,"high","low")))</f>
        <v>medium</v>
      </c>
      <c r="N127" s="23"/>
    </row>
    <row r="128" spans="1:14" ht="24" x14ac:dyDescent="0.15">
      <c r="A128" s="17">
        <v>6</v>
      </c>
      <c r="B128" s="18" t="s">
        <v>27</v>
      </c>
      <c r="C128" s="23" t="s">
        <v>33</v>
      </c>
      <c r="D128" s="18" t="s">
        <v>7</v>
      </c>
      <c r="E128" s="17">
        <v>2</v>
      </c>
      <c r="F128" s="17">
        <v>3</v>
      </c>
      <c r="G128" s="18" t="s">
        <v>63</v>
      </c>
      <c r="H128" s="25" t="s">
        <v>22</v>
      </c>
      <c r="I128" s="25">
        <v>1</v>
      </c>
      <c r="J128" s="25" t="s">
        <v>29</v>
      </c>
      <c r="K128" s="26" t="s">
        <v>132</v>
      </c>
      <c r="L128" s="27" t="str">
        <f>IF(IFERROR(SEARCH("Concessão",K128),-1)&gt;0,"medium",IF(IFERROR(SEARCH("Pagamento",K128),-1)&gt;0,"high",IF(IFERROR(SEARCH("Todos",K128),-1)&gt;0,"high","low")))</f>
        <v>high</v>
      </c>
      <c r="M128" s="27" t="str">
        <f>IF(IFERROR(SEARCH("Concessão",K128),-1)&gt;0,"high",IF(IFERROR(SEARCH("Pagamento",K128),-1)&gt;0,"medium",IF(IFERROR(SEARCH("Todos",K128),-1)&gt;0,"high","low")))</f>
        <v>medium</v>
      </c>
      <c r="N128" s="23"/>
    </row>
    <row r="129" spans="1:14" ht="24" x14ac:dyDescent="0.15">
      <c r="A129" s="17">
        <v>7</v>
      </c>
      <c r="B129" s="18" t="s">
        <v>27</v>
      </c>
      <c r="C129" s="23" t="s">
        <v>34</v>
      </c>
      <c r="D129" s="18" t="s">
        <v>7</v>
      </c>
      <c r="E129" s="17">
        <v>2</v>
      </c>
      <c r="F129" s="17">
        <v>4</v>
      </c>
      <c r="G129" s="18" t="s">
        <v>63</v>
      </c>
      <c r="H129" s="25" t="s">
        <v>22</v>
      </c>
      <c r="I129" s="25">
        <v>1</v>
      </c>
      <c r="J129" s="25" t="s">
        <v>29</v>
      </c>
      <c r="K129" s="26" t="s">
        <v>132</v>
      </c>
      <c r="L129" s="27" t="str">
        <f>IF(IFERROR(SEARCH("Concessão",K129),-1)&gt;0,"medium",IF(IFERROR(SEARCH("Pagamento",K129),-1)&gt;0,"high",IF(IFERROR(SEARCH("Todos",K129),-1)&gt;0,"high","low")))</f>
        <v>high</v>
      </c>
      <c r="M129" s="27" t="str">
        <f>IF(IFERROR(SEARCH("Concessão",K129),-1)&gt;0,"high",IF(IFERROR(SEARCH("Pagamento",K129),-1)&gt;0,"medium",IF(IFERROR(SEARCH("Todos",K129),-1)&gt;0,"high","low")))</f>
        <v>medium</v>
      </c>
      <c r="N129" s="23"/>
    </row>
    <row r="130" spans="1:14" ht="24" x14ac:dyDescent="0.15">
      <c r="A130" s="17">
        <v>14</v>
      </c>
      <c r="B130" s="18" t="s">
        <v>27</v>
      </c>
      <c r="C130" s="23" t="s">
        <v>41</v>
      </c>
      <c r="D130" s="18" t="s">
        <v>7</v>
      </c>
      <c r="E130" s="17">
        <v>2</v>
      </c>
      <c r="F130" s="17">
        <v>11</v>
      </c>
      <c r="G130" s="18" t="s">
        <v>63</v>
      </c>
      <c r="H130" s="25" t="s">
        <v>22</v>
      </c>
      <c r="I130" s="25">
        <v>1</v>
      </c>
      <c r="J130" s="25" t="s">
        <v>29</v>
      </c>
      <c r="K130" s="26" t="s">
        <v>132</v>
      </c>
      <c r="L130" s="27" t="str">
        <f>IF(IFERROR(SEARCH("Concessão",K130),-1)&gt;0,"medium",IF(IFERROR(SEARCH("Pagamento",K130),-1)&gt;0,"high",IF(IFERROR(SEARCH("Todos",K130),-1)&gt;0,"high","low")))</f>
        <v>high</v>
      </c>
      <c r="M130" s="27" t="str">
        <f>IF(IFERROR(SEARCH("Concessão",K130),-1)&gt;0,"high",IF(IFERROR(SEARCH("Pagamento",K130),-1)&gt;0,"medium",IF(IFERROR(SEARCH("Todos",K130),-1)&gt;0,"high","low")))</f>
        <v>medium</v>
      </c>
      <c r="N130" s="23"/>
    </row>
    <row r="131" spans="1:14" ht="24" x14ac:dyDescent="0.15">
      <c r="A131" s="17">
        <v>15</v>
      </c>
      <c r="B131" s="29" t="s">
        <v>27</v>
      </c>
      <c r="C131" s="23" t="s">
        <v>43</v>
      </c>
      <c r="D131" s="18" t="s">
        <v>7</v>
      </c>
      <c r="E131" s="17">
        <v>2</v>
      </c>
      <c r="F131" s="17">
        <v>12</v>
      </c>
      <c r="G131" s="18" t="s">
        <v>63</v>
      </c>
      <c r="H131" s="25" t="s">
        <v>22</v>
      </c>
      <c r="I131" s="25">
        <v>1</v>
      </c>
      <c r="J131" s="25" t="s">
        <v>29</v>
      </c>
      <c r="K131" s="26" t="s">
        <v>132</v>
      </c>
      <c r="L131" s="27" t="str">
        <f>IF(IFERROR(SEARCH("Concessão",K131),-1)&gt;0,"medium",IF(IFERROR(SEARCH("Pagamento",K131),-1)&gt;0,"high",IF(IFERROR(SEARCH("Todos",K131),-1)&gt;0,"high","low")))</f>
        <v>high</v>
      </c>
      <c r="M131" s="27" t="str">
        <f>IF(IFERROR(SEARCH("Concessão",K131),-1)&gt;0,"high",IF(IFERROR(SEARCH("Pagamento",K131),-1)&gt;0,"medium",IF(IFERROR(SEARCH("Todos",K131),-1)&gt;0,"high","low")))</f>
        <v>medium</v>
      </c>
      <c r="N131" s="23"/>
    </row>
    <row r="132" spans="1:14" ht="12" x14ac:dyDescent="0.15">
      <c r="A132" s="17">
        <v>23</v>
      </c>
      <c r="B132" s="29" t="s">
        <v>59</v>
      </c>
      <c r="C132" s="23" t="s">
        <v>60</v>
      </c>
      <c r="D132" s="18" t="s">
        <v>7</v>
      </c>
      <c r="E132" s="17">
        <v>5</v>
      </c>
      <c r="F132" s="17">
        <v>1</v>
      </c>
      <c r="G132" s="18" t="s">
        <v>63</v>
      </c>
      <c r="H132" s="25" t="s">
        <v>22</v>
      </c>
      <c r="I132" s="25">
        <v>1</v>
      </c>
      <c r="J132" s="25" t="s">
        <v>29</v>
      </c>
      <c r="K132" s="26" t="s">
        <v>132</v>
      </c>
      <c r="L132" s="27" t="str">
        <f>IF(IFERROR(SEARCH("Concessão",K132),-1)&gt;0,"medium",IF(IFERROR(SEARCH("Pagamento",K132),-1)&gt;0,"high",IF(IFERROR(SEARCH("Todos",K132),-1)&gt;0,"high","low")))</f>
        <v>high</v>
      </c>
      <c r="M132" s="27" t="str">
        <f>IF(IFERROR(SEARCH("Concessão",K132),-1)&gt;0,"high",IF(IFERROR(SEARCH("Pagamento",K132),-1)&gt;0,"medium",IF(IFERROR(SEARCH("Todos",K132),-1)&gt;0,"high","low")))</f>
        <v>medium</v>
      </c>
      <c r="N132" s="23"/>
    </row>
    <row r="133" spans="1:14" ht="12" x14ac:dyDescent="0.15">
      <c r="A133" s="17">
        <v>24</v>
      </c>
      <c r="B133" s="18" t="s">
        <v>59</v>
      </c>
      <c r="C133" s="23" t="s">
        <v>64</v>
      </c>
      <c r="D133" s="18" t="s">
        <v>7</v>
      </c>
      <c r="E133" s="17">
        <v>5</v>
      </c>
      <c r="F133" s="17">
        <v>2</v>
      </c>
      <c r="G133" s="18" t="s">
        <v>63</v>
      </c>
      <c r="H133" s="25" t="s">
        <v>22</v>
      </c>
      <c r="I133" s="25">
        <v>1</v>
      </c>
      <c r="J133" s="25" t="s">
        <v>29</v>
      </c>
      <c r="K133" s="26" t="s">
        <v>132</v>
      </c>
      <c r="L133" s="27" t="str">
        <f>IF(IFERROR(SEARCH("Concessão",K133),-1)&gt;0,"medium",IF(IFERROR(SEARCH("Pagamento",K133),-1)&gt;0,"high",IF(IFERROR(SEARCH("Todos",K133),-1)&gt;0,"high","low")))</f>
        <v>high</v>
      </c>
      <c r="M133" s="27" t="str">
        <f>IF(IFERROR(SEARCH("Concessão",K133),-1)&gt;0,"high",IF(IFERROR(SEARCH("Pagamento",K133),-1)&gt;0,"medium",IF(IFERROR(SEARCH("Todos",K133),-1)&gt;0,"high","low")))</f>
        <v>medium</v>
      </c>
      <c r="N133" s="23"/>
    </row>
    <row r="134" spans="1:14" ht="12" x14ac:dyDescent="0.15">
      <c r="A134" s="17">
        <v>25</v>
      </c>
      <c r="B134" s="18" t="s">
        <v>59</v>
      </c>
      <c r="C134" s="23" t="s">
        <v>66</v>
      </c>
      <c r="D134" s="18" t="s">
        <v>7</v>
      </c>
      <c r="E134" s="17">
        <v>5</v>
      </c>
      <c r="F134" s="17">
        <v>3</v>
      </c>
      <c r="G134" s="18" t="s">
        <v>63</v>
      </c>
      <c r="H134" s="25" t="s">
        <v>22</v>
      </c>
      <c r="I134" s="25">
        <v>1</v>
      </c>
      <c r="J134" s="25" t="s">
        <v>29</v>
      </c>
      <c r="K134" s="26" t="s">
        <v>132</v>
      </c>
      <c r="L134" s="27" t="str">
        <f>IF(IFERROR(SEARCH("Concessão",K134),-1)&gt;0,"medium",IF(IFERROR(SEARCH("Pagamento",K134),-1)&gt;0,"high",IF(IFERROR(SEARCH("Todos",K134),-1)&gt;0,"high","low")))</f>
        <v>high</v>
      </c>
      <c r="M134" s="27" t="str">
        <f>IF(IFERROR(SEARCH("Concessão",K134),-1)&gt;0,"high",IF(IFERROR(SEARCH("Pagamento",K134),-1)&gt;0,"medium",IF(IFERROR(SEARCH("Todos",K134),-1)&gt;0,"high","low")))</f>
        <v>medium</v>
      </c>
      <c r="N134" s="23"/>
    </row>
    <row r="135" spans="1:14" ht="12" x14ac:dyDescent="0.15">
      <c r="A135" s="17">
        <v>26</v>
      </c>
      <c r="B135" s="18" t="s">
        <v>59</v>
      </c>
      <c r="C135" s="23" t="s">
        <v>69</v>
      </c>
      <c r="D135" s="18" t="s">
        <v>7</v>
      </c>
      <c r="E135" s="17">
        <v>5</v>
      </c>
      <c r="F135" s="17">
        <v>4</v>
      </c>
      <c r="G135" s="18" t="s">
        <v>63</v>
      </c>
      <c r="H135" s="25" t="s">
        <v>22</v>
      </c>
      <c r="I135" s="25">
        <v>1</v>
      </c>
      <c r="J135" s="25" t="s">
        <v>29</v>
      </c>
      <c r="K135" s="26" t="s">
        <v>132</v>
      </c>
      <c r="L135" s="27" t="str">
        <f>IF(IFERROR(SEARCH("Concessão",K135),-1)&gt;0,"medium",IF(IFERROR(SEARCH("Pagamento",K135),-1)&gt;0,"high",IF(IFERROR(SEARCH("Todos",K135),-1)&gt;0,"high","low")))</f>
        <v>high</v>
      </c>
      <c r="M135" s="27" t="str">
        <f>IF(IFERROR(SEARCH("Concessão",K135),-1)&gt;0,"high",IF(IFERROR(SEARCH("Pagamento",K135),-1)&gt;0,"medium",IF(IFERROR(SEARCH("Todos",K135),-1)&gt;0,"high","low")))</f>
        <v>medium</v>
      </c>
      <c r="N135" s="23"/>
    </row>
    <row r="136" spans="1:14" ht="12" x14ac:dyDescent="0.15">
      <c r="A136" s="17">
        <v>27</v>
      </c>
      <c r="B136" s="18" t="s">
        <v>59</v>
      </c>
      <c r="C136" s="23" t="s">
        <v>70</v>
      </c>
      <c r="D136" s="18" t="s">
        <v>7</v>
      </c>
      <c r="E136" s="17">
        <v>5</v>
      </c>
      <c r="F136" s="17">
        <v>5</v>
      </c>
      <c r="G136" s="18" t="s">
        <v>63</v>
      </c>
      <c r="H136" s="25" t="s">
        <v>22</v>
      </c>
      <c r="I136" s="25">
        <v>1</v>
      </c>
      <c r="J136" s="25" t="s">
        <v>29</v>
      </c>
      <c r="K136" s="26" t="s">
        <v>132</v>
      </c>
      <c r="L136" s="27" t="str">
        <f>IF(IFERROR(SEARCH("Concessão",K136),-1)&gt;0,"medium",IF(IFERROR(SEARCH("Pagamento",K136),-1)&gt;0,"high",IF(IFERROR(SEARCH("Todos",K136),-1)&gt;0,"high","low")))</f>
        <v>high</v>
      </c>
      <c r="M136" s="27" t="str">
        <f>IF(IFERROR(SEARCH("Concessão",K136),-1)&gt;0,"high",IF(IFERROR(SEARCH("Pagamento",K136),-1)&gt;0,"medium",IF(IFERROR(SEARCH("Todos",K136),-1)&gt;0,"high","low")))</f>
        <v>medium</v>
      </c>
      <c r="N136" s="23"/>
    </row>
    <row r="137" spans="1:14" ht="12" x14ac:dyDescent="0.15">
      <c r="A137" s="17">
        <v>28</v>
      </c>
      <c r="B137" s="18" t="s">
        <v>59</v>
      </c>
      <c r="C137" s="23" t="s">
        <v>72</v>
      </c>
      <c r="D137" s="18" t="s">
        <v>7</v>
      </c>
      <c r="E137" s="17">
        <v>5</v>
      </c>
      <c r="F137" s="17">
        <v>6</v>
      </c>
      <c r="G137" s="18" t="s">
        <v>63</v>
      </c>
      <c r="H137" s="25" t="s">
        <v>22</v>
      </c>
      <c r="I137" s="25">
        <v>1</v>
      </c>
      <c r="J137" s="25" t="s">
        <v>29</v>
      </c>
      <c r="K137" s="26" t="s">
        <v>132</v>
      </c>
      <c r="L137" s="27" t="str">
        <f>IF(IFERROR(SEARCH("Concessão",K137),-1)&gt;0,"medium",IF(IFERROR(SEARCH("Pagamento",K137),-1)&gt;0,"high",IF(IFERROR(SEARCH("Todos",K137),-1)&gt;0,"high","low")))</f>
        <v>high</v>
      </c>
      <c r="M137" s="27" t="str">
        <f>IF(IFERROR(SEARCH("Concessão",K137),-1)&gt;0,"high",IF(IFERROR(SEARCH("Pagamento",K137),-1)&gt;0,"medium",IF(IFERROR(SEARCH("Todos",K137),-1)&gt;0,"high","low")))</f>
        <v>medium</v>
      </c>
      <c r="N137" s="23"/>
    </row>
    <row r="138" spans="1:14" ht="12" x14ac:dyDescent="0.15">
      <c r="A138" s="17">
        <v>29</v>
      </c>
      <c r="B138" s="18" t="s">
        <v>59</v>
      </c>
      <c r="C138" s="23" t="s">
        <v>73</v>
      </c>
      <c r="D138" s="18" t="s">
        <v>7</v>
      </c>
      <c r="E138" s="17">
        <v>5</v>
      </c>
      <c r="F138" s="17">
        <v>7</v>
      </c>
      <c r="G138" s="18" t="s">
        <v>63</v>
      </c>
      <c r="H138" s="25" t="s">
        <v>22</v>
      </c>
      <c r="I138" s="25">
        <v>1</v>
      </c>
      <c r="J138" s="25" t="s">
        <v>29</v>
      </c>
      <c r="K138" s="26" t="s">
        <v>132</v>
      </c>
      <c r="L138" s="27" t="str">
        <f>IF(IFERROR(SEARCH("Concessão",K138),-1)&gt;0,"medium",IF(IFERROR(SEARCH("Pagamento",K138),-1)&gt;0,"high",IF(IFERROR(SEARCH("Todos",K138),-1)&gt;0,"high","low")))</f>
        <v>high</v>
      </c>
      <c r="M138" s="27" t="str">
        <f>IF(IFERROR(SEARCH("Concessão",K138),-1)&gt;0,"high",IF(IFERROR(SEARCH("Pagamento",K138),-1)&gt;0,"medium",IF(IFERROR(SEARCH("Todos",K138),-1)&gt;0,"high","low")))</f>
        <v>medium</v>
      </c>
      <c r="N138" s="23"/>
    </row>
    <row r="139" spans="1:14" ht="12" x14ac:dyDescent="0.15">
      <c r="A139" s="17">
        <v>30</v>
      </c>
      <c r="B139" s="18" t="s">
        <v>59</v>
      </c>
      <c r="C139" s="23" t="s">
        <v>76</v>
      </c>
      <c r="D139" s="18" t="s">
        <v>7</v>
      </c>
      <c r="E139" s="17">
        <v>5</v>
      </c>
      <c r="F139" s="17">
        <v>8</v>
      </c>
      <c r="G139" s="18" t="s">
        <v>63</v>
      </c>
      <c r="H139" s="25" t="s">
        <v>22</v>
      </c>
      <c r="I139" s="25">
        <v>1</v>
      </c>
      <c r="J139" s="25" t="s">
        <v>29</v>
      </c>
      <c r="K139" s="26" t="s">
        <v>132</v>
      </c>
      <c r="L139" s="27" t="str">
        <f>IF(IFERROR(SEARCH("Concessão",K139),-1)&gt;0,"medium",IF(IFERROR(SEARCH("Pagamento",K139),-1)&gt;0,"high",IF(IFERROR(SEARCH("Todos",K139),-1)&gt;0,"high","low")))</f>
        <v>high</v>
      </c>
      <c r="M139" s="27" t="str">
        <f>IF(IFERROR(SEARCH("Concessão",K139),-1)&gt;0,"high",IF(IFERROR(SEARCH("Pagamento",K139),-1)&gt;0,"medium",IF(IFERROR(SEARCH("Todos",K139),-1)&gt;0,"high","low")))</f>
        <v>medium</v>
      </c>
      <c r="N139" s="23"/>
    </row>
    <row r="140" spans="1:14" ht="12" x14ac:dyDescent="0.15">
      <c r="A140" s="17">
        <v>33</v>
      </c>
      <c r="B140" s="18" t="s">
        <v>59</v>
      </c>
      <c r="C140" s="23" t="s">
        <v>82</v>
      </c>
      <c r="D140" s="18" t="s">
        <v>7</v>
      </c>
      <c r="E140" s="17">
        <v>5</v>
      </c>
      <c r="F140" s="17">
        <v>11</v>
      </c>
      <c r="G140" s="18" t="s">
        <v>63</v>
      </c>
      <c r="H140" s="25" t="s">
        <v>22</v>
      </c>
      <c r="I140" s="25">
        <v>1</v>
      </c>
      <c r="J140" s="25" t="s">
        <v>29</v>
      </c>
      <c r="K140" s="26" t="s">
        <v>132</v>
      </c>
      <c r="L140" s="27" t="str">
        <f>IF(IFERROR(SEARCH("Concessão",K140),-1)&gt;0,"medium",IF(IFERROR(SEARCH("Pagamento",K140),-1)&gt;0,"high",IF(IFERROR(SEARCH("Todos",K140),-1)&gt;0,"high","low")))</f>
        <v>high</v>
      </c>
      <c r="M140" s="27" t="str">
        <f>IF(IFERROR(SEARCH("Concessão",K140),-1)&gt;0,"high",IF(IFERROR(SEARCH("Pagamento",K140),-1)&gt;0,"medium",IF(IFERROR(SEARCH("Todos",K140),-1)&gt;0,"high","low")))</f>
        <v>medium</v>
      </c>
      <c r="N140" s="23"/>
    </row>
    <row r="141" spans="1:14" ht="12" x14ac:dyDescent="0.15">
      <c r="A141" s="17">
        <v>34</v>
      </c>
      <c r="B141" s="18" t="s">
        <v>59</v>
      </c>
      <c r="C141" s="23" t="s">
        <v>84</v>
      </c>
      <c r="D141" s="18" t="s">
        <v>7</v>
      </c>
      <c r="E141" s="17">
        <v>5</v>
      </c>
      <c r="F141" s="17">
        <v>12</v>
      </c>
      <c r="G141" s="18" t="s">
        <v>63</v>
      </c>
      <c r="H141" s="25" t="s">
        <v>22</v>
      </c>
      <c r="I141" s="25">
        <v>1</v>
      </c>
      <c r="J141" s="25" t="s">
        <v>29</v>
      </c>
      <c r="K141" s="26" t="s">
        <v>132</v>
      </c>
      <c r="L141" s="27" t="str">
        <f>IF(IFERROR(SEARCH("Concessão",K141),-1)&gt;0,"medium",IF(IFERROR(SEARCH("Pagamento",K141),-1)&gt;0,"high",IF(IFERROR(SEARCH("Todos",K141),-1)&gt;0,"high","low")))</f>
        <v>high</v>
      </c>
      <c r="M141" s="27" t="str">
        <f>IF(IFERROR(SEARCH("Concessão",K141),-1)&gt;0,"high",IF(IFERROR(SEARCH("Pagamento",K141),-1)&gt;0,"medium",IF(IFERROR(SEARCH("Todos",K141),-1)&gt;0,"high","low")))</f>
        <v>medium</v>
      </c>
      <c r="N141" s="23"/>
    </row>
    <row r="142" spans="1:14" ht="12" x14ac:dyDescent="0.15">
      <c r="A142" s="17">
        <v>35</v>
      </c>
      <c r="B142" s="18" t="s">
        <v>59</v>
      </c>
      <c r="C142" s="23" t="s">
        <v>72</v>
      </c>
      <c r="D142" s="18" t="s">
        <v>7</v>
      </c>
      <c r="E142" s="17">
        <v>5</v>
      </c>
      <c r="F142" s="17">
        <v>13</v>
      </c>
      <c r="G142" s="18" t="s">
        <v>63</v>
      </c>
      <c r="H142" s="25" t="s">
        <v>22</v>
      </c>
      <c r="I142" s="25">
        <v>1</v>
      </c>
      <c r="J142" s="25" t="s">
        <v>29</v>
      </c>
      <c r="K142" s="26" t="s">
        <v>132</v>
      </c>
      <c r="L142" s="27" t="str">
        <f>IF(IFERROR(SEARCH("Concessão",K142),-1)&gt;0,"medium",IF(IFERROR(SEARCH("Pagamento",K142),-1)&gt;0,"high",IF(IFERROR(SEARCH("Todos",K142),-1)&gt;0,"high","low")))</f>
        <v>high</v>
      </c>
      <c r="M142" s="27" t="str">
        <f>IF(IFERROR(SEARCH("Concessão",K142),-1)&gt;0,"high",IF(IFERROR(SEARCH("Pagamento",K142),-1)&gt;0,"medium",IF(IFERROR(SEARCH("Todos",K142),-1)&gt;0,"high","low")))</f>
        <v>medium</v>
      </c>
      <c r="N142" s="23"/>
    </row>
    <row r="143" spans="1:14" ht="12" x14ac:dyDescent="0.15">
      <c r="A143" s="17">
        <v>39</v>
      </c>
      <c r="B143" s="18" t="s">
        <v>59</v>
      </c>
      <c r="C143" s="23" t="s">
        <v>94</v>
      </c>
      <c r="D143" s="18" t="s">
        <v>7</v>
      </c>
      <c r="E143" s="17">
        <v>5</v>
      </c>
      <c r="F143" s="17">
        <v>17</v>
      </c>
      <c r="G143" s="18" t="s">
        <v>63</v>
      </c>
      <c r="H143" s="25" t="s">
        <v>22</v>
      </c>
      <c r="I143" s="25">
        <v>1</v>
      </c>
      <c r="J143" s="25" t="s">
        <v>29</v>
      </c>
      <c r="K143" s="26" t="s">
        <v>132</v>
      </c>
      <c r="L143" s="27" t="str">
        <f>IF(IFERROR(SEARCH("Concessão",K143),-1)&gt;0,"medium",IF(IFERROR(SEARCH("Pagamento",K143),-1)&gt;0,"high",IF(IFERROR(SEARCH("Todos",K143),-1)&gt;0,"high","low")))</f>
        <v>high</v>
      </c>
      <c r="M143" s="27" t="str">
        <f>IF(IFERROR(SEARCH("Concessão",K143),-1)&gt;0,"high",IF(IFERROR(SEARCH("Pagamento",K143),-1)&gt;0,"medium",IF(IFERROR(SEARCH("Todos",K143),-1)&gt;0,"high","low")))</f>
        <v>medium</v>
      </c>
      <c r="N143" s="23"/>
    </row>
    <row r="144" spans="1:14" ht="12" x14ac:dyDescent="0.15">
      <c r="A144" s="17">
        <v>40</v>
      </c>
      <c r="B144" s="18" t="s">
        <v>59</v>
      </c>
      <c r="C144" s="23" t="s">
        <v>95</v>
      </c>
      <c r="D144" s="18" t="s">
        <v>7</v>
      </c>
      <c r="E144" s="17">
        <v>5</v>
      </c>
      <c r="F144" s="17">
        <v>18</v>
      </c>
      <c r="G144" s="18" t="s">
        <v>63</v>
      </c>
      <c r="H144" s="25" t="s">
        <v>22</v>
      </c>
      <c r="I144" s="25">
        <v>1</v>
      </c>
      <c r="J144" s="25" t="s">
        <v>29</v>
      </c>
      <c r="K144" s="29" t="s">
        <v>132</v>
      </c>
      <c r="L144" s="27" t="str">
        <f>IF(IFERROR(SEARCH("Concessão",K144),-1)&gt;0,"medium",IF(IFERROR(SEARCH("Pagamento",K144),-1)&gt;0,"high",IF(IFERROR(SEARCH("Todos",K144),-1)&gt;0,"high","low")))</f>
        <v>high</v>
      </c>
      <c r="M144" s="27" t="str">
        <f>IF(IFERROR(SEARCH("Concessão",K144),-1)&gt;0,"high",IF(IFERROR(SEARCH("Pagamento",K144),-1)&gt;0,"medium",IF(IFERROR(SEARCH("Todos",K144),-1)&gt;0,"high","low")))</f>
        <v>medium</v>
      </c>
      <c r="N144" s="23"/>
    </row>
    <row r="145" spans="1:14" ht="24" x14ac:dyDescent="0.15">
      <c r="A145" s="17">
        <v>53</v>
      </c>
      <c r="B145" s="29" t="s">
        <v>83</v>
      </c>
      <c r="C145" s="23" t="s">
        <v>111</v>
      </c>
      <c r="D145" s="18" t="s">
        <v>7</v>
      </c>
      <c r="E145" s="17">
        <v>8</v>
      </c>
      <c r="F145" s="17">
        <v>1</v>
      </c>
      <c r="G145" s="18" t="s">
        <v>63</v>
      </c>
      <c r="H145" s="25" t="s">
        <v>22</v>
      </c>
      <c r="I145" s="25">
        <v>1</v>
      </c>
      <c r="J145" s="25" t="s">
        <v>29</v>
      </c>
      <c r="K145" s="26" t="s">
        <v>132</v>
      </c>
      <c r="L145" s="27" t="str">
        <f>IF(IFERROR(SEARCH("Concessão",K145),-1)&gt;0,"medium",IF(IFERROR(SEARCH("Pagamento",K145),-1)&gt;0,"high",IF(IFERROR(SEARCH("Todos",K145),-1)&gt;0,"high","low")))</f>
        <v>high</v>
      </c>
      <c r="M145" s="27" t="str">
        <f>IF(IFERROR(SEARCH("Concessão",K145),-1)&gt;0,"high",IF(IFERROR(SEARCH("Pagamento",K145),-1)&gt;0,"medium",IF(IFERROR(SEARCH("Todos",K145),-1)&gt;0,"high","low")))</f>
        <v>medium</v>
      </c>
      <c r="N145" s="23"/>
    </row>
    <row r="146" spans="1:14" ht="24" x14ac:dyDescent="0.15">
      <c r="A146" s="17">
        <v>112</v>
      </c>
      <c r="B146" s="18" t="s">
        <v>168</v>
      </c>
      <c r="C146" s="23" t="s">
        <v>111</v>
      </c>
      <c r="D146" s="18" t="s">
        <v>7</v>
      </c>
      <c r="E146" s="17">
        <v>26</v>
      </c>
      <c r="F146" s="17">
        <v>1</v>
      </c>
      <c r="G146" s="18" t="s">
        <v>91</v>
      </c>
      <c r="H146" s="25" t="s">
        <v>22</v>
      </c>
      <c r="I146" s="25">
        <v>1</v>
      </c>
      <c r="J146" s="25" t="s">
        <v>29</v>
      </c>
      <c r="K146" s="29" t="s">
        <v>132</v>
      </c>
      <c r="L146" s="27" t="str">
        <f>IF(IFERROR(SEARCH("Concessão",K146),-1)&gt;0,"medium",IF(IFERROR(SEARCH("Pagamento",K146),-1)&gt;0,"high",IF(IFERROR(SEARCH("Todos",K146),-1)&gt;0,"high","low")))</f>
        <v>high</v>
      </c>
      <c r="M146" s="27" t="str">
        <f>IF(IFERROR(SEARCH("Concessão",K146),-1)&gt;0,"high",IF(IFERROR(SEARCH("Pagamento",K146),-1)&gt;0,"medium",IF(IFERROR(SEARCH("Todos",K146),-1)&gt;0,"high","low")))</f>
        <v>medium</v>
      </c>
      <c r="N146" s="23"/>
    </row>
    <row r="147" spans="1:14" ht="24" x14ac:dyDescent="0.15">
      <c r="A147" s="17">
        <v>113</v>
      </c>
      <c r="B147" s="18" t="s">
        <v>168</v>
      </c>
      <c r="C147" s="23" t="s">
        <v>85</v>
      </c>
      <c r="D147" s="18" t="s">
        <v>7</v>
      </c>
      <c r="E147" s="17">
        <v>26</v>
      </c>
      <c r="F147" s="17">
        <v>2</v>
      </c>
      <c r="G147" s="18" t="s">
        <v>91</v>
      </c>
      <c r="H147" s="25" t="s">
        <v>22</v>
      </c>
      <c r="I147" s="25">
        <v>1</v>
      </c>
      <c r="J147" s="25" t="s">
        <v>29</v>
      </c>
      <c r="K147" s="29" t="s">
        <v>132</v>
      </c>
      <c r="L147" s="27" t="str">
        <f>IF(IFERROR(SEARCH("Concessão",K147),-1)&gt;0,"medium",IF(IFERROR(SEARCH("Pagamento",K147),-1)&gt;0,"high",IF(IFERROR(SEARCH("Todos",K147),-1)&gt;0,"high","low")))</f>
        <v>high</v>
      </c>
      <c r="M147" s="27" t="str">
        <f>IF(IFERROR(SEARCH("Concessão",K147),-1)&gt;0,"high",IF(IFERROR(SEARCH("Pagamento",K147),-1)&gt;0,"medium",IF(IFERROR(SEARCH("Todos",K147),-1)&gt;0,"high","low")))</f>
        <v>medium</v>
      </c>
      <c r="N147" s="23"/>
    </row>
    <row r="148" spans="1:14" ht="12" x14ac:dyDescent="0.15">
      <c r="A148" s="17">
        <v>76</v>
      </c>
      <c r="B148" s="18" t="s">
        <v>120</v>
      </c>
      <c r="C148" s="23" t="s">
        <v>142</v>
      </c>
      <c r="D148" s="18" t="s">
        <v>8</v>
      </c>
      <c r="E148" s="17">
        <v>13</v>
      </c>
      <c r="F148" s="17">
        <v>1</v>
      </c>
      <c r="G148" s="18" t="s">
        <v>115</v>
      </c>
      <c r="H148" s="25" t="s">
        <v>65</v>
      </c>
      <c r="I148" s="25">
        <v>1</v>
      </c>
      <c r="J148" s="25" t="s">
        <v>65</v>
      </c>
      <c r="K148" s="29" t="s">
        <v>132</v>
      </c>
      <c r="L148" s="27" t="str">
        <f>IF(IFERROR(SEARCH("Concessão",K148),-1)&gt;0,"medium",IF(IFERROR(SEARCH("Pagamento",K148),-1)&gt;0,"high",IF(IFERROR(SEARCH("Todos",K148),-1)&gt;0,"high","low")))</f>
        <v>high</v>
      </c>
      <c r="M148" s="27" t="str">
        <f>IF(IFERROR(SEARCH("Concessão",K148),-1)&gt;0,"high",IF(IFERROR(SEARCH("Pagamento",K148),-1)&gt;0,"medium",IF(IFERROR(SEARCH("Todos",K148),-1)&gt;0,"high","low")))</f>
        <v>medium</v>
      </c>
      <c r="N148" s="23"/>
    </row>
    <row r="149" spans="1:14" ht="24" x14ac:dyDescent="0.15">
      <c r="A149" s="17">
        <v>77</v>
      </c>
      <c r="B149" s="18" t="s">
        <v>120</v>
      </c>
      <c r="C149" s="23" t="s">
        <v>143</v>
      </c>
      <c r="D149" s="18" t="s">
        <v>8</v>
      </c>
      <c r="E149" s="17">
        <v>13</v>
      </c>
      <c r="F149" s="17">
        <v>2</v>
      </c>
      <c r="G149" s="18" t="s">
        <v>115</v>
      </c>
      <c r="H149" s="25" t="s">
        <v>65</v>
      </c>
      <c r="I149" s="25">
        <v>1</v>
      </c>
      <c r="J149" s="25" t="s">
        <v>65</v>
      </c>
      <c r="K149" s="29" t="s">
        <v>132</v>
      </c>
      <c r="L149" s="27" t="str">
        <f>IF(IFERROR(SEARCH("Concessão",K149),-1)&gt;0,"medium",IF(IFERROR(SEARCH("Pagamento",K149),-1)&gt;0,"high",IF(IFERROR(SEARCH("Todos",K149),-1)&gt;0,"high","low")))</f>
        <v>high</v>
      </c>
      <c r="M149" s="27" t="str">
        <f>IF(IFERROR(SEARCH("Concessão",K149),-1)&gt;0,"high",IF(IFERROR(SEARCH("Pagamento",K149),-1)&gt;0,"medium",IF(IFERROR(SEARCH("Todos",K149),-1)&gt;0,"high","low")))</f>
        <v>medium</v>
      </c>
      <c r="N149" s="23"/>
    </row>
    <row r="150" spans="1:14" ht="24" x14ac:dyDescent="0.15">
      <c r="A150" s="17">
        <v>148</v>
      </c>
      <c r="B150" s="18" t="s">
        <v>206</v>
      </c>
      <c r="C150" s="23" t="s">
        <v>207</v>
      </c>
      <c r="D150" s="18" t="s">
        <v>8</v>
      </c>
      <c r="E150" s="17">
        <v>38</v>
      </c>
      <c r="F150" s="17">
        <v>1</v>
      </c>
      <c r="G150" s="18" t="s">
        <v>115</v>
      </c>
      <c r="H150" s="25" t="s">
        <v>22</v>
      </c>
      <c r="I150" s="25">
        <v>1</v>
      </c>
      <c r="J150" s="25" t="s">
        <v>65</v>
      </c>
      <c r="K150" s="29" t="s">
        <v>132</v>
      </c>
      <c r="L150" s="27" t="str">
        <f>IF(IFERROR(SEARCH("Concessão",K150),-1)&gt;0,"medium",IF(IFERROR(SEARCH("Pagamento",K150),-1)&gt;0,"high",IF(IFERROR(SEARCH("Todos",K150),-1)&gt;0,"high","low")))</f>
        <v>high</v>
      </c>
      <c r="M150" s="27" t="str">
        <f>IF(IFERROR(SEARCH("Concessão",K150),-1)&gt;0,"high",IF(IFERROR(SEARCH("Pagamento",K150),-1)&gt;0,"medium",IF(IFERROR(SEARCH("Todos",K150),-1)&gt;0,"high","low")))</f>
        <v>medium</v>
      </c>
      <c r="N150" s="23"/>
    </row>
    <row r="151" spans="1:14" ht="24" x14ac:dyDescent="0.15">
      <c r="A151" s="17">
        <v>149</v>
      </c>
      <c r="B151" s="29" t="s">
        <v>206</v>
      </c>
      <c r="C151" s="23" t="s">
        <v>208</v>
      </c>
      <c r="D151" s="18" t="s">
        <v>8</v>
      </c>
      <c r="E151" s="17">
        <v>38</v>
      </c>
      <c r="F151" s="17">
        <v>2</v>
      </c>
      <c r="G151" s="18" t="s">
        <v>115</v>
      </c>
      <c r="H151" s="25" t="s">
        <v>22</v>
      </c>
      <c r="I151" s="25">
        <v>1</v>
      </c>
      <c r="J151" s="25" t="s">
        <v>65</v>
      </c>
      <c r="K151" s="29" t="s">
        <v>132</v>
      </c>
      <c r="L151" s="27" t="str">
        <f>IF(IFERROR(SEARCH("Concessão",K151),-1)&gt;0,"medium",IF(IFERROR(SEARCH("Pagamento",K151),-1)&gt;0,"high",IF(IFERROR(SEARCH("Todos",K151),-1)&gt;0,"high","low")))</f>
        <v>high</v>
      </c>
      <c r="M151" s="27" t="str">
        <f>IF(IFERROR(SEARCH("Concessão",K151),-1)&gt;0,"high",IF(IFERROR(SEARCH("Pagamento",K151),-1)&gt;0,"medium",IF(IFERROR(SEARCH("Todos",K151),-1)&gt;0,"high","low")))</f>
        <v>medium</v>
      </c>
      <c r="N151" s="23"/>
    </row>
  </sheetData>
  <sortState ref="A2:O151">
    <sortCondition ref="M1"/>
  </sortState>
  <conditionalFormatting sqref="B1:B151 F1:F151 H1:J151 N1:N103 C1:C103 N105:N151 C105:C151">
    <cfRule type="cellIs" dxfId="14" priority="1" operator="equal">
      <formula>"low"</formula>
    </cfRule>
  </conditionalFormatting>
  <conditionalFormatting sqref="B1:B151 F1:F151 H1:J151 N1:N103 C1:C103 N105:N151 C105:C151">
    <cfRule type="cellIs" dxfId="13" priority="2" operator="equal">
      <formula>"medium"</formula>
    </cfRule>
  </conditionalFormatting>
  <conditionalFormatting sqref="B1:B151 F1:F151 H1:J151 N1:N103 C1:C103 N105:N151 C105:C151">
    <cfRule type="cellIs" dxfId="12" priority="3" operator="equal">
      <formula>"high"</formula>
    </cfRule>
  </conditionalFormatting>
  <conditionalFormatting sqref="D1:D151">
    <cfRule type="containsBlanks" dxfId="11" priority="4">
      <formula>LEN(TRIM(D1))=0</formula>
    </cfRule>
  </conditionalFormatting>
  <conditionalFormatting sqref="L1:M151">
    <cfRule type="cellIs" dxfId="10" priority="5" operator="equal">
      <formula>"low"</formula>
    </cfRule>
  </conditionalFormatting>
  <conditionalFormatting sqref="L1:M151">
    <cfRule type="cellIs" dxfId="9" priority="6" operator="equal">
      <formula>"high"</formula>
    </cfRule>
  </conditionalFormatting>
  <conditionalFormatting sqref="L1:M151">
    <cfRule type="cellIs" dxfId="8" priority="7" operator="equal">
      <formula>"medium"</formula>
    </cfRule>
  </conditionalFormatting>
  <conditionalFormatting sqref="L1:M151">
    <cfRule type="cellIs" dxfId="7" priority="8" operator="equal">
      <formula>"todos"</formula>
    </cfRule>
  </conditionalFormatting>
  <dataValidations count="2">
    <dataValidation type="list" allowBlank="1" sqref="K2:K151">
      <formula1>"Requerimento,Concessão:Geral,Concessão:habilitação,Concessão:triagem,Concessão:Enc.Emprego,Concessão:Enc.Qualificação,Concessão:Habilitação,Pagamento,Todos"</formula1>
    </dataValidation>
    <dataValidation type="list" allowBlank="1" showErrorMessage="1" sqref="D2:D151">
      <formula1>"reusability,portability,maintainability,security,usability,efficiency,changeability,reliability,testability"</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8"/>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6" customWidth="1"/>
    <col min="2" max="2" width="50.5" customWidth="1"/>
    <col min="3" max="3" width="14" customWidth="1"/>
    <col min="4" max="4" width="6" customWidth="1"/>
    <col min="5" max="5" width="5.83203125" customWidth="1"/>
    <col min="6" max="6" width="14.6640625" customWidth="1"/>
    <col min="7" max="9" width="11" customWidth="1"/>
    <col min="10" max="11" width="52.5" customWidth="1"/>
  </cols>
  <sheetData>
    <row r="1" spans="1:11" ht="13" x14ac:dyDescent="0.15">
      <c r="A1" s="7"/>
      <c r="B1" s="8" t="s">
        <v>10</v>
      </c>
      <c r="C1" s="9" t="s">
        <v>11</v>
      </c>
      <c r="D1" s="7" t="s">
        <v>12</v>
      </c>
      <c r="E1" s="7" t="s">
        <v>13</v>
      </c>
      <c r="F1" s="9" t="s">
        <v>14</v>
      </c>
      <c r="G1" s="9" t="s">
        <v>15</v>
      </c>
      <c r="H1" s="9" t="s">
        <v>16</v>
      </c>
      <c r="I1" s="10" t="s">
        <v>17</v>
      </c>
      <c r="J1" s="11" t="s">
        <v>18</v>
      </c>
      <c r="K1" s="11" t="s">
        <v>19</v>
      </c>
    </row>
    <row r="2" spans="1:11" ht="13" x14ac:dyDescent="0.15">
      <c r="A2" s="7">
        <v>1</v>
      </c>
      <c r="B2" s="8" t="s">
        <v>20</v>
      </c>
      <c r="C2" s="9" t="s">
        <v>5</v>
      </c>
      <c r="D2" s="7">
        <v>1</v>
      </c>
      <c r="E2" s="7">
        <v>1</v>
      </c>
      <c r="F2" s="9" t="s">
        <v>21</v>
      </c>
      <c r="G2" s="9" t="s">
        <v>22</v>
      </c>
      <c r="H2" s="9" t="s">
        <v>22</v>
      </c>
      <c r="I2" s="10" t="s">
        <v>23</v>
      </c>
      <c r="J2" s="11" t="s">
        <v>24</v>
      </c>
      <c r="K2" s="11"/>
    </row>
    <row r="3" spans="1:11" ht="13" x14ac:dyDescent="0.15">
      <c r="A3" s="7">
        <v>2</v>
      </c>
      <c r="B3" s="8" t="s">
        <v>20</v>
      </c>
      <c r="C3" s="9" t="s">
        <v>5</v>
      </c>
      <c r="D3" s="7">
        <v>1</v>
      </c>
      <c r="E3" s="7">
        <v>2</v>
      </c>
      <c r="F3" s="9" t="s">
        <v>21</v>
      </c>
      <c r="G3" s="9" t="s">
        <v>22</v>
      </c>
      <c r="H3" s="9" t="s">
        <v>22</v>
      </c>
      <c r="I3" s="10" t="s">
        <v>23</v>
      </c>
      <c r="J3" s="11" t="s">
        <v>25</v>
      </c>
      <c r="K3" s="11"/>
    </row>
    <row r="4" spans="1:11" ht="13" x14ac:dyDescent="0.15">
      <c r="A4" s="7">
        <v>3</v>
      </c>
      <c r="B4" s="8" t="s">
        <v>20</v>
      </c>
      <c r="C4" s="9" t="s">
        <v>5</v>
      </c>
      <c r="D4" s="7">
        <v>1</v>
      </c>
      <c r="E4" s="7">
        <v>3</v>
      </c>
      <c r="F4" s="9" t="s">
        <v>21</v>
      </c>
      <c r="G4" s="9" t="s">
        <v>22</v>
      </c>
      <c r="H4" s="9" t="s">
        <v>22</v>
      </c>
      <c r="I4" s="10" t="s">
        <v>23</v>
      </c>
      <c r="J4" s="11" t="s">
        <v>26</v>
      </c>
      <c r="K4" s="11"/>
    </row>
    <row r="5" spans="1:11" ht="20" x14ac:dyDescent="0.15">
      <c r="A5" s="7">
        <v>4</v>
      </c>
      <c r="B5" s="8" t="s">
        <v>27</v>
      </c>
      <c r="C5" s="9" t="s">
        <v>7</v>
      </c>
      <c r="D5" s="7">
        <v>2</v>
      </c>
      <c r="E5" s="7">
        <v>1</v>
      </c>
      <c r="F5" s="9" t="s">
        <v>28</v>
      </c>
      <c r="G5" s="9" t="s">
        <v>22</v>
      </c>
      <c r="H5" s="9" t="s">
        <v>29</v>
      </c>
      <c r="I5" s="10" t="s">
        <v>23</v>
      </c>
      <c r="J5" s="11" t="s">
        <v>30</v>
      </c>
      <c r="K5" s="11"/>
    </row>
    <row r="6" spans="1:11" ht="20" x14ac:dyDescent="0.15">
      <c r="A6" s="7">
        <v>5</v>
      </c>
      <c r="B6" s="8" t="s">
        <v>27</v>
      </c>
      <c r="C6" s="9" t="s">
        <v>7</v>
      </c>
      <c r="D6" s="7">
        <v>2</v>
      </c>
      <c r="E6" s="7">
        <v>2</v>
      </c>
      <c r="F6" s="9" t="s">
        <v>28</v>
      </c>
      <c r="G6" s="9" t="s">
        <v>22</v>
      </c>
      <c r="H6" s="9" t="s">
        <v>29</v>
      </c>
      <c r="I6" s="10" t="s">
        <v>23</v>
      </c>
      <c r="J6" s="11" t="s">
        <v>31</v>
      </c>
      <c r="K6" s="11"/>
    </row>
    <row r="7" spans="1:11" ht="20" x14ac:dyDescent="0.15">
      <c r="A7" s="7">
        <v>6</v>
      </c>
      <c r="B7" s="8" t="s">
        <v>27</v>
      </c>
      <c r="C7" s="9" t="s">
        <v>7</v>
      </c>
      <c r="D7" s="7">
        <v>2</v>
      </c>
      <c r="E7" s="7">
        <v>3</v>
      </c>
      <c r="F7" s="9" t="s">
        <v>28</v>
      </c>
      <c r="G7" s="9" t="s">
        <v>22</v>
      </c>
      <c r="H7" s="9" t="s">
        <v>29</v>
      </c>
      <c r="I7" s="10" t="s">
        <v>32</v>
      </c>
      <c r="J7" s="11" t="s">
        <v>33</v>
      </c>
      <c r="K7" s="11"/>
    </row>
    <row r="8" spans="1:11" ht="20" x14ac:dyDescent="0.15">
      <c r="A8" s="7">
        <v>7</v>
      </c>
      <c r="B8" s="8" t="s">
        <v>27</v>
      </c>
      <c r="C8" s="9" t="s">
        <v>7</v>
      </c>
      <c r="D8" s="7">
        <v>2</v>
      </c>
      <c r="E8" s="7">
        <v>4</v>
      </c>
      <c r="F8" s="9" t="s">
        <v>28</v>
      </c>
      <c r="G8" s="9" t="s">
        <v>22</v>
      </c>
      <c r="H8" s="9" t="s">
        <v>29</v>
      </c>
      <c r="I8" s="10" t="s">
        <v>32</v>
      </c>
      <c r="J8" s="11" t="s">
        <v>34</v>
      </c>
      <c r="K8" s="11"/>
    </row>
    <row r="9" spans="1:11" ht="20" x14ac:dyDescent="0.15">
      <c r="A9" s="7">
        <v>8</v>
      </c>
      <c r="B9" s="8" t="s">
        <v>27</v>
      </c>
      <c r="C9" s="9" t="s">
        <v>7</v>
      </c>
      <c r="D9" s="7">
        <v>2</v>
      </c>
      <c r="E9" s="7">
        <v>5</v>
      </c>
      <c r="F9" s="9" t="s">
        <v>28</v>
      </c>
      <c r="G9" s="9" t="s">
        <v>22</v>
      </c>
      <c r="H9" s="9" t="s">
        <v>29</v>
      </c>
      <c r="I9" s="10" t="s">
        <v>23</v>
      </c>
      <c r="J9" s="11" t="s">
        <v>35</v>
      </c>
      <c r="K9" s="11"/>
    </row>
    <row r="10" spans="1:11" ht="20" x14ac:dyDescent="0.15">
      <c r="A10" s="7">
        <v>9</v>
      </c>
      <c r="B10" s="8" t="s">
        <v>27</v>
      </c>
      <c r="C10" s="9" t="s">
        <v>7</v>
      </c>
      <c r="D10" s="7">
        <v>2</v>
      </c>
      <c r="E10" s="7">
        <v>6</v>
      </c>
      <c r="F10" s="9" t="s">
        <v>28</v>
      </c>
      <c r="G10" s="9" t="s">
        <v>22</v>
      </c>
      <c r="H10" s="9" t="s">
        <v>29</v>
      </c>
      <c r="I10" s="10" t="s">
        <v>23</v>
      </c>
      <c r="J10" s="11" t="s">
        <v>36</v>
      </c>
      <c r="K10" s="11"/>
    </row>
    <row r="11" spans="1:11" ht="20" x14ac:dyDescent="0.15">
      <c r="A11" s="7">
        <v>10</v>
      </c>
      <c r="B11" s="8" t="s">
        <v>27</v>
      </c>
      <c r="C11" s="9" t="s">
        <v>7</v>
      </c>
      <c r="D11" s="7">
        <v>2</v>
      </c>
      <c r="E11" s="7">
        <v>7</v>
      </c>
      <c r="F11" s="9" t="s">
        <v>28</v>
      </c>
      <c r="G11" s="9" t="s">
        <v>22</v>
      </c>
      <c r="H11" s="9" t="s">
        <v>29</v>
      </c>
      <c r="I11" s="10" t="s">
        <v>23</v>
      </c>
      <c r="J11" s="11" t="s">
        <v>37</v>
      </c>
      <c r="K11" s="11"/>
    </row>
    <row r="12" spans="1:11" ht="20" x14ac:dyDescent="0.15">
      <c r="A12" s="7">
        <v>11</v>
      </c>
      <c r="B12" s="8" t="s">
        <v>27</v>
      </c>
      <c r="C12" s="9" t="s">
        <v>7</v>
      </c>
      <c r="D12" s="7">
        <v>2</v>
      </c>
      <c r="E12" s="7">
        <v>8</v>
      </c>
      <c r="F12" s="9" t="s">
        <v>28</v>
      </c>
      <c r="G12" s="9" t="s">
        <v>22</v>
      </c>
      <c r="H12" s="9" t="s">
        <v>29</v>
      </c>
      <c r="I12" s="10" t="s">
        <v>23</v>
      </c>
      <c r="J12" s="11" t="s">
        <v>38</v>
      </c>
      <c r="K12" s="11"/>
    </row>
    <row r="13" spans="1:11" ht="20" x14ac:dyDescent="0.15">
      <c r="A13" s="7">
        <v>12</v>
      </c>
      <c r="B13" s="8" t="s">
        <v>27</v>
      </c>
      <c r="C13" s="9" t="s">
        <v>7</v>
      </c>
      <c r="D13" s="7">
        <v>2</v>
      </c>
      <c r="E13" s="7">
        <v>9</v>
      </c>
      <c r="F13" s="9" t="s">
        <v>28</v>
      </c>
      <c r="G13" s="9" t="s">
        <v>22</v>
      </c>
      <c r="H13" s="9" t="s">
        <v>29</v>
      </c>
      <c r="I13" s="10" t="s">
        <v>23</v>
      </c>
      <c r="J13" s="11" t="s">
        <v>39</v>
      </c>
      <c r="K13" s="11"/>
    </row>
    <row r="14" spans="1:11" ht="20" x14ac:dyDescent="0.15">
      <c r="A14" s="7">
        <v>13</v>
      </c>
      <c r="B14" s="8" t="s">
        <v>27</v>
      </c>
      <c r="C14" s="9" t="s">
        <v>7</v>
      </c>
      <c r="D14" s="7">
        <v>2</v>
      </c>
      <c r="E14" s="7">
        <v>10</v>
      </c>
      <c r="F14" s="9" t="s">
        <v>28</v>
      </c>
      <c r="G14" s="9" t="s">
        <v>22</v>
      </c>
      <c r="H14" s="9" t="s">
        <v>29</v>
      </c>
      <c r="I14" s="10" t="s">
        <v>23</v>
      </c>
      <c r="J14" s="11" t="s">
        <v>40</v>
      </c>
      <c r="K14" s="11"/>
    </row>
    <row r="15" spans="1:11" ht="20" x14ac:dyDescent="0.15">
      <c r="A15" s="7">
        <v>14</v>
      </c>
      <c r="B15" s="8" t="s">
        <v>27</v>
      </c>
      <c r="C15" s="9" t="s">
        <v>7</v>
      </c>
      <c r="D15" s="7">
        <v>2</v>
      </c>
      <c r="E15" s="7">
        <v>11</v>
      </c>
      <c r="F15" s="9" t="s">
        <v>28</v>
      </c>
      <c r="G15" s="9" t="s">
        <v>22</v>
      </c>
      <c r="H15" s="9" t="s">
        <v>29</v>
      </c>
      <c r="I15" s="10" t="s">
        <v>32</v>
      </c>
      <c r="J15" s="11" t="s">
        <v>41</v>
      </c>
      <c r="K15" s="11"/>
    </row>
    <row r="16" spans="1:11" ht="20" x14ac:dyDescent="0.15">
      <c r="A16" s="7">
        <v>15</v>
      </c>
      <c r="B16" s="8" t="s">
        <v>27</v>
      </c>
      <c r="C16" s="9" t="s">
        <v>7</v>
      </c>
      <c r="D16" s="7">
        <v>2</v>
      </c>
      <c r="E16" s="7">
        <v>12</v>
      </c>
      <c r="F16" s="9" t="s">
        <v>28</v>
      </c>
      <c r="G16" s="9" t="s">
        <v>22</v>
      </c>
      <c r="H16" s="9" t="s">
        <v>29</v>
      </c>
      <c r="I16" s="10" t="s">
        <v>32</v>
      </c>
      <c r="J16" s="11" t="s">
        <v>43</v>
      </c>
      <c r="K16" s="11"/>
    </row>
    <row r="17" spans="1:11" ht="20" x14ac:dyDescent="0.15">
      <c r="A17" s="7">
        <v>16</v>
      </c>
      <c r="B17" s="8" t="s">
        <v>27</v>
      </c>
      <c r="C17" s="9" t="s">
        <v>7</v>
      </c>
      <c r="D17" s="7">
        <v>2</v>
      </c>
      <c r="E17" s="7">
        <v>13</v>
      </c>
      <c r="F17" s="9" t="s">
        <v>28</v>
      </c>
      <c r="G17" s="9" t="s">
        <v>22</v>
      </c>
      <c r="H17" s="9" t="s">
        <v>29</v>
      </c>
      <c r="I17" s="10" t="s">
        <v>23</v>
      </c>
      <c r="J17" s="11" t="s">
        <v>45</v>
      </c>
      <c r="K17" s="11"/>
    </row>
    <row r="18" spans="1:11" ht="13" x14ac:dyDescent="0.15">
      <c r="A18" s="7">
        <v>17</v>
      </c>
      <c r="B18" s="8" t="s">
        <v>46</v>
      </c>
      <c r="C18" s="9" t="s">
        <v>2</v>
      </c>
      <c r="D18" s="7">
        <v>3</v>
      </c>
      <c r="E18" s="7">
        <v>1</v>
      </c>
      <c r="F18" s="9" t="s">
        <v>48</v>
      </c>
      <c r="G18" s="9" t="s">
        <v>29</v>
      </c>
      <c r="H18" s="9" t="s">
        <v>29</v>
      </c>
      <c r="I18" s="10" t="s">
        <v>23</v>
      </c>
      <c r="J18" s="11" t="s">
        <v>49</v>
      </c>
      <c r="K18" s="11"/>
    </row>
    <row r="19" spans="1:11" ht="13" x14ac:dyDescent="0.15">
      <c r="A19" s="7">
        <v>18</v>
      </c>
      <c r="B19" s="8" t="s">
        <v>46</v>
      </c>
      <c r="C19" s="9" t="s">
        <v>2</v>
      </c>
      <c r="D19" s="7">
        <v>3</v>
      </c>
      <c r="E19" s="7">
        <v>2</v>
      </c>
      <c r="F19" s="9" t="s">
        <v>48</v>
      </c>
      <c r="G19" s="9" t="s">
        <v>29</v>
      </c>
      <c r="H19" s="9" t="s">
        <v>29</v>
      </c>
      <c r="I19" s="10" t="s">
        <v>50</v>
      </c>
      <c r="J19" s="11" t="s">
        <v>51</v>
      </c>
      <c r="K19" s="11"/>
    </row>
    <row r="20" spans="1:11" ht="13" x14ac:dyDescent="0.15">
      <c r="A20" s="7">
        <v>19</v>
      </c>
      <c r="B20" s="8" t="s">
        <v>46</v>
      </c>
      <c r="C20" s="9" t="s">
        <v>2</v>
      </c>
      <c r="D20" s="7">
        <v>3</v>
      </c>
      <c r="E20" s="7">
        <v>3</v>
      </c>
      <c r="F20" s="9" t="s">
        <v>48</v>
      </c>
      <c r="G20" s="9" t="s">
        <v>29</v>
      </c>
      <c r="H20" s="9" t="s">
        <v>29</v>
      </c>
      <c r="I20" s="10" t="s">
        <v>50</v>
      </c>
      <c r="J20" s="11" t="s">
        <v>52</v>
      </c>
      <c r="K20" s="11"/>
    </row>
    <row r="21" spans="1:11" ht="13" x14ac:dyDescent="0.15">
      <c r="A21" s="7">
        <v>20</v>
      </c>
      <c r="B21" s="8" t="s">
        <v>46</v>
      </c>
      <c r="C21" s="9" t="s">
        <v>2</v>
      </c>
      <c r="D21" s="7">
        <v>3</v>
      </c>
      <c r="E21" s="7">
        <v>4</v>
      </c>
      <c r="F21" s="9" t="s">
        <v>48</v>
      </c>
      <c r="G21" s="9" t="s">
        <v>29</v>
      </c>
      <c r="H21" s="9" t="s">
        <v>29</v>
      </c>
      <c r="I21" s="10" t="s">
        <v>50</v>
      </c>
      <c r="J21" s="11" t="s">
        <v>53</v>
      </c>
      <c r="K21" s="11"/>
    </row>
    <row r="22" spans="1:11" ht="20" x14ac:dyDescent="0.15">
      <c r="A22" s="7">
        <v>21</v>
      </c>
      <c r="B22" s="8" t="s">
        <v>54</v>
      </c>
      <c r="C22" s="9" t="s">
        <v>2</v>
      </c>
      <c r="D22" s="7">
        <v>4</v>
      </c>
      <c r="E22" s="7">
        <v>1</v>
      </c>
      <c r="F22" s="9" t="s">
        <v>55</v>
      </c>
      <c r="G22" s="9" t="s">
        <v>29</v>
      </c>
      <c r="H22" s="9" t="s">
        <v>29</v>
      </c>
      <c r="I22" s="10" t="s">
        <v>56</v>
      </c>
      <c r="J22" s="11" t="s">
        <v>57</v>
      </c>
      <c r="K22" s="11"/>
    </row>
    <row r="23" spans="1:11" ht="20" x14ac:dyDescent="0.15">
      <c r="A23" s="7">
        <v>22</v>
      </c>
      <c r="B23" s="8" t="s">
        <v>54</v>
      </c>
      <c r="C23" s="9" t="s">
        <v>2</v>
      </c>
      <c r="D23" s="7">
        <v>4</v>
      </c>
      <c r="E23" s="7">
        <v>2</v>
      </c>
      <c r="F23" s="9" t="s">
        <v>55</v>
      </c>
      <c r="G23" s="9" t="s">
        <v>29</v>
      </c>
      <c r="H23" s="9" t="s">
        <v>29</v>
      </c>
      <c r="I23" s="10" t="s">
        <v>56</v>
      </c>
      <c r="J23" s="11" t="s">
        <v>58</v>
      </c>
      <c r="K23" s="11"/>
    </row>
    <row r="24" spans="1:11" ht="13" x14ac:dyDescent="0.15">
      <c r="A24" s="7">
        <v>23</v>
      </c>
      <c r="B24" s="8" t="s">
        <v>59</v>
      </c>
      <c r="C24" s="9" t="s">
        <v>7</v>
      </c>
      <c r="D24" s="7">
        <v>5</v>
      </c>
      <c r="E24" s="7">
        <v>1</v>
      </c>
      <c r="F24" s="9" t="s">
        <v>28</v>
      </c>
      <c r="G24" s="9" t="s">
        <v>22</v>
      </c>
      <c r="H24" s="9" t="s">
        <v>29</v>
      </c>
      <c r="I24" s="12"/>
      <c r="J24" s="11" t="s">
        <v>60</v>
      </c>
      <c r="K24" s="11"/>
    </row>
    <row r="25" spans="1:11" ht="13" x14ac:dyDescent="0.15">
      <c r="A25" s="7">
        <v>24</v>
      </c>
      <c r="B25" s="8" t="s">
        <v>59</v>
      </c>
      <c r="C25" s="9" t="s">
        <v>7</v>
      </c>
      <c r="D25" s="7">
        <v>5</v>
      </c>
      <c r="E25" s="7">
        <v>2</v>
      </c>
      <c r="F25" s="9" t="s">
        <v>28</v>
      </c>
      <c r="G25" s="9" t="s">
        <v>22</v>
      </c>
      <c r="H25" s="9" t="s">
        <v>29</v>
      </c>
      <c r="I25" s="12"/>
      <c r="J25" s="11" t="s">
        <v>64</v>
      </c>
      <c r="K25" s="11"/>
    </row>
    <row r="26" spans="1:11" ht="13" x14ac:dyDescent="0.15">
      <c r="A26" s="7">
        <v>25</v>
      </c>
      <c r="B26" s="8" t="s">
        <v>59</v>
      </c>
      <c r="C26" s="9" t="s">
        <v>7</v>
      </c>
      <c r="D26" s="7">
        <v>5</v>
      </c>
      <c r="E26" s="7">
        <v>3</v>
      </c>
      <c r="F26" s="9" t="s">
        <v>28</v>
      </c>
      <c r="G26" s="9" t="s">
        <v>22</v>
      </c>
      <c r="H26" s="9" t="s">
        <v>29</v>
      </c>
      <c r="I26" s="12"/>
      <c r="J26" s="11" t="s">
        <v>66</v>
      </c>
      <c r="K26" s="11"/>
    </row>
    <row r="27" spans="1:11" ht="13" x14ac:dyDescent="0.15">
      <c r="A27" s="7">
        <v>26</v>
      </c>
      <c r="B27" s="8" t="s">
        <v>59</v>
      </c>
      <c r="C27" s="9" t="s">
        <v>7</v>
      </c>
      <c r="D27" s="7">
        <v>5</v>
      </c>
      <c r="E27" s="7">
        <v>4</v>
      </c>
      <c r="F27" s="9" t="s">
        <v>28</v>
      </c>
      <c r="G27" s="9" t="s">
        <v>22</v>
      </c>
      <c r="H27" s="9" t="s">
        <v>29</v>
      </c>
      <c r="I27" s="12"/>
      <c r="J27" s="11" t="s">
        <v>69</v>
      </c>
      <c r="K27" s="11"/>
    </row>
    <row r="28" spans="1:11" ht="13" x14ac:dyDescent="0.15">
      <c r="A28" s="7">
        <v>27</v>
      </c>
      <c r="B28" s="8" t="s">
        <v>59</v>
      </c>
      <c r="C28" s="9" t="s">
        <v>7</v>
      </c>
      <c r="D28" s="7">
        <v>5</v>
      </c>
      <c r="E28" s="7">
        <v>5</v>
      </c>
      <c r="F28" s="9" t="s">
        <v>28</v>
      </c>
      <c r="G28" s="9" t="s">
        <v>22</v>
      </c>
      <c r="H28" s="9" t="s">
        <v>29</v>
      </c>
      <c r="I28" s="12"/>
      <c r="J28" s="11" t="s">
        <v>70</v>
      </c>
      <c r="K28" s="11"/>
    </row>
    <row r="29" spans="1:11" ht="13" x14ac:dyDescent="0.15">
      <c r="A29" s="7">
        <v>28</v>
      </c>
      <c r="B29" s="8" t="s">
        <v>59</v>
      </c>
      <c r="C29" s="9" t="s">
        <v>7</v>
      </c>
      <c r="D29" s="7">
        <v>5</v>
      </c>
      <c r="E29" s="7">
        <v>6</v>
      </c>
      <c r="F29" s="9" t="s">
        <v>28</v>
      </c>
      <c r="G29" s="9" t="s">
        <v>22</v>
      </c>
      <c r="H29" s="9" t="s">
        <v>29</v>
      </c>
      <c r="I29" s="10" t="s">
        <v>32</v>
      </c>
      <c r="J29" s="11" t="s">
        <v>72</v>
      </c>
      <c r="K29" s="11"/>
    </row>
    <row r="30" spans="1:11" ht="13" x14ac:dyDescent="0.15">
      <c r="A30" s="7">
        <v>29</v>
      </c>
      <c r="B30" s="8" t="s">
        <v>59</v>
      </c>
      <c r="C30" s="9" t="s">
        <v>7</v>
      </c>
      <c r="D30" s="7">
        <v>5</v>
      </c>
      <c r="E30" s="7">
        <v>7</v>
      </c>
      <c r="F30" s="9" t="s">
        <v>28</v>
      </c>
      <c r="G30" s="9" t="s">
        <v>22</v>
      </c>
      <c r="H30" s="9" t="s">
        <v>29</v>
      </c>
      <c r="I30" s="12"/>
      <c r="J30" s="11" t="s">
        <v>73</v>
      </c>
      <c r="K30" s="11"/>
    </row>
    <row r="31" spans="1:11" ht="13" x14ac:dyDescent="0.15">
      <c r="A31" s="7">
        <v>30</v>
      </c>
      <c r="B31" s="8" t="s">
        <v>59</v>
      </c>
      <c r="C31" s="9" t="s">
        <v>7</v>
      </c>
      <c r="D31" s="7">
        <v>5</v>
      </c>
      <c r="E31" s="7">
        <v>8</v>
      </c>
      <c r="F31" s="9" t="s">
        <v>28</v>
      </c>
      <c r="G31" s="9" t="s">
        <v>22</v>
      </c>
      <c r="H31" s="9" t="s">
        <v>29</v>
      </c>
      <c r="I31" s="12"/>
      <c r="J31" s="11" t="s">
        <v>76</v>
      </c>
      <c r="K31" s="11"/>
    </row>
    <row r="32" spans="1:11" ht="13" x14ac:dyDescent="0.15">
      <c r="A32" s="7">
        <v>31</v>
      </c>
      <c r="B32" s="8" t="s">
        <v>59</v>
      </c>
      <c r="C32" s="9" t="s">
        <v>7</v>
      </c>
      <c r="D32" s="7">
        <v>5</v>
      </c>
      <c r="E32" s="7">
        <v>9</v>
      </c>
      <c r="F32" s="9" t="s">
        <v>28</v>
      </c>
      <c r="G32" s="9" t="s">
        <v>22</v>
      </c>
      <c r="H32" s="9" t="s">
        <v>29</v>
      </c>
      <c r="I32" s="10" t="s">
        <v>23</v>
      </c>
      <c r="J32" s="11" t="s">
        <v>77</v>
      </c>
      <c r="K32" s="11"/>
    </row>
    <row r="33" spans="1:11" ht="13" x14ac:dyDescent="0.15">
      <c r="A33" s="7">
        <v>32</v>
      </c>
      <c r="B33" s="8" t="s">
        <v>59</v>
      </c>
      <c r="C33" s="9" t="s">
        <v>7</v>
      </c>
      <c r="D33" s="7">
        <v>5</v>
      </c>
      <c r="E33" s="7">
        <v>10</v>
      </c>
      <c r="F33" s="9" t="s">
        <v>28</v>
      </c>
      <c r="G33" s="9" t="s">
        <v>22</v>
      </c>
      <c r="H33" s="9" t="s">
        <v>29</v>
      </c>
      <c r="I33" s="10" t="s">
        <v>23</v>
      </c>
      <c r="J33" s="11" t="s">
        <v>80</v>
      </c>
      <c r="K33" s="11"/>
    </row>
    <row r="34" spans="1:11" ht="13" x14ac:dyDescent="0.15">
      <c r="A34" s="7">
        <v>33</v>
      </c>
      <c r="B34" s="8" t="s">
        <v>59</v>
      </c>
      <c r="C34" s="9" t="s">
        <v>7</v>
      </c>
      <c r="D34" s="7">
        <v>5</v>
      </c>
      <c r="E34" s="7">
        <v>11</v>
      </c>
      <c r="F34" s="9" t="s">
        <v>28</v>
      </c>
      <c r="G34" s="9" t="s">
        <v>22</v>
      </c>
      <c r="H34" s="9" t="s">
        <v>29</v>
      </c>
      <c r="I34" s="12"/>
      <c r="J34" s="11" t="s">
        <v>82</v>
      </c>
      <c r="K34" s="11"/>
    </row>
    <row r="35" spans="1:11" ht="13" x14ac:dyDescent="0.15">
      <c r="A35" s="7">
        <v>34</v>
      </c>
      <c r="B35" s="8" t="s">
        <v>59</v>
      </c>
      <c r="C35" s="9" t="s">
        <v>7</v>
      </c>
      <c r="D35" s="7">
        <v>5</v>
      </c>
      <c r="E35" s="7">
        <v>12</v>
      </c>
      <c r="F35" s="9" t="s">
        <v>28</v>
      </c>
      <c r="G35" s="9" t="s">
        <v>22</v>
      </c>
      <c r="H35" s="9" t="s">
        <v>29</v>
      </c>
      <c r="I35" s="12"/>
      <c r="J35" s="11" t="s">
        <v>84</v>
      </c>
      <c r="K35" s="11"/>
    </row>
    <row r="36" spans="1:11" ht="13" x14ac:dyDescent="0.15">
      <c r="A36" s="7">
        <v>35</v>
      </c>
      <c r="B36" s="8" t="s">
        <v>59</v>
      </c>
      <c r="C36" s="9" t="s">
        <v>7</v>
      </c>
      <c r="D36" s="7">
        <v>5</v>
      </c>
      <c r="E36" s="7">
        <v>13</v>
      </c>
      <c r="F36" s="9" t="s">
        <v>28</v>
      </c>
      <c r="G36" s="9" t="s">
        <v>22</v>
      </c>
      <c r="H36" s="9" t="s">
        <v>29</v>
      </c>
      <c r="I36" s="12"/>
      <c r="J36" s="11" t="s">
        <v>72</v>
      </c>
      <c r="K36" s="11"/>
    </row>
    <row r="37" spans="1:11" ht="13" x14ac:dyDescent="0.15">
      <c r="A37" s="7">
        <v>36</v>
      </c>
      <c r="B37" s="8" t="s">
        <v>59</v>
      </c>
      <c r="C37" s="9" t="s">
        <v>7</v>
      </c>
      <c r="D37" s="7">
        <v>5</v>
      </c>
      <c r="E37" s="7">
        <v>14</v>
      </c>
      <c r="F37" s="9" t="s">
        <v>28</v>
      </c>
      <c r="G37" s="9" t="s">
        <v>22</v>
      </c>
      <c r="H37" s="9" t="s">
        <v>29</v>
      </c>
      <c r="I37" s="12"/>
      <c r="J37" s="11" t="s">
        <v>87</v>
      </c>
      <c r="K37" s="11"/>
    </row>
    <row r="38" spans="1:11" ht="13" x14ac:dyDescent="0.15">
      <c r="A38" s="7">
        <v>37</v>
      </c>
      <c r="B38" s="8" t="s">
        <v>59</v>
      </c>
      <c r="C38" s="9" t="s">
        <v>7</v>
      </c>
      <c r="D38" s="7">
        <v>5</v>
      </c>
      <c r="E38" s="7">
        <v>15</v>
      </c>
      <c r="F38" s="9" t="s">
        <v>28</v>
      </c>
      <c r="G38" s="9" t="s">
        <v>22</v>
      </c>
      <c r="H38" s="9" t="s">
        <v>29</v>
      </c>
      <c r="I38" s="12"/>
      <c r="J38" s="11" t="s">
        <v>89</v>
      </c>
      <c r="K38" s="11"/>
    </row>
    <row r="39" spans="1:11" ht="13" x14ac:dyDescent="0.15">
      <c r="A39" s="7">
        <v>38</v>
      </c>
      <c r="B39" s="8" t="s">
        <v>59</v>
      </c>
      <c r="C39" s="9" t="s">
        <v>7</v>
      </c>
      <c r="D39" s="7">
        <v>5</v>
      </c>
      <c r="E39" s="7">
        <v>16</v>
      </c>
      <c r="F39" s="9" t="s">
        <v>28</v>
      </c>
      <c r="G39" s="9" t="s">
        <v>22</v>
      </c>
      <c r="H39" s="9" t="s">
        <v>29</v>
      </c>
      <c r="I39" s="10" t="s">
        <v>23</v>
      </c>
      <c r="J39" s="11" t="s">
        <v>92</v>
      </c>
      <c r="K39" s="11"/>
    </row>
    <row r="40" spans="1:11" ht="13" x14ac:dyDescent="0.15">
      <c r="A40" s="7">
        <v>39</v>
      </c>
      <c r="B40" s="8" t="s">
        <v>59</v>
      </c>
      <c r="C40" s="9" t="s">
        <v>7</v>
      </c>
      <c r="D40" s="7">
        <v>5</v>
      </c>
      <c r="E40" s="7">
        <v>17</v>
      </c>
      <c r="F40" s="9" t="s">
        <v>28</v>
      </c>
      <c r="G40" s="9" t="s">
        <v>22</v>
      </c>
      <c r="H40" s="9" t="s">
        <v>29</v>
      </c>
      <c r="I40" s="12"/>
      <c r="J40" s="11" t="s">
        <v>94</v>
      </c>
      <c r="K40" s="11"/>
    </row>
    <row r="41" spans="1:11" ht="13" x14ac:dyDescent="0.15">
      <c r="A41" s="7">
        <v>40</v>
      </c>
      <c r="B41" s="8" t="s">
        <v>59</v>
      </c>
      <c r="C41" s="9" t="s">
        <v>7</v>
      </c>
      <c r="D41" s="7">
        <v>5</v>
      </c>
      <c r="E41" s="7">
        <v>18</v>
      </c>
      <c r="F41" s="9" t="s">
        <v>28</v>
      </c>
      <c r="G41" s="9" t="s">
        <v>22</v>
      </c>
      <c r="H41" s="9" t="s">
        <v>29</v>
      </c>
      <c r="I41" s="12"/>
      <c r="J41" s="11" t="s">
        <v>95</v>
      </c>
      <c r="K41" s="11"/>
    </row>
    <row r="42" spans="1:11" ht="20" x14ac:dyDescent="0.15">
      <c r="A42" s="7">
        <v>41</v>
      </c>
      <c r="B42" s="8" t="s">
        <v>90</v>
      </c>
      <c r="C42" s="9" t="s">
        <v>7</v>
      </c>
      <c r="D42" s="7">
        <v>6</v>
      </c>
      <c r="E42" s="7">
        <v>1</v>
      </c>
      <c r="F42" s="9" t="s">
        <v>97</v>
      </c>
      <c r="G42" s="9" t="s">
        <v>65</v>
      </c>
      <c r="H42" s="9" t="s">
        <v>65</v>
      </c>
      <c r="I42" s="10" t="s">
        <v>32</v>
      </c>
      <c r="J42" s="11" t="s">
        <v>98</v>
      </c>
      <c r="K42" s="11"/>
    </row>
    <row r="43" spans="1:11" ht="20" x14ac:dyDescent="0.15">
      <c r="A43" s="7">
        <v>42</v>
      </c>
      <c r="B43" s="8" t="s">
        <v>90</v>
      </c>
      <c r="C43" s="9" t="s">
        <v>7</v>
      </c>
      <c r="D43" s="7">
        <v>6</v>
      </c>
      <c r="E43" s="7">
        <v>2</v>
      </c>
      <c r="F43" s="9" t="s">
        <v>97</v>
      </c>
      <c r="G43" s="9" t="s">
        <v>65</v>
      </c>
      <c r="H43" s="9" t="s">
        <v>65</v>
      </c>
      <c r="I43" s="10" t="s">
        <v>32</v>
      </c>
      <c r="J43" s="11" t="s">
        <v>100</v>
      </c>
      <c r="K43" s="11"/>
    </row>
    <row r="44" spans="1:11" ht="20" x14ac:dyDescent="0.15">
      <c r="A44" s="7">
        <v>43</v>
      </c>
      <c r="B44" s="8" t="s">
        <v>90</v>
      </c>
      <c r="C44" s="9" t="s">
        <v>7</v>
      </c>
      <c r="D44" s="7">
        <v>6</v>
      </c>
      <c r="E44" s="7">
        <v>3</v>
      </c>
      <c r="F44" s="9" t="s">
        <v>97</v>
      </c>
      <c r="G44" s="9" t="s">
        <v>65</v>
      </c>
      <c r="H44" s="9" t="s">
        <v>65</v>
      </c>
      <c r="I44" s="10" t="s">
        <v>50</v>
      </c>
      <c r="J44" s="11" t="s">
        <v>93</v>
      </c>
      <c r="K44" s="11"/>
    </row>
    <row r="45" spans="1:11" ht="20" x14ac:dyDescent="0.15">
      <c r="A45" s="7">
        <v>44</v>
      </c>
      <c r="B45" s="8" t="s">
        <v>90</v>
      </c>
      <c r="C45" s="9" t="s">
        <v>7</v>
      </c>
      <c r="D45" s="7">
        <v>6</v>
      </c>
      <c r="E45" s="7">
        <v>4</v>
      </c>
      <c r="F45" s="9" t="s">
        <v>97</v>
      </c>
      <c r="G45" s="9" t="s">
        <v>65</v>
      </c>
      <c r="H45" s="9" t="s">
        <v>65</v>
      </c>
      <c r="I45" s="10" t="s">
        <v>50</v>
      </c>
      <c r="J45" s="11" t="s">
        <v>96</v>
      </c>
      <c r="K45" s="11"/>
    </row>
    <row r="46" spans="1:11" ht="20" x14ac:dyDescent="0.15">
      <c r="A46" s="7">
        <v>45</v>
      </c>
      <c r="B46" s="8" t="s">
        <v>90</v>
      </c>
      <c r="C46" s="9" t="s">
        <v>7</v>
      </c>
      <c r="D46" s="7">
        <v>6</v>
      </c>
      <c r="E46" s="7">
        <v>5</v>
      </c>
      <c r="F46" s="9" t="s">
        <v>97</v>
      </c>
      <c r="G46" s="9" t="s">
        <v>65</v>
      </c>
      <c r="H46" s="9" t="s">
        <v>65</v>
      </c>
      <c r="I46" s="10" t="s">
        <v>32</v>
      </c>
      <c r="J46" s="11" t="s">
        <v>102</v>
      </c>
      <c r="K46" s="11"/>
    </row>
    <row r="47" spans="1:11" ht="20" x14ac:dyDescent="0.15">
      <c r="A47" s="7">
        <v>46</v>
      </c>
      <c r="B47" s="8" t="s">
        <v>90</v>
      </c>
      <c r="C47" s="9" t="s">
        <v>7</v>
      </c>
      <c r="D47" s="7">
        <v>6</v>
      </c>
      <c r="E47" s="7">
        <v>6</v>
      </c>
      <c r="F47" s="9" t="s">
        <v>97</v>
      </c>
      <c r="G47" s="9" t="s">
        <v>65</v>
      </c>
      <c r="H47" s="9" t="s">
        <v>65</v>
      </c>
      <c r="I47" s="10" t="s">
        <v>32</v>
      </c>
      <c r="J47" s="11" t="s">
        <v>104</v>
      </c>
      <c r="K47" s="11"/>
    </row>
    <row r="48" spans="1:11" ht="20" x14ac:dyDescent="0.15">
      <c r="A48" s="7">
        <v>47</v>
      </c>
      <c r="B48" s="8" t="s">
        <v>90</v>
      </c>
      <c r="C48" s="9" t="s">
        <v>7</v>
      </c>
      <c r="D48" s="7">
        <v>6</v>
      </c>
      <c r="E48" s="7">
        <v>7</v>
      </c>
      <c r="F48" s="9" t="s">
        <v>97</v>
      </c>
      <c r="G48" s="9" t="s">
        <v>65</v>
      </c>
      <c r="H48" s="9" t="s">
        <v>65</v>
      </c>
      <c r="I48" s="10" t="s">
        <v>32</v>
      </c>
      <c r="J48" s="11" t="s">
        <v>105</v>
      </c>
      <c r="K48" s="11"/>
    </row>
    <row r="49" spans="1:11" ht="20" x14ac:dyDescent="0.15">
      <c r="A49" s="7">
        <v>48</v>
      </c>
      <c r="B49" s="8" t="s">
        <v>90</v>
      </c>
      <c r="C49" s="9" t="s">
        <v>7</v>
      </c>
      <c r="D49" s="7">
        <v>6</v>
      </c>
      <c r="E49" s="7">
        <v>8</v>
      </c>
      <c r="F49" s="9" t="s">
        <v>97</v>
      </c>
      <c r="G49" s="9" t="s">
        <v>65</v>
      </c>
      <c r="H49" s="9" t="s">
        <v>65</v>
      </c>
      <c r="I49" s="10" t="s">
        <v>32</v>
      </c>
      <c r="J49" s="11" t="s">
        <v>100</v>
      </c>
      <c r="K49" s="11"/>
    </row>
    <row r="50" spans="1:11" ht="20" x14ac:dyDescent="0.15">
      <c r="A50" s="7">
        <v>49</v>
      </c>
      <c r="B50" s="8" t="s">
        <v>90</v>
      </c>
      <c r="C50" s="9" t="s">
        <v>7</v>
      </c>
      <c r="D50" s="7">
        <v>6</v>
      </c>
      <c r="E50" s="7">
        <v>9</v>
      </c>
      <c r="F50" s="9" t="s">
        <v>97</v>
      </c>
      <c r="G50" s="9" t="s">
        <v>65</v>
      </c>
      <c r="H50" s="9" t="s">
        <v>65</v>
      </c>
      <c r="I50" s="10" t="s">
        <v>50</v>
      </c>
      <c r="J50" s="11" t="s">
        <v>99</v>
      </c>
      <c r="K50" s="11"/>
    </row>
    <row r="51" spans="1:11" ht="20" x14ac:dyDescent="0.15">
      <c r="A51" s="7">
        <v>50</v>
      </c>
      <c r="B51" s="8" t="s">
        <v>90</v>
      </c>
      <c r="C51" s="9" t="s">
        <v>7</v>
      </c>
      <c r="D51" s="7">
        <v>6</v>
      </c>
      <c r="E51" s="7">
        <v>10</v>
      </c>
      <c r="F51" s="9" t="s">
        <v>97</v>
      </c>
      <c r="G51" s="9" t="s">
        <v>65</v>
      </c>
      <c r="H51" s="9" t="s">
        <v>65</v>
      </c>
      <c r="I51" s="10" t="s">
        <v>50</v>
      </c>
      <c r="J51" s="11" t="s">
        <v>93</v>
      </c>
      <c r="K51" s="11"/>
    </row>
    <row r="52" spans="1:11" ht="13" x14ac:dyDescent="0.15">
      <c r="A52" s="7">
        <v>51</v>
      </c>
      <c r="B52" s="8" t="s">
        <v>79</v>
      </c>
      <c r="C52" s="9" t="s">
        <v>7</v>
      </c>
      <c r="D52" s="7">
        <v>7</v>
      </c>
      <c r="E52" s="7">
        <v>1</v>
      </c>
      <c r="F52" s="9" t="s">
        <v>28</v>
      </c>
      <c r="G52" s="9" t="s">
        <v>22</v>
      </c>
      <c r="H52" s="9" t="s">
        <v>29</v>
      </c>
      <c r="I52" s="10" t="s">
        <v>23</v>
      </c>
      <c r="J52" s="11" t="s">
        <v>110</v>
      </c>
      <c r="K52" s="11"/>
    </row>
    <row r="53" spans="1:11" ht="13" x14ac:dyDescent="0.15">
      <c r="A53" s="7">
        <v>52</v>
      </c>
      <c r="B53" s="8" t="s">
        <v>79</v>
      </c>
      <c r="C53" s="9" t="s">
        <v>7</v>
      </c>
      <c r="D53" s="7">
        <v>7</v>
      </c>
      <c r="E53" s="7">
        <v>2</v>
      </c>
      <c r="F53" s="9" t="s">
        <v>28</v>
      </c>
      <c r="G53" s="9" t="s">
        <v>22</v>
      </c>
      <c r="H53" s="9" t="s">
        <v>29</v>
      </c>
      <c r="I53" s="10" t="s">
        <v>50</v>
      </c>
      <c r="J53" s="11" t="s">
        <v>81</v>
      </c>
      <c r="K53" s="11"/>
    </row>
    <row r="54" spans="1:11" ht="13" x14ac:dyDescent="0.15">
      <c r="A54" s="7">
        <v>53</v>
      </c>
      <c r="B54" s="8" t="s">
        <v>83</v>
      </c>
      <c r="C54" s="9" t="s">
        <v>7</v>
      </c>
      <c r="D54" s="7">
        <v>8</v>
      </c>
      <c r="E54" s="7">
        <v>1</v>
      </c>
      <c r="F54" s="9" t="s">
        <v>28</v>
      </c>
      <c r="G54" s="9" t="s">
        <v>22</v>
      </c>
      <c r="H54" s="9" t="s">
        <v>29</v>
      </c>
      <c r="I54" s="10" t="s">
        <v>32</v>
      </c>
      <c r="J54" s="11" t="s">
        <v>111</v>
      </c>
      <c r="K54" s="11"/>
    </row>
    <row r="55" spans="1:11" ht="13" x14ac:dyDescent="0.15">
      <c r="A55" s="7">
        <v>54</v>
      </c>
      <c r="B55" s="8" t="s">
        <v>83</v>
      </c>
      <c r="C55" s="9" t="s">
        <v>7</v>
      </c>
      <c r="D55" s="7">
        <v>8</v>
      </c>
      <c r="E55" s="7">
        <v>2</v>
      </c>
      <c r="F55" s="9" t="s">
        <v>28</v>
      </c>
      <c r="G55" s="9" t="s">
        <v>22</v>
      </c>
      <c r="H55" s="9" t="s">
        <v>29</v>
      </c>
      <c r="I55" s="10" t="s">
        <v>23</v>
      </c>
      <c r="J55" s="11" t="s">
        <v>112</v>
      </c>
      <c r="K55" s="11"/>
    </row>
    <row r="56" spans="1:11" ht="13" x14ac:dyDescent="0.15">
      <c r="A56" s="7">
        <v>55</v>
      </c>
      <c r="B56" s="8" t="s">
        <v>83</v>
      </c>
      <c r="C56" s="9" t="s">
        <v>7</v>
      </c>
      <c r="D56" s="7">
        <v>8</v>
      </c>
      <c r="E56" s="7">
        <v>3</v>
      </c>
      <c r="F56" s="9" t="s">
        <v>28</v>
      </c>
      <c r="G56" s="9" t="s">
        <v>22</v>
      </c>
      <c r="H56" s="9" t="s">
        <v>29</v>
      </c>
      <c r="I56" s="10" t="s">
        <v>50</v>
      </c>
      <c r="J56" s="11" t="s">
        <v>85</v>
      </c>
      <c r="K56" s="11"/>
    </row>
    <row r="57" spans="1:11" ht="20" x14ac:dyDescent="0.15">
      <c r="A57" s="7">
        <v>56</v>
      </c>
      <c r="B57" s="8" t="s">
        <v>113</v>
      </c>
      <c r="C57" s="9" t="s">
        <v>8</v>
      </c>
      <c r="D57" s="7">
        <v>9</v>
      </c>
      <c r="E57" s="7">
        <v>1</v>
      </c>
      <c r="F57" s="9" t="s">
        <v>115</v>
      </c>
      <c r="G57" s="9" t="s">
        <v>22</v>
      </c>
      <c r="H57" s="9" t="s">
        <v>65</v>
      </c>
      <c r="I57" s="10" t="s">
        <v>56</v>
      </c>
      <c r="J57" s="11" t="s">
        <v>116</v>
      </c>
      <c r="K57" s="11"/>
    </row>
    <row r="58" spans="1:11" ht="22" x14ac:dyDescent="0.15">
      <c r="A58" s="7">
        <v>57</v>
      </c>
      <c r="B58" s="10" t="s">
        <v>117</v>
      </c>
      <c r="C58" s="9" t="s">
        <v>2</v>
      </c>
      <c r="D58" s="7">
        <v>10</v>
      </c>
      <c r="E58" s="7">
        <v>1</v>
      </c>
      <c r="F58" s="9" t="s">
        <v>28</v>
      </c>
      <c r="G58" s="9" t="s">
        <v>22</v>
      </c>
      <c r="H58" s="9" t="s">
        <v>22</v>
      </c>
      <c r="I58" s="10" t="s">
        <v>23</v>
      </c>
      <c r="J58" s="11" t="s">
        <v>118</v>
      </c>
      <c r="K58" s="11"/>
    </row>
    <row r="59" spans="1:11" ht="22" x14ac:dyDescent="0.15">
      <c r="A59" s="7">
        <v>58</v>
      </c>
      <c r="B59" s="10" t="s">
        <v>117</v>
      </c>
      <c r="C59" s="9" t="s">
        <v>2</v>
      </c>
      <c r="D59" s="7">
        <v>10</v>
      </c>
      <c r="E59" s="7">
        <v>2</v>
      </c>
      <c r="F59" s="9" t="s">
        <v>28</v>
      </c>
      <c r="G59" s="9" t="s">
        <v>22</v>
      </c>
      <c r="H59" s="9" t="s">
        <v>22</v>
      </c>
      <c r="I59" s="10" t="s">
        <v>23</v>
      </c>
      <c r="J59" s="11" t="s">
        <v>121</v>
      </c>
      <c r="K59" s="11"/>
    </row>
    <row r="60" spans="1:11" ht="30" x14ac:dyDescent="0.15">
      <c r="A60" s="7">
        <v>59</v>
      </c>
      <c r="B60" s="8" t="s">
        <v>122</v>
      </c>
      <c r="C60" s="9" t="s">
        <v>2</v>
      </c>
      <c r="D60" s="7">
        <v>11</v>
      </c>
      <c r="E60" s="7">
        <v>1</v>
      </c>
      <c r="F60" s="9" t="s">
        <v>123</v>
      </c>
      <c r="G60" s="9" t="s">
        <v>22</v>
      </c>
      <c r="H60" s="9" t="s">
        <v>22</v>
      </c>
      <c r="I60" s="10" t="s">
        <v>23</v>
      </c>
      <c r="J60" s="11" t="s">
        <v>125</v>
      </c>
      <c r="K60" s="11"/>
    </row>
    <row r="61" spans="1:11" ht="30" x14ac:dyDescent="0.15">
      <c r="A61" s="7">
        <v>60</v>
      </c>
      <c r="B61" s="8" t="s">
        <v>122</v>
      </c>
      <c r="C61" s="9" t="s">
        <v>2</v>
      </c>
      <c r="D61" s="7">
        <v>11</v>
      </c>
      <c r="E61" s="7">
        <v>2</v>
      </c>
      <c r="F61" s="9" t="s">
        <v>123</v>
      </c>
      <c r="G61" s="9" t="s">
        <v>22</v>
      </c>
      <c r="H61" s="9" t="s">
        <v>22</v>
      </c>
      <c r="I61" s="10" t="s">
        <v>23</v>
      </c>
      <c r="J61" s="11" t="s">
        <v>126</v>
      </c>
      <c r="K61" s="11"/>
    </row>
    <row r="62" spans="1:11" ht="13" x14ac:dyDescent="0.15">
      <c r="A62" s="7">
        <v>61</v>
      </c>
      <c r="B62" s="8" t="s">
        <v>127</v>
      </c>
      <c r="C62" s="9" t="s">
        <v>7</v>
      </c>
      <c r="D62" s="7">
        <v>12</v>
      </c>
      <c r="E62" s="7">
        <v>1</v>
      </c>
      <c r="F62" s="9" t="s">
        <v>55</v>
      </c>
      <c r="G62" s="9" t="s">
        <v>65</v>
      </c>
      <c r="H62" s="9" t="s">
        <v>65</v>
      </c>
      <c r="I62" s="10" t="s">
        <v>32</v>
      </c>
      <c r="J62" s="11" t="s">
        <v>98</v>
      </c>
      <c r="K62" s="11"/>
    </row>
    <row r="63" spans="1:11" ht="13" x14ac:dyDescent="0.15">
      <c r="A63" s="7">
        <v>62</v>
      </c>
      <c r="B63" s="8" t="s">
        <v>127</v>
      </c>
      <c r="C63" s="9" t="s">
        <v>7</v>
      </c>
      <c r="D63" s="7">
        <v>12</v>
      </c>
      <c r="E63" s="7">
        <v>2</v>
      </c>
      <c r="F63" s="9" t="s">
        <v>55</v>
      </c>
      <c r="G63" s="9" t="s">
        <v>65</v>
      </c>
      <c r="H63" s="9" t="s">
        <v>65</v>
      </c>
      <c r="I63" s="10" t="s">
        <v>32</v>
      </c>
      <c r="J63" s="11" t="s">
        <v>129</v>
      </c>
      <c r="K63" s="11"/>
    </row>
    <row r="64" spans="1:11" ht="13" x14ac:dyDescent="0.15">
      <c r="A64" s="7">
        <v>63</v>
      </c>
      <c r="B64" s="8" t="s">
        <v>127</v>
      </c>
      <c r="C64" s="9" t="s">
        <v>7</v>
      </c>
      <c r="D64" s="7">
        <v>12</v>
      </c>
      <c r="E64" s="7">
        <v>3</v>
      </c>
      <c r="F64" s="9" t="s">
        <v>55</v>
      </c>
      <c r="G64" s="9" t="s">
        <v>65</v>
      </c>
      <c r="H64" s="9" t="s">
        <v>65</v>
      </c>
      <c r="I64" s="10" t="s">
        <v>32</v>
      </c>
      <c r="J64" s="11" t="s">
        <v>131</v>
      </c>
      <c r="K64" s="11"/>
    </row>
    <row r="65" spans="1:11" ht="13" x14ac:dyDescent="0.15">
      <c r="A65" s="7">
        <v>64</v>
      </c>
      <c r="B65" s="8" t="s">
        <v>127</v>
      </c>
      <c r="C65" s="9" t="s">
        <v>7</v>
      </c>
      <c r="D65" s="7">
        <v>12</v>
      </c>
      <c r="E65" s="7">
        <v>4</v>
      </c>
      <c r="F65" s="9" t="s">
        <v>55</v>
      </c>
      <c r="G65" s="9" t="s">
        <v>65</v>
      </c>
      <c r="H65" s="9" t="s">
        <v>65</v>
      </c>
      <c r="I65" s="10" t="s">
        <v>32</v>
      </c>
      <c r="J65" s="11" t="s">
        <v>133</v>
      </c>
      <c r="K65" s="11"/>
    </row>
    <row r="66" spans="1:11" ht="13" x14ac:dyDescent="0.15">
      <c r="A66" s="7">
        <v>65</v>
      </c>
      <c r="B66" s="8" t="s">
        <v>127</v>
      </c>
      <c r="C66" s="9" t="s">
        <v>7</v>
      </c>
      <c r="D66" s="7">
        <v>12</v>
      </c>
      <c r="E66" s="7">
        <v>5</v>
      </c>
      <c r="F66" s="9" t="s">
        <v>55</v>
      </c>
      <c r="G66" s="9" t="s">
        <v>65</v>
      </c>
      <c r="H66" s="9" t="s">
        <v>65</v>
      </c>
      <c r="I66" s="10" t="s">
        <v>32</v>
      </c>
      <c r="J66" s="11" t="s">
        <v>96</v>
      </c>
      <c r="K66" s="11"/>
    </row>
    <row r="67" spans="1:11" ht="13" x14ac:dyDescent="0.15">
      <c r="A67" s="7">
        <v>66</v>
      </c>
      <c r="B67" s="8" t="s">
        <v>127</v>
      </c>
      <c r="C67" s="9" t="s">
        <v>7</v>
      </c>
      <c r="D67" s="7">
        <v>12</v>
      </c>
      <c r="E67" s="7">
        <v>6</v>
      </c>
      <c r="F67" s="9" t="s">
        <v>55</v>
      </c>
      <c r="G67" s="9" t="s">
        <v>65</v>
      </c>
      <c r="H67" s="9" t="s">
        <v>65</v>
      </c>
      <c r="I67" s="10" t="s">
        <v>32</v>
      </c>
      <c r="J67" s="11" t="s">
        <v>100</v>
      </c>
      <c r="K67" s="11"/>
    </row>
    <row r="68" spans="1:11" ht="13" x14ac:dyDescent="0.15">
      <c r="A68" s="7">
        <v>67</v>
      </c>
      <c r="B68" s="8" t="s">
        <v>127</v>
      </c>
      <c r="C68" s="9" t="s">
        <v>7</v>
      </c>
      <c r="D68" s="7">
        <v>12</v>
      </c>
      <c r="E68" s="7">
        <v>7</v>
      </c>
      <c r="F68" s="9" t="s">
        <v>55</v>
      </c>
      <c r="G68" s="9" t="s">
        <v>65</v>
      </c>
      <c r="H68" s="9" t="s">
        <v>65</v>
      </c>
      <c r="I68" s="10" t="s">
        <v>32</v>
      </c>
      <c r="J68" s="11" t="s">
        <v>134</v>
      </c>
      <c r="K68" s="11"/>
    </row>
    <row r="69" spans="1:11" ht="13" x14ac:dyDescent="0.15">
      <c r="A69" s="7">
        <v>68</v>
      </c>
      <c r="B69" s="8" t="s">
        <v>127</v>
      </c>
      <c r="C69" s="9" t="s">
        <v>7</v>
      </c>
      <c r="D69" s="7">
        <v>12</v>
      </c>
      <c r="E69" s="7">
        <v>8</v>
      </c>
      <c r="F69" s="9" t="s">
        <v>55</v>
      </c>
      <c r="G69" s="9" t="s">
        <v>65</v>
      </c>
      <c r="H69" s="9" t="s">
        <v>65</v>
      </c>
      <c r="I69" s="10" t="s">
        <v>32</v>
      </c>
      <c r="J69" s="11" t="s">
        <v>135</v>
      </c>
      <c r="K69" s="11"/>
    </row>
    <row r="70" spans="1:11" ht="13" x14ac:dyDescent="0.15">
      <c r="A70" s="7">
        <v>69</v>
      </c>
      <c r="B70" s="8" t="s">
        <v>127</v>
      </c>
      <c r="C70" s="9" t="s">
        <v>7</v>
      </c>
      <c r="D70" s="7">
        <v>12</v>
      </c>
      <c r="E70" s="7">
        <v>9</v>
      </c>
      <c r="F70" s="9" t="s">
        <v>55</v>
      </c>
      <c r="G70" s="9" t="s">
        <v>65</v>
      </c>
      <c r="H70" s="9" t="s">
        <v>65</v>
      </c>
      <c r="I70" s="10" t="s">
        <v>32</v>
      </c>
      <c r="J70" s="11" t="s">
        <v>93</v>
      </c>
      <c r="K70" s="11"/>
    </row>
    <row r="71" spans="1:11" ht="13" x14ac:dyDescent="0.15">
      <c r="A71" s="7">
        <v>70</v>
      </c>
      <c r="B71" s="8" t="s">
        <v>127</v>
      </c>
      <c r="C71" s="9" t="s">
        <v>7</v>
      </c>
      <c r="D71" s="7">
        <v>12</v>
      </c>
      <c r="E71" s="7">
        <v>10</v>
      </c>
      <c r="F71" s="9" t="s">
        <v>55</v>
      </c>
      <c r="G71" s="9" t="s">
        <v>65</v>
      </c>
      <c r="H71" s="9" t="s">
        <v>65</v>
      </c>
      <c r="I71" s="10" t="s">
        <v>32</v>
      </c>
      <c r="J71" s="11" t="s">
        <v>136</v>
      </c>
      <c r="K71" s="11"/>
    </row>
    <row r="72" spans="1:11" ht="13" x14ac:dyDescent="0.15">
      <c r="A72" s="7">
        <v>71</v>
      </c>
      <c r="B72" s="8" t="s">
        <v>127</v>
      </c>
      <c r="C72" s="9" t="s">
        <v>7</v>
      </c>
      <c r="D72" s="7">
        <v>12</v>
      </c>
      <c r="E72" s="7">
        <v>11</v>
      </c>
      <c r="F72" s="9" t="s">
        <v>55</v>
      </c>
      <c r="G72" s="9" t="s">
        <v>65</v>
      </c>
      <c r="H72" s="9" t="s">
        <v>65</v>
      </c>
      <c r="I72" s="10" t="s">
        <v>32</v>
      </c>
      <c r="J72" s="11" t="s">
        <v>137</v>
      </c>
      <c r="K72" s="11"/>
    </row>
    <row r="73" spans="1:11" ht="13" x14ac:dyDescent="0.15">
      <c r="A73" s="7">
        <v>72</v>
      </c>
      <c r="B73" s="8" t="s">
        <v>127</v>
      </c>
      <c r="C73" s="9" t="s">
        <v>7</v>
      </c>
      <c r="D73" s="7">
        <v>12</v>
      </c>
      <c r="E73" s="7">
        <v>12</v>
      </c>
      <c r="F73" s="9" t="s">
        <v>55</v>
      </c>
      <c r="G73" s="9" t="s">
        <v>65</v>
      </c>
      <c r="H73" s="9" t="s">
        <v>65</v>
      </c>
      <c r="I73" s="10" t="s">
        <v>32</v>
      </c>
      <c r="J73" s="11" t="s">
        <v>138</v>
      </c>
      <c r="K73" s="11"/>
    </row>
    <row r="74" spans="1:11" ht="13" x14ac:dyDescent="0.15">
      <c r="A74" s="7">
        <v>73</v>
      </c>
      <c r="B74" s="8" t="s">
        <v>127</v>
      </c>
      <c r="C74" s="9" t="s">
        <v>7</v>
      </c>
      <c r="D74" s="7">
        <v>12</v>
      </c>
      <c r="E74" s="7">
        <v>13</v>
      </c>
      <c r="F74" s="9" t="s">
        <v>55</v>
      </c>
      <c r="G74" s="9" t="s">
        <v>65</v>
      </c>
      <c r="H74" s="9" t="s">
        <v>65</v>
      </c>
      <c r="I74" s="10" t="s">
        <v>32</v>
      </c>
      <c r="J74" s="11" t="s">
        <v>139</v>
      </c>
      <c r="K74" s="11"/>
    </row>
    <row r="75" spans="1:11" ht="13" x14ac:dyDescent="0.15">
      <c r="A75" s="7">
        <v>74</v>
      </c>
      <c r="B75" s="8" t="s">
        <v>127</v>
      </c>
      <c r="C75" s="9" t="s">
        <v>7</v>
      </c>
      <c r="D75" s="7">
        <v>12</v>
      </c>
      <c r="E75" s="7">
        <v>14</v>
      </c>
      <c r="F75" s="9" t="s">
        <v>55</v>
      </c>
      <c r="G75" s="9" t="s">
        <v>65</v>
      </c>
      <c r="H75" s="9" t="s">
        <v>65</v>
      </c>
      <c r="I75" s="10" t="s">
        <v>32</v>
      </c>
      <c r="J75" s="11" t="s">
        <v>140</v>
      </c>
      <c r="K75" s="11"/>
    </row>
    <row r="76" spans="1:11" ht="13" x14ac:dyDescent="0.15">
      <c r="A76" s="7">
        <v>75</v>
      </c>
      <c r="B76" s="8" t="s">
        <v>127</v>
      </c>
      <c r="C76" s="9" t="s">
        <v>7</v>
      </c>
      <c r="D76" s="7">
        <v>12</v>
      </c>
      <c r="E76" s="7">
        <v>15</v>
      </c>
      <c r="F76" s="9" t="s">
        <v>55</v>
      </c>
      <c r="G76" s="9" t="s">
        <v>65</v>
      </c>
      <c r="H76" s="9" t="s">
        <v>65</v>
      </c>
      <c r="I76" s="10" t="s">
        <v>32</v>
      </c>
      <c r="J76" s="11" t="s">
        <v>141</v>
      </c>
      <c r="K76" s="11"/>
    </row>
    <row r="77" spans="1:11" ht="13" x14ac:dyDescent="0.15">
      <c r="A77" s="7">
        <v>76</v>
      </c>
      <c r="B77" s="8" t="s">
        <v>120</v>
      </c>
      <c r="C77" s="9" t="s">
        <v>8</v>
      </c>
      <c r="D77" s="7">
        <v>13</v>
      </c>
      <c r="E77" s="7">
        <v>1</v>
      </c>
      <c r="F77" s="9" t="s">
        <v>115</v>
      </c>
      <c r="G77" s="9" t="s">
        <v>65</v>
      </c>
      <c r="H77" s="9" t="s">
        <v>65</v>
      </c>
      <c r="I77" s="10" t="s">
        <v>32</v>
      </c>
      <c r="J77" s="11" t="s">
        <v>142</v>
      </c>
      <c r="K77" s="11"/>
    </row>
    <row r="78" spans="1:11" ht="20" x14ac:dyDescent="0.15">
      <c r="A78" s="7">
        <v>77</v>
      </c>
      <c r="B78" s="8" t="s">
        <v>120</v>
      </c>
      <c r="C78" s="9" t="s">
        <v>8</v>
      </c>
      <c r="D78" s="7">
        <v>13</v>
      </c>
      <c r="E78" s="7">
        <v>2</v>
      </c>
      <c r="F78" s="9" t="s">
        <v>115</v>
      </c>
      <c r="G78" s="9" t="s">
        <v>65</v>
      </c>
      <c r="H78" s="9" t="s">
        <v>65</v>
      </c>
      <c r="I78" s="10" t="s">
        <v>32</v>
      </c>
      <c r="J78" s="11" t="s">
        <v>143</v>
      </c>
      <c r="K78" s="11"/>
    </row>
    <row r="79" spans="1:11" ht="13" x14ac:dyDescent="0.15">
      <c r="A79" s="7">
        <v>78</v>
      </c>
      <c r="B79" s="8" t="s">
        <v>120</v>
      </c>
      <c r="C79" s="9" t="s">
        <v>8</v>
      </c>
      <c r="D79" s="7">
        <v>13</v>
      </c>
      <c r="E79" s="7">
        <v>3</v>
      </c>
      <c r="F79" s="9" t="s">
        <v>115</v>
      </c>
      <c r="G79" s="9" t="s">
        <v>65</v>
      </c>
      <c r="H79" s="9" t="s">
        <v>65</v>
      </c>
      <c r="I79" s="10" t="s">
        <v>50</v>
      </c>
      <c r="J79" s="11" t="s">
        <v>93</v>
      </c>
      <c r="K79" s="11"/>
    </row>
    <row r="80" spans="1:11" ht="13" x14ac:dyDescent="0.15">
      <c r="A80" s="7">
        <v>79</v>
      </c>
      <c r="B80" s="8" t="s">
        <v>144</v>
      </c>
      <c r="C80" s="9" t="s">
        <v>5</v>
      </c>
      <c r="D80" s="7">
        <v>14</v>
      </c>
      <c r="E80" s="7">
        <v>1</v>
      </c>
      <c r="F80" s="13"/>
      <c r="G80" s="9" t="s">
        <v>29</v>
      </c>
      <c r="H80" s="9" t="s">
        <v>65</v>
      </c>
      <c r="I80" s="10" t="s">
        <v>32</v>
      </c>
      <c r="J80" s="11" t="s">
        <v>145</v>
      </c>
      <c r="K80" s="11"/>
    </row>
    <row r="81" spans="1:11" ht="20" x14ac:dyDescent="0.15">
      <c r="A81" s="7">
        <v>80</v>
      </c>
      <c r="B81" s="8" t="s">
        <v>144</v>
      </c>
      <c r="C81" s="9" t="s">
        <v>5</v>
      </c>
      <c r="D81" s="7">
        <v>14</v>
      </c>
      <c r="E81" s="7">
        <v>2</v>
      </c>
      <c r="F81" s="13"/>
      <c r="G81" s="9" t="s">
        <v>29</v>
      </c>
      <c r="H81" s="9" t="s">
        <v>65</v>
      </c>
      <c r="I81" s="10" t="s">
        <v>23</v>
      </c>
      <c r="J81" s="11" t="s">
        <v>146</v>
      </c>
      <c r="K81" s="11"/>
    </row>
    <row r="82" spans="1:11" ht="13" x14ac:dyDescent="0.15">
      <c r="A82" s="7">
        <v>81</v>
      </c>
      <c r="B82" s="8" t="s">
        <v>144</v>
      </c>
      <c r="C82" s="9" t="s">
        <v>5</v>
      </c>
      <c r="D82" s="7">
        <v>14</v>
      </c>
      <c r="E82" s="7">
        <v>3</v>
      </c>
      <c r="F82" s="13"/>
      <c r="G82" s="9" t="s">
        <v>29</v>
      </c>
      <c r="H82" s="9" t="s">
        <v>65</v>
      </c>
      <c r="I82" s="10" t="s">
        <v>23</v>
      </c>
      <c r="J82" s="11" t="s">
        <v>26</v>
      </c>
      <c r="K82" s="11"/>
    </row>
    <row r="83" spans="1:11" ht="13" x14ac:dyDescent="0.15">
      <c r="A83" s="7">
        <v>82</v>
      </c>
      <c r="B83" s="8" t="s">
        <v>147</v>
      </c>
      <c r="C83" s="9" t="s">
        <v>7</v>
      </c>
      <c r="D83" s="7">
        <v>15</v>
      </c>
      <c r="E83" s="7">
        <v>1</v>
      </c>
      <c r="F83" s="9" t="s">
        <v>3</v>
      </c>
      <c r="G83" s="9" t="s">
        <v>29</v>
      </c>
      <c r="H83" s="9" t="s">
        <v>65</v>
      </c>
      <c r="I83" s="10" t="s">
        <v>32</v>
      </c>
      <c r="J83" s="11" t="s">
        <v>137</v>
      </c>
      <c r="K83" s="11"/>
    </row>
    <row r="84" spans="1:11" ht="13" x14ac:dyDescent="0.15">
      <c r="A84" s="7">
        <v>83</v>
      </c>
      <c r="B84" s="8" t="s">
        <v>147</v>
      </c>
      <c r="C84" s="9" t="s">
        <v>7</v>
      </c>
      <c r="D84" s="7">
        <v>15</v>
      </c>
      <c r="E84" s="7">
        <v>2</v>
      </c>
      <c r="F84" s="9" t="s">
        <v>3</v>
      </c>
      <c r="G84" s="9" t="s">
        <v>29</v>
      </c>
      <c r="H84" s="9" t="s">
        <v>65</v>
      </c>
      <c r="I84" s="10" t="s">
        <v>32</v>
      </c>
      <c r="J84" s="11" t="s">
        <v>148</v>
      </c>
      <c r="K84" s="11"/>
    </row>
    <row r="85" spans="1:11" ht="13" x14ac:dyDescent="0.15">
      <c r="A85" s="7">
        <v>84</v>
      </c>
      <c r="B85" s="8" t="s">
        <v>149</v>
      </c>
      <c r="C85" s="9" t="s">
        <v>2</v>
      </c>
      <c r="D85" s="7">
        <v>16</v>
      </c>
      <c r="E85" s="7">
        <v>1</v>
      </c>
      <c r="F85" s="9" t="s">
        <v>28</v>
      </c>
      <c r="G85" s="9" t="s">
        <v>22</v>
      </c>
      <c r="H85" s="9" t="s">
        <v>22</v>
      </c>
      <c r="I85" s="10" t="s">
        <v>23</v>
      </c>
      <c r="J85" s="11" t="s">
        <v>150</v>
      </c>
      <c r="K85" s="11"/>
    </row>
    <row r="86" spans="1:11" ht="13" x14ac:dyDescent="0.15">
      <c r="A86" s="7">
        <v>85</v>
      </c>
      <c r="B86" s="8" t="s">
        <v>62</v>
      </c>
      <c r="C86" s="9" t="s">
        <v>7</v>
      </c>
      <c r="D86" s="7">
        <v>17</v>
      </c>
      <c r="E86" s="7">
        <v>1</v>
      </c>
      <c r="F86" s="9" t="s">
        <v>28</v>
      </c>
      <c r="G86" s="9" t="s">
        <v>22</v>
      </c>
      <c r="H86" s="9" t="s">
        <v>65</v>
      </c>
      <c r="I86" s="10" t="s">
        <v>50</v>
      </c>
      <c r="J86" s="11" t="s">
        <v>67</v>
      </c>
      <c r="K86" s="11"/>
    </row>
    <row r="87" spans="1:11" ht="30" x14ac:dyDescent="0.15">
      <c r="A87" s="7">
        <v>86</v>
      </c>
      <c r="B87" s="8" t="s">
        <v>151</v>
      </c>
      <c r="C87" s="9" t="s">
        <v>5</v>
      </c>
      <c r="D87" s="7">
        <v>18</v>
      </c>
      <c r="E87" s="7">
        <v>1</v>
      </c>
      <c r="F87" s="13"/>
      <c r="G87" s="9" t="s">
        <v>65</v>
      </c>
      <c r="H87" s="9" t="s">
        <v>65</v>
      </c>
      <c r="I87" s="10" t="s">
        <v>32</v>
      </c>
      <c r="J87" s="11" t="s">
        <v>152</v>
      </c>
      <c r="K87" s="11"/>
    </row>
    <row r="88" spans="1:11" ht="30" x14ac:dyDescent="0.15">
      <c r="A88" s="7">
        <v>87</v>
      </c>
      <c r="B88" s="8" t="s">
        <v>151</v>
      </c>
      <c r="C88" s="9" t="s">
        <v>5</v>
      </c>
      <c r="D88" s="7">
        <v>18</v>
      </c>
      <c r="E88" s="7">
        <v>2</v>
      </c>
      <c r="F88" s="13"/>
      <c r="G88" s="9" t="s">
        <v>65</v>
      </c>
      <c r="H88" s="9" t="s">
        <v>65</v>
      </c>
      <c r="I88" s="10" t="s">
        <v>32</v>
      </c>
      <c r="J88" s="11" t="s">
        <v>153</v>
      </c>
      <c r="K88" s="11"/>
    </row>
    <row r="89" spans="1:11" ht="30" x14ac:dyDescent="0.15">
      <c r="A89" s="7">
        <v>88</v>
      </c>
      <c r="B89" s="8" t="s">
        <v>151</v>
      </c>
      <c r="C89" s="9" t="s">
        <v>5</v>
      </c>
      <c r="D89" s="7">
        <v>18</v>
      </c>
      <c r="E89" s="7">
        <v>3</v>
      </c>
      <c r="F89" s="13"/>
      <c r="G89" s="9" t="s">
        <v>65</v>
      </c>
      <c r="H89" s="9" t="s">
        <v>65</v>
      </c>
      <c r="I89" s="10" t="s">
        <v>23</v>
      </c>
      <c r="J89" s="11" t="s">
        <v>154</v>
      </c>
      <c r="K89" s="11"/>
    </row>
    <row r="90" spans="1:11" ht="30" x14ac:dyDescent="0.15">
      <c r="A90" s="7">
        <v>89</v>
      </c>
      <c r="B90" s="8" t="s">
        <v>151</v>
      </c>
      <c r="C90" s="9" t="s">
        <v>5</v>
      </c>
      <c r="D90" s="7">
        <v>18</v>
      </c>
      <c r="E90" s="7">
        <v>4</v>
      </c>
      <c r="F90" s="13"/>
      <c r="G90" s="9" t="s">
        <v>65</v>
      </c>
      <c r="H90" s="9" t="s">
        <v>65</v>
      </c>
      <c r="I90" s="10" t="s">
        <v>23</v>
      </c>
      <c r="J90" s="11" t="s">
        <v>155</v>
      </c>
      <c r="K90" s="11"/>
    </row>
    <row r="91" spans="1:11" ht="30" x14ac:dyDescent="0.15">
      <c r="A91" s="7">
        <v>90</v>
      </c>
      <c r="B91" s="8" t="s">
        <v>151</v>
      </c>
      <c r="C91" s="9" t="s">
        <v>5</v>
      </c>
      <c r="D91" s="7">
        <v>18</v>
      </c>
      <c r="E91" s="7">
        <v>5</v>
      </c>
      <c r="F91" s="13"/>
      <c r="G91" s="9" t="s">
        <v>65</v>
      </c>
      <c r="H91" s="9" t="s">
        <v>65</v>
      </c>
      <c r="I91" s="10" t="s">
        <v>23</v>
      </c>
      <c r="J91" s="11" t="s">
        <v>156</v>
      </c>
      <c r="K91" s="11"/>
    </row>
    <row r="92" spans="1:11" ht="30" x14ac:dyDescent="0.15">
      <c r="A92" s="7">
        <v>91</v>
      </c>
      <c r="B92" s="8" t="s">
        <v>151</v>
      </c>
      <c r="C92" s="9" t="s">
        <v>5</v>
      </c>
      <c r="D92" s="7">
        <v>18</v>
      </c>
      <c r="E92" s="7">
        <v>6</v>
      </c>
      <c r="F92" s="13"/>
      <c r="G92" s="9" t="s">
        <v>65</v>
      </c>
      <c r="H92" s="9" t="s">
        <v>65</v>
      </c>
      <c r="I92" s="10" t="s">
        <v>23</v>
      </c>
      <c r="J92" s="11" t="s">
        <v>157</v>
      </c>
      <c r="K92" s="11"/>
    </row>
    <row r="93" spans="1:11" ht="13" x14ac:dyDescent="0.15">
      <c r="A93" s="7">
        <v>92</v>
      </c>
      <c r="B93" s="8" t="s">
        <v>158</v>
      </c>
      <c r="C93" s="9" t="s">
        <v>7</v>
      </c>
      <c r="D93" s="7">
        <v>19</v>
      </c>
      <c r="E93" s="7">
        <v>1</v>
      </c>
      <c r="F93" s="9" t="s">
        <v>159</v>
      </c>
      <c r="G93" s="9" t="s">
        <v>29</v>
      </c>
      <c r="H93" s="9" t="s">
        <v>65</v>
      </c>
      <c r="I93" s="10" t="s">
        <v>23</v>
      </c>
      <c r="J93" s="11" t="s">
        <v>160</v>
      </c>
      <c r="K93" s="11"/>
    </row>
    <row r="94" spans="1:11" ht="13" x14ac:dyDescent="0.15">
      <c r="A94" s="7">
        <v>93</v>
      </c>
      <c r="B94" s="8" t="s">
        <v>158</v>
      </c>
      <c r="C94" s="9" t="s">
        <v>7</v>
      </c>
      <c r="D94" s="7">
        <v>19</v>
      </c>
      <c r="E94" s="7">
        <v>2</v>
      </c>
      <c r="F94" s="9" t="s">
        <v>159</v>
      </c>
      <c r="G94" s="9" t="s">
        <v>29</v>
      </c>
      <c r="H94" s="9" t="s">
        <v>65</v>
      </c>
      <c r="I94" s="10" t="s">
        <v>23</v>
      </c>
      <c r="J94" s="11" t="s">
        <v>161</v>
      </c>
      <c r="K94" s="11"/>
    </row>
    <row r="95" spans="1:11" ht="20" x14ac:dyDescent="0.15">
      <c r="A95" s="7">
        <v>94</v>
      </c>
      <c r="B95" s="8" t="s">
        <v>101</v>
      </c>
      <c r="C95" s="9" t="s">
        <v>2</v>
      </c>
      <c r="D95" s="7">
        <v>20</v>
      </c>
      <c r="E95" s="7">
        <v>1</v>
      </c>
      <c r="F95" s="13"/>
      <c r="G95" s="9" t="s">
        <v>29</v>
      </c>
      <c r="H95" s="9" t="s">
        <v>65</v>
      </c>
      <c r="I95" s="10" t="s">
        <v>23</v>
      </c>
      <c r="J95" s="11" t="s">
        <v>162</v>
      </c>
      <c r="K95" s="11"/>
    </row>
    <row r="96" spans="1:11" ht="20" x14ac:dyDescent="0.15">
      <c r="A96" s="7">
        <v>95</v>
      </c>
      <c r="B96" s="8" t="s">
        <v>101</v>
      </c>
      <c r="C96" s="9" t="s">
        <v>2</v>
      </c>
      <c r="D96" s="7">
        <v>20</v>
      </c>
      <c r="E96" s="7">
        <v>2</v>
      </c>
      <c r="F96" s="13"/>
      <c r="G96" s="9" t="s">
        <v>29</v>
      </c>
      <c r="H96" s="9" t="s">
        <v>65</v>
      </c>
      <c r="I96" s="10" t="s">
        <v>23</v>
      </c>
      <c r="J96" s="11" t="s">
        <v>163</v>
      </c>
      <c r="K96" s="11"/>
    </row>
    <row r="97" spans="1:11" ht="20" x14ac:dyDescent="0.15">
      <c r="A97" s="7">
        <v>96</v>
      </c>
      <c r="B97" s="8" t="s">
        <v>101</v>
      </c>
      <c r="C97" s="9" t="s">
        <v>2</v>
      </c>
      <c r="D97" s="7">
        <v>20</v>
      </c>
      <c r="E97" s="7">
        <v>3</v>
      </c>
      <c r="F97" s="13"/>
      <c r="G97" s="9" t="s">
        <v>29</v>
      </c>
      <c r="H97" s="9" t="s">
        <v>65</v>
      </c>
      <c r="I97" s="10" t="s">
        <v>50</v>
      </c>
      <c r="J97" s="11" t="s">
        <v>103</v>
      </c>
      <c r="K97" s="11"/>
    </row>
    <row r="98" spans="1:11" ht="20" x14ac:dyDescent="0.15">
      <c r="A98" s="7">
        <v>97</v>
      </c>
      <c r="B98" s="8" t="s">
        <v>101</v>
      </c>
      <c r="C98" s="9" t="s">
        <v>2</v>
      </c>
      <c r="D98" s="7">
        <v>20</v>
      </c>
      <c r="E98" s="7">
        <v>4</v>
      </c>
      <c r="F98" s="13"/>
      <c r="G98" s="9" t="s">
        <v>29</v>
      </c>
      <c r="H98" s="9" t="s">
        <v>65</v>
      </c>
      <c r="I98" s="10" t="s">
        <v>32</v>
      </c>
      <c r="J98" s="11" t="s">
        <v>102</v>
      </c>
      <c r="K98" s="11"/>
    </row>
    <row r="99" spans="1:11" ht="20" x14ac:dyDescent="0.15">
      <c r="A99" s="7">
        <v>98</v>
      </c>
      <c r="B99" s="8" t="s">
        <v>101</v>
      </c>
      <c r="C99" s="9" t="s">
        <v>2</v>
      </c>
      <c r="D99" s="7">
        <v>20</v>
      </c>
      <c r="E99" s="7">
        <v>5</v>
      </c>
      <c r="F99" s="13"/>
      <c r="G99" s="9" t="s">
        <v>29</v>
      </c>
      <c r="H99" s="9" t="s">
        <v>65</v>
      </c>
      <c r="I99" s="10" t="s">
        <v>32</v>
      </c>
      <c r="J99" s="11" t="s">
        <v>164</v>
      </c>
      <c r="K99" s="11"/>
    </row>
    <row r="100" spans="1:11" ht="20" x14ac:dyDescent="0.15">
      <c r="A100" s="7">
        <v>99</v>
      </c>
      <c r="B100" s="8" t="s">
        <v>101</v>
      </c>
      <c r="C100" s="9" t="s">
        <v>2</v>
      </c>
      <c r="D100" s="7">
        <v>20</v>
      </c>
      <c r="E100" s="7">
        <v>6</v>
      </c>
      <c r="F100" s="13"/>
      <c r="G100" s="9" t="s">
        <v>29</v>
      </c>
      <c r="H100" s="9" t="s">
        <v>65</v>
      </c>
      <c r="I100" s="10" t="s">
        <v>50</v>
      </c>
      <c r="J100" s="11" t="s">
        <v>106</v>
      </c>
      <c r="K100" s="11"/>
    </row>
    <row r="101" spans="1:11" ht="20" x14ac:dyDescent="0.15">
      <c r="A101" s="7">
        <v>100</v>
      </c>
      <c r="B101" s="8" t="s">
        <v>101</v>
      </c>
      <c r="C101" s="9" t="s">
        <v>2</v>
      </c>
      <c r="D101" s="7">
        <v>20</v>
      </c>
      <c r="E101" s="7">
        <v>7</v>
      </c>
      <c r="F101" s="13"/>
      <c r="G101" s="9" t="s">
        <v>29</v>
      </c>
      <c r="H101" s="9" t="s">
        <v>65</v>
      </c>
      <c r="I101" s="10" t="s">
        <v>50</v>
      </c>
      <c r="J101" s="11" t="s">
        <v>107</v>
      </c>
      <c r="K101" s="11"/>
    </row>
    <row r="102" spans="1:11" ht="13" x14ac:dyDescent="0.15">
      <c r="A102" s="7">
        <v>101</v>
      </c>
      <c r="B102" s="8" t="s">
        <v>114</v>
      </c>
      <c r="C102" s="9" t="s">
        <v>6</v>
      </c>
      <c r="D102" s="7">
        <v>21</v>
      </c>
      <c r="E102" s="7">
        <v>1</v>
      </c>
      <c r="F102" s="13"/>
      <c r="G102" s="9" t="s">
        <v>22</v>
      </c>
      <c r="H102" s="9" t="s">
        <v>29</v>
      </c>
      <c r="I102" s="10" t="s">
        <v>50</v>
      </c>
      <c r="J102" s="11" t="s">
        <v>119</v>
      </c>
      <c r="K102" s="11"/>
    </row>
    <row r="103" spans="1:11" ht="13" x14ac:dyDescent="0.15">
      <c r="A103" s="7">
        <v>102</v>
      </c>
      <c r="B103" s="8" t="s">
        <v>114</v>
      </c>
      <c r="C103" s="9" t="s">
        <v>6</v>
      </c>
      <c r="D103" s="7">
        <v>21</v>
      </c>
      <c r="E103" s="7">
        <v>2</v>
      </c>
      <c r="F103" s="13"/>
      <c r="G103" s="9" t="s">
        <v>22</v>
      </c>
      <c r="H103" s="9" t="s">
        <v>29</v>
      </c>
      <c r="I103" s="10" t="s">
        <v>32</v>
      </c>
      <c r="J103" s="11" t="s">
        <v>165</v>
      </c>
      <c r="K103" s="11"/>
    </row>
    <row r="104" spans="1:11" ht="20" x14ac:dyDescent="0.15">
      <c r="A104" s="7">
        <v>103</v>
      </c>
      <c r="B104" s="8" t="s">
        <v>86</v>
      </c>
      <c r="C104" s="9" t="s">
        <v>7</v>
      </c>
      <c r="D104" s="7">
        <v>22</v>
      </c>
      <c r="E104" s="7">
        <v>1</v>
      </c>
      <c r="F104" s="13"/>
      <c r="G104" s="9" t="s">
        <v>29</v>
      </c>
      <c r="H104" s="9" t="s">
        <v>29</v>
      </c>
      <c r="I104" s="10" t="s">
        <v>23</v>
      </c>
      <c r="J104" s="14" t="s">
        <v>166</v>
      </c>
      <c r="K104" s="14"/>
    </row>
    <row r="105" spans="1:11" ht="20" x14ac:dyDescent="0.15">
      <c r="A105" s="7">
        <v>104</v>
      </c>
      <c r="B105" s="8" t="s">
        <v>86</v>
      </c>
      <c r="C105" s="9" t="s">
        <v>7</v>
      </c>
      <c r="D105" s="7">
        <v>22</v>
      </c>
      <c r="E105" s="7">
        <v>2</v>
      </c>
      <c r="F105" s="13"/>
      <c r="G105" s="9" t="s">
        <v>29</v>
      </c>
      <c r="H105" s="9" t="s">
        <v>29</v>
      </c>
      <c r="I105" s="10" t="s">
        <v>50</v>
      </c>
      <c r="J105" s="11" t="s">
        <v>88</v>
      </c>
      <c r="K105" s="11"/>
    </row>
    <row r="106" spans="1:11" ht="13" x14ac:dyDescent="0.15">
      <c r="A106" s="7">
        <v>105</v>
      </c>
      <c r="B106" s="8" t="s">
        <v>68</v>
      </c>
      <c r="C106" s="9" t="s">
        <v>5</v>
      </c>
      <c r="D106" s="7">
        <v>23</v>
      </c>
      <c r="E106" s="7">
        <v>1</v>
      </c>
      <c r="F106" s="13"/>
      <c r="G106" s="9" t="s">
        <v>22</v>
      </c>
      <c r="H106" s="9" t="s">
        <v>22</v>
      </c>
      <c r="I106" s="10" t="s">
        <v>50</v>
      </c>
      <c r="J106" s="11" t="s">
        <v>71</v>
      </c>
      <c r="K106" s="11"/>
    </row>
    <row r="107" spans="1:11" ht="13" x14ac:dyDescent="0.15">
      <c r="A107" s="7">
        <v>106</v>
      </c>
      <c r="B107" s="8" t="s">
        <v>68</v>
      </c>
      <c r="C107" s="9" t="s">
        <v>5</v>
      </c>
      <c r="D107" s="7">
        <v>23</v>
      </c>
      <c r="E107" s="7">
        <v>2</v>
      </c>
      <c r="F107" s="13"/>
      <c r="G107" s="9" t="s">
        <v>22</v>
      </c>
      <c r="H107" s="9" t="s">
        <v>22</v>
      </c>
      <c r="I107" s="10" t="s">
        <v>50</v>
      </c>
      <c r="J107" s="11" t="s">
        <v>74</v>
      </c>
      <c r="K107" s="11"/>
    </row>
    <row r="108" spans="1:11" ht="13" x14ac:dyDescent="0.15">
      <c r="A108" s="7">
        <v>107</v>
      </c>
      <c r="B108" s="8" t="s">
        <v>124</v>
      </c>
      <c r="C108" s="9" t="s">
        <v>8</v>
      </c>
      <c r="D108" s="7">
        <v>24</v>
      </c>
      <c r="E108" s="7">
        <v>1</v>
      </c>
      <c r="F108" s="9" t="s">
        <v>115</v>
      </c>
      <c r="G108" s="9" t="s">
        <v>22</v>
      </c>
      <c r="H108" s="9" t="s">
        <v>65</v>
      </c>
      <c r="I108" s="10" t="s">
        <v>23</v>
      </c>
      <c r="J108" s="11" t="s">
        <v>167</v>
      </c>
      <c r="K108" s="11"/>
    </row>
    <row r="109" spans="1:11" ht="13" x14ac:dyDescent="0.15">
      <c r="A109" s="7">
        <v>108</v>
      </c>
      <c r="B109" s="8" t="s">
        <v>124</v>
      </c>
      <c r="C109" s="9" t="s">
        <v>8</v>
      </c>
      <c r="D109" s="7">
        <v>24</v>
      </c>
      <c r="E109" s="7">
        <v>2</v>
      </c>
      <c r="F109" s="9" t="s">
        <v>115</v>
      </c>
      <c r="G109" s="9" t="s">
        <v>22</v>
      </c>
      <c r="H109" s="9" t="s">
        <v>65</v>
      </c>
      <c r="I109" s="10" t="s">
        <v>50</v>
      </c>
      <c r="J109" s="11" t="s">
        <v>128</v>
      </c>
      <c r="K109" s="11"/>
    </row>
    <row r="110" spans="1:11" ht="13" x14ac:dyDescent="0.15">
      <c r="A110" s="7">
        <v>109</v>
      </c>
      <c r="B110" s="8" t="s">
        <v>124</v>
      </c>
      <c r="C110" s="9" t="s">
        <v>8</v>
      </c>
      <c r="D110" s="7">
        <v>24</v>
      </c>
      <c r="E110" s="7">
        <v>3</v>
      </c>
      <c r="F110" s="9" t="s">
        <v>115</v>
      </c>
      <c r="G110" s="9" t="s">
        <v>22</v>
      </c>
      <c r="H110" s="9" t="s">
        <v>65</v>
      </c>
      <c r="I110" s="10" t="s">
        <v>50</v>
      </c>
      <c r="J110" s="11" t="s">
        <v>130</v>
      </c>
      <c r="K110" s="11"/>
    </row>
    <row r="111" spans="1:11" ht="20" x14ac:dyDescent="0.15">
      <c r="A111" s="7">
        <v>110</v>
      </c>
      <c r="B111" s="8" t="s">
        <v>42</v>
      </c>
      <c r="C111" s="9" t="s">
        <v>5</v>
      </c>
      <c r="D111" s="7">
        <v>25</v>
      </c>
      <c r="E111" s="7">
        <v>1</v>
      </c>
      <c r="F111" s="9" t="s">
        <v>55</v>
      </c>
      <c r="G111" s="9" t="s">
        <v>29</v>
      </c>
      <c r="H111" s="9" t="s">
        <v>29</v>
      </c>
      <c r="I111" s="10" t="s">
        <v>23</v>
      </c>
      <c r="J111" s="11" t="s">
        <v>93</v>
      </c>
      <c r="K111" s="11"/>
    </row>
    <row r="112" spans="1:11" ht="20" x14ac:dyDescent="0.15">
      <c r="A112" s="7">
        <v>111</v>
      </c>
      <c r="B112" s="8" t="s">
        <v>42</v>
      </c>
      <c r="C112" s="9" t="s">
        <v>5</v>
      </c>
      <c r="D112" s="7">
        <v>25</v>
      </c>
      <c r="E112" s="7">
        <v>2</v>
      </c>
      <c r="F112" s="9" t="s">
        <v>55</v>
      </c>
      <c r="G112" s="9" t="s">
        <v>29</v>
      </c>
      <c r="H112" s="9" t="s">
        <v>29</v>
      </c>
      <c r="I112" s="10" t="s">
        <v>50</v>
      </c>
      <c r="J112" s="11" t="s">
        <v>61</v>
      </c>
      <c r="K112" s="11"/>
    </row>
    <row r="113" spans="1:11" ht="13" x14ac:dyDescent="0.15">
      <c r="A113" s="7">
        <v>112</v>
      </c>
      <c r="B113" s="8" t="s">
        <v>168</v>
      </c>
      <c r="C113" s="9" t="s">
        <v>7</v>
      </c>
      <c r="D113" s="7">
        <v>26</v>
      </c>
      <c r="E113" s="7">
        <v>1</v>
      </c>
      <c r="F113" s="13"/>
      <c r="G113" s="9" t="s">
        <v>22</v>
      </c>
      <c r="H113" s="9" t="s">
        <v>29</v>
      </c>
      <c r="I113" s="10" t="s">
        <v>32</v>
      </c>
      <c r="J113" s="11" t="s">
        <v>111</v>
      </c>
      <c r="K113" s="11"/>
    </row>
    <row r="114" spans="1:11" ht="13" x14ac:dyDescent="0.15">
      <c r="A114" s="7">
        <v>113</v>
      </c>
      <c r="B114" s="8" t="s">
        <v>168</v>
      </c>
      <c r="C114" s="9" t="s">
        <v>7</v>
      </c>
      <c r="D114" s="7">
        <v>26</v>
      </c>
      <c r="E114" s="7">
        <v>2</v>
      </c>
      <c r="F114" s="13"/>
      <c r="G114" s="9" t="s">
        <v>22</v>
      </c>
      <c r="H114" s="9" t="s">
        <v>29</v>
      </c>
      <c r="I114" s="10" t="s">
        <v>32</v>
      </c>
      <c r="J114" s="11" t="s">
        <v>85</v>
      </c>
      <c r="K114" s="11"/>
    </row>
    <row r="115" spans="1:11" ht="13" x14ac:dyDescent="0.15">
      <c r="A115" s="7">
        <v>114</v>
      </c>
      <c r="B115" s="8" t="s">
        <v>169</v>
      </c>
      <c r="C115" s="9" t="s">
        <v>5</v>
      </c>
      <c r="D115" s="7">
        <v>27</v>
      </c>
      <c r="E115" s="7">
        <v>1</v>
      </c>
      <c r="F115" s="13"/>
      <c r="G115" s="9" t="s">
        <v>65</v>
      </c>
      <c r="H115" s="9" t="s">
        <v>65</v>
      </c>
      <c r="I115" s="10" t="s">
        <v>32</v>
      </c>
      <c r="J115" s="11" t="s">
        <v>170</v>
      </c>
      <c r="K115" s="11"/>
    </row>
    <row r="116" spans="1:11" ht="13" x14ac:dyDescent="0.15">
      <c r="A116" s="7">
        <v>115</v>
      </c>
      <c r="B116" s="8" t="s">
        <v>169</v>
      </c>
      <c r="C116" s="9" t="s">
        <v>5</v>
      </c>
      <c r="D116" s="7">
        <v>27</v>
      </c>
      <c r="E116" s="7">
        <v>2</v>
      </c>
      <c r="F116" s="13"/>
      <c r="G116" s="9" t="s">
        <v>65</v>
      </c>
      <c r="H116" s="9" t="s">
        <v>65</v>
      </c>
      <c r="I116" s="10" t="s">
        <v>32</v>
      </c>
      <c r="J116" s="11" t="s">
        <v>171</v>
      </c>
      <c r="K116" s="11"/>
    </row>
    <row r="117" spans="1:11" ht="20" x14ac:dyDescent="0.15">
      <c r="A117" s="7">
        <v>116</v>
      </c>
      <c r="B117" s="8" t="s">
        <v>169</v>
      </c>
      <c r="C117" s="9" t="s">
        <v>5</v>
      </c>
      <c r="D117" s="7">
        <v>27</v>
      </c>
      <c r="E117" s="7">
        <v>3</v>
      </c>
      <c r="F117" s="13"/>
      <c r="G117" s="9" t="s">
        <v>65</v>
      </c>
      <c r="H117" s="9" t="s">
        <v>65</v>
      </c>
      <c r="I117" s="10" t="s">
        <v>32</v>
      </c>
      <c r="J117" s="11" t="s">
        <v>172</v>
      </c>
      <c r="K117" s="11"/>
    </row>
    <row r="118" spans="1:11" ht="13" x14ac:dyDescent="0.15">
      <c r="A118" s="7">
        <v>117</v>
      </c>
      <c r="B118" s="8" t="s">
        <v>169</v>
      </c>
      <c r="C118" s="9" t="s">
        <v>5</v>
      </c>
      <c r="D118" s="7">
        <v>27</v>
      </c>
      <c r="E118" s="7">
        <v>4</v>
      </c>
      <c r="F118" s="13"/>
      <c r="G118" s="9" t="s">
        <v>65</v>
      </c>
      <c r="H118" s="9" t="s">
        <v>65</v>
      </c>
      <c r="I118" s="10" t="s">
        <v>32</v>
      </c>
      <c r="J118" s="11" t="s">
        <v>104</v>
      </c>
      <c r="K118" s="11"/>
    </row>
    <row r="119" spans="1:11" ht="13" x14ac:dyDescent="0.15">
      <c r="A119" s="7">
        <v>118</v>
      </c>
      <c r="B119" s="8" t="s">
        <v>169</v>
      </c>
      <c r="C119" s="9" t="s">
        <v>5</v>
      </c>
      <c r="D119" s="7">
        <v>27</v>
      </c>
      <c r="E119" s="7">
        <v>5</v>
      </c>
      <c r="F119" s="13"/>
      <c r="G119" s="9" t="s">
        <v>65</v>
      </c>
      <c r="H119" s="9" t="s">
        <v>65</v>
      </c>
      <c r="I119" s="10" t="s">
        <v>23</v>
      </c>
      <c r="J119" s="11" t="s">
        <v>173</v>
      </c>
      <c r="K119" s="11"/>
    </row>
    <row r="120" spans="1:11" ht="13" x14ac:dyDescent="0.15">
      <c r="A120" s="7">
        <v>119</v>
      </c>
      <c r="B120" s="8" t="s">
        <v>174</v>
      </c>
      <c r="C120" s="9" t="s">
        <v>7</v>
      </c>
      <c r="D120" s="7">
        <v>28</v>
      </c>
      <c r="E120" s="7">
        <v>1</v>
      </c>
      <c r="F120" s="13"/>
      <c r="G120" s="9" t="s">
        <v>29</v>
      </c>
      <c r="H120" s="9" t="s">
        <v>29</v>
      </c>
      <c r="I120" s="10" t="s">
        <v>23</v>
      </c>
      <c r="J120" s="11" t="s">
        <v>175</v>
      </c>
      <c r="K120" s="11"/>
    </row>
    <row r="121" spans="1:11" ht="13" x14ac:dyDescent="0.15">
      <c r="A121" s="7">
        <v>120</v>
      </c>
      <c r="B121" s="8" t="s">
        <v>75</v>
      </c>
      <c r="C121" s="9" t="s">
        <v>7</v>
      </c>
      <c r="D121" s="7">
        <v>29</v>
      </c>
      <c r="E121" s="7">
        <v>1</v>
      </c>
      <c r="F121" s="13"/>
      <c r="G121" s="9" t="s">
        <v>22</v>
      </c>
      <c r="H121" s="9" t="s">
        <v>22</v>
      </c>
      <c r="I121" s="10" t="s">
        <v>50</v>
      </c>
      <c r="J121" s="11" t="s">
        <v>78</v>
      </c>
      <c r="K121" s="11"/>
    </row>
    <row r="122" spans="1:11" ht="20" x14ac:dyDescent="0.15">
      <c r="A122" s="7">
        <v>121</v>
      </c>
      <c r="B122" s="8" t="s">
        <v>176</v>
      </c>
      <c r="C122" s="9" t="s">
        <v>7</v>
      </c>
      <c r="D122" s="7">
        <v>30</v>
      </c>
      <c r="E122" s="7">
        <v>1</v>
      </c>
      <c r="F122" s="13"/>
      <c r="G122" s="9" t="s">
        <v>29</v>
      </c>
      <c r="H122" s="9" t="s">
        <v>22</v>
      </c>
      <c r="I122" s="10" t="s">
        <v>23</v>
      </c>
      <c r="J122" s="11" t="s">
        <v>135</v>
      </c>
      <c r="K122" s="11"/>
    </row>
    <row r="123" spans="1:11" ht="20" x14ac:dyDescent="0.15">
      <c r="A123" s="7">
        <v>122</v>
      </c>
      <c r="B123" s="8" t="s">
        <v>176</v>
      </c>
      <c r="C123" s="9" t="s">
        <v>7</v>
      </c>
      <c r="D123" s="7">
        <v>30</v>
      </c>
      <c r="E123" s="7">
        <v>2</v>
      </c>
      <c r="F123" s="13"/>
      <c r="G123" s="9" t="s">
        <v>29</v>
      </c>
      <c r="H123" s="9" t="s">
        <v>22</v>
      </c>
      <c r="I123" s="10" t="s">
        <v>32</v>
      </c>
      <c r="J123" s="11" t="s">
        <v>100</v>
      </c>
      <c r="K123" s="11"/>
    </row>
    <row r="124" spans="1:11" ht="20" x14ac:dyDescent="0.15">
      <c r="A124" s="7">
        <v>123</v>
      </c>
      <c r="B124" s="8" t="s">
        <v>176</v>
      </c>
      <c r="C124" s="9" t="s">
        <v>7</v>
      </c>
      <c r="D124" s="7">
        <v>30</v>
      </c>
      <c r="E124" s="7">
        <v>3</v>
      </c>
      <c r="F124" s="13"/>
      <c r="G124" s="9" t="s">
        <v>29</v>
      </c>
      <c r="H124" s="9" t="s">
        <v>22</v>
      </c>
      <c r="I124" s="10" t="s">
        <v>23</v>
      </c>
      <c r="J124" s="11" t="s">
        <v>177</v>
      </c>
      <c r="K124" s="11"/>
    </row>
    <row r="125" spans="1:11" ht="20" x14ac:dyDescent="0.15">
      <c r="A125" s="7">
        <v>124</v>
      </c>
      <c r="B125" s="8" t="s">
        <v>176</v>
      </c>
      <c r="C125" s="9" t="s">
        <v>7</v>
      </c>
      <c r="D125" s="7">
        <v>30</v>
      </c>
      <c r="E125" s="7">
        <v>4</v>
      </c>
      <c r="F125" s="13"/>
      <c r="G125" s="9" t="s">
        <v>29</v>
      </c>
      <c r="H125" s="9" t="s">
        <v>22</v>
      </c>
      <c r="I125" s="10" t="s">
        <v>23</v>
      </c>
      <c r="J125" s="11" t="s">
        <v>178</v>
      </c>
      <c r="K125" s="11"/>
    </row>
    <row r="126" spans="1:11" ht="13" x14ac:dyDescent="0.15">
      <c r="A126" s="7">
        <v>125</v>
      </c>
      <c r="B126" s="8" t="s">
        <v>179</v>
      </c>
      <c r="C126" s="9" t="s">
        <v>8</v>
      </c>
      <c r="D126" s="7">
        <v>31</v>
      </c>
      <c r="E126" s="7">
        <v>1</v>
      </c>
      <c r="F126" s="13"/>
      <c r="G126" s="9" t="s">
        <v>65</v>
      </c>
      <c r="H126" s="9" t="s">
        <v>65</v>
      </c>
      <c r="I126" s="10" t="s">
        <v>56</v>
      </c>
      <c r="J126" s="11" t="s">
        <v>180</v>
      </c>
      <c r="K126" s="11"/>
    </row>
    <row r="127" spans="1:11" ht="13" x14ac:dyDescent="0.15">
      <c r="A127" s="7">
        <v>126</v>
      </c>
      <c r="B127" s="8" t="s">
        <v>179</v>
      </c>
      <c r="C127" s="9" t="s">
        <v>8</v>
      </c>
      <c r="D127" s="7">
        <v>31</v>
      </c>
      <c r="E127" s="7">
        <v>2</v>
      </c>
      <c r="F127" s="13"/>
      <c r="G127" s="9" t="s">
        <v>65</v>
      </c>
      <c r="H127" s="9" t="s">
        <v>65</v>
      </c>
      <c r="I127" s="10" t="s">
        <v>56</v>
      </c>
      <c r="J127" s="11" t="s">
        <v>181</v>
      </c>
      <c r="K127" s="11"/>
    </row>
    <row r="128" spans="1:11" ht="13" x14ac:dyDescent="0.15">
      <c r="A128" s="7">
        <v>127</v>
      </c>
      <c r="B128" s="8" t="s">
        <v>179</v>
      </c>
      <c r="C128" s="9" t="s">
        <v>8</v>
      </c>
      <c r="D128" s="7">
        <v>31</v>
      </c>
      <c r="E128" s="7">
        <v>3</v>
      </c>
      <c r="F128" s="13"/>
      <c r="G128" s="9" t="s">
        <v>65</v>
      </c>
      <c r="H128" s="9" t="s">
        <v>65</v>
      </c>
      <c r="I128" s="10" t="s">
        <v>56</v>
      </c>
      <c r="J128" s="11" t="s">
        <v>182</v>
      </c>
      <c r="K128" s="11"/>
    </row>
    <row r="129" spans="1:11" ht="13" x14ac:dyDescent="0.15">
      <c r="A129" s="7">
        <v>128</v>
      </c>
      <c r="B129" s="8" t="s">
        <v>179</v>
      </c>
      <c r="C129" s="9" t="s">
        <v>8</v>
      </c>
      <c r="D129" s="7">
        <v>31</v>
      </c>
      <c r="E129" s="7">
        <v>4</v>
      </c>
      <c r="F129" s="13"/>
      <c r="G129" s="9" t="s">
        <v>65</v>
      </c>
      <c r="H129" s="9" t="s">
        <v>65</v>
      </c>
      <c r="I129" s="10" t="s">
        <v>56</v>
      </c>
      <c r="J129" s="11" t="s">
        <v>183</v>
      </c>
      <c r="K129" s="11"/>
    </row>
    <row r="130" spans="1:11" ht="13" x14ac:dyDescent="0.15">
      <c r="A130" s="7">
        <v>129</v>
      </c>
      <c r="B130" s="8" t="s">
        <v>184</v>
      </c>
      <c r="C130" s="9" t="s">
        <v>2</v>
      </c>
      <c r="D130" s="7">
        <v>32</v>
      </c>
      <c r="E130" s="7">
        <v>1</v>
      </c>
      <c r="F130" s="13"/>
      <c r="G130" s="9" t="s">
        <v>22</v>
      </c>
      <c r="H130" s="9" t="s">
        <v>22</v>
      </c>
      <c r="I130" s="10" t="s">
        <v>32</v>
      </c>
      <c r="J130" s="11" t="s">
        <v>185</v>
      </c>
      <c r="K130" s="11"/>
    </row>
    <row r="131" spans="1:11" ht="13" x14ac:dyDescent="0.15">
      <c r="A131" s="7">
        <v>130</v>
      </c>
      <c r="B131" s="8" t="s">
        <v>186</v>
      </c>
      <c r="C131" s="9" t="s">
        <v>7</v>
      </c>
      <c r="D131" s="7">
        <v>33</v>
      </c>
      <c r="E131" s="7">
        <v>1</v>
      </c>
      <c r="F131" s="13"/>
      <c r="G131" s="9" t="s">
        <v>29</v>
      </c>
      <c r="H131" s="9" t="s">
        <v>65</v>
      </c>
      <c r="I131" s="10" t="s">
        <v>32</v>
      </c>
      <c r="J131" s="11" t="s">
        <v>187</v>
      </c>
      <c r="K131" s="11"/>
    </row>
    <row r="132" spans="1:11" ht="13" x14ac:dyDescent="0.15">
      <c r="A132" s="7">
        <v>131</v>
      </c>
      <c r="B132" s="8" t="s">
        <v>186</v>
      </c>
      <c r="C132" s="9" t="s">
        <v>7</v>
      </c>
      <c r="D132" s="7">
        <v>33</v>
      </c>
      <c r="E132" s="7">
        <v>2</v>
      </c>
      <c r="F132" s="13"/>
      <c r="G132" s="9" t="s">
        <v>29</v>
      </c>
      <c r="H132" s="9" t="s">
        <v>65</v>
      </c>
      <c r="I132" s="10" t="s">
        <v>32</v>
      </c>
      <c r="J132" s="11" t="s">
        <v>148</v>
      </c>
      <c r="K132" s="11"/>
    </row>
    <row r="133" spans="1:11" ht="13" x14ac:dyDescent="0.15">
      <c r="A133" s="7">
        <v>132</v>
      </c>
      <c r="B133" s="8" t="s">
        <v>186</v>
      </c>
      <c r="C133" s="9" t="s">
        <v>7</v>
      </c>
      <c r="D133" s="7">
        <v>33</v>
      </c>
      <c r="E133" s="7">
        <v>3</v>
      </c>
      <c r="F133" s="13"/>
      <c r="G133" s="9" t="s">
        <v>29</v>
      </c>
      <c r="H133" s="9" t="s">
        <v>65</v>
      </c>
      <c r="I133" s="10" t="s">
        <v>32</v>
      </c>
      <c r="J133" s="11" t="s">
        <v>188</v>
      </c>
      <c r="K133" s="11"/>
    </row>
    <row r="134" spans="1:11" ht="13" x14ac:dyDescent="0.15">
      <c r="A134" s="7">
        <v>133</v>
      </c>
      <c r="B134" s="8" t="s">
        <v>186</v>
      </c>
      <c r="C134" s="9" t="s">
        <v>7</v>
      </c>
      <c r="D134" s="7">
        <v>33</v>
      </c>
      <c r="E134" s="7">
        <v>4</v>
      </c>
      <c r="F134" s="13"/>
      <c r="G134" s="9" t="s">
        <v>29</v>
      </c>
      <c r="H134" s="9" t="s">
        <v>65</v>
      </c>
      <c r="I134" s="10" t="s">
        <v>32</v>
      </c>
      <c r="J134" s="11" t="s">
        <v>189</v>
      </c>
      <c r="K134" s="11"/>
    </row>
    <row r="135" spans="1:11" ht="13" x14ac:dyDescent="0.15">
      <c r="A135" s="7">
        <v>134</v>
      </c>
      <c r="B135" s="8" t="s">
        <v>186</v>
      </c>
      <c r="C135" s="9" t="s">
        <v>7</v>
      </c>
      <c r="D135" s="7">
        <v>33</v>
      </c>
      <c r="E135" s="7">
        <v>5</v>
      </c>
      <c r="F135" s="13"/>
      <c r="G135" s="9" t="s">
        <v>29</v>
      </c>
      <c r="H135" s="9" t="s">
        <v>65</v>
      </c>
      <c r="I135" s="10" t="s">
        <v>32</v>
      </c>
      <c r="J135" s="11" t="s">
        <v>190</v>
      </c>
      <c r="K135" s="11"/>
    </row>
    <row r="136" spans="1:11" ht="13" x14ac:dyDescent="0.15">
      <c r="A136" s="7">
        <v>135</v>
      </c>
      <c r="B136" s="8" t="s">
        <v>186</v>
      </c>
      <c r="C136" s="9" t="s">
        <v>7</v>
      </c>
      <c r="D136" s="7">
        <v>33</v>
      </c>
      <c r="E136" s="7">
        <v>6</v>
      </c>
      <c r="F136" s="13"/>
      <c r="G136" s="9" t="s">
        <v>29</v>
      </c>
      <c r="H136" s="9" t="s">
        <v>65</v>
      </c>
      <c r="I136" s="10" t="s">
        <v>32</v>
      </c>
      <c r="J136" s="11" t="s">
        <v>191</v>
      </c>
      <c r="K136" s="11"/>
    </row>
    <row r="137" spans="1:11" ht="13" x14ac:dyDescent="0.15">
      <c r="A137" s="7">
        <v>136</v>
      </c>
      <c r="B137" s="8" t="s">
        <v>186</v>
      </c>
      <c r="C137" s="9" t="s">
        <v>7</v>
      </c>
      <c r="D137" s="7">
        <v>33</v>
      </c>
      <c r="E137" s="7">
        <v>7</v>
      </c>
      <c r="F137" s="13"/>
      <c r="G137" s="9" t="s">
        <v>29</v>
      </c>
      <c r="H137" s="9" t="s">
        <v>65</v>
      </c>
      <c r="I137" s="10" t="s">
        <v>32</v>
      </c>
      <c r="J137" s="11" t="s">
        <v>192</v>
      </c>
      <c r="K137" s="11"/>
    </row>
    <row r="138" spans="1:11" ht="13" x14ac:dyDescent="0.15">
      <c r="A138" s="7">
        <v>137</v>
      </c>
      <c r="B138" s="8" t="s">
        <v>186</v>
      </c>
      <c r="C138" s="9" t="s">
        <v>7</v>
      </c>
      <c r="D138" s="7">
        <v>33</v>
      </c>
      <c r="E138" s="7">
        <v>8</v>
      </c>
      <c r="F138" s="13"/>
      <c r="G138" s="9" t="s">
        <v>29</v>
      </c>
      <c r="H138" s="9" t="s">
        <v>65</v>
      </c>
      <c r="I138" s="10" t="s">
        <v>32</v>
      </c>
      <c r="J138" s="11" t="s">
        <v>193</v>
      </c>
      <c r="K138" s="11"/>
    </row>
    <row r="139" spans="1:11" ht="13" x14ac:dyDescent="0.15">
      <c r="A139" s="7">
        <v>138</v>
      </c>
      <c r="B139" s="8" t="s">
        <v>186</v>
      </c>
      <c r="C139" s="9" t="s">
        <v>7</v>
      </c>
      <c r="D139" s="7">
        <v>33</v>
      </c>
      <c r="E139" s="7">
        <v>9</v>
      </c>
      <c r="F139" s="13"/>
      <c r="G139" s="9" t="s">
        <v>29</v>
      </c>
      <c r="H139" s="9" t="s">
        <v>65</v>
      </c>
      <c r="I139" s="10" t="s">
        <v>32</v>
      </c>
      <c r="J139" s="11" t="s">
        <v>194</v>
      </c>
      <c r="K139" s="11"/>
    </row>
    <row r="140" spans="1:11" ht="13" x14ac:dyDescent="0.15">
      <c r="A140" s="7">
        <v>139</v>
      </c>
      <c r="B140" s="8" t="s">
        <v>195</v>
      </c>
      <c r="C140" s="9" t="s">
        <v>2</v>
      </c>
      <c r="D140" s="7">
        <v>34</v>
      </c>
      <c r="E140" s="7">
        <v>1</v>
      </c>
      <c r="F140" s="13"/>
      <c r="G140" s="9" t="s">
        <v>22</v>
      </c>
      <c r="H140" s="9" t="s">
        <v>22</v>
      </c>
      <c r="I140" s="10" t="s">
        <v>32</v>
      </c>
      <c r="J140" s="11" t="s">
        <v>196</v>
      </c>
      <c r="K140" s="11"/>
    </row>
    <row r="141" spans="1:11" ht="13" x14ac:dyDescent="0.15">
      <c r="A141" s="7">
        <v>140</v>
      </c>
      <c r="B141" s="8" t="s">
        <v>195</v>
      </c>
      <c r="C141" s="9" t="s">
        <v>2</v>
      </c>
      <c r="D141" s="7">
        <v>34</v>
      </c>
      <c r="E141" s="7">
        <v>2</v>
      </c>
      <c r="F141" s="13"/>
      <c r="G141" s="9" t="s">
        <v>22</v>
      </c>
      <c r="H141" s="9" t="s">
        <v>22</v>
      </c>
      <c r="I141" s="10" t="s">
        <v>32</v>
      </c>
      <c r="J141" s="11" t="s">
        <v>197</v>
      </c>
      <c r="K141" s="11"/>
    </row>
    <row r="142" spans="1:11" ht="20" x14ac:dyDescent="0.15">
      <c r="A142" s="7">
        <v>141</v>
      </c>
      <c r="B142" s="8" t="s">
        <v>198</v>
      </c>
      <c r="C142" s="9" t="s">
        <v>6</v>
      </c>
      <c r="D142" s="7">
        <v>35</v>
      </c>
      <c r="E142" s="7">
        <v>1</v>
      </c>
      <c r="F142" s="13"/>
      <c r="G142" s="9" t="s">
        <v>65</v>
      </c>
      <c r="H142" s="9" t="s">
        <v>65</v>
      </c>
      <c r="I142" s="12"/>
      <c r="J142" s="11" t="s">
        <v>199</v>
      </c>
      <c r="K142" s="11"/>
    </row>
    <row r="143" spans="1:11" ht="20" x14ac:dyDescent="0.15">
      <c r="A143" s="7">
        <v>142</v>
      </c>
      <c r="B143" s="8" t="s">
        <v>198</v>
      </c>
      <c r="C143" s="9" t="s">
        <v>6</v>
      </c>
      <c r="D143" s="7">
        <v>35</v>
      </c>
      <c r="E143" s="7">
        <v>2</v>
      </c>
      <c r="F143" s="13"/>
      <c r="G143" s="9" t="s">
        <v>65</v>
      </c>
      <c r="H143" s="9" t="s">
        <v>65</v>
      </c>
      <c r="I143" s="12"/>
      <c r="J143" s="11" t="s">
        <v>200</v>
      </c>
      <c r="K143" s="11"/>
    </row>
    <row r="144" spans="1:11" ht="20" x14ac:dyDescent="0.15">
      <c r="A144" s="7">
        <v>143</v>
      </c>
      <c r="B144" s="8" t="s">
        <v>198</v>
      </c>
      <c r="C144" s="9" t="s">
        <v>6</v>
      </c>
      <c r="D144" s="7">
        <v>35</v>
      </c>
      <c r="E144" s="7">
        <v>3</v>
      </c>
      <c r="F144" s="13"/>
      <c r="G144" s="9" t="s">
        <v>65</v>
      </c>
      <c r="H144" s="9" t="s">
        <v>65</v>
      </c>
      <c r="I144" s="13"/>
      <c r="J144" s="11" t="s">
        <v>201</v>
      </c>
      <c r="K144" s="11"/>
    </row>
    <row r="145" spans="1:11" ht="20" x14ac:dyDescent="0.15">
      <c r="A145" s="7">
        <v>144</v>
      </c>
      <c r="B145" s="8" t="s">
        <v>108</v>
      </c>
      <c r="C145" s="9" t="s">
        <v>7</v>
      </c>
      <c r="D145" s="7">
        <v>36</v>
      </c>
      <c r="E145" s="7">
        <v>1</v>
      </c>
      <c r="F145" s="13"/>
      <c r="G145" s="9" t="s">
        <v>22</v>
      </c>
      <c r="H145" s="9" t="s">
        <v>22</v>
      </c>
      <c r="I145" s="10" t="s">
        <v>50</v>
      </c>
      <c r="J145" s="11" t="s">
        <v>109</v>
      </c>
      <c r="K145" s="11"/>
    </row>
    <row r="146" spans="1:11" ht="13" x14ac:dyDescent="0.15">
      <c r="A146" s="7">
        <v>145</v>
      </c>
      <c r="B146" s="8" t="s">
        <v>202</v>
      </c>
      <c r="C146" s="9" t="s">
        <v>5</v>
      </c>
      <c r="D146" s="7">
        <v>37</v>
      </c>
      <c r="E146" s="7">
        <v>1</v>
      </c>
      <c r="F146" s="13"/>
      <c r="G146" s="9" t="s">
        <v>29</v>
      </c>
      <c r="H146" s="9" t="s">
        <v>29</v>
      </c>
      <c r="I146" s="13"/>
      <c r="J146" s="11" t="s">
        <v>203</v>
      </c>
      <c r="K146" s="11"/>
    </row>
    <row r="147" spans="1:11" ht="13" x14ac:dyDescent="0.15">
      <c r="A147" s="7">
        <v>146</v>
      </c>
      <c r="B147" s="8" t="s">
        <v>202</v>
      </c>
      <c r="C147" s="9" t="s">
        <v>5</v>
      </c>
      <c r="D147" s="7">
        <v>37</v>
      </c>
      <c r="E147" s="7">
        <v>2</v>
      </c>
      <c r="F147" s="13"/>
      <c r="G147" s="9" t="s">
        <v>29</v>
      </c>
      <c r="H147" s="9" t="s">
        <v>29</v>
      </c>
      <c r="I147" s="13"/>
      <c r="J147" s="11" t="s">
        <v>204</v>
      </c>
      <c r="K147" s="11"/>
    </row>
    <row r="148" spans="1:11" ht="13" x14ac:dyDescent="0.15">
      <c r="A148" s="7">
        <v>147</v>
      </c>
      <c r="B148" s="8" t="s">
        <v>202</v>
      </c>
      <c r="C148" s="9" t="s">
        <v>5</v>
      </c>
      <c r="D148" s="7">
        <v>37</v>
      </c>
      <c r="E148" s="7">
        <v>3</v>
      </c>
      <c r="F148" s="13"/>
      <c r="G148" s="9" t="s">
        <v>29</v>
      </c>
      <c r="H148" s="9" t="s">
        <v>29</v>
      </c>
      <c r="I148" s="13"/>
      <c r="J148" s="11" t="s">
        <v>205</v>
      </c>
      <c r="K148" s="11"/>
    </row>
    <row r="149" spans="1:11" ht="20" x14ac:dyDescent="0.15">
      <c r="A149" s="7">
        <v>148</v>
      </c>
      <c r="B149" s="8" t="s">
        <v>206</v>
      </c>
      <c r="C149" s="9" t="s">
        <v>8</v>
      </c>
      <c r="D149" s="7">
        <v>38</v>
      </c>
      <c r="E149" s="7">
        <v>1</v>
      </c>
      <c r="F149" s="13"/>
      <c r="G149" s="9" t="s">
        <v>22</v>
      </c>
      <c r="H149" s="9" t="s">
        <v>65</v>
      </c>
      <c r="I149" s="13"/>
      <c r="J149" s="11" t="s">
        <v>207</v>
      </c>
      <c r="K149" s="11"/>
    </row>
    <row r="150" spans="1:11" ht="20" x14ac:dyDescent="0.15">
      <c r="A150" s="7">
        <v>149</v>
      </c>
      <c r="B150" s="8" t="s">
        <v>206</v>
      </c>
      <c r="C150" s="9" t="s">
        <v>8</v>
      </c>
      <c r="D150" s="7">
        <v>38</v>
      </c>
      <c r="E150" s="7">
        <v>2</v>
      </c>
      <c r="F150" s="13"/>
      <c r="G150" s="9" t="s">
        <v>22</v>
      </c>
      <c r="H150" s="9" t="s">
        <v>65</v>
      </c>
      <c r="I150" s="13"/>
      <c r="J150" s="11" t="s">
        <v>208</v>
      </c>
      <c r="K150" s="11"/>
    </row>
    <row r="151" spans="1:11" ht="20" x14ac:dyDescent="0.15">
      <c r="A151" s="7">
        <v>150</v>
      </c>
      <c r="B151" s="8" t="s">
        <v>206</v>
      </c>
      <c r="C151" s="9" t="s">
        <v>8</v>
      </c>
      <c r="D151" s="7">
        <v>38</v>
      </c>
      <c r="E151" s="7">
        <v>3</v>
      </c>
      <c r="F151" s="13"/>
      <c r="G151" s="9" t="s">
        <v>22</v>
      </c>
      <c r="H151" s="9" t="s">
        <v>65</v>
      </c>
      <c r="I151" s="13"/>
      <c r="J151" s="11" t="s">
        <v>209</v>
      </c>
      <c r="K151" s="11"/>
    </row>
    <row r="152" spans="1:11" ht="13" x14ac:dyDescent="0.15">
      <c r="A152" s="7">
        <v>153</v>
      </c>
      <c r="B152" s="15"/>
      <c r="C152" s="13"/>
      <c r="D152" s="16"/>
      <c r="E152" s="16"/>
      <c r="F152" s="13"/>
      <c r="G152" s="13"/>
      <c r="H152" s="13"/>
      <c r="I152" s="13"/>
      <c r="J152" s="11"/>
      <c r="K152" s="11"/>
    </row>
    <row r="153" spans="1:11" ht="13" x14ac:dyDescent="0.15">
      <c r="A153" s="7">
        <v>154</v>
      </c>
      <c r="B153" s="15"/>
      <c r="C153" s="13"/>
      <c r="D153" s="16"/>
      <c r="E153" s="16"/>
      <c r="F153" s="13"/>
      <c r="G153" s="13"/>
      <c r="H153" s="13"/>
      <c r="I153" s="13"/>
      <c r="J153" s="11"/>
      <c r="K153" s="11"/>
    </row>
    <row r="154" spans="1:11" ht="13" x14ac:dyDescent="0.15">
      <c r="A154" s="7">
        <v>155</v>
      </c>
      <c r="B154" s="15"/>
      <c r="C154" s="13"/>
      <c r="D154" s="16"/>
      <c r="E154" s="16"/>
      <c r="F154" s="13"/>
      <c r="G154" s="13"/>
      <c r="H154" s="13"/>
      <c r="I154" s="13"/>
      <c r="J154" s="11"/>
      <c r="K154" s="11"/>
    </row>
    <row r="155" spans="1:11" ht="13" x14ac:dyDescent="0.15">
      <c r="A155" s="7">
        <v>156</v>
      </c>
      <c r="B155" s="15"/>
      <c r="C155" s="13"/>
      <c r="D155" s="16"/>
      <c r="E155" s="16"/>
      <c r="F155" s="13"/>
      <c r="G155" s="13"/>
      <c r="H155" s="13"/>
      <c r="I155" s="13"/>
      <c r="J155" s="11"/>
      <c r="K155" s="11"/>
    </row>
    <row r="156" spans="1:11" ht="13" x14ac:dyDescent="0.15">
      <c r="A156" s="7">
        <v>157</v>
      </c>
      <c r="B156" s="15"/>
      <c r="C156" s="13"/>
      <c r="D156" s="16"/>
      <c r="E156" s="16"/>
      <c r="F156" s="13"/>
      <c r="G156" s="13"/>
      <c r="H156" s="13"/>
      <c r="I156" s="13"/>
      <c r="J156" s="11"/>
      <c r="K156" s="11"/>
    </row>
    <row r="157" spans="1:11" ht="13" x14ac:dyDescent="0.15">
      <c r="A157" s="7">
        <v>158</v>
      </c>
      <c r="B157" s="15"/>
      <c r="C157" s="13"/>
      <c r="D157" s="16"/>
      <c r="E157" s="16"/>
      <c r="F157" s="13"/>
      <c r="G157" s="13"/>
      <c r="H157" s="13"/>
      <c r="I157" s="13"/>
      <c r="J157" s="11"/>
      <c r="K157" s="11"/>
    </row>
    <row r="158" spans="1:11" ht="13" x14ac:dyDescent="0.15">
      <c r="A158" s="7">
        <v>159</v>
      </c>
      <c r="B158" s="15"/>
      <c r="C158" s="13"/>
      <c r="D158" s="16"/>
      <c r="E158" s="16"/>
      <c r="F158" s="13"/>
      <c r="G158" s="13"/>
      <c r="H158" s="13"/>
      <c r="I158" s="13"/>
      <c r="J158" s="11"/>
      <c r="K158" s="11"/>
    </row>
  </sheetData>
  <conditionalFormatting sqref="B1:B158 E1:E158 G1:H158 J1:K103 J105:K158">
    <cfRule type="cellIs" dxfId="6" priority="1" operator="equal">
      <formula>"low"</formula>
    </cfRule>
  </conditionalFormatting>
  <conditionalFormatting sqref="B1:B158 E1:E158 G1:H158 J1:K103 J105:K158">
    <cfRule type="cellIs" dxfId="5" priority="2" operator="equal">
      <formula>"medium"</formula>
    </cfRule>
  </conditionalFormatting>
  <conditionalFormatting sqref="B1:B158 E1:E158 G1:H158 J1:K103 J105:K158">
    <cfRule type="cellIs" dxfId="4" priority="3" operator="equal">
      <formula>"high"</formula>
    </cfRule>
  </conditionalFormatting>
  <conditionalFormatting sqref="I1:I158 B58:B59">
    <cfRule type="cellIs" dxfId="3" priority="4" operator="equal">
      <formula>"requerimento"</formula>
    </cfRule>
  </conditionalFormatting>
  <conditionalFormatting sqref="I1:I158 B58:B59">
    <cfRule type="cellIs" dxfId="2" priority="5" operator="equal">
      <formula>"pagamento"</formula>
    </cfRule>
  </conditionalFormatting>
  <conditionalFormatting sqref="I1:I158 B58:B59">
    <cfRule type="cellIs" dxfId="1" priority="6" operator="equal">
      <formula>"concessão"</formula>
    </cfRule>
  </conditionalFormatting>
  <conditionalFormatting sqref="C1:C158">
    <cfRule type="containsBlanks" dxfId="0" priority="7">
      <formula>LEN(TRIM(C1))=0</formula>
    </cfRule>
  </conditionalFormatting>
  <dataValidations count="1">
    <dataValidation type="list" allowBlank="1" showErrorMessage="1" sqref="C2:C158">
      <formula1>"reusability,portability,maintainability,security,usability,efficiency,changeability,reliability,testability"</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baseColWidth="10" defaultColWidth="14.5" defaultRowHeight="15.75" customHeight="1" x14ac:dyDescent="0.15"/>
  <sheetData>
    <row r="1" spans="1:3" ht="15.75" customHeight="1" x14ac:dyDescent="0.15">
      <c r="C1" s="1"/>
    </row>
    <row r="2" spans="1:3" ht="15.75" customHeight="1" x14ac:dyDescent="0.15">
      <c r="A2" s="2" t="s">
        <v>0</v>
      </c>
      <c r="B2">
        <f>COUNTIF('TD Items'!$C$2:$C$158,A2)</f>
        <v>0</v>
      </c>
      <c r="C2" s="3">
        <f t="shared" ref="C2:C10" si="0">B2/$B$11</f>
        <v>0</v>
      </c>
    </row>
    <row r="3" spans="1:3" ht="15.75" customHeight="1" x14ac:dyDescent="0.15">
      <c r="A3" s="2" t="s">
        <v>1</v>
      </c>
      <c r="B3">
        <f>COUNTIF('TD Items'!$C$2:$C$158,A3)</f>
        <v>0</v>
      </c>
      <c r="C3" s="3">
        <f t="shared" si="0"/>
        <v>0</v>
      </c>
    </row>
    <row r="4" spans="1:3" ht="15.75" customHeight="1" x14ac:dyDescent="0.15">
      <c r="A4" s="2" t="s">
        <v>2</v>
      </c>
      <c r="B4">
        <f>COUNTIF('TD Items'!$C$2:$C$158,A4)</f>
        <v>21</v>
      </c>
      <c r="C4" s="3">
        <f t="shared" si="0"/>
        <v>0.14000000000000001</v>
      </c>
    </row>
    <row r="5" spans="1:3" ht="15.75" customHeight="1" x14ac:dyDescent="0.15">
      <c r="A5" s="2" t="s">
        <v>3</v>
      </c>
      <c r="B5">
        <f>COUNTIF('TD Items'!$C$2:$C$158,A5)</f>
        <v>0</v>
      </c>
      <c r="C5" s="3">
        <f t="shared" si="0"/>
        <v>0</v>
      </c>
    </row>
    <row r="6" spans="1:3" ht="15.75" customHeight="1" x14ac:dyDescent="0.15">
      <c r="A6" s="2" t="s">
        <v>4</v>
      </c>
      <c r="B6">
        <f>COUNTIF('TD Items'!$C$2:$C$158,A6)</f>
        <v>0</v>
      </c>
      <c r="C6" s="3">
        <f t="shared" si="0"/>
        <v>0</v>
      </c>
    </row>
    <row r="7" spans="1:3" ht="15.75" customHeight="1" x14ac:dyDescent="0.15">
      <c r="A7" s="2" t="s">
        <v>5</v>
      </c>
      <c r="B7">
        <f>COUNTIF('TD Items'!$C$2:$C$158,A7)</f>
        <v>24</v>
      </c>
      <c r="C7" s="3">
        <f t="shared" si="0"/>
        <v>0.16</v>
      </c>
    </row>
    <row r="8" spans="1:3" ht="15.75" customHeight="1" x14ac:dyDescent="0.15">
      <c r="A8" s="2" t="s">
        <v>6</v>
      </c>
      <c r="B8">
        <f>COUNTIF('TD Items'!$C$2:$C$158,A8)</f>
        <v>5</v>
      </c>
      <c r="C8" s="3">
        <f t="shared" si="0"/>
        <v>3.3333333333333333E-2</v>
      </c>
    </row>
    <row r="9" spans="1:3" ht="15.75" customHeight="1" x14ac:dyDescent="0.15">
      <c r="A9" s="2" t="s">
        <v>7</v>
      </c>
      <c r="B9">
        <f>COUNTIF('TD Items'!$C$2:$C$158,A9)</f>
        <v>86</v>
      </c>
      <c r="C9" s="3">
        <f t="shared" si="0"/>
        <v>0.57333333333333336</v>
      </c>
    </row>
    <row r="10" spans="1:3" ht="15.75" customHeight="1" x14ac:dyDescent="0.15">
      <c r="A10" s="2" t="s">
        <v>8</v>
      </c>
      <c r="B10">
        <f>COUNTIF('TD Items'!$C$2:$C$158,A10)</f>
        <v>14</v>
      </c>
      <c r="C10" s="3">
        <f t="shared" si="0"/>
        <v>9.3333333333333338E-2</v>
      </c>
    </row>
    <row r="11" spans="1:3" ht="15.75" customHeight="1" x14ac:dyDescent="0.15">
      <c r="A11" s="4" t="s">
        <v>9</v>
      </c>
      <c r="B11" s="5">
        <f t="shared" ref="B11:C11" si="1">SUM(B2:B10)</f>
        <v>150</v>
      </c>
      <c r="C11" s="6">
        <f t="shared" si="1"/>
        <v>1</v>
      </c>
    </row>
    <row r="12" spans="1:3" ht="15.75" customHeight="1" x14ac:dyDescent="0.15">
      <c r="C12" s="1"/>
    </row>
    <row r="13" spans="1:3" ht="15.75" customHeight="1" x14ac:dyDescent="0.15">
      <c r="C13" s="1"/>
    </row>
    <row r="14" spans="1:3" ht="15.75" customHeight="1" x14ac:dyDescent="0.15">
      <c r="C14" s="1"/>
    </row>
    <row r="15" spans="1:3" ht="15.75" customHeight="1" x14ac:dyDescent="0.15">
      <c r="C15" s="1"/>
    </row>
    <row r="16" spans="1:3" ht="15.75" customHeight="1" x14ac:dyDescent="0.15">
      <c r="C16" s="1"/>
    </row>
    <row r="17" spans="3:3" ht="15.75" customHeight="1" x14ac:dyDescent="0.15">
      <c r="C17" s="1"/>
    </row>
    <row r="18" spans="3:3" ht="15.75" customHeight="1" x14ac:dyDescent="0.15">
      <c r="C18" s="1"/>
    </row>
    <row r="19" spans="3:3" ht="15.75" customHeight="1" x14ac:dyDescent="0.15">
      <c r="C19" s="1"/>
    </row>
    <row r="20" spans="3:3" ht="15.75" customHeight="1" x14ac:dyDescent="0.15">
      <c r="C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subprocessos</vt:lpstr>
      <vt:lpstr>TD Items</vt:lpstr>
      <vt:lpstr>SQALE 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Rebouças de Almeida</cp:lastModifiedBy>
  <dcterms:created xsi:type="dcterms:W3CDTF">2018-01-21T03:09:47Z</dcterms:created>
  <dcterms:modified xsi:type="dcterms:W3CDTF">2018-01-22T16:08:18Z</dcterms:modified>
</cp:coreProperties>
</file>