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F0891176-9361-4339-91E5-09D1258B4DE4}" xr6:coauthVersionLast="47" xr6:coauthVersionMax="47" xr10:uidLastSave="{00000000-0000-0000-0000-000000000000}"/>
  <bookViews>
    <workbookView xWindow="-120" yWindow="-120" windowWidth="38640" windowHeight="21120" firstSheet="3" activeTab="19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23" l="1"/>
  <c r="K10" i="23"/>
  <c r="G46" i="23"/>
  <c r="G45" i="23" l="1"/>
  <c r="K21" i="23"/>
  <c r="M6" i="23" l="1"/>
  <c r="N6" i="23" s="1"/>
  <c r="K6" i="23"/>
  <c r="M2" i="23"/>
  <c r="N2" i="23" s="1"/>
  <c r="K2" i="23"/>
  <c r="H48" i="23"/>
  <c r="I46" i="23"/>
  <c r="K46" i="23"/>
  <c r="I47" i="23"/>
  <c r="G47" i="23"/>
  <c r="K47" i="23" s="1"/>
  <c r="I42" i="23"/>
  <c r="G42" i="23"/>
  <c r="K42" i="23" s="1"/>
  <c r="I45" i="23"/>
  <c r="K45" i="23"/>
  <c r="I44" i="23"/>
  <c r="G44" i="23"/>
  <c r="J44" i="23" s="1"/>
  <c r="I43" i="23"/>
  <c r="G43" i="23"/>
  <c r="J43" i="23" s="1"/>
  <c r="G38" i="23"/>
  <c r="J46" i="23" l="1"/>
  <c r="J47" i="23"/>
  <c r="J42" i="23"/>
  <c r="K43" i="23"/>
  <c r="K44" i="23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K19" i="23"/>
  <c r="X68" i="23"/>
  <c r="M18" i="23"/>
  <c r="N18" i="23" s="1"/>
  <c r="K18" i="23"/>
  <c r="X67" i="23"/>
  <c r="M17" i="23"/>
  <c r="N17" i="23" s="1"/>
  <c r="K17" i="23"/>
  <c r="X66" i="23"/>
  <c r="M16" i="23"/>
  <c r="N16" i="23" s="1"/>
  <c r="K16" i="23"/>
  <c r="X65" i="23"/>
  <c r="M15" i="23"/>
  <c r="N15" i="23" s="1"/>
  <c r="K15" i="23"/>
  <c r="X64" i="23"/>
  <c r="M14" i="23"/>
  <c r="N14" i="23" s="1"/>
  <c r="K14" i="23"/>
  <c r="X63" i="23"/>
  <c r="X62" i="23"/>
  <c r="M12" i="23"/>
  <c r="N12" i="23" s="1"/>
  <c r="K12" i="23"/>
  <c r="X61" i="23"/>
  <c r="M11" i="23"/>
  <c r="N11" i="23" s="1"/>
  <c r="K11" i="23"/>
  <c r="X60" i="23"/>
  <c r="M10" i="23"/>
  <c r="N10" i="23" s="1"/>
  <c r="X59" i="23"/>
  <c r="X58" i="23"/>
  <c r="X57" i="23"/>
  <c r="X56" i="23"/>
  <c r="M8" i="23"/>
  <c r="N8" i="23" s="1"/>
  <c r="K8" i="23"/>
  <c r="X55" i="23"/>
  <c r="M7" i="23"/>
  <c r="N7" i="23" s="1"/>
  <c r="K7" i="23"/>
  <c r="X54" i="23"/>
  <c r="X53" i="23"/>
  <c r="C27" i="23" s="1"/>
  <c r="D27" i="23" s="1"/>
  <c r="X52" i="23"/>
  <c r="X51" i="23"/>
  <c r="X50" i="23"/>
  <c r="X49" i="23"/>
  <c r="I41" i="23"/>
  <c r="G41" i="23"/>
  <c r="J41" i="23" s="1"/>
  <c r="X48" i="23"/>
  <c r="I40" i="23"/>
  <c r="G40" i="23"/>
  <c r="J40" i="23" s="1"/>
  <c r="X47" i="23"/>
  <c r="I39" i="23"/>
  <c r="G39" i="23"/>
  <c r="J39" i="23" s="1"/>
  <c r="X46" i="23"/>
  <c r="I38" i="23"/>
  <c r="K38" i="23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T37" i="23"/>
  <c r="T38" i="23" s="1"/>
  <c r="D28" i="23"/>
  <c r="K35" i="23"/>
  <c r="K41" i="23"/>
  <c r="Q46" i="23"/>
  <c r="Q47" i="23"/>
  <c r="Q42" i="23"/>
  <c r="Q44" i="23"/>
  <c r="Q45" i="23"/>
  <c r="J38" i="23"/>
  <c r="K40" i="23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L46" i="23"/>
  <c r="L47" i="23"/>
  <c r="L42" i="23"/>
  <c r="L41" i="23"/>
  <c r="L38" i="23"/>
  <c r="L45" i="23"/>
  <c r="L44" i="23"/>
  <c r="L43" i="23"/>
  <c r="L40" i="23"/>
  <c r="O44" i="23"/>
  <c r="L35" i="23"/>
  <c r="O47" i="23"/>
  <c r="L39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<sst xmlns="http://schemas.openxmlformats.org/spreadsheetml/2006/main" count="11178" uniqueCount="2615">
  <si>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</si>
  <si>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</si>
  <si>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</si>
  <si>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</si>
  <si>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</si>
  <si>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</si>
  <si>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</si>
  <si>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</si>
  <si>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</si>
  <si>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</si>
  <si>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</si>
  <si>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</si>
  <si>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</si>
  <si>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</si>
  <si>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</si>
  <si>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</si>
  <si>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</si>
  <si>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</si>
  <si>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</si>
  <si>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</si>
  <si>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</si>
  <si>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</si>
  <si>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</si>
  <si>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</si>
  <si>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</si>
  <si>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</si>
  <si>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</si>
  <si>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</si>
  <si>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</si>
  <si>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</si>
  <si>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</si>
  <si>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</si>
  <si>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</si>
  <si>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</si>
  <si>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</si>
  <si>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</si>
  <si>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</si>
  <si>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</si>
  <si>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</si>
  <si>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</si>
  <si>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</si>
  <si>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</si>
  <si>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</si>
  <si>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</si>
  <si>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</si>
  <si>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</si>
  <si>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</si>
  <si>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</si>
  <si>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</si>
  <si>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</si>
  <si>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</si>
  <si>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</si>
  <si>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</si>
  <si>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</si>
  <si>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</si>
  <si>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</si>
  <si>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</si>
  <si>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</si>
  <si>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</si>
  <si>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</si>
  <si>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</si>
  <si>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</si>
  <si>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</si>
  <si>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</si>
  <si>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</si>
  <si>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</si>
  <si>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</si>
  <si>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</si>
  <si>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</si>
  <si>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</si>
  <si>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</si>
  <si>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</si>
  <si>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</si>
  <si>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</si>
  <si>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</si>
  <si>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</si>
  <si>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</si>
  <si>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</si>
  <si>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</si>
  <si>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</si>
  <si>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</si>
  <si>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</si>
  <si>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</si>
  <si>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</si>
  <si>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</si>
  <si>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</si>
  <si>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</si>
  <si>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</si>
  <si>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</si>
  <si>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</si>
  <si>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</si>
  <si>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</si>
  <si>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</si>
  <si>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</si>
  <si>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</si>
  <si>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</si>
  <si>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</si>
  <si>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</si>
  <si>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</si>
  <si>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</si>
  <si>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</si>
  <si>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</si>
  <si>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</si>
  <si>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</si>
  <si>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</si>
  <si>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</si>
  <si>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</si>
  <si>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</si>
  <si>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</si>
  <si>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</si>
  <si>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</si>
  <si>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</si>
  <si>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</si>
  <si>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</si>
  <si>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</si>
  <si>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</si>
  <si>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</si>
  <si>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</si>
  <si>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</si>
  <si>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</si>
  <si>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</si>
  <si>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</si>
  <si>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</si>
  <si>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</si>
  <si>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</si>
  <si>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</si>
  <si>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</si>
  <si>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</si>
  <si>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</si>
  <si>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</si>
  <si>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</si>
  <si>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</si>
  <si>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</si>
  <si>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</si>
  <si>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</si>
  <si>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</si>
  <si>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</si>
  <si>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</si>
  <si>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</si>
  <si>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</si>
  <si>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</si>
  <si>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</si>
  <si>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</si>
  <si>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</si>
  <si>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</si>
  <si>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</si>
  <si>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</si>
  <si>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</si>
  <si>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</si>
  <si>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</si>
  <si>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</si>
  <si>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</si>
  <si>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</si>
  <si>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</si>
  <si>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</si>
  <si>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</si>
  <si>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</si>
  <si>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</si>
  <si>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</si>
  <si>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</si>
  <si>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</si>
  <si>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</si>
  <si>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</si>
  <si>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</si>
  <si>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</si>
  <si>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</si>
  <si>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</si>
  <si>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</si>
  <si>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</si>
  <si>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</si>
  <si>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</si>
  <si>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</si>
  <si>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</si>
  <si>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</si>
  <si>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</si>
  <si>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</si>
  <si>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</si>
  <si>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</si>
  <si>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</si>
  <si>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</si>
  <si>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</si>
  <si>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</si>
  <si>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</si>
  <si>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</si>
  <si>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</si>
  <si>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</si>
  <si>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</si>
  <si>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</si>
  <si>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</si>
  <si>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</si>
  <si>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</si>
  <si>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</si>
  <si>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</si>
  <si>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</si>
  <si>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</si>
  <si>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</si>
  <si>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</si>
  <si>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</si>
  <si>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</si>
  <si>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</si>
  <si>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</si>
  <si>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</si>
  <si>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</si>
  <si>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</si>
  <si>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</si>
  <si>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</si>
  <si>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</si>
  <si>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</si>
  <si>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</si>
  <si>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</si>
  <si>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</si>
  <si>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</si>
  <si>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</si>
  <si>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</si>
  <si>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</si>
  <si>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</si>
  <si>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</si>
  <si>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</si>
  <si>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</si>
  <si>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</si>
  <si>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</si>
  <si>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</si>
  <si>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</si>
  <si>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</si>
  <si>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</si>
  <si>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</si>
  <si>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</si>
  <si>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</si>
  <si>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</si>
  <si>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</si>
  <si>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</si>
  <si>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</si>
  <si>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</si>
  <si>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</si>
  <si>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</si>
  <si>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</si>
  <si>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</si>
  <si>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</si>
  <si>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</si>
  <si>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</si>
  <si>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</si>
  <si>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</si>
  <si>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</si>
  <si>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</si>
  <si>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</si>
  <si>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</si>
  <si>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</si>
  <si>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</si>
  <si>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</si>
  <si>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</si>
  <si>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</si>
  <si>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</si>
  <si>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</si>
  <si>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</si>
  <si>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</si>
  <si>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</si>
  <si>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</si>
  <si>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</si>
  <si>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</si>
  <si>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</si>
  <si>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</si>
  <si>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</si>
  <si>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</si>
  <si>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</si>
  <si>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</si>
  <si>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</si>
  <si>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</si>
  <si>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</si>
  <si>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</si>
  <si>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</si>
  <si>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</si>
  <si>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</si>
  <si>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</si>
  <si>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</si>
  <si>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</si>
  <si>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</si>
  <si>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</si>
  <si>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</si>
  <si>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</si>
  <si>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</si>
  <si>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</si>
  <si>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</si>
  <si>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</si>
  <si>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</si>
  <si>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</si>
  <si>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</si>
  <si>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</si>
  <si>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</si>
  <si>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</si>
  <si>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</si>
  <si>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</si>
  <si>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</si>
  <si>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</si>
  <si>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</si>
  <si>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</si>
  <si>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</si>
  <si>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</si>
  <si>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</si>
  <si>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</si>
  <si>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</si>
  <si>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</si>
  <si>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</si>
  <si>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</si>
  <si>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</si>
  <si>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</si>
  <si>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</si>
  <si>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</si>
  <si>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</si>
  <si>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</si>
  <si>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</si>
  <si>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</si>
  <si>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</si>
  <si>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</si>
  <si>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</si>
  <si>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</si>
  <si>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</si>
  <si>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</si>
  <si>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</si>
  <si>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</si>
  <si>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</si>
  <si>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</si>
  <si>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</si>
  <si>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</si>
  <si>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</si>
  <si>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</si>
  <si>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</si>
  <si>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</si>
  <si>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</si>
  <si>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</si>
  <si>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</si>
  <si>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</si>
  <si>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</si>
  <si>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</si>
  <si>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</si>
  <si>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</si>
  <si>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</si>
  <si>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</si>
  <si>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</si>
  <si>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</si>
  <si>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</si>
  <si>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</si>
  <si>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</si>
  <si>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</si>
  <si>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</si>
  <si>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</si>
  <si>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</si>
  <si>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</si>
  <si>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</si>
  <si>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</si>
  <si>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</si>
  <si>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</si>
  <si>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</si>
  <si>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</si>
  <si>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</si>
  <si>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</si>
  <si>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</si>
  <si>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</si>
  <si>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</si>
  <si>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</si>
  <si>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</si>
  <si>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</si>
  <si>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</si>
  <si>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</si>
  <si>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</si>
  <si>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</si>
  <si>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</si>
  <si>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</si>
  <si>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</si>
  <si>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</si>
  <si>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</si>
  <si>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</si>
  <si>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</si>
  <si>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</si>
  <si>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</si>
  <si>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</si>
  <si>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</si>
  <si>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</si>
  <si>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</si>
  <si>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</si>
  <si>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</si>
  <si>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</si>
  <si>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</si>
  <si>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</si>
  <si>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</si>
  <si>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</si>
  <si>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</si>
  <si>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</si>
  <si>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</si>
  <si>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</si>
  <si>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</si>
  <si>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</si>
  <si>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</si>
  <si>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</si>
  <si>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</si>
  <si>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</si>
  <si>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</si>
  <si>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</si>
  <si>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</si>
  <si>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</si>
  <si>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</si>
  <si>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</si>
  <si>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</si>
  <si>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</si>
  <si>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</si>
  <si>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</si>
  <si>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</si>
  <si>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</si>
  <si>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</si>
  <si>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</si>
  <si>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</si>
  <si>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</si>
  <si>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</si>
  <si>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</si>
  <si>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</si>
  <si>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</si>
  <si>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</si>
  <si>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</si>
  <si>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</si>
  <si>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</si>
  <si>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</si>
  <si>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</si>
  <si>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</si>
  <si>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</si>
  <si>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</si>
  <si>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</si>
  <si>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</si>
  <si>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</si>
  <si>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</si>
  <si>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</si>
  <si>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</si>
  <si>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</si>
  <si>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</si>
  <si>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</si>
  <si>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</si>
  <si>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</si>
  <si>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</si>
  <si>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</si>
  <si>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</si>
  <si>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</si>
  <si>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</si>
  <si>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</si>
  <si>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</si>
  <si>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</si>
  <si>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</si>
  <si>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</si>
  <si>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</si>
  <si>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</si>
  <si>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</si>
  <si>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</si>
  <si>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</si>
  <si>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</si>
  <si>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</si>
  <si>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</si>
  <si>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</si>
  <si>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</si>
  <si>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</si>
  <si>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</si>
  <si>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</si>
  <si>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</si>
  <si>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</si>
  <si>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</si>
  <si>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</si>
  <si>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</si>
  <si>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</si>
  <si>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</si>
  <si>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</si>
  <si>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</si>
  <si>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</si>
  <si>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</si>
  <si>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</si>
  <si>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</si>
  <si>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</si>
  <si>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</si>
  <si>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</si>
  <si>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</si>
  <si>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</si>
  <si>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</si>
  <si>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</si>
  <si>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</si>
  <si>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</si>
  <si>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</si>
  <si>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</si>
  <si>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</si>
  <si>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</si>
  <si>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</si>
  <si>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</si>
  <si>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</si>
  <si>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</si>
  <si>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</si>
  <si>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</si>
  <si>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</si>
  <si>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</si>
  <si>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</si>
  <si>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</si>
  <si>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</si>
  <si>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</si>
  <si>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</si>
  <si>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</si>
  <si>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</si>
  <si>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</si>
  <si>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</si>
  <si>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</si>
  <si>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</si>
  <si>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</si>
  <si>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</si>
  <si>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</si>
  <si>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</si>
  <si>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</si>
  <si>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</si>
  <si>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</si>
  <si>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</si>
  <si>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</si>
  <si>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</si>
  <si>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</si>
  <si>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</si>
  <si>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</si>
  <si>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</si>
  <si>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</si>
  <si>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</si>
  <si>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</si>
  <si>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</si>
  <si>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</si>
  <si>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</si>
  <si>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</si>
  <si>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</si>
  <si>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</si>
  <si>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</si>
  <si>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</si>
  <si>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</si>
  <si>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</si>
  <si>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</si>
  <si>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</si>
  <si>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</si>
  <si>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</si>
  <si>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</si>
  <si>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</si>
  <si>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</si>
  <si>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</si>
  <si>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</si>
  <si>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</si>
  <si>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</si>
  <si>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</si>
  <si>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</si>
  <si>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</si>
  <si>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</si>
  <si>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</si>
  <si>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</si>
  <si>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</si>
  <si>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</si>
  <si>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</si>
  <si>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</si>
  <si>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</si>
  <si>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</si>
  <si>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</si>
  <si>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</si>
  <si>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</si>
  <si>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</si>
  <si>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</si>
  <si>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</si>
  <si>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</si>
  <si>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</si>
  <si>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</si>
  <si>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</si>
  <si>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</si>
  <si>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</si>
  <si>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</si>
  <si>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</si>
  <si>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</si>
  <si>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</si>
  <si>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</si>
  <si>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</si>
  <si>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</si>
  <si>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</si>
  <si>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</si>
  <si>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</si>
  <si>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</si>
  <si>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</si>
  <si>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</si>
  <si>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</si>
  <si>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</si>
  <si>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</si>
  <si>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</si>
  <si>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</si>
  <si>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</si>
  <si>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</si>
  <si>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</si>
  <si>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</si>
  <si>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</si>
  <si>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</si>
  <si>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</si>
  <si>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</si>
  <si>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</si>
  <si>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</si>
  <si>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</si>
  <si>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</si>
  <si>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</si>
  <si>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</si>
  <si>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</si>
  <si>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</si>
  <si>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</si>
  <si>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</si>
  <si>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</si>
  <si>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</si>
  <si>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</si>
  <si>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</si>
  <si>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</si>
  <si>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</si>
  <si>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</si>
  <si>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</si>
  <si>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</si>
  <si>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</si>
  <si>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</si>
  <si>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</si>
  <si>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</si>
  <si>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</si>
  <si>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</si>
  <si>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</si>
  <si>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</si>
  <si>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</si>
  <si>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</si>
  <si>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</si>
  <si>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</si>
  <si>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</si>
  <si>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</si>
  <si>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</si>
  <si>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</si>
  <si>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</si>
  <si>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</si>
  <si>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</si>
  <si>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</si>
  <si>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</si>
  <si>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</si>
  <si>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</si>
  <si>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</si>
  <si>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</si>
  <si>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</si>
  <si>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</si>
  <si>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</si>
  <si>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</si>
  <si>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</si>
  <si>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</si>
  <si>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</si>
  <si>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</si>
  <si>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</si>
  <si>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</si>
  <si>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</si>
  <si>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</si>
  <si>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</si>
  <si>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</si>
  <si>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</si>
  <si>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</si>
  <si>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</si>
  <si>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</si>
  <si>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</si>
  <si>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</si>
  <si>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</si>
  <si>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</si>
  <si>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</si>
  <si>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</si>
  <si>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</si>
  <si>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</si>
  <si>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</si>
  <si>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</si>
  <si>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</si>
  <si>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</si>
  <si>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</si>
  <si>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</si>
  <si>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</si>
  <si>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</si>
  <si>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</si>
  <si>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</si>
  <si>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</si>
  <si>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</si>
  <si>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</si>
  <si>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</si>
  <si>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</si>
  <si>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</si>
  <si>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</si>
  <si>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</si>
  <si>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</si>
  <si>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</si>
  <si>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</si>
  <si>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</si>
  <si>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</si>
  <si>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</si>
  <si>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</si>
  <si>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</si>
  <si>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</si>
  <si>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</si>
  <si>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</si>
  <si>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</si>
  <si>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</si>
  <si>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</si>
  <si>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</si>
  <si>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</si>
  <si>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</si>
  <si>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</si>
  <si>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</si>
  <si>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</si>
  <si>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</si>
  <si>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</si>
  <si>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</si>
  <si>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</si>
  <si>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</si>
  <si>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</si>
  <si>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</si>
  <si>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</si>
  <si>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</si>
  <si>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</si>
  <si>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</si>
  <si>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</si>
  <si>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</si>
  <si>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</si>
  <si>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</si>
  <si>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</si>
  <si>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</si>
  <si>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</si>
  <si>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</si>
  <si>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</si>
  <si>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</si>
  <si>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</si>
  <si>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</si>
  <si>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</si>
  <si>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</si>
  <si>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</si>
  <si>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</si>
  <si>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</si>
  <si>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</si>
  <si>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</si>
  <si>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</si>
  <si>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</si>
  <si>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</si>
  <si>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</si>
  <si>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</si>
  <si>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</si>
  <si>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</si>
  <si>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</si>
  <si>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</si>
  <si>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</si>
  <si>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</si>
  <si>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</si>
  <si>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</si>
  <si>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</si>
  <si>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</si>
  <si>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</si>
  <si>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</si>
  <si>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</si>
  <si>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</si>
  <si>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</si>
  <si>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</si>
  <si>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</si>
  <si>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</si>
  <si>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</si>
  <si>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</si>
  <si>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</si>
  <si>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</si>
  <si>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</si>
  <si>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</si>
  <si>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</si>
  <si>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</si>
  <si>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</si>
  <si>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</si>
  <si>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</si>
  <si>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</si>
  <si>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</si>
  <si>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</si>
  <si>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</si>
  <si>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</si>
  <si>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</si>
  <si>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</si>
  <si>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</si>
  <si>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</si>
  <si>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</si>
  <si>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</si>
  <si>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</si>
  <si>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</si>
  <si>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</si>
  <si>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</si>
  <si>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</si>
  <si>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</si>
  <si>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</si>
  <si>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</si>
  <si>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</si>
  <si>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</si>
  <si>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</si>
  <si>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</si>
  <si>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</si>
  <si>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</si>
  <si>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</si>
  <si>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</si>
  <si>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</si>
  <si>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</si>
  <si>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</si>
  <si>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</si>
  <si>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</si>
  <si>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</si>
  <si>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</si>
  <si>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</si>
  <si>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</si>
  <si>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</si>
  <si>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</si>
  <si>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</si>
  <si>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</si>
  <si>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</si>
  <si>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</si>
  <si>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</si>
  <si>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</si>
  <si>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</si>
  <si>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</si>
  <si>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</si>
  <si>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</si>
  <si>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</si>
  <si>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</si>
  <si>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</si>
  <si>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</si>
  <si>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</si>
  <si>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</si>
  <si>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</si>
  <si>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</si>
  <si>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</si>
  <si>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</si>
  <si>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</si>
  <si>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</si>
  <si>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</si>
  <si>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</si>
  <si>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</si>
  <si>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</si>
  <si>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</si>
  <si>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</si>
  <si>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</si>
  <si>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</si>
  <si>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</si>
  <si>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</si>
  <si>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</si>
  <si>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</si>
  <si>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</si>
  <si>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</si>
  <si>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</si>
  <si>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</si>
  <si>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</si>
  <si>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</si>
  <si>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</si>
  <si>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</si>
  <si>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</si>
  <si>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</si>
  <si>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</si>
  <si>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</si>
  <si>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</si>
  <si>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</si>
  <si>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</si>
  <si>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</si>
  <si>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</si>
  <si>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</si>
  <si>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</si>
  <si>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</si>
  <si>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</si>
  <si>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</si>
  <si>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</si>
  <si>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</si>
  <si>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</si>
  <si>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</si>
  <si>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</si>
  <si>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</si>
  <si>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</si>
  <si>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</si>
  <si>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</si>
  <si>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</si>
  <si>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</si>
  <si>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</si>
  <si>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</si>
  <si>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</si>
  <si>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</si>
  <si>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</si>
  <si>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</si>
  <si>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</si>
  <si>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</si>
  <si>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</si>
  <si>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</si>
  <si>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</si>
  <si>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</si>
  <si>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</si>
  <si>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</si>
  <si>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</si>
  <si>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</si>
  <si>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</si>
  <si>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</si>
  <si>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</si>
  <si>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</si>
  <si>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</si>
  <si>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</si>
  <si>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</si>
  <si>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</si>
  <si>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</si>
  <si>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</si>
  <si>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</si>
  <si>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</si>
  <si>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</si>
  <si>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</si>
  <si>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</si>
  <si>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</si>
  <si>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</si>
  <si>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</si>
  <si>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</si>
  <si>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</si>
  <si>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</si>
  <si>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</si>
  <si>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</si>
  <si>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</si>
  <si>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</si>
  <si>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</si>
  <si>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</si>
  <si>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</si>
  <si>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</si>
  <si>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</si>
  <si>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</si>
  <si>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</si>
  <si>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</si>
  <si>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</si>
  <si>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</si>
  <si>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</si>
  <si>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</si>
  <si>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</si>
  <si>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</si>
  <si>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</si>
  <si>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</si>
  <si>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</si>
  <si>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</si>
  <si>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</si>
  <si>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</si>
  <si>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</si>
  <si>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</si>
  <si>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</si>
  <si>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</si>
  <si>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</si>
  <si>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</si>
  <si>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</si>
  <si>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</si>
  <si>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</si>
  <si>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</si>
  <si>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</si>
  <si>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</si>
  <si>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</si>
  <si>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</si>
  <si>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</si>
  <si>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</si>
  <si>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</si>
  <si>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</si>
  <si>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</si>
  <si>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</si>
  <si>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</si>
  <si>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</si>
  <si>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</si>
  <si>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</si>
  <si>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</si>
  <si>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</si>
  <si>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</si>
  <si>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</si>
  <si>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</si>
  <si>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</si>
  <si>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</si>
  <si>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</si>
  <si>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</si>
  <si>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</si>
  <si>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</si>
  <si>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</si>
  <si>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</si>
  <si>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</si>
  <si>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</si>
  <si>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</si>
  <si>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</si>
  <si>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</si>
  <si>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</si>
  <si>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</si>
  <si>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</si>
  <si>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</si>
  <si>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</si>
  <si>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</si>
  <si>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</si>
  <si>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</si>
  <si>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</si>
  <si>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</si>
  <si>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</si>
  <si>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</si>
  <si>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</si>
  <si>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</si>
  <si>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</si>
  <si>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</si>
  <si>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</si>
  <si>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</si>
  <si>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</si>
  <si>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</si>
  <si>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</si>
  <si>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</si>
  <si>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</si>
  <si>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</si>
  <si>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</si>
  <si>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</si>
  <si>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</si>
  <si>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</si>
  <si>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</si>
  <si>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</si>
  <si>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</si>
  <si>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</si>
  <si>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</si>
  <si>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</si>
  <si>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</si>
  <si>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</si>
  <si>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</si>
  <si>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</si>
  <si>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</si>
  <si>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</si>
  <si>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</si>
  <si>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</si>
  <si>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</si>
  <si>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</si>
  <si>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</si>
  <si>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</si>
  <si>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</si>
  <si>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</si>
  <si>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</si>
  <si>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</si>
  <si>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</si>
  <si>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</si>
  <si>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</si>
  <si>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</si>
  <si>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</si>
  <si>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</si>
  <si>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</si>
  <si>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</si>
  <si>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</si>
  <si>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</si>
  <si>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</si>
  <si>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</si>
  <si>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</si>
  <si>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</si>
  <si>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</si>
  <si>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</si>
  <si>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</si>
  <si>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</si>
  <si>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</si>
  <si>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</si>
  <si>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</si>
  <si>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</si>
  <si>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</si>
  <si>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</si>
  <si>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</si>
  <si>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</si>
  <si>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</si>
  <si>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</si>
  <si>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</si>
  <si>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</si>
  <si>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</si>
  <si>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</si>
  <si>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</si>
  <si>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</si>
  <si>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</si>
  <si>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</si>
  <si>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</si>
  <si>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</si>
  <si>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</si>
  <si>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</si>
  <si>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</si>
  <si>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</si>
  <si>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</si>
  <si>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</si>
  <si>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</si>
  <si>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</si>
  <si>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</si>
  <si>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</si>
  <si>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</si>
  <si>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</si>
  <si>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</si>
  <si>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</si>
  <si>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</si>
  <si>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</si>
  <si>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</si>
  <si>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</si>
  <si>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</si>
  <si>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</si>
  <si>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</si>
  <si>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</si>
  <si>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</si>
  <si>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</si>
  <si>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</si>
  <si>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</si>
  <si>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</si>
  <si>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</si>
  <si>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</si>
  <si>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</si>
  <si>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</si>
  <si>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</si>
  <si>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</si>
  <si>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</si>
  <si>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</si>
  <si>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</si>
  <si>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</si>
  <si>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</si>
  <si>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</si>
  <si>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</si>
  <si>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</si>
  <si>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</si>
  <si>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</si>
  <si>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</si>
  <si>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</si>
  <si>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</si>
  <si>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</si>
  <si>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</si>
  <si>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</si>
  <si>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</si>
  <si>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</si>
  <si>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</si>
  <si>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</si>
  <si>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</si>
  <si>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</si>
  <si>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</si>
  <si>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</si>
  <si>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</si>
  <si>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</si>
  <si>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</si>
  <si>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</si>
  <si>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</si>
  <si>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</si>
  <si>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</si>
  <si>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</si>
  <si>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</si>
  <si>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</si>
  <si>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</si>
  <si>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</si>
  <si>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</si>
  <si>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</si>
  <si>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</si>
  <si>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</si>
  <si>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</si>
  <si>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</si>
  <si>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</si>
  <si>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</si>
  <si>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</si>
  <si>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</si>
  <si>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</si>
  <si>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</si>
  <si>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</si>
  <si>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</si>
  <si>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</si>
  <si>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</si>
  <si>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</si>
  <si>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</si>
  <si>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</si>
  <si>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</si>
  <si>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</si>
  <si>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</si>
  <si>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</si>
  <si>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</si>
  <si>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</si>
  <si>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</si>
  <si>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</si>
  <si>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</si>
  <si>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</si>
  <si>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</si>
  <si>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</si>
  <si>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</si>
  <si>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</si>
  <si>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</si>
  <si>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</si>
  <si>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</si>
  <si>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</si>
  <si>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</si>
  <si>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</si>
  <si>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</si>
  <si>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</si>
  <si>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</si>
  <si>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</si>
  <si>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</si>
  <si>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</si>
  <si>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</si>
  <si>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</si>
  <si>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</si>
  <si>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</si>
  <si>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</si>
  <si>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</si>
  <si>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</si>
  <si>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</si>
  <si>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</si>
  <si>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</si>
  <si>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</si>
  <si>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</si>
  <si>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</si>
  <si>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</si>
  <si>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</si>
  <si>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</si>
  <si>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</si>
  <si>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</si>
  <si>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</si>
  <si>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</si>
  <si>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</si>
  <si>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</si>
  <si>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</si>
  <si>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</si>
  <si>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</si>
  <si>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</si>
  <si>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</si>
  <si>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</si>
  <si>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</si>
  <si>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</si>
  <si>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</si>
  <si>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</si>
  <si>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</si>
  <si>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</si>
  <si>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</si>
  <si>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</si>
  <si>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</si>
  <si>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</si>
  <si>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</si>
  <si>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</si>
  <si>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</si>
  <si>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</si>
  <si>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</si>
  <si>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</si>
  <si>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</si>
  <si>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</si>
  <si>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</si>
  <si>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</si>
  <si>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</si>
  <si>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</si>
  <si>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</si>
  <si>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</si>
  <si>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</si>
  <si>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</si>
  <si>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</si>
  <si>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</si>
  <si>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</si>
  <si>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</si>
  <si>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</si>
  <si>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</si>
  <si>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</si>
  <si>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</si>
  <si>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</si>
  <si>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</si>
  <si>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</si>
  <si>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</si>
  <si>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</si>
  <si>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</si>
  <si>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</si>
  <si>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</si>
  <si>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</si>
  <si>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</si>
  <si>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</si>
  <si>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</si>
  <si>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</si>
  <si>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</si>
  <si>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</si>
  <si>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</si>
  <si>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</si>
  <si>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</si>
  <si>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</si>
  <si>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</si>
  <si>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</si>
  <si>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</si>
  <si>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</si>
  <si>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</si>
  <si>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</si>
  <si>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</si>
  <si>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</si>
  <si>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</si>
  <si>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</si>
  <si>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</si>
  <si>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</si>
  <si>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</si>
  <si>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</si>
  <si>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</si>
  <si>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</si>
  <si>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</si>
  <si>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</si>
  <si>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</si>
  <si>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</si>
  <si>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</si>
  <si>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</si>
  <si>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</si>
  <si>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</si>
  <si>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</si>
  <si>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</si>
  <si>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</si>
  <si>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</si>
  <si>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</si>
  <si>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</si>
  <si>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</si>
  <si>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</si>
  <si>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</si>
  <si>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</si>
  <si>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</si>
  <si>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</si>
  <si>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</si>
  <si>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</si>
  <si>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</si>
  <si>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</si>
  <si>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</si>
  <si>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</si>
  <si>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</si>
  <si>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</si>
  <si>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</si>
  <si>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</si>
  <si>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</si>
  <si>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</si>
  <si>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</si>
  <si>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</si>
  <si>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</si>
  <si>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</si>
  <si>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</si>
  <si>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</si>
  <si>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</si>
  <si>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</si>
  <si>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</si>
  <si>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</si>
  <si>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</si>
  <si>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</si>
  <si>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</si>
  <si>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</si>
  <si>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</si>
  <si>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</si>
  <si>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</si>
  <si>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</si>
  <si>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</si>
  <si>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</si>
  <si>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</si>
  <si>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</si>
  <si>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</si>
  <si>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</si>
  <si>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</si>
  <si>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</si>
  <si>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</si>
  <si>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</si>
  <si>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</si>
  <si>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</si>
  <si>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</si>
  <si>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</si>
  <si>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</si>
  <si>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</si>
  <si>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</si>
  <si>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</si>
  <si>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</si>
  <si>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</si>
  <si>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</si>
  <si>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</si>
  <si>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</si>
  <si>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</si>
  <si>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</si>
  <si>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</si>
  <si>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</si>
  <si>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</si>
  <si>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</si>
  <si>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</si>
  <si>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</si>
  <si>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</si>
  <si>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</si>
  <si>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</si>
  <si>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</si>
  <si>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</si>
  <si>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</si>
  <si>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</si>
  <si>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</si>
  <si>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</si>
  <si>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</si>
  <si>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</si>
  <si>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</si>
  <si>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</si>
  <si>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</si>
  <si>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</si>
  <si>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</si>
  <si>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</si>
  <si>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</si>
  <si>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</si>
  <si>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</si>
  <si>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</si>
  <si>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</si>
  <si>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</si>
  <si>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</si>
  <si>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</si>
  <si>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</si>
  <si>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</si>
  <si>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</si>
  <si>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</si>
  <si>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</si>
  <si>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</si>
  <si>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</si>
  <si>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</si>
  <si>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</si>
  <si>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</si>
  <si>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</si>
  <si>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</si>
  <si>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</si>
  <si>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</si>
  <si>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</si>
  <si>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</si>
  <si>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</si>
  <si>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</si>
  <si>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</si>
  <si>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</si>
  <si>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</si>
  <si>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</si>
  <si>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</si>
  <si>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</si>
  <si>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</si>
  <si>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</si>
  <si>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</si>
  <si>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</si>
  <si>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</si>
  <si>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</si>
  <si>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</si>
  <si>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</si>
  <si>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</si>
  <si>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</si>
  <si>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</si>
  <si>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</si>
  <si>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</si>
  <si>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</si>
  <si>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</si>
  <si>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</si>
  <si>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</si>
  <si>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</si>
  <si>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</si>
  <si>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</si>
  <si>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</si>
  <si>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</si>
  <si>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</si>
  <si>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</si>
  <si>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</si>
  <si>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</si>
  <si>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</si>
  <si>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</si>
  <si>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</si>
  <si>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</si>
  <si>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</si>
  <si>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</si>
  <si>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</si>
  <si>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</si>
  <si>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</si>
  <si>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</si>
  <si>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</si>
  <si>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</si>
  <si>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</si>
  <si>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</si>
  <si>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</si>
  <si>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</si>
  <si>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</si>
  <si>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</si>
  <si>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</si>
  <si>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</si>
  <si>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</si>
  <si>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</si>
  <si>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</si>
  <si>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</si>
  <si>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</si>
  <si>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</si>
  <si>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</si>
  <si>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</si>
  <si>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</si>
  <si>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</si>
  <si>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</si>
  <si>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</si>
  <si>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</si>
  <si>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</si>
  <si>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</si>
  <si>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</si>
  <si>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</si>
  <si>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</si>
  <si>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</si>
  <si>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</si>
  <si>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</si>
  <si>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</si>
  <si>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</si>
  <si>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</si>
  <si>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</si>
  <si>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</si>
  <si>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</si>
  <si>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</si>
  <si>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</si>
  <si>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</si>
  <si>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</si>
  <si>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</si>
  <si>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</si>
  <si>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</si>
  <si>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</si>
  <si>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</si>
  <si>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</si>
  <si>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</si>
  <si>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</si>
  <si>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</si>
  <si>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</si>
  <si>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</si>
  <si>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</si>
  <si>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</si>
  <si>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</si>
  <si>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</si>
  <si>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</si>
  <si>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</si>
  <si>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</si>
  <si>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</si>
  <si>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</si>
  <si>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</si>
  <si>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</si>
  <si>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</si>
  <si>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</si>
  <si>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</si>
  <si>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</si>
  <si>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</si>
  <si>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</si>
  <si>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</si>
  <si>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</si>
  <si>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</si>
  <si>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</si>
  <si>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</si>
  <si>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</si>
  <si>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</si>
  <si>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</si>
  <si>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</si>
  <si>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</si>
  <si>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</si>
  <si>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</si>
  <si>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</si>
  <si>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</si>
  <si>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</si>
  <si>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</si>
  <si>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</si>
  <si>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</si>
  <si>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</si>
  <si>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</si>
  <si>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</si>
  <si>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</si>
  <si>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</si>
  <si>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</si>
  <si>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</si>
  <si>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</si>
  <si>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</si>
  <si>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</si>
  <si>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</si>
  <si>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</si>
  <si>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</si>
  <si>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</si>
  <si>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</si>
  <si>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</si>
  <si>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</si>
  <si>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</si>
  <si>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</si>
  <si>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</si>
  <si>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</si>
  <si>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</si>
  <si>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</si>
  <si>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</si>
  <si>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</si>
  <si>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</si>
  <si>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</si>
  <si>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</si>
  <si>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</si>
  <si>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</si>
  <si>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</si>
  <si>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</si>
  <si>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</si>
  <si>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</si>
  <si>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</si>
  <si>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</si>
  <si>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</si>
  <si>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</si>
  <si>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</si>
  <si>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</si>
  <si>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</si>
  <si>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</si>
  <si>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</si>
  <si>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</si>
  <si>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</si>
  <si>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</si>
  <si>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</si>
  <si>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</si>
  <si>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</si>
  <si>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</si>
  <si>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</si>
  <si>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</si>
  <si>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</si>
  <si>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</si>
  <si>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</si>
  <si>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</si>
  <si>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</si>
  <si>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</si>
  <si>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</si>
  <si>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</si>
  <si>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</si>
  <si>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</si>
  <si>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</si>
  <si>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</si>
  <si>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</si>
  <si>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</si>
  <si>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</si>
  <si>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</si>
  <si>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</si>
  <si>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</si>
  <si>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</si>
  <si>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</si>
  <si>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</si>
  <si>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</si>
  <si>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</si>
  <si>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</si>
  <si>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</si>
  <si>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</si>
  <si>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</si>
  <si>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</si>
  <si>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</si>
  <si>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</si>
  <si>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</si>
  <si>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</si>
  <si>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</si>
  <si>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</si>
  <si>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</si>
  <si>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</si>
  <si>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</si>
  <si>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</si>
  <si>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</si>
  <si>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</si>
  <si>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</si>
  <si>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</si>
  <si>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</si>
  <si>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</si>
  <si>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</si>
  <si>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</si>
  <si>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</si>
  <si>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</si>
  <si>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</si>
  <si>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</si>
  <si>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</si>
  <si>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</si>
  <si>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</si>
  <si>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</si>
  <si>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</si>
  <si>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</si>
  <si>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</si>
  <si>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</si>
  <si>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</si>
  <si>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</si>
  <si>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</si>
  <si>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</si>
  <si>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</si>
  <si>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</si>
  <si>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</si>
  <si>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</si>
  <si>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</si>
  <si>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</si>
  <si>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</si>
  <si>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</si>
  <si>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</si>
  <si>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</si>
  <si>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</si>
  <si>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</si>
  <si>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</si>
  <si>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</si>
  <si>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</si>
  <si>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</si>
  <si>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</si>
  <si>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</si>
  <si>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</si>
  <si>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</si>
  <si>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</si>
  <si>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</si>
  <si>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</si>
  <si>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</si>
  <si>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</si>
  <si>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</si>
  <si>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</si>
  <si>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</si>
  <si>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</si>
  <si>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</si>
  <si>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</si>
  <si>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</si>
  <si>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</si>
  <si>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</si>
  <si>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</si>
  <si>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</si>
  <si>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</si>
  <si>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</si>
  <si>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</si>
  <si>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</si>
  <si>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</si>
  <si>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</si>
  <si>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</si>
  <si>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</si>
  <si>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</si>
  <si>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</si>
  <si>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</si>
  <si>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</si>
  <si>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</si>
  <si>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</si>
  <si>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</si>
  <si>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</si>
  <si>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</si>
  <si>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</si>
  <si>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</si>
  <si>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</si>
  <si>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</si>
  <si>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</si>
  <si>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</si>
  <si>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</si>
  <si>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</si>
  <si>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</si>
  <si>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</si>
  <si>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</si>
  <si>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</si>
  <si>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</si>
  <si>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</si>
  <si>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</si>
  <si>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</si>
  <si>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</si>
  <si>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</si>
  <si>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</si>
  <si>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</si>
  <si>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</si>
  <si>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</si>
  <si>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</si>
  <si>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</si>
  <si>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</si>
  <si>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</si>
  <si>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</si>
  <si>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</si>
  <si>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</si>
  <si>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</si>
  <si>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</si>
  <si>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</si>
  <si>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</si>
  <si>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</si>
  <si>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</si>
  <si>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</si>
  <si>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</si>
  <si>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</si>
  <si>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</si>
  <si>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</si>
  <si>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</si>
  <si>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</si>
  <si>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</si>
  <si>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</si>
  <si>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</si>
  <si>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</si>
  <si>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</si>
  <si>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</si>
  <si>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</si>
  <si>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</si>
  <si>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</si>
  <si>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</si>
  <si>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</si>
  <si>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</si>
  <si>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</si>
  <si>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</si>
  <si>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</si>
  <si>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</si>
  <si>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</si>
  <si>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</si>
  <si>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</si>
  <si>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</si>
  <si>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</si>
  <si>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</si>
  <si>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</si>
  <si>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</si>
  <si>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</si>
  <si>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</si>
  <si>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</si>
  <si>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</si>
  <si>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</si>
  <si>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</si>
  <si>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</si>
  <si>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</si>
  <si>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</si>
  <si>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</si>
  <si>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</si>
  <si>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</si>
  <si>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</si>
  <si>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</si>
  <si>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</si>
  <si>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</si>
  <si>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</si>
  <si>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</si>
  <si>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</si>
  <si>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</si>
  <si>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</si>
  <si>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</si>
  <si>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</si>
  <si>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</si>
  <si>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</si>
  <si>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</si>
  <si>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</si>
  <si>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</si>
  <si>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</si>
  <si>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</si>
  <si>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</si>
  <si>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</si>
  <si>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</si>
  <si>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</si>
  <si>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</si>
  <si>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</si>
  <si>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</si>
  <si>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</si>
  <si>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</si>
  <si>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</si>
  <si>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</si>
  <si>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</si>
  <si>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</si>
  <si>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</si>
  <si>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</si>
  <si>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</si>
  <si>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</si>
  <si>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</si>
  <si>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</si>
  <si>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</si>
  <si>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</si>
  <si>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</si>
  <si>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</si>
  <si>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</si>
  <si>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</si>
  <si>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</si>
  <si>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</si>
  <si>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</si>
  <si>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</si>
  <si>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</si>
  <si>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</si>
  <si>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</si>
  <si>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</si>
  <si>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</si>
  <si>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</si>
  <si>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</si>
  <si>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</si>
  <si>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</si>
  <si>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</si>
  <si>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</si>
  <si>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</si>
  <si>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</si>
  <si>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</si>
  <si>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</si>
  <si>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</si>
  <si>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</si>
  <si>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</si>
  <si>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</si>
  <si>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</si>
  <si>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</si>
  <si>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</si>
  <si>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</si>
  <si>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</si>
  <si>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</si>
  <si>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</si>
  <si>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</si>
  <si>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</si>
  <si>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</si>
  <si>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</si>
  <si>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</si>
  <si>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</si>
  <si>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</si>
  <si>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</si>
  <si>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</si>
  <si>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</si>
  <si>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</si>
  <si>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</si>
  <si>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</si>
  <si>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</si>
  <si>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</si>
  <si>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</si>
  <si>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</si>
  <si>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</si>
  <si>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</si>
  <si>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</si>
  <si>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</si>
  <si>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</si>
  <si>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</si>
  <si>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</si>
  <si>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</si>
  <si>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</si>
  <si>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</si>
  <si>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</si>
  <si>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</si>
  <si>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</si>
  <si>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</si>
  <si>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</si>
  <si>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</si>
  <si>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</si>
  <si>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</si>
  <si>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</si>
  <si>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</si>
  <si>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</si>
  <si>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</si>
  <si>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</si>
  <si>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</si>
  <si>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</si>
  <si>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</si>
  <si>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</si>
  <si>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</si>
  <si>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</si>
  <si>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</si>
  <si>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</si>
  <si>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</si>
  <si>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</si>
  <si>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</si>
  <si>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</si>
  <si>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</si>
  <si>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</si>
  <si>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</si>
  <si>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</si>
  <si>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</si>
  <si>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</si>
  <si>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</si>
  <si>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</si>
  <si>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</si>
  <si>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</si>
  <si>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</si>
  <si>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</si>
  <si>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</si>
  <si>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</si>
  <si>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</si>
  <si>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</si>
  <si>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</si>
  <si>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</si>
  <si>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</si>
  <si>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</si>
  <si>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</si>
  <si>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</si>
  <si>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</si>
  <si>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</si>
  <si>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</si>
  <si>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</si>
  <si>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</si>
  <si>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</si>
  <si>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</si>
  <si>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</si>
  <si>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</si>
  <si>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</si>
  <si>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</si>
  <si>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</si>
  <si>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</si>
  <si>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</si>
  <si>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</si>
  <si>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</si>
  <si>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</si>
  <si>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</si>
  <si>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</si>
  <si>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</si>
  <si>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</si>
  <si>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</si>
  <si>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</si>
  <si>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</si>
  <si>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</si>
  <si>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</si>
  <si>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</si>
  <si>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</si>
  <si>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</si>
  <si>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</si>
  <si>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</si>
  <si>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</si>
  <si>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</si>
  <si>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</si>
  <si>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</si>
  <si>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</si>
  <si>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</si>
  <si>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</si>
  <si>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</si>
  <si>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</si>
  <si>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</si>
  <si>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</si>
  <si>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</si>
  <si>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</si>
  <si>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</si>
  <si>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</si>
  <si>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</si>
  <si>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</si>
  <si>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</si>
  <si>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</si>
  <si>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</si>
  <si>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</si>
  <si>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</si>
  <si>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</si>
  <si>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</si>
  <si>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</si>
  <si>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</si>
  <si>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</si>
  <si>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</si>
  <si>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</si>
  <si>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</si>
  <si>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</si>
  <si>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</si>
  <si>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</si>
  <si>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</si>
  <si>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</si>
  <si>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</si>
  <si>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</si>
  <si>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</si>
  <si>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</si>
  <si>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</si>
  <si>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</si>
  <si>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</si>
  <si>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</si>
  <si>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</si>
  <si>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</si>
  <si>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</si>
  <si>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</si>
  <si>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</si>
  <si>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</si>
  <si>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</si>
  <si>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</si>
  <si>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</si>
  <si>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</si>
  <si>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</si>
  <si>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</si>
  <si>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</si>
  <si>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</si>
  <si>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</si>
  <si>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</si>
  <si>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</si>
  <si>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</si>
  <si>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</si>
  <si>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</si>
  <si>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</si>
  <si>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</si>
  <si>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</si>
  <si>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</si>
  <si>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</si>
  <si>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</si>
  <si>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</si>
  <si>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</si>
  <si>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</si>
  <si>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</si>
  <si>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</si>
  <si>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</si>
  <si>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</si>
  <si>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</si>
  <si>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</si>
  <si>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</si>
  <si>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</si>
  <si>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</si>
  <si>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</si>
  <si>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</si>
  <si>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</si>
  <si>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</si>
  <si>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</si>
  <si>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</si>
  <si>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</si>
  <si>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</si>
  <si>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</si>
  <si>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</si>
  <si>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</si>
  <si>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</si>
  <si>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</si>
  <si>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</si>
  <si>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</si>
  <si>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</si>
  <si>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</si>
  <si>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</si>
  <si>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</si>
  <si>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</si>
  <si>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</si>
  <si>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</si>
  <si>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</si>
  <si>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</si>
  <si>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</si>
  <si>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</si>
  <si>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</si>
  <si>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</si>
  <si>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</si>
  <si>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</si>
  <si>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</si>
  <si>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</si>
  <si>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</si>
  <si>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</si>
  <si>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</si>
  <si>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</si>
  <si>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</si>
  <si>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</si>
  <si>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</si>
  <si>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</si>
  <si>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</si>
  <si>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</si>
  <si>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</si>
  <si>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</si>
  <si>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</si>
  <si>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</si>
  <si>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</si>
  <si>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</si>
  <si>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</si>
  <si>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</si>
  <si>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</si>
  <si>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</si>
  <si>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</si>
  <si>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</si>
  <si>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</si>
  <si>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</si>
  <si>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</si>
  <si>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</si>
  <si>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</si>
  <si>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</si>
  <si>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</si>
  <si>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</si>
  <si>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</si>
  <si>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</si>
  <si>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</si>
  <si>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</si>
  <si>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</si>
  <si>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</si>
  <si>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</si>
  <si>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</si>
  <si>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</si>
  <si>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</si>
  <si>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</si>
  <si>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</si>
  <si>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</si>
  <si>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</si>
  <si>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</si>
  <si>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</si>
  <si>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</si>
  <si>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</si>
  <si>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</si>
  <si>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</si>
  <si>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</si>
  <si>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</si>
  <si>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</si>
  <si>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</si>
  <si>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</si>
  <si>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</si>
  <si>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</si>
  <si>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</si>
  <si>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</si>
  <si>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</si>
  <si>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</si>
  <si>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</si>
  <si>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</si>
  <si>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</si>
  <si>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</si>
  <si>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</si>
  <si>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</si>
  <si>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</si>
  <si>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</si>
  <si>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</si>
  <si>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</si>
  <si>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</si>
  <si>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</si>
  <si>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</si>
  <si>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</si>
  <si>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</si>
  <si>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</si>
  <si>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</si>
  <si>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</si>
  <si>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</si>
  <si>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</si>
  <si>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</si>
  <si>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</si>
  <si>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</si>
  <si>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</si>
  <si>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</si>
  <si>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</si>
  <si>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</si>
  <si>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</si>
  <si>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</si>
  <si>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</si>
  <si>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</si>
  <si>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</si>
  <si>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</si>
  <si>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</si>
  <si>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</si>
  <si>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</si>
  <si>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</si>
  <si>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</si>
  <si>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</si>
  <si>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</si>
  <si>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</si>
  <si>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</si>
  <si>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</si>
  <si>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</si>
  <si>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</si>
  <si>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</si>
  <si>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</si>
  <si>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</si>
  <si>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</si>
  <si>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</si>
  <si>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</si>
  <si>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</si>
  <si>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</si>
  <si>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</si>
  <si>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</si>
  <si>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</si>
  <si>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</si>
  <si>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</si>
  <si>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</si>
  <si>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</si>
  <si>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</si>
  <si>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</si>
  <si>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</si>
  <si>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</si>
  <si>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</si>
  <si>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</si>
  <si>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</si>
  <si>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</si>
  <si>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</si>
  <si>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</si>
  <si>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</si>
  <si>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</si>
  <si>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</si>
  <si>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</si>
  <si>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</si>
  <si>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</si>
  <si>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</si>
  <si>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</si>
  <si>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</si>
  <si>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</si>
  <si>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</si>
  <si>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</si>
  <si>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</si>
  <si>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</si>
  <si>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</si>
  <si>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</si>
  <si>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</si>
  <si>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</si>
  <si>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</si>
  <si>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</si>
  <si>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</si>
  <si>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</si>
  <si>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</si>
  <si>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</si>
  <si>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</si>
  <si>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</si>
  <si>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</si>
  <si>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</si>
  <si>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</si>
  <si>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</si>
  <si>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</si>
  <si>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</si>
  <si>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</si>
  <si>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</si>
  <si>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</si>
  <si>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</si>
  <si>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</si>
  <si>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</si>
  <si>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</si>
  <si>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</si>
  <si>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</si>
  <si>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</si>
  <si>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</si>
  <si>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</si>
  <si>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</si>
  <si>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</si>
  <si>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</si>
  <si>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</si>
  <si>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</si>
  <si>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</si>
  <si>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</si>
  <si>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</si>
  <si>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</si>
  <si>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</si>
  <si>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</si>
  <si>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</si>
  <si>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</si>
  <si>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</si>
  <si>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</si>
  <si>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</si>
  <si>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</si>
  <si>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</si>
  <si>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</si>
  <si>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</si>
  <si>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</si>
  <si>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</si>
  <si>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</si>
  <si>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</si>
  <si>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</si>
  <si>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</si>
  <si>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</si>
  <si>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</si>
  <si>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</si>
  <si>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</si>
  <si>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</si>
  <si>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</si>
  <si>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</si>
  <si>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</si>
  <si>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</si>
  <si>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</si>
  <si>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</si>
  <si>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</si>
  <si>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</si>
  <si>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</si>
  <si>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</si>
  <si>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</si>
  <si>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</si>
  <si>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</si>
  <si>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</si>
  <si>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</si>
  <si>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</si>
  <si>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</si>
  <si>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</si>
  <si>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</si>
  <si>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</si>
  <si>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</si>
  <si>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</si>
  <si>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</si>
  <si>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</si>
  <si>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</si>
  <si>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</si>
  <si>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</si>
  <si>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</si>
  <si>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</si>
  <si>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</si>
  <si>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</si>
  <si>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</si>
  <si>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</si>
  <si>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</si>
  <si>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</si>
  <si>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</si>
  <si>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</si>
  <si>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</si>
  <si>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</si>
  <si>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</si>
  <si>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</si>
  <si>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</si>
  <si>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</si>
  <si>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</si>
  <si>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</si>
  <si>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</si>
  <si>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</si>
  <si>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</si>
  <si>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</si>
  <si>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</si>
  <si>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</si>
  <si>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</si>
  <si>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</si>
  <si>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</si>
  <si>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</si>
  <si>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</si>
  <si>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</si>
  <si>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</si>
  <si>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</si>
  <si>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</si>
  <si>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</si>
  <si>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</si>
  <si>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</si>
  <si>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</si>
  <si>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</si>
  <si>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</si>
  <si>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</si>
  <si>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</si>
  <si>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</si>
  <si>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</si>
  <si>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</si>
  <si>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</si>
  <si>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</si>
  <si>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</si>
  <si>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</si>
  <si>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</si>
  <si>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</si>
  <si>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</si>
  <si>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</si>
  <si>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</si>
  <si>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</si>
  <si>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</si>
  <si>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</si>
  <si>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</si>
  <si>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</si>
  <si>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</si>
  <si>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</si>
  <si>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</si>
  <si>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</si>
  <si>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</si>
  <si>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</si>
  <si>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</si>
  <si>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</si>
  <si>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</si>
  <si>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</si>
  <si>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</si>
  <si>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</si>
  <si>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</si>
  <si>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</si>
  <si>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</si>
  <si>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</si>
  <si>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</si>
  <si>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</si>
  <si>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</si>
  <si>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</si>
  <si>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</si>
  <si>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</si>
  <si>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</si>
  <si>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</si>
  <si>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</si>
  <si>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</si>
  <si>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</si>
  <si>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</si>
  <si>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</si>
  <si>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</si>
  <si>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</si>
  <si>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</si>
  <si>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</si>
  <si>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</si>
  <si>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</si>
  <si>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</si>
  <si>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</si>
  <si>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</si>
  <si>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</si>
  <si>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</si>
  <si>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</si>
  <si>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</si>
  <si>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</si>
  <si>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</si>
  <si>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</si>
  <si>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</si>
  <si>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</si>
  <si>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</si>
  <si>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</si>
  <si>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</si>
  <si>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</si>
  <si>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</si>
  <si>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</si>
  <si>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</si>
  <si>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</si>
  <si>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</si>
  <si>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</si>
  <si>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</si>
  <si>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</si>
  <si>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</si>
  <si>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</si>
  <si>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</si>
  <si>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</si>
  <si>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</si>
  <si>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</si>
  <si>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</si>
  <si>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</si>
  <si>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</si>
  <si>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</si>
  <si>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</si>
  <si>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</si>
  <si>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</si>
  <si>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</si>
  <si>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</si>
  <si>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</si>
  <si>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</si>
  <si>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</si>
  <si>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</si>
  <si>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</si>
  <si>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</si>
  <si>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</si>
  <si>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</si>
  <si>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</si>
  <si>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</si>
  <si>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</si>
  <si>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</si>
  <si>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</si>
  <si>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</si>
  <si>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</si>
  <si>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</si>
  <si>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</si>
  <si>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</si>
  <si>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</si>
  <si>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</si>
  <si>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</si>
  <si>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</si>
  <si>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</si>
  <si>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</si>
  <si>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</si>
  <si>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</si>
  <si>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</si>
  <si>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</si>
  <si>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</si>
  <si>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</si>
  <si>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</si>
  <si>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</si>
  <si>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</si>
  <si>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</si>
  <si>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</si>
  <si>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</si>
  <si>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</si>
  <si>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</si>
  <si>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</si>
  <si>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</si>
  <si>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</si>
  <si>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</si>
  <si>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</si>
  <si>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</si>
  <si>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</si>
  <si>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</si>
  <si>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</si>
  <si>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</si>
  <si>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</si>
  <si>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</si>
  <si>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</si>
  <si>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</si>
  <si>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</si>
  <si>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</si>
  <si>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</si>
  <si>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</si>
  <si>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</si>
  <si>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</si>
  <si>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</si>
  <si>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</si>
  <si>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</si>
  <si>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</si>
  <si>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</si>
  <si>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</si>
  <si>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</si>
  <si>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</si>
  <si>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</si>
  <si>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</si>
  <si>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</si>
  <si>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</si>
  <si>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</si>
  <si>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</si>
  <si>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</si>
  <si>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</si>
  <si>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</si>
  <si>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</si>
  <si>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</si>
  <si>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</si>
  <si>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</si>
  <si>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</si>
  <si>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</si>
  <si>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</si>
  <si>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</si>
  <si>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</si>
  <si>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</si>
  <si>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</si>
  <si>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</si>
  <si>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</si>
  <si>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</si>
  <si>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</si>
  <si>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</si>
  <si>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</si>
  <si>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</si>
  <si>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</si>
  <si>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</si>
  <si>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</si>
  <si>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</si>
  <si>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</si>
  <si>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</si>
  <si>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</si>
  <si>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</si>
  <si>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</si>
  <si>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</si>
  <si>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</si>
  <si>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</si>
  <si>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</si>
  <si>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</si>
  <si>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</si>
  <si>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</si>
  <si>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</si>
  <si>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</si>
  <si>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</si>
  <si>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</si>
  <si>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</si>
  <si>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</si>
  <si>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</si>
  <si>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</si>
  <si>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</si>
  <si>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</si>
  <si>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</si>
  <si>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</si>
  <si>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</si>
  <si>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</si>
  <si>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</si>
  <si>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</si>
  <si>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</si>
  <si>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</si>
  <si>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</si>
  <si>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</si>
  <si>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</si>
  <si>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</si>
  <si>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</si>
  <si>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</si>
  <si>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</si>
  <si>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</si>
  <si>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</si>
  <si>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</si>
  <si>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</si>
  <si>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</si>
  <si>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</si>
  <si>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</si>
  <si>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</si>
  <si>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</si>
  <si>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</si>
  <si>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</si>
  <si>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</si>
  <si>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</si>
  <si>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</si>
  <si>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</si>
  <si>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</si>
  <si>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</si>
  <si>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</si>
  <si>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</si>
  <si>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</si>
  <si>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</si>
  <si>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</si>
  <si>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</si>
  <si>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</si>
  <si>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</si>
  <si>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</si>
  <si>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</si>
  <si>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</si>
  <si>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</si>
  <si>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</si>
  <si>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</si>
  <si>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</si>
  <si>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</si>
  <si>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</si>
  <si>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</si>
  <si>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</si>
  <si>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</si>
  <si>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</si>
  <si>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</si>
  <si>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</si>
  <si>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</si>
  <si>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</si>
  <si>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</si>
  <si>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</si>
  <si>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</si>
  <si>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</si>
  <si>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</si>
  <si>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</si>
  <si>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</si>
  <si>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</si>
  <si>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</si>
  <si>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</si>
  <si>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</si>
  <si>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</si>
  <si>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</si>
  <si>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</si>
  <si>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구매 제한: 3개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</si>
</sst>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85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0" fontId="0" fillId="0" borderId="26" xfId="0" applyFill="1" applyBorder="1">
      <alignment vertical="center"/>
    </xf>
    <xf numFmtId="42" fontId="0" fillId="0" borderId="26" xfId="0" applyNumberFormat="1" applyFill="1" applyBorder="1">
      <alignment vertical="center"/>
    </xf>
    <xf numFmtId="185" fontId="0" fillId="0" borderId="26" xfId="0" applyNumberFormat="1" applyFill="1" applyBorder="1">
      <alignment vertical="center"/>
    </xf>
    <xf numFmtId="184" fontId="0" fillId="0" borderId="26" xfId="0" applyNumberFormat="1" applyFill="1" applyBorder="1">
      <alignment vertical="center"/>
    </xf>
    <xf numFmtId="2" fontId="18" fillId="0" borderId="26" xfId="0" applyNumberFormat="1" applyFont="1" applyFill="1" applyBorder="1">
      <alignment vertical="center"/>
    </xf>
    <xf numFmtId="0" fontId="0" fillId="0" borderId="26" xfId="0" applyFill="1" applyBorder="1" applyAlignment="1">
      <alignment horizontal="right"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61" t="s">
        <v>511</v>
      </c>
      <c r="B10" s="461" t="s">
        <v>285</v>
      </c>
      <c r="C10" s="461" t="s">
        <v>489</v>
      </c>
      <c r="D10" s="461" t="s">
        <v>561</v>
      </c>
      <c r="E10" s="461">
        <v>5500</v>
      </c>
      <c r="F10" s="462">
        <v>78000</v>
      </c>
      <c r="G10" s="460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61"/>
      <c r="B11" s="461"/>
      <c r="C11" s="461"/>
      <c r="D11" s="461"/>
      <c r="E11" s="461"/>
      <c r="F11" s="462"/>
      <c r="G11" s="460"/>
      <c r="H11" s="209">
        <f t="shared" si="0"/>
        <v>0</v>
      </c>
      <c r="I11" s="197" t="s">
        <v>358</v>
      </c>
      <c r="J11" s="214" t="s">
        <v>383</v>
      </c>
    </row>
    <row r="12" spans="1:16">
      <c r="A12" s="461"/>
      <c r="B12" s="461"/>
      <c r="C12" s="461"/>
      <c r="D12" s="461"/>
      <c r="E12" s="461"/>
      <c r="F12" s="462"/>
      <c r="G12" s="460"/>
      <c r="H12" s="209">
        <f t="shared" si="0"/>
        <v>0</v>
      </c>
      <c r="I12" s="197" t="s">
        <v>359</v>
      </c>
      <c r="J12" s="215" t="s">
        <v>484</v>
      </c>
    </row>
    <row r="13" spans="1:16">
      <c r="A13" s="461"/>
      <c r="B13" s="461"/>
      <c r="C13" s="461"/>
      <c r="D13" s="461"/>
      <c r="E13" s="461"/>
      <c r="F13" s="462"/>
      <c r="G13" s="460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63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64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65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A25" zoomScaleNormal="100" workbookViewId="0">
      <selection activeCell="D53" sqref="D53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abSelected="1" zoomScaleNormal="100" workbookViewId="0">
      <selection activeCell="G30" sqref="G30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9.7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20" width="17.375" style="368" customWidth="1"/>
    <col min="21" max="21" width="11.625" style="368" bestFit="1" customWidth="1"/>
    <col min="22" max="22" width="9" style="368" bestFit="1" customWidth="1"/>
    <col min="23" max="23" width="6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368" t="s">
        <v>2608</v>
      </c>
      <c r="H2" s="382">
        <v>1</v>
      </c>
      <c r="I2" s="368">
        <v>3</v>
      </c>
      <c r="J2" s="404">
        <v>180000</v>
      </c>
      <c r="K2" s="410">
        <f>J2*I2</f>
        <v>540000</v>
      </c>
      <c r="L2" s="409">
        <v>4500000</v>
      </c>
      <c r="M2" s="409">
        <f>H2*L2</f>
        <v>4500000</v>
      </c>
      <c r="N2" s="467">
        <f>M2/J2</f>
        <v>25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65000</v>
      </c>
      <c r="K3" s="410">
        <f>J3*I3</f>
        <v>195000</v>
      </c>
      <c r="L3" s="409">
        <v>1700000</v>
      </c>
      <c r="M3" s="409">
        <f>H3*L3</f>
        <v>1700000</v>
      </c>
      <c r="N3" s="467">
        <f>M3/J3</f>
        <v>26.153846153846153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65000</v>
      </c>
      <c r="K4" s="410">
        <f>J4*I4</f>
        <v>195000</v>
      </c>
      <c r="L4" s="409">
        <v>1700000</v>
      </c>
      <c r="M4" s="409">
        <f>H4*L4</f>
        <v>1700000</v>
      </c>
      <c r="N4" s="467">
        <f>M4/J4</f>
        <v>26.153846153846153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N5" s="468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3</v>
      </c>
      <c r="J6" s="404">
        <v>80000</v>
      </c>
      <c r="K6" s="410">
        <f>J6*I6</f>
        <v>240000</v>
      </c>
      <c r="L6" s="409">
        <v>2300000</v>
      </c>
      <c r="M6" s="409">
        <f>H6*L6</f>
        <v>2300000</v>
      </c>
      <c r="N6" s="467">
        <f>M6/J6</f>
        <v>28.75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2558</v>
      </c>
      <c r="H7" s="382">
        <v>1</v>
      </c>
      <c r="I7" s="368">
        <v>3</v>
      </c>
      <c r="J7" s="404">
        <v>30000</v>
      </c>
      <c r="K7" s="410">
        <f>J7*I7</f>
        <v>90000</v>
      </c>
      <c r="L7" s="409">
        <v>850000</v>
      </c>
      <c r="M7" s="409">
        <f>H7*L7</f>
        <v>850000</v>
      </c>
      <c r="N7" s="467">
        <f>M7/J7</f>
        <v>28.333333333333332</v>
      </c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2559</v>
      </c>
      <c r="H8" s="382">
        <v>1</v>
      </c>
      <c r="I8" s="368">
        <v>3</v>
      </c>
      <c r="J8" s="404">
        <v>30000</v>
      </c>
      <c r="K8" s="410">
        <f>J8*I8</f>
        <v>90000</v>
      </c>
      <c r="L8" s="409">
        <v>850000</v>
      </c>
      <c r="M8" s="409">
        <f>H8*L8</f>
        <v>850000</v>
      </c>
      <c r="N8" s="467">
        <f>M8/J8</f>
        <v>28.333333333333332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N9" s="468"/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G10" s="368" t="s">
        <v>2498</v>
      </c>
      <c r="H10" s="382">
        <v>15</v>
      </c>
      <c r="I10" s="382">
        <v>20</v>
      </c>
      <c r="J10" s="406">
        <v>2000</v>
      </c>
      <c r="K10" s="410">
        <f>J10*I10</f>
        <v>40000</v>
      </c>
      <c r="L10" s="408">
        <v>4000</v>
      </c>
      <c r="M10" s="409">
        <f>L10*H10</f>
        <v>60000</v>
      </c>
      <c r="N10" s="467">
        <f>M10/J10</f>
        <v>30</v>
      </c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368" t="s">
        <v>2500</v>
      </c>
      <c r="H11" s="382">
        <v>50</v>
      </c>
      <c r="I11" s="382">
        <v>10</v>
      </c>
      <c r="J11" s="405">
        <v>1000</v>
      </c>
      <c r="K11" s="410">
        <f>J11*I11</f>
        <v>10000</v>
      </c>
      <c r="L11" s="408">
        <v>500</v>
      </c>
      <c r="M11" s="409">
        <f>L11*H11</f>
        <v>25000</v>
      </c>
      <c r="N11" s="467">
        <f>M11/J11</f>
        <v>25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G12" s="368" t="s">
        <v>2501</v>
      </c>
      <c r="H12" s="382">
        <v>50</v>
      </c>
      <c r="I12" s="382">
        <v>10</v>
      </c>
      <c r="J12" s="405">
        <v>1000</v>
      </c>
      <c r="K12" s="410">
        <f>J12*I12</f>
        <v>10000</v>
      </c>
      <c r="L12" s="408">
        <v>500</v>
      </c>
      <c r="M12" s="409">
        <f>L12*H12</f>
        <v>25000</v>
      </c>
      <c r="N12" s="467">
        <f>M12/J12</f>
        <v>25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N13" s="468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2553</v>
      </c>
      <c r="H14" s="382">
        <v>1</v>
      </c>
      <c r="I14" s="382">
        <v>10</v>
      </c>
      <c r="J14" s="407">
        <v>400</v>
      </c>
      <c r="K14" s="410">
        <f t="shared" ref="K14:K21" si="0">J14*I14</f>
        <v>4000</v>
      </c>
      <c r="L14" s="408">
        <v>10000</v>
      </c>
      <c r="M14" s="409">
        <f t="shared" ref="M14:M19" si="1">L14*H14</f>
        <v>10000</v>
      </c>
      <c r="N14" s="467">
        <f t="shared" ref="N14:N19" si="2">M14/J14</f>
        <v>25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G15" s="368" t="s">
        <v>2554</v>
      </c>
      <c r="H15" s="382">
        <v>1</v>
      </c>
      <c r="I15" s="382">
        <v>10</v>
      </c>
      <c r="J15" s="407">
        <v>400</v>
      </c>
      <c r="K15" s="410">
        <f t="shared" si="0"/>
        <v>4000</v>
      </c>
      <c r="L15" s="408">
        <v>10000</v>
      </c>
      <c r="M15" s="409">
        <f t="shared" si="1"/>
        <v>10000</v>
      </c>
      <c r="N15" s="467">
        <f t="shared" si="2"/>
        <v>25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2555</v>
      </c>
      <c r="H16" s="382">
        <v>1</v>
      </c>
      <c r="I16" s="382">
        <v>10</v>
      </c>
      <c r="J16" s="407">
        <v>400</v>
      </c>
      <c r="K16" s="410">
        <f t="shared" si="0"/>
        <v>4000</v>
      </c>
      <c r="L16" s="408">
        <v>10000</v>
      </c>
      <c r="M16" s="409">
        <f t="shared" si="1"/>
        <v>10000</v>
      </c>
      <c r="N16" s="467">
        <f t="shared" si="2"/>
        <v>25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2556</v>
      </c>
      <c r="H17" s="382">
        <v>1</v>
      </c>
      <c r="I17" s="382">
        <v>10</v>
      </c>
      <c r="J17" s="407">
        <v>400</v>
      </c>
      <c r="K17" s="410">
        <f t="shared" si="0"/>
        <v>4000</v>
      </c>
      <c r="L17" s="408">
        <v>10000</v>
      </c>
      <c r="M17" s="409">
        <f t="shared" si="1"/>
        <v>10000</v>
      </c>
      <c r="N17" s="467">
        <f t="shared" si="2"/>
        <v>25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2557</v>
      </c>
      <c r="H18" s="382">
        <v>1</v>
      </c>
      <c r="I18" s="382">
        <v>10</v>
      </c>
      <c r="J18" s="407">
        <v>400</v>
      </c>
      <c r="K18" s="410">
        <f t="shared" si="0"/>
        <v>4000</v>
      </c>
      <c r="L18" s="408">
        <v>10000</v>
      </c>
      <c r="M18" s="409">
        <f t="shared" si="1"/>
        <v>10000</v>
      </c>
      <c r="N18" s="467">
        <f t="shared" si="2"/>
        <v>25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2499</v>
      </c>
      <c r="H19" s="382">
        <v>30</v>
      </c>
      <c r="I19" s="382">
        <v>30</v>
      </c>
      <c r="J19" s="407">
        <v>200</v>
      </c>
      <c r="K19" s="410">
        <f t="shared" si="0"/>
        <v>6000</v>
      </c>
      <c r="L19" s="408">
        <v>150</v>
      </c>
      <c r="M19" s="409">
        <f t="shared" si="1"/>
        <v>4500</v>
      </c>
      <c r="N19" s="467">
        <f t="shared" si="2"/>
        <v>22.5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G21" s="368" t="s">
        <v>701</v>
      </c>
      <c r="H21" s="382">
        <v>500</v>
      </c>
      <c r="I21" s="382">
        <v>0</v>
      </c>
      <c r="J21" s="407">
        <v>50</v>
      </c>
      <c r="K21" s="410">
        <f t="shared" si="0"/>
        <v>0</v>
      </c>
      <c r="L21" s="408">
        <v>1</v>
      </c>
      <c r="M21" s="409">
        <f>L21*H21</f>
        <v>500</v>
      </c>
      <c r="N21" s="414">
        <f>M21/J21</f>
        <v>10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K22" s="416">
        <f>SUM(K2:K21)</f>
        <v>1436000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G25" s="445" t="s">
        <v>2496</v>
      </c>
      <c r="H25" s="446">
        <v>750</v>
      </c>
      <c r="I25" s="446">
        <v>5</v>
      </c>
      <c r="J25" s="447">
        <v>5000</v>
      </c>
      <c r="K25" s="448">
        <v>0</v>
      </c>
      <c r="L25" s="449">
        <v>200</v>
      </c>
      <c r="M25" s="450">
        <f>L25*H25</f>
        <v>150000</v>
      </c>
      <c r="N25" s="451">
        <f>M25/J25</f>
        <v>30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G26" s="445" t="s">
        <v>2497</v>
      </c>
      <c r="H26" s="446">
        <v>750</v>
      </c>
      <c r="I26" s="446">
        <v>5</v>
      </c>
      <c r="J26" s="447">
        <v>5000</v>
      </c>
      <c r="K26" s="448">
        <v>0</v>
      </c>
      <c r="L26" s="449">
        <v>200</v>
      </c>
      <c r="M26" s="450">
        <f>L26*H26</f>
        <v>150000</v>
      </c>
      <c r="N26" s="451">
        <f>M26/J26</f>
        <v>30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X53</f>
        <v>2550</v>
      </c>
      <c r="D27" s="376">
        <f t="shared" si="3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X73</f>
        <v>3550</v>
      </c>
      <c r="D28" s="376">
        <f t="shared" si="3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X93</f>
        <v>4550</v>
      </c>
      <c r="D29" s="376">
        <f t="shared" si="3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X113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X153</f>
        <v>7550</v>
      </c>
      <c r="D31" s="376">
        <f t="shared" si="3"/>
        <v>15100</v>
      </c>
      <c r="E31" s="368" t="s">
        <v>2551</v>
      </c>
      <c r="I31" s="368">
        <v>2454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X218</f>
        <v>10800</v>
      </c>
      <c r="D32" s="376">
        <f t="shared" si="3"/>
        <v>21600</v>
      </c>
      <c r="E32" s="368" t="s">
        <v>2552</v>
      </c>
      <c r="I32" s="368">
        <v>33</v>
      </c>
      <c r="J32" s="368">
        <v>37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377" t="s">
        <v>2475</v>
      </c>
      <c r="B34" s="377" t="s">
        <v>2476</v>
      </c>
      <c r="C34" s="377" t="s">
        <v>2477</v>
      </c>
      <c r="D34" s="403" t="s">
        <v>2493</v>
      </c>
      <c r="E34" s="378" t="s">
        <v>701</v>
      </c>
      <c r="F34" s="379" t="s">
        <v>1151</v>
      </c>
      <c r="G34" s="380" t="s">
        <v>425</v>
      </c>
      <c r="H34" s="377" t="s">
        <v>2478</v>
      </c>
      <c r="I34" s="377" t="s">
        <v>2479</v>
      </c>
      <c r="J34" s="377" t="s">
        <v>2480</v>
      </c>
      <c r="K34" s="377" t="s">
        <v>2481</v>
      </c>
      <c r="L34" s="377" t="s">
        <v>2482</v>
      </c>
      <c r="N34" s="381"/>
      <c r="O34" s="469" t="s">
        <v>2600</v>
      </c>
      <c r="P34" s="470" t="s">
        <v>2598</v>
      </c>
      <c r="Q34" s="470" t="s">
        <v>2611</v>
      </c>
      <c r="R34" s="469" t="s">
        <v>2601</v>
      </c>
      <c r="S34" s="469" t="s">
        <v>2596</v>
      </c>
      <c r="T34" s="381" t="s">
        <v>2599</v>
      </c>
      <c r="U34" s="368">
        <v>32</v>
      </c>
      <c r="V34" s="368">
        <v>205</v>
      </c>
      <c r="W34" s="368">
        <v>50</v>
      </c>
      <c r="X34" s="368">
        <f>SUM($W$3:W34)</f>
        <v>1600</v>
      </c>
      <c r="Z34" s="368">
        <v>320</v>
      </c>
    </row>
    <row r="35" spans="1:26">
      <c r="B35" s="368" t="s">
        <v>317</v>
      </c>
      <c r="C35" s="368" t="s">
        <v>701</v>
      </c>
      <c r="E35" s="382"/>
      <c r="F35" s="383"/>
      <c r="G35" s="384">
        <f>250000/2</f>
        <v>125000</v>
      </c>
      <c r="H35" s="368">
        <v>59000</v>
      </c>
      <c r="J35" s="368">
        <f>H35/G35</f>
        <v>0.47199999999999998</v>
      </c>
      <c r="K35" s="385">
        <f>G35/H35</f>
        <v>2.1186440677966103</v>
      </c>
      <c r="L35" s="386">
        <f>K35/K$35</f>
        <v>1</v>
      </c>
      <c r="N35" s="471" t="s">
        <v>2543</v>
      </c>
      <c r="O35" s="472">
        <v>10500</v>
      </c>
      <c r="P35" s="472">
        <v>10500</v>
      </c>
      <c r="Q35" s="472">
        <v>10500</v>
      </c>
      <c r="R35" s="472">
        <v>10500</v>
      </c>
      <c r="S35" s="472">
        <v>10500</v>
      </c>
      <c r="T35" s="472">
        <v>10500</v>
      </c>
      <c r="U35" s="368">
        <v>33</v>
      </c>
      <c r="V35" s="368">
        <v>210</v>
      </c>
      <c r="W35" s="368">
        <v>50</v>
      </c>
      <c r="X35" s="368">
        <f>SUM($W$3:W35)</f>
        <v>1650</v>
      </c>
      <c r="Z35" s="368">
        <v>330</v>
      </c>
    </row>
    <row r="36" spans="1:26">
      <c r="N36" s="471" t="s">
        <v>2544</v>
      </c>
      <c r="O36" s="472">
        <v>10725</v>
      </c>
      <c r="P36" s="472">
        <v>10725</v>
      </c>
      <c r="Q36" s="472">
        <v>10725</v>
      </c>
      <c r="R36" s="472">
        <v>10725</v>
      </c>
      <c r="S36" s="472">
        <v>10725</v>
      </c>
      <c r="T36" s="472">
        <v>10725</v>
      </c>
      <c r="U36" s="368">
        <v>34</v>
      </c>
      <c r="V36" s="368">
        <v>215</v>
      </c>
      <c r="W36" s="368">
        <v>50</v>
      </c>
      <c r="X36" s="368">
        <f>SUM($W$3:W36)</f>
        <v>1700</v>
      </c>
      <c r="Z36" s="368">
        <v>340</v>
      </c>
    </row>
    <row r="37" spans="1:26">
      <c r="A37" s="388" t="s">
        <v>2585</v>
      </c>
      <c r="B37" s="389" t="s">
        <v>2572</v>
      </c>
      <c r="C37" s="388" t="s">
        <v>2576</v>
      </c>
      <c r="D37" s="388" t="s">
        <v>2577</v>
      </c>
      <c r="E37" s="388" t="s">
        <v>669</v>
      </c>
      <c r="F37" s="388" t="s">
        <v>2578</v>
      </c>
      <c r="G37" s="390" t="s">
        <v>2579</v>
      </c>
      <c r="H37" s="391" t="s">
        <v>2580</v>
      </c>
      <c r="I37" s="391" t="s">
        <v>2581</v>
      </c>
      <c r="J37" s="392" t="s">
        <v>2582</v>
      </c>
      <c r="K37" s="388" t="s">
        <v>2583</v>
      </c>
      <c r="L37" s="388" t="s">
        <v>2584</v>
      </c>
      <c r="N37" s="381" t="s">
        <v>2545</v>
      </c>
      <c r="O37" s="382">
        <f>D26</f>
        <v>3100</v>
      </c>
      <c r="P37" s="384">
        <f>D28</f>
        <v>7100</v>
      </c>
      <c r="Q37" s="382">
        <f>D29</f>
        <v>9100</v>
      </c>
      <c r="R37" s="384">
        <f>D30</f>
        <v>11100</v>
      </c>
      <c r="S37" s="384">
        <f>D31</f>
        <v>15100</v>
      </c>
      <c r="T37" s="477">
        <f>D32</f>
        <v>21600</v>
      </c>
      <c r="U37" s="368">
        <v>35</v>
      </c>
      <c r="V37" s="368">
        <v>220</v>
      </c>
      <c r="W37" s="368">
        <v>50</v>
      </c>
      <c r="X37" s="368">
        <f>SUM($W$3:W37)</f>
        <v>1750</v>
      </c>
      <c r="Z37" s="368">
        <v>350</v>
      </c>
    </row>
    <row r="38" spans="1:26">
      <c r="A38" s="368" t="s">
        <v>2483</v>
      </c>
      <c r="B38" s="419" t="s">
        <v>2610</v>
      </c>
      <c r="C38" s="419" t="s">
        <v>2586</v>
      </c>
      <c r="D38" s="457">
        <v>2000</v>
      </c>
      <c r="E38" s="424">
        <v>0</v>
      </c>
      <c r="F38" s="425">
        <v>100000</v>
      </c>
      <c r="G38" s="455">
        <f>(F38*3/4)+E38+(D38*25)</f>
        <v>125000</v>
      </c>
      <c r="H38" s="427">
        <v>5500</v>
      </c>
      <c r="I38" s="454">
        <f t="shared" ref="I38:I47" si="4">H38/10</f>
        <v>550</v>
      </c>
      <c r="J38" s="429">
        <f>H38/G38</f>
        <v>4.3999999999999997E-2</v>
      </c>
      <c r="K38" s="429">
        <f>G38/H38</f>
        <v>22.727272727272727</v>
      </c>
      <c r="L38" s="430">
        <f>K38/K$35</f>
        <v>10.727272727272727</v>
      </c>
      <c r="N38" s="381" t="s">
        <v>2564</v>
      </c>
      <c r="O38" s="478">
        <f t="shared" ref="O38" si="5">SUM(O35:O37)</f>
        <v>24325</v>
      </c>
      <c r="P38" s="478">
        <f>SUM(P35:P37)</f>
        <v>28325</v>
      </c>
      <c r="Q38" s="478">
        <f>SUM(Q35:Q37)</f>
        <v>30325</v>
      </c>
      <c r="R38" s="478">
        <f t="shared" ref="R38:T38" si="6">SUM(R35:R37)</f>
        <v>32325</v>
      </c>
      <c r="S38" s="478">
        <f t="shared" si="6"/>
        <v>36325</v>
      </c>
      <c r="T38" s="478">
        <f t="shared" si="6"/>
        <v>42825</v>
      </c>
      <c r="U38" s="368">
        <v>36</v>
      </c>
      <c r="V38" s="368">
        <v>225</v>
      </c>
      <c r="W38" s="368">
        <v>50</v>
      </c>
      <c r="X38" s="368">
        <f>SUM($W$3:W38)</f>
        <v>1800</v>
      </c>
      <c r="Z38" s="368">
        <v>360</v>
      </c>
    </row>
    <row r="39" spans="1:26">
      <c r="A39" s="368" t="s">
        <v>2483</v>
      </c>
      <c r="B39" s="419" t="s">
        <v>2603</v>
      </c>
      <c r="C39" s="419" t="s">
        <v>2587</v>
      </c>
      <c r="D39" s="457">
        <v>7000</v>
      </c>
      <c r="E39" s="424">
        <v>0</v>
      </c>
      <c r="F39" s="425">
        <v>600</v>
      </c>
      <c r="G39" s="455">
        <f>F39*100+E39+(D39*25)</f>
        <v>235000</v>
      </c>
      <c r="H39" s="427">
        <v>11000</v>
      </c>
      <c r="I39" s="454">
        <f t="shared" si="4"/>
        <v>1100</v>
      </c>
      <c r="J39" s="429">
        <f>H39/G39</f>
        <v>4.6808510638297871E-2</v>
      </c>
      <c r="K39" s="429">
        <f>G39/H39</f>
        <v>21.363636363636363</v>
      </c>
      <c r="L39" s="430">
        <f>K39/K$35</f>
        <v>10.083636363636362</v>
      </c>
      <c r="N39" s="475"/>
      <c r="O39" s="473"/>
      <c r="P39" s="473"/>
      <c r="Q39" s="473"/>
      <c r="R39" s="473"/>
      <c r="S39" s="473"/>
      <c r="T39" s="473"/>
      <c r="U39" s="368">
        <v>37</v>
      </c>
      <c r="V39" s="368">
        <v>230</v>
      </c>
      <c r="W39" s="368">
        <v>50</v>
      </c>
      <c r="X39" s="368">
        <f>SUM($W$3:W39)</f>
        <v>1850</v>
      </c>
      <c r="Z39" s="368">
        <v>370</v>
      </c>
    </row>
    <row r="40" spans="1:26">
      <c r="A40" s="368" t="s">
        <v>2483</v>
      </c>
      <c r="B40" s="419" t="s">
        <v>2603</v>
      </c>
      <c r="C40" s="419" t="s">
        <v>2588</v>
      </c>
      <c r="D40" s="457">
        <v>7000</v>
      </c>
      <c r="E40" s="424">
        <v>0</v>
      </c>
      <c r="F40" s="425">
        <v>600</v>
      </c>
      <c r="G40" s="455">
        <f>F40*100+E40+(D40*25)</f>
        <v>235000</v>
      </c>
      <c r="H40" s="427">
        <v>11000</v>
      </c>
      <c r="I40" s="454">
        <f t="shared" si="4"/>
        <v>1100</v>
      </c>
      <c r="J40" s="429">
        <f>H40/G40</f>
        <v>4.6808510638297871E-2</v>
      </c>
      <c r="K40" s="429">
        <f>G40/H40</f>
        <v>21.363636363636363</v>
      </c>
      <c r="L40" s="430">
        <f>K40/K$35</f>
        <v>10.083636363636362</v>
      </c>
      <c r="N40" s="474" t="s">
        <v>2566</v>
      </c>
      <c r="O40" s="476">
        <f>O38/15</f>
        <v>1621.6666666666667</v>
      </c>
      <c r="P40" s="476">
        <f>P38/15</f>
        <v>1888.3333333333333</v>
      </c>
      <c r="Q40" s="476">
        <f>Q38/15</f>
        <v>2021.6666666666667</v>
      </c>
      <c r="R40" s="476">
        <f>R38/15</f>
        <v>2155</v>
      </c>
      <c r="S40" s="476">
        <f>S38/15</f>
        <v>2421.6666666666665</v>
      </c>
      <c r="T40" s="476">
        <f>T38/15</f>
        <v>2855</v>
      </c>
      <c r="U40" s="368">
        <v>38</v>
      </c>
      <c r="V40" s="368">
        <v>235</v>
      </c>
      <c r="W40" s="368">
        <v>50</v>
      </c>
      <c r="X40" s="368">
        <f>SUM($W$3:W40)</f>
        <v>1900</v>
      </c>
      <c r="Z40" s="368">
        <v>380</v>
      </c>
    </row>
    <row r="41" spans="1:26">
      <c r="A41" s="368" t="s">
        <v>2483</v>
      </c>
      <c r="B41" s="419" t="s">
        <v>2603</v>
      </c>
      <c r="C41" s="419" t="s">
        <v>2589</v>
      </c>
      <c r="D41" s="457">
        <v>20000</v>
      </c>
      <c r="E41" s="424">
        <v>0</v>
      </c>
      <c r="F41" s="432">
        <v>1400</v>
      </c>
      <c r="G41" s="456">
        <f>F41*150+E41+(D41*25)</f>
        <v>710000</v>
      </c>
      <c r="H41" s="427">
        <v>33000</v>
      </c>
      <c r="I41" s="454">
        <f t="shared" si="4"/>
        <v>3300</v>
      </c>
      <c r="J41" s="429">
        <f>H41/G41</f>
        <v>4.647887323943662E-2</v>
      </c>
      <c r="K41" s="429">
        <f>G41/H41</f>
        <v>21.515151515151516</v>
      </c>
      <c r="L41" s="430">
        <f>K41/K$35</f>
        <v>10.155151515151514</v>
      </c>
      <c r="N41" s="385"/>
      <c r="O41" s="413"/>
      <c r="P41" s="413"/>
      <c r="Q41" s="413"/>
      <c r="R41" s="413"/>
      <c r="S41" s="413"/>
      <c r="U41" s="368">
        <v>39</v>
      </c>
      <c r="V41" s="368">
        <v>240</v>
      </c>
      <c r="W41" s="368">
        <v>50</v>
      </c>
      <c r="X41" s="368">
        <f>SUM($W$3:W41)</f>
        <v>1950</v>
      </c>
      <c r="Z41" s="368">
        <v>390</v>
      </c>
    </row>
    <row r="42" spans="1:26">
      <c r="A42" s="368" t="s">
        <v>2483</v>
      </c>
      <c r="B42" s="419" t="s">
        <v>2603</v>
      </c>
      <c r="C42" s="419" t="s">
        <v>2590</v>
      </c>
      <c r="D42" s="457">
        <v>20000</v>
      </c>
      <c r="E42" s="424">
        <v>0</v>
      </c>
      <c r="F42" s="425">
        <v>1400</v>
      </c>
      <c r="G42" s="455">
        <f>F42*150+E42+(D42*25)</f>
        <v>710000</v>
      </c>
      <c r="H42" s="427">
        <v>33000</v>
      </c>
      <c r="I42" s="454">
        <f t="shared" si="4"/>
        <v>3300</v>
      </c>
      <c r="J42" s="429">
        <f>H42/G42</f>
        <v>4.647887323943662E-2</v>
      </c>
      <c r="K42" s="429">
        <f>G42/H42</f>
        <v>21.515151515151516</v>
      </c>
      <c r="L42" s="430">
        <f>K42/K$35</f>
        <v>10.155151515151514</v>
      </c>
      <c r="M42" s="368">
        <v>25</v>
      </c>
      <c r="N42" s="368" t="s">
        <v>2565</v>
      </c>
      <c r="O42" s="458">
        <f>O40*$M42</f>
        <v>40541.666666666672</v>
      </c>
      <c r="P42" s="458">
        <f>P40*$M42</f>
        <v>47208.333333333328</v>
      </c>
      <c r="Q42" s="458">
        <f>Q40*$M42</f>
        <v>50541.666666666672</v>
      </c>
      <c r="R42" s="458">
        <f>R40*$M42</f>
        <v>53875</v>
      </c>
      <c r="S42" s="458">
        <f>S40*$M42</f>
        <v>60541.666666666664</v>
      </c>
      <c r="T42" s="458">
        <f>T40*$M42</f>
        <v>71375</v>
      </c>
      <c r="U42" s="368">
        <v>40</v>
      </c>
      <c r="V42" s="368">
        <v>245</v>
      </c>
      <c r="W42" s="368">
        <v>50</v>
      </c>
      <c r="X42" s="368">
        <f>SUM($W$3:W42)</f>
        <v>2000</v>
      </c>
      <c r="Z42" s="368">
        <v>400</v>
      </c>
    </row>
    <row r="43" spans="1:26">
      <c r="A43" s="368" t="s">
        <v>2483</v>
      </c>
      <c r="B43" s="419" t="s">
        <v>2603</v>
      </c>
      <c r="C43" s="419" t="s">
        <v>2604</v>
      </c>
      <c r="D43" s="457">
        <v>20000</v>
      </c>
      <c r="E43" s="424">
        <v>0</v>
      </c>
      <c r="F43" s="432">
        <v>300</v>
      </c>
      <c r="G43" s="456">
        <f>F43*850+E43+(D43*25)</f>
        <v>755000</v>
      </c>
      <c r="H43" s="427">
        <v>33000</v>
      </c>
      <c r="I43" s="454">
        <f>H43/10</f>
        <v>3300</v>
      </c>
      <c r="J43" s="429">
        <f>H43/G43</f>
        <v>4.3708609271523181E-2</v>
      </c>
      <c r="K43" s="429">
        <f>G43/H43</f>
        <v>22.878787878787879</v>
      </c>
      <c r="L43" s="430">
        <f>K43/K$35</f>
        <v>10.798787878787879</v>
      </c>
      <c r="O43" s="413"/>
      <c r="P43" s="413"/>
      <c r="Q43" s="413"/>
      <c r="R43" s="413"/>
      <c r="S43" s="413"/>
      <c r="U43" s="368">
        <v>41</v>
      </c>
      <c r="V43" s="368">
        <v>250</v>
      </c>
      <c r="W43" s="368">
        <v>50</v>
      </c>
      <c r="X43" s="368">
        <f>SUM($W$3:W43)</f>
        <v>2050</v>
      </c>
      <c r="Z43" s="368">
        <v>410</v>
      </c>
    </row>
    <row r="44" spans="1:26">
      <c r="A44" s="368" t="s">
        <v>2483</v>
      </c>
      <c r="B44" s="419" t="s">
        <v>2603</v>
      </c>
      <c r="C44" s="419" t="s">
        <v>2605</v>
      </c>
      <c r="D44" s="457">
        <v>20000</v>
      </c>
      <c r="E44" s="424">
        <v>0</v>
      </c>
      <c r="F44" s="432">
        <v>400</v>
      </c>
      <c r="G44" s="456">
        <f>F44*600+E44+(D44*25)</f>
        <v>740000</v>
      </c>
      <c r="H44" s="427">
        <v>33000</v>
      </c>
      <c r="I44" s="454">
        <f>H44/10</f>
        <v>3300</v>
      </c>
      <c r="J44" s="429">
        <f>H44/G44</f>
        <v>4.4594594594594597E-2</v>
      </c>
      <c r="K44" s="429">
        <f>G44/H44</f>
        <v>22.424242424242426</v>
      </c>
      <c r="L44" s="430">
        <f>K44/K$35</f>
        <v>10.584242424242424</v>
      </c>
      <c r="M44" s="368" t="s">
        <v>2567</v>
      </c>
      <c r="N44" s="394">
        <v>50</v>
      </c>
      <c r="O44" s="413">
        <f>O$38*$N44</f>
        <v>1216250</v>
      </c>
      <c r="P44" s="413">
        <f>P$38*$N44</f>
        <v>1416250</v>
      </c>
      <c r="Q44" s="413">
        <f>R$38*$N44</f>
        <v>1616250</v>
      </c>
      <c r="R44" s="413">
        <f>S$38*$N44</f>
        <v>1816250</v>
      </c>
      <c r="S44" s="413">
        <f>T$38*$N44</f>
        <v>2141250</v>
      </c>
      <c r="U44" s="368">
        <v>42</v>
      </c>
      <c r="V44" s="368">
        <v>255</v>
      </c>
      <c r="W44" s="368">
        <v>50</v>
      </c>
      <c r="X44" s="368">
        <f>SUM($W$3:W44)</f>
        <v>2100</v>
      </c>
      <c r="Z44" s="368">
        <v>420</v>
      </c>
    </row>
    <row r="45" spans="1:26">
      <c r="A45" s="368" t="s">
        <v>2483</v>
      </c>
      <c r="B45" s="419" t="s">
        <v>2603</v>
      </c>
      <c r="C45" s="419" t="s">
        <v>2586</v>
      </c>
      <c r="D45" s="457">
        <v>15000</v>
      </c>
      <c r="E45" s="424">
        <v>0</v>
      </c>
      <c r="F45" s="425">
        <v>500000</v>
      </c>
      <c r="G45" s="455">
        <f>(F45*3/4)+E45+(D45*25)</f>
        <v>750000</v>
      </c>
      <c r="H45" s="427">
        <v>33000</v>
      </c>
      <c r="I45" s="454">
        <f>H45/10</f>
        <v>3300</v>
      </c>
      <c r="J45" s="429">
        <f>H45/G45</f>
        <v>4.3999999999999997E-2</v>
      </c>
      <c r="K45" s="429">
        <f>G45/H45</f>
        <v>22.727272727272727</v>
      </c>
      <c r="L45" s="430">
        <f>K45/K$35</f>
        <v>10.727272727272727</v>
      </c>
      <c r="N45" s="368">
        <v>30</v>
      </c>
      <c r="O45" s="413">
        <f>O$38*$N45</f>
        <v>729750</v>
      </c>
      <c r="P45" s="413">
        <f>P$38*$N45</f>
        <v>849750</v>
      </c>
      <c r="Q45" s="413">
        <f>R$38*$N45</f>
        <v>969750</v>
      </c>
      <c r="R45" s="413">
        <f>S$38*$N45</f>
        <v>1089750</v>
      </c>
      <c r="S45" s="413">
        <f>T$38*$N45</f>
        <v>1284750</v>
      </c>
      <c r="U45" s="368">
        <v>43</v>
      </c>
      <c r="V45" s="368">
        <v>260</v>
      </c>
      <c r="W45" s="368">
        <v>50</v>
      </c>
      <c r="X45" s="368">
        <f>SUM($W$3:W45)</f>
        <v>2150</v>
      </c>
      <c r="Z45" s="368">
        <v>430</v>
      </c>
    </row>
    <row r="46" spans="1:26">
      <c r="A46" s="368" t="s">
        <v>2483</v>
      </c>
      <c r="B46" s="419" t="s">
        <v>2603</v>
      </c>
      <c r="C46" s="419" t="s">
        <v>2606</v>
      </c>
      <c r="D46" s="457">
        <v>25000</v>
      </c>
      <c r="E46" s="424">
        <v>0</v>
      </c>
      <c r="F46" s="425">
        <v>500</v>
      </c>
      <c r="G46" s="455">
        <f>(F46*200)+E46+(D46*25)</f>
        <v>725000</v>
      </c>
      <c r="H46" s="427">
        <v>33000</v>
      </c>
      <c r="I46" s="454">
        <f>H46/10</f>
        <v>3300</v>
      </c>
      <c r="J46" s="429">
        <f>H46/G46</f>
        <v>4.5517241379310347E-2</v>
      </c>
      <c r="K46" s="429">
        <f>G46/H46</f>
        <v>21.969696969696969</v>
      </c>
      <c r="L46" s="430">
        <f>K46/K$35</f>
        <v>10.369696969696969</v>
      </c>
      <c r="N46" s="368">
        <v>25</v>
      </c>
      <c r="O46" s="413">
        <f>O$38*$N46</f>
        <v>608125</v>
      </c>
      <c r="P46" s="413">
        <f>P$38*$N46</f>
        <v>708125</v>
      </c>
      <c r="Q46" s="413">
        <f>R$38*$N46</f>
        <v>808125</v>
      </c>
      <c r="R46" s="413">
        <f>S$38*$N46</f>
        <v>908125</v>
      </c>
      <c r="S46" s="413">
        <f>T$38*$N46</f>
        <v>1070625</v>
      </c>
      <c r="U46" s="368">
        <v>44</v>
      </c>
      <c r="V46" s="368">
        <v>265</v>
      </c>
      <c r="W46" s="368">
        <v>50</v>
      </c>
      <c r="X46" s="368">
        <f>SUM($W$3:W46)</f>
        <v>2200</v>
      </c>
      <c r="Z46" s="368">
        <v>440</v>
      </c>
    </row>
    <row r="47" spans="1:26">
      <c r="A47" s="368" t="s">
        <v>2483</v>
      </c>
      <c r="B47" s="419" t="s">
        <v>2614</v>
      </c>
      <c r="C47" s="419" t="s">
        <v>2493</v>
      </c>
      <c r="D47" s="457">
        <v>10000</v>
      </c>
      <c r="E47" s="424">
        <v>0</v>
      </c>
      <c r="F47" s="432">
        <v>0</v>
      </c>
      <c r="G47" s="455">
        <f>(F47)+E47+(D47*25)</f>
        <v>250000</v>
      </c>
      <c r="H47" s="427">
        <v>11000</v>
      </c>
      <c r="I47" s="454">
        <f>H47/10</f>
        <v>1100</v>
      </c>
      <c r="J47" s="429">
        <f>H47/G47</f>
        <v>4.3999999999999997E-2</v>
      </c>
      <c r="K47" s="429">
        <f>G47/H47</f>
        <v>22.727272727272727</v>
      </c>
      <c r="L47" s="430">
        <f>K47/K$35</f>
        <v>10.727272727272727</v>
      </c>
      <c r="N47" s="368">
        <v>10</v>
      </c>
      <c r="O47" s="413">
        <f>O$38*$N47</f>
        <v>243250</v>
      </c>
      <c r="P47" s="413">
        <f>P$38*$N47</f>
        <v>283250</v>
      </c>
      <c r="Q47" s="413">
        <f>R$38*$N47</f>
        <v>323250</v>
      </c>
      <c r="R47" s="413">
        <f>S$38*$N47</f>
        <v>363250</v>
      </c>
      <c r="S47" s="413">
        <f>T$38*$N47</f>
        <v>428250</v>
      </c>
      <c r="U47" s="368">
        <v>45</v>
      </c>
      <c r="V47" s="368">
        <v>270</v>
      </c>
      <c r="W47" s="368">
        <v>50</v>
      </c>
      <c r="X47" s="368">
        <f>SUM($W$3:W47)</f>
        <v>2250</v>
      </c>
      <c r="Z47" s="368">
        <v>450</v>
      </c>
    </row>
    <row r="48" spans="1:26">
      <c r="D48" s="418">
        <f>SUM(D39:D46)*5+D38</f>
        <v>672000</v>
      </c>
      <c r="E48" s="382"/>
      <c r="F48" s="382"/>
      <c r="G48" s="434"/>
      <c r="H48" s="466">
        <f>SUM(H39:H46)*5+H38</f>
        <v>1105500</v>
      </c>
      <c r="I48" s="436"/>
      <c r="J48" s="385"/>
      <c r="K48" s="385"/>
      <c r="L48" s="430"/>
      <c r="O48" s="372"/>
      <c r="P48" s="372"/>
      <c r="R48" s="372"/>
      <c r="S48" s="372"/>
      <c r="T48" s="372"/>
      <c r="U48" s="368">
        <v>46</v>
      </c>
      <c r="V48" s="368">
        <v>275</v>
      </c>
      <c r="W48" s="368">
        <v>50</v>
      </c>
      <c r="X48" s="368">
        <f>SUM($W$3:W48)</f>
        <v>2300</v>
      </c>
      <c r="Z48" s="368">
        <v>460</v>
      </c>
    </row>
    <row r="49" spans="1:26">
      <c r="O49" s="372"/>
      <c r="P49" s="372"/>
      <c r="R49" s="372"/>
      <c r="S49" s="372"/>
      <c r="T49" s="372"/>
      <c r="U49" s="368">
        <v>47</v>
      </c>
      <c r="V49" s="368">
        <v>280</v>
      </c>
      <c r="W49" s="368">
        <v>50</v>
      </c>
      <c r="X49" s="368">
        <f>SUM($W$3:W49)</f>
        <v>2350</v>
      </c>
      <c r="Z49" s="368">
        <v>470</v>
      </c>
    </row>
    <row r="50" spans="1:26">
      <c r="O50" s="372"/>
      <c r="P50" s="372"/>
      <c r="R50" s="372"/>
      <c r="S50" s="372"/>
      <c r="T50" s="372"/>
      <c r="U50" s="368">
        <v>48</v>
      </c>
      <c r="V50" s="368">
        <v>285</v>
      </c>
      <c r="W50" s="368">
        <v>50</v>
      </c>
      <c r="X50" s="368">
        <f>SUM($W$3:W50)</f>
        <v>2400</v>
      </c>
      <c r="Z50" s="368">
        <v>480</v>
      </c>
    </row>
    <row r="51" spans="1:26">
      <c r="E51" s="382"/>
      <c r="P51" s="373"/>
      <c r="S51" s="370"/>
      <c r="T51" s="370"/>
      <c r="U51" s="368">
        <v>49</v>
      </c>
      <c r="V51" s="368">
        <v>290</v>
      </c>
      <c r="W51" s="368">
        <v>50</v>
      </c>
      <c r="X51" s="368">
        <f>SUM($W$3:W51)</f>
        <v>2450</v>
      </c>
      <c r="Z51" s="368">
        <v>490</v>
      </c>
    </row>
    <row r="52" spans="1:26">
      <c r="F52" s="382"/>
      <c r="G52" s="459"/>
      <c r="H52" s="435"/>
      <c r="I52" s="436"/>
      <c r="J52" s="385"/>
      <c r="K52" s="385"/>
      <c r="L52" s="430"/>
      <c r="O52" s="401"/>
      <c r="P52" s="401"/>
      <c r="R52" s="401"/>
      <c r="S52" s="401"/>
      <c r="U52" s="368">
        <v>50</v>
      </c>
      <c r="V52" s="368">
        <v>295</v>
      </c>
      <c r="W52" s="368">
        <v>50</v>
      </c>
      <c r="X52" s="368">
        <f>SUM($W$3:W52)</f>
        <v>2500</v>
      </c>
      <c r="Z52" s="368">
        <v>500</v>
      </c>
    </row>
    <row r="53" spans="1:26">
      <c r="E53" s="382"/>
      <c r="U53" s="403">
        <v>51</v>
      </c>
      <c r="V53" s="403">
        <v>300</v>
      </c>
      <c r="W53" s="368">
        <v>50</v>
      </c>
      <c r="X53" s="403">
        <f>SUM($W$3:W53)</f>
        <v>2550</v>
      </c>
      <c r="Y53" s="403"/>
      <c r="Z53" s="403">
        <v>510</v>
      </c>
    </row>
    <row r="54" spans="1:26">
      <c r="F54" s="387"/>
      <c r="G54" s="434"/>
      <c r="H54" s="435"/>
      <c r="I54" s="436"/>
      <c r="J54" s="385"/>
      <c r="K54" s="385"/>
      <c r="L54" s="430"/>
      <c r="M54" s="385"/>
      <c r="U54" s="368">
        <v>52</v>
      </c>
      <c r="V54" s="368">
        <v>305</v>
      </c>
      <c r="W54" s="368">
        <v>50</v>
      </c>
      <c r="X54" s="368">
        <f>SUM($W$3:W54)</f>
        <v>2600</v>
      </c>
      <c r="Z54" s="368">
        <v>520</v>
      </c>
    </row>
    <row r="55" spans="1:26">
      <c r="E55" s="382"/>
      <c r="M55" s="385"/>
      <c r="U55" s="368">
        <v>53</v>
      </c>
      <c r="V55" s="368">
        <v>310</v>
      </c>
      <c r="W55" s="368">
        <v>50</v>
      </c>
      <c r="X55" s="368">
        <f>SUM($W$3:W55)</f>
        <v>2650</v>
      </c>
      <c r="Z55" s="368">
        <v>530</v>
      </c>
    </row>
    <row r="56" spans="1:26">
      <c r="F56" s="387"/>
      <c r="G56" s="434"/>
      <c r="H56" s="435"/>
      <c r="I56" s="436"/>
      <c r="J56" s="385"/>
      <c r="K56" s="385"/>
      <c r="L56" s="430"/>
      <c r="U56" s="368">
        <v>54</v>
      </c>
      <c r="V56" s="368">
        <v>315</v>
      </c>
      <c r="W56" s="368">
        <v>50</v>
      </c>
      <c r="X56" s="368">
        <f>SUM($W$3:W56)</f>
        <v>2700</v>
      </c>
      <c r="Z56" s="368">
        <v>540</v>
      </c>
    </row>
    <row r="57" spans="1:26">
      <c r="E57" s="382"/>
      <c r="H57" s="420"/>
      <c r="U57" s="368">
        <v>55</v>
      </c>
      <c r="V57" s="368">
        <v>320</v>
      </c>
      <c r="W57" s="368">
        <v>50</v>
      </c>
      <c r="X57" s="368">
        <f>SUM($W$3:W57)</f>
        <v>2750</v>
      </c>
      <c r="Z57" s="368">
        <v>550</v>
      </c>
    </row>
    <row r="58" spans="1:26">
      <c r="U58" s="368">
        <v>56</v>
      </c>
      <c r="V58" s="368">
        <v>325</v>
      </c>
      <c r="W58" s="368">
        <v>50</v>
      </c>
      <c r="X58" s="368">
        <f>SUM($W$3:W58)</f>
        <v>2800</v>
      </c>
      <c r="Z58" s="368">
        <v>560</v>
      </c>
    </row>
    <row r="59" spans="1:26">
      <c r="K59" s="387"/>
      <c r="U59" s="368">
        <v>57</v>
      </c>
      <c r="V59" s="368">
        <v>330</v>
      </c>
      <c r="W59" s="368">
        <v>50</v>
      </c>
      <c r="X59" s="368">
        <f>SUM($W$3:W59)</f>
        <v>2850</v>
      </c>
      <c r="Z59" s="368">
        <v>570</v>
      </c>
    </row>
    <row r="60" spans="1:26">
      <c r="K60" s="387"/>
      <c r="U60" s="368">
        <v>58</v>
      </c>
      <c r="V60" s="368">
        <v>335</v>
      </c>
      <c r="W60" s="368">
        <v>50</v>
      </c>
      <c r="X60" s="368">
        <f>SUM($W$3:W60)</f>
        <v>2900</v>
      </c>
      <c r="Z60" s="368">
        <v>580</v>
      </c>
    </row>
    <row r="61" spans="1:26">
      <c r="K61" s="387"/>
      <c r="U61" s="368">
        <v>59</v>
      </c>
      <c r="V61" s="368">
        <v>340</v>
      </c>
      <c r="W61" s="368">
        <v>50</v>
      </c>
      <c r="X61" s="368">
        <f>SUM($W$3:W61)</f>
        <v>2950</v>
      </c>
      <c r="Z61" s="368">
        <v>590</v>
      </c>
    </row>
    <row r="62" spans="1:26">
      <c r="K62" s="387"/>
      <c r="U62" s="368">
        <v>60</v>
      </c>
      <c r="V62" s="368">
        <v>345</v>
      </c>
      <c r="W62" s="368">
        <v>50</v>
      </c>
      <c r="X62" s="368">
        <f>SUM($W$3:W62)</f>
        <v>3000</v>
      </c>
      <c r="Z62" s="368">
        <v>600</v>
      </c>
    </row>
    <row r="63" spans="1:26">
      <c r="A63" s="479"/>
      <c r="B63" s="479"/>
      <c r="C63" s="479"/>
      <c r="D63" s="479"/>
      <c r="E63" s="479"/>
      <c r="F63" s="479"/>
      <c r="G63" s="434"/>
      <c r="H63" s="480"/>
      <c r="I63" s="481"/>
      <c r="J63" s="482"/>
      <c r="K63" s="482"/>
      <c r="L63" s="483"/>
      <c r="U63" s="368">
        <v>61</v>
      </c>
      <c r="V63" s="368">
        <v>350</v>
      </c>
      <c r="W63" s="368">
        <v>50</v>
      </c>
      <c r="X63" s="368">
        <f>SUM($W$3:W63)</f>
        <v>3050</v>
      </c>
      <c r="Z63" s="368">
        <v>610</v>
      </c>
    </row>
    <row r="64" spans="1:26">
      <c r="A64" s="479"/>
      <c r="B64" s="479"/>
      <c r="C64" s="479"/>
      <c r="D64" s="479"/>
      <c r="E64" s="484"/>
      <c r="F64" s="479"/>
      <c r="G64" s="434"/>
      <c r="H64" s="480"/>
      <c r="I64" s="481"/>
      <c r="J64" s="482"/>
      <c r="K64" s="482"/>
      <c r="L64" s="483"/>
      <c r="U64" s="368">
        <v>62</v>
      </c>
      <c r="V64" s="368">
        <v>355</v>
      </c>
      <c r="W64" s="368">
        <v>50</v>
      </c>
      <c r="X64" s="368">
        <f>SUM($W$3:W64)</f>
        <v>3100</v>
      </c>
      <c r="Z64" s="368">
        <v>620</v>
      </c>
    </row>
    <row r="65" spans="1:26">
      <c r="A65" s="479"/>
      <c r="B65" s="479"/>
      <c r="C65" s="479"/>
      <c r="D65" s="479"/>
      <c r="E65" s="484"/>
      <c r="F65" s="479"/>
      <c r="G65" s="479"/>
      <c r="H65" s="479"/>
      <c r="I65" s="479"/>
      <c r="J65" s="479"/>
      <c r="K65" s="387"/>
      <c r="L65" s="479"/>
      <c r="U65" s="368">
        <v>63</v>
      </c>
      <c r="V65" s="368">
        <v>360</v>
      </c>
      <c r="W65" s="368">
        <v>50</v>
      </c>
      <c r="X65" s="368">
        <f>SUM($W$3:W65)</f>
        <v>3150</v>
      </c>
      <c r="Z65" s="368">
        <v>630</v>
      </c>
    </row>
    <row r="66" spans="1:26">
      <c r="A66" s="479"/>
      <c r="B66" s="479"/>
      <c r="C66" s="479"/>
      <c r="D66" s="479"/>
      <c r="E66" s="479"/>
      <c r="F66" s="479"/>
      <c r="G66" s="479"/>
      <c r="H66" s="479"/>
      <c r="I66" s="479"/>
      <c r="J66" s="479"/>
      <c r="K66" s="387"/>
      <c r="L66" s="479"/>
      <c r="U66" s="368">
        <v>64</v>
      </c>
      <c r="V66" s="368">
        <v>365</v>
      </c>
      <c r="W66" s="368">
        <v>50</v>
      </c>
      <c r="X66" s="368">
        <f>SUM($W$3:W66)</f>
        <v>3200</v>
      </c>
      <c r="Z66" s="368">
        <v>640</v>
      </c>
    </row>
    <row r="67" spans="1:26">
      <c r="A67" s="479"/>
      <c r="B67" s="479"/>
      <c r="C67" s="479"/>
      <c r="D67" s="479"/>
      <c r="E67" s="479"/>
      <c r="F67" s="479"/>
      <c r="G67" s="479"/>
      <c r="H67" s="479"/>
      <c r="I67" s="479"/>
      <c r="J67" s="479"/>
      <c r="K67" s="387"/>
      <c r="L67" s="479"/>
      <c r="U67" s="368">
        <v>65</v>
      </c>
      <c r="V67" s="368">
        <v>370</v>
      </c>
      <c r="W67" s="368">
        <v>50</v>
      </c>
      <c r="X67" s="368">
        <f>SUM($W$3:W67)</f>
        <v>3250</v>
      </c>
      <c r="Z67" s="368">
        <v>650</v>
      </c>
    </row>
    <row r="68" spans="1:26">
      <c r="K68" s="387"/>
      <c r="U68" s="368">
        <v>66</v>
      </c>
      <c r="V68" s="368">
        <v>375</v>
      </c>
      <c r="W68" s="368">
        <v>50</v>
      </c>
      <c r="X68" s="368">
        <f>SUM($W$3:W68)</f>
        <v>3300</v>
      </c>
      <c r="Z68" s="368">
        <v>660</v>
      </c>
    </row>
    <row r="69" spans="1:26">
      <c r="K69" s="387"/>
      <c r="U69" s="368">
        <v>67</v>
      </c>
      <c r="V69" s="368">
        <v>380</v>
      </c>
      <c r="W69" s="368">
        <v>50</v>
      </c>
      <c r="X69" s="368">
        <f>SUM($W$3:W69)</f>
        <v>3350</v>
      </c>
      <c r="Z69" s="368">
        <v>670</v>
      </c>
    </row>
    <row r="70" spans="1:26">
      <c r="N70" s="385"/>
      <c r="O70" s="386"/>
      <c r="U70" s="368">
        <v>68</v>
      </c>
      <c r="V70" s="368">
        <v>385</v>
      </c>
      <c r="W70" s="368">
        <v>50</v>
      </c>
      <c r="X70" s="368">
        <f>SUM($W$3:W70)</f>
        <v>3400</v>
      </c>
      <c r="Z70" s="368">
        <v>680</v>
      </c>
    </row>
    <row r="71" spans="1:26">
      <c r="K71" s="387"/>
      <c r="N71" s="385"/>
      <c r="O71" s="386"/>
      <c r="U71" s="368">
        <v>69</v>
      </c>
      <c r="V71" s="368">
        <v>390</v>
      </c>
      <c r="W71" s="368">
        <v>50</v>
      </c>
      <c r="X71" s="368">
        <f>SUM($W$3:W71)</f>
        <v>3450</v>
      </c>
      <c r="Z71" s="368">
        <v>690</v>
      </c>
    </row>
    <row r="72" spans="1:26">
      <c r="K72" s="387"/>
      <c r="L72" s="400"/>
      <c r="N72" s="395"/>
      <c r="O72" s="386"/>
      <c r="U72" s="368">
        <v>70</v>
      </c>
      <c r="V72" s="368">
        <v>395</v>
      </c>
      <c r="W72" s="368">
        <v>50</v>
      </c>
      <c r="X72" s="368">
        <f>SUM($W$3:W72)</f>
        <v>3500</v>
      </c>
      <c r="Z72" s="368">
        <v>700</v>
      </c>
    </row>
    <row r="73" spans="1:26">
      <c r="K73" s="387"/>
      <c r="N73" s="385"/>
      <c r="O73" s="386"/>
      <c r="U73" s="396">
        <v>71</v>
      </c>
      <c r="V73" s="403">
        <v>400</v>
      </c>
      <c r="W73" s="368">
        <v>50</v>
      </c>
      <c r="X73" s="403">
        <f>SUM($W$3:W73)</f>
        <v>3550</v>
      </c>
      <c r="Y73" s="375" t="s">
        <v>2506</v>
      </c>
      <c r="Z73" s="396">
        <v>710</v>
      </c>
    </row>
    <row r="74" spans="1:26">
      <c r="K74" s="387"/>
      <c r="N74" s="385"/>
      <c r="O74" s="386"/>
      <c r="U74" s="368">
        <v>72</v>
      </c>
      <c r="V74" s="368">
        <v>405</v>
      </c>
      <c r="W74" s="368">
        <v>50</v>
      </c>
      <c r="X74" s="368">
        <f>SUM($W$3:W74)</f>
        <v>3600</v>
      </c>
      <c r="Z74" s="368">
        <v>720</v>
      </c>
    </row>
    <row r="75" spans="1:26">
      <c r="U75" s="368">
        <v>73</v>
      </c>
      <c r="V75" s="368">
        <v>410</v>
      </c>
      <c r="W75" s="368">
        <v>50</v>
      </c>
      <c r="X75" s="368">
        <f>SUM($W$3:W75)</f>
        <v>3650</v>
      </c>
      <c r="Z75" s="368">
        <v>730</v>
      </c>
    </row>
    <row r="76" spans="1:26">
      <c r="U76" s="368">
        <v>74</v>
      </c>
      <c r="V76" s="368">
        <v>415</v>
      </c>
      <c r="W76" s="368">
        <v>50</v>
      </c>
      <c r="X76" s="368">
        <f>SUM($W$3:W76)</f>
        <v>3700</v>
      </c>
      <c r="Z76" s="368">
        <v>740</v>
      </c>
    </row>
    <row r="77" spans="1:26">
      <c r="U77" s="368">
        <v>75</v>
      </c>
      <c r="V77" s="368">
        <v>420</v>
      </c>
      <c r="W77" s="368">
        <v>50</v>
      </c>
      <c r="X77" s="368">
        <f>SUM($W$3:W77)</f>
        <v>3750</v>
      </c>
      <c r="Z77" s="368">
        <v>750</v>
      </c>
    </row>
    <row r="78" spans="1:26">
      <c r="U78" s="368">
        <v>76</v>
      </c>
      <c r="V78" s="368">
        <v>425</v>
      </c>
      <c r="W78" s="368">
        <v>50</v>
      </c>
      <c r="X78" s="368">
        <f>SUM($W$3:W78)</f>
        <v>3800</v>
      </c>
      <c r="Z78" s="368">
        <v>760</v>
      </c>
    </row>
    <row r="79" spans="1:26">
      <c r="U79" s="368">
        <v>77</v>
      </c>
      <c r="V79" s="368">
        <v>430</v>
      </c>
      <c r="W79" s="368">
        <v>50</v>
      </c>
      <c r="X79" s="368">
        <f>SUM($W$3:W79)</f>
        <v>3850</v>
      </c>
      <c r="Z79" s="368">
        <v>770</v>
      </c>
    </row>
    <row r="80" spans="1:26">
      <c r="U80" s="368">
        <v>78</v>
      </c>
      <c r="V80" s="368">
        <v>435</v>
      </c>
      <c r="W80" s="368">
        <v>50</v>
      </c>
      <c r="X80" s="368">
        <f>SUM($W$3:W80)</f>
        <v>3900</v>
      </c>
      <c r="Z80" s="368">
        <v>780</v>
      </c>
    </row>
    <row r="81" spans="1:26">
      <c r="U81" s="368">
        <v>79</v>
      </c>
      <c r="V81" s="368">
        <v>440</v>
      </c>
      <c r="W81" s="368">
        <v>50</v>
      </c>
      <c r="X81" s="368">
        <f>SUM($W$3:W81)</f>
        <v>3950</v>
      </c>
      <c r="Z81" s="368">
        <v>790</v>
      </c>
    </row>
    <row r="82" spans="1:26">
      <c r="U82" s="368">
        <v>80</v>
      </c>
      <c r="V82" s="368">
        <v>445</v>
      </c>
      <c r="W82" s="368">
        <v>50</v>
      </c>
      <c r="X82" s="368">
        <f>SUM($W$3:W82)</f>
        <v>4000</v>
      </c>
      <c r="Z82" s="368">
        <v>800</v>
      </c>
    </row>
    <row r="83" spans="1:26">
      <c r="U83" s="368">
        <v>81</v>
      </c>
      <c r="V83" s="368">
        <v>450</v>
      </c>
      <c r="W83" s="368">
        <v>50</v>
      </c>
      <c r="X83" s="368">
        <f>SUM($W$3:W83)</f>
        <v>4050</v>
      </c>
      <c r="Z83" s="368">
        <v>810</v>
      </c>
    </row>
    <row r="84" spans="1:26">
      <c r="U84" s="368">
        <v>82</v>
      </c>
      <c r="V84" s="368">
        <v>455</v>
      </c>
      <c r="W84" s="368">
        <v>50</v>
      </c>
      <c r="X84" s="368">
        <f>SUM($W$3:W84)</f>
        <v>4100</v>
      </c>
      <c r="Z84" s="368">
        <v>820</v>
      </c>
    </row>
    <row r="85" spans="1:26">
      <c r="U85" s="368">
        <v>83</v>
      </c>
      <c r="V85" s="368">
        <v>460</v>
      </c>
      <c r="W85" s="368">
        <v>50</v>
      </c>
      <c r="X85" s="368">
        <f>SUM($W$3:W85)</f>
        <v>4150</v>
      </c>
      <c r="Z85" s="368">
        <v>830</v>
      </c>
    </row>
    <row r="86" spans="1:26">
      <c r="U86" s="368">
        <v>84</v>
      </c>
      <c r="V86" s="368">
        <v>465</v>
      </c>
      <c r="W86" s="368">
        <v>50</v>
      </c>
      <c r="X86" s="368">
        <f>SUM($W$3:W86)</f>
        <v>4200</v>
      </c>
      <c r="Z86" s="368">
        <v>840</v>
      </c>
    </row>
    <row r="87" spans="1:26">
      <c r="U87" s="368">
        <v>85</v>
      </c>
      <c r="V87" s="368">
        <v>470</v>
      </c>
      <c r="W87" s="368">
        <v>50</v>
      </c>
      <c r="X87" s="368">
        <f>SUM($W$3:W87)</f>
        <v>4250</v>
      </c>
      <c r="Z87" s="368">
        <v>850</v>
      </c>
    </row>
    <row r="88" spans="1:26" ht="33">
      <c r="A88" s="398" t="s">
        <v>2516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50</v>
      </c>
      <c r="X88" s="368">
        <f>SUM($W$3:W88)</f>
        <v>4300</v>
      </c>
      <c r="Z88" s="368">
        <v>860</v>
      </c>
    </row>
    <row r="89" spans="1:26" ht="33">
      <c r="A89" s="439" t="s">
        <v>2519</v>
      </c>
      <c r="B89" s="439" t="s">
        <v>2517</v>
      </c>
      <c r="C89" s="439" t="s">
        <v>2528</v>
      </c>
      <c r="D89" s="439" t="s">
        <v>2527</v>
      </c>
      <c r="E89" s="439" t="s">
        <v>2529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>B90+D90+F89+I89</f>
        <v>1224800</v>
      </c>
      <c r="U89" s="368">
        <v>87</v>
      </c>
      <c r="V89" s="368">
        <v>480</v>
      </c>
      <c r="W89" s="368">
        <v>50</v>
      </c>
      <c r="X89" s="368">
        <f>SUM($W$3:W89)</f>
        <v>4350</v>
      </c>
      <c r="Z89" s="368">
        <v>870</v>
      </c>
    </row>
    <row r="90" spans="1:26">
      <c r="A90" s="440" t="s">
        <v>2520</v>
      </c>
      <c r="B90" s="441">
        <v>210000</v>
      </c>
      <c r="C90" s="442">
        <v>300</v>
      </c>
      <c r="D90" s="441">
        <v>225000</v>
      </c>
      <c r="E90" s="442">
        <v>20</v>
      </c>
      <c r="F90" s="441">
        <v>29000</v>
      </c>
      <c r="G90" s="442">
        <v>150</v>
      </c>
      <c r="H90" s="443">
        <v>113250</v>
      </c>
      <c r="I90" s="400">
        <f t="shared" ref="I90:I98" si="7">H90*4</f>
        <v>453000</v>
      </c>
      <c r="J90" s="444">
        <f>B91+D91+F90+I90</f>
        <v>811000</v>
      </c>
      <c r="U90" s="368">
        <v>88</v>
      </c>
      <c r="V90" s="368">
        <v>485</v>
      </c>
      <c r="W90" s="368">
        <v>50</v>
      </c>
      <c r="X90" s="368">
        <f>SUM($W$3:W90)</f>
        <v>4400</v>
      </c>
      <c r="Z90" s="368">
        <v>880</v>
      </c>
    </row>
    <row r="91" spans="1:26">
      <c r="A91" s="440" t="s">
        <v>2521</v>
      </c>
      <c r="B91" s="441">
        <v>189000</v>
      </c>
      <c r="C91" s="442">
        <v>150</v>
      </c>
      <c r="D91" s="441">
        <v>140000</v>
      </c>
      <c r="E91" s="442">
        <v>13</v>
      </c>
      <c r="F91" s="441">
        <v>19000</v>
      </c>
      <c r="G91" s="442">
        <v>180</v>
      </c>
      <c r="H91" s="443">
        <v>162900</v>
      </c>
      <c r="I91" s="400">
        <f t="shared" si="7"/>
        <v>651600</v>
      </c>
      <c r="J91" s="444">
        <f>B92+D92+F91+I91</f>
        <v>948600</v>
      </c>
      <c r="U91" s="368">
        <v>89</v>
      </c>
      <c r="V91" s="368">
        <v>490</v>
      </c>
      <c r="W91" s="368">
        <v>50</v>
      </c>
      <c r="X91" s="368">
        <f>SUM($W$3:W91)</f>
        <v>4450</v>
      </c>
      <c r="Z91" s="368">
        <v>890</v>
      </c>
    </row>
    <row r="92" spans="1:26">
      <c r="A92" s="440" t="s">
        <v>2522</v>
      </c>
      <c r="B92" s="441">
        <v>203000</v>
      </c>
      <c r="C92" s="442">
        <v>70</v>
      </c>
      <c r="D92" s="441">
        <v>75000</v>
      </c>
      <c r="E92" s="442">
        <v>10</v>
      </c>
      <c r="F92" s="441">
        <v>29000</v>
      </c>
      <c r="G92" s="442">
        <v>114</v>
      </c>
      <c r="H92" s="443">
        <v>65550</v>
      </c>
      <c r="I92" s="400">
        <f t="shared" si="7"/>
        <v>262200</v>
      </c>
      <c r="J92" s="444">
        <f>B93+D93+F92+I92</f>
        <v>641200</v>
      </c>
      <c r="U92" s="368">
        <v>90</v>
      </c>
      <c r="V92" s="368">
        <v>495</v>
      </c>
      <c r="W92" s="368">
        <v>50</v>
      </c>
      <c r="X92" s="368">
        <f>SUM($W$3:W92)</f>
        <v>4500</v>
      </c>
      <c r="Z92" s="368">
        <v>900</v>
      </c>
    </row>
    <row r="93" spans="1:26">
      <c r="A93" s="440" t="s">
        <v>2523</v>
      </c>
      <c r="B93" s="441">
        <v>210000</v>
      </c>
      <c r="C93" s="442">
        <v>150</v>
      </c>
      <c r="D93" s="441">
        <v>140000</v>
      </c>
      <c r="E93" s="442">
        <v>13</v>
      </c>
      <c r="F93" s="441">
        <v>64000</v>
      </c>
      <c r="G93" s="442">
        <v>184</v>
      </c>
      <c r="H93" s="443">
        <v>170200</v>
      </c>
      <c r="I93" s="400">
        <f t="shared" si="7"/>
        <v>680800</v>
      </c>
      <c r="J93" s="444">
        <f>B94+D94+F93+I93</f>
        <v>969800</v>
      </c>
      <c r="U93" s="396">
        <v>91</v>
      </c>
      <c r="V93" s="396">
        <v>500</v>
      </c>
      <c r="W93" s="368">
        <v>50</v>
      </c>
      <c r="X93" s="396">
        <f>SUM($W$3:W93)</f>
        <v>4550</v>
      </c>
      <c r="Y93" s="396"/>
      <c r="Z93" s="396">
        <v>910</v>
      </c>
    </row>
    <row r="94" spans="1:26">
      <c r="A94" s="440" t="s">
        <v>2524</v>
      </c>
      <c r="B94" s="441">
        <v>210000</v>
      </c>
      <c r="C94" s="442">
        <v>10</v>
      </c>
      <c r="D94" s="441">
        <v>15000</v>
      </c>
      <c r="E94" s="442">
        <v>20</v>
      </c>
      <c r="F94" s="441">
        <v>6000</v>
      </c>
      <c r="G94" s="442">
        <v>157</v>
      </c>
      <c r="H94" s="443">
        <v>124030</v>
      </c>
      <c r="I94" s="400">
        <f t="shared" si="7"/>
        <v>496120</v>
      </c>
      <c r="J94" s="444">
        <f>B95+D95+F94+I94</f>
        <v>817120</v>
      </c>
      <c r="U94" s="368">
        <v>92</v>
      </c>
      <c r="V94" s="368">
        <v>505</v>
      </c>
      <c r="W94" s="368">
        <v>50</v>
      </c>
      <c r="X94" s="368">
        <f>SUM($W$3:W94)</f>
        <v>4600</v>
      </c>
      <c r="Z94" s="368">
        <v>920</v>
      </c>
    </row>
    <row r="95" spans="1:26">
      <c r="A95" s="440" t="s">
        <v>2525</v>
      </c>
      <c r="B95" s="441">
        <v>210000</v>
      </c>
      <c r="C95" s="442">
        <v>100</v>
      </c>
      <c r="D95" s="441">
        <v>105000</v>
      </c>
      <c r="E95" s="442">
        <v>5</v>
      </c>
      <c r="F95" s="441">
        <v>44000</v>
      </c>
      <c r="G95" s="442">
        <v>135</v>
      </c>
      <c r="H95" s="443">
        <v>91800</v>
      </c>
      <c r="I95" s="400">
        <f t="shared" si="7"/>
        <v>367200</v>
      </c>
      <c r="J95" s="444">
        <f>B96+D96+F95+I95</f>
        <v>761200</v>
      </c>
      <c r="U95" s="368">
        <v>93</v>
      </c>
      <c r="V95" s="368">
        <v>510</v>
      </c>
      <c r="W95" s="368">
        <v>50</v>
      </c>
      <c r="X95" s="368">
        <f>SUM($W$3:W95)</f>
        <v>4650</v>
      </c>
      <c r="Z95" s="368">
        <v>930</v>
      </c>
    </row>
    <row r="96" spans="1:26">
      <c r="A96" s="440" t="s">
        <v>2526</v>
      </c>
      <c r="B96" s="441">
        <v>210000</v>
      </c>
      <c r="C96" s="442">
        <v>150</v>
      </c>
      <c r="D96" s="441">
        <v>140000</v>
      </c>
      <c r="E96" s="442">
        <v>16</v>
      </c>
      <c r="F96" s="441">
        <v>144000</v>
      </c>
      <c r="G96" s="442">
        <v>216</v>
      </c>
      <c r="H96" s="443">
        <v>234360</v>
      </c>
      <c r="I96" s="400">
        <f t="shared" si="7"/>
        <v>937440</v>
      </c>
      <c r="J96" s="444">
        <f>B97+D97+F96+I96</f>
        <v>1566440</v>
      </c>
      <c r="U96" s="368">
        <v>94</v>
      </c>
      <c r="V96" s="368">
        <v>515</v>
      </c>
      <c r="W96" s="368">
        <v>50</v>
      </c>
      <c r="X96" s="368">
        <f>SUM($W$3:W96)</f>
        <v>4700</v>
      </c>
      <c r="Z96" s="368">
        <v>940</v>
      </c>
    </row>
    <row r="97" spans="1:26">
      <c r="A97" s="440" t="s">
        <v>2535</v>
      </c>
      <c r="B97" s="441">
        <v>210000</v>
      </c>
      <c r="C97" s="442">
        <v>500</v>
      </c>
      <c r="D97" s="441">
        <v>275000</v>
      </c>
      <c r="E97" s="442">
        <v>30</v>
      </c>
      <c r="F97" s="442">
        <v>44000</v>
      </c>
      <c r="G97" s="442">
        <v>150</v>
      </c>
      <c r="H97" s="442">
        <v>113250</v>
      </c>
      <c r="I97" s="441">
        <f t="shared" si="7"/>
        <v>453000</v>
      </c>
      <c r="J97" s="444">
        <f>B98+D98+F97+I97</f>
        <v>777000</v>
      </c>
      <c r="U97" s="368">
        <v>95</v>
      </c>
      <c r="V97" s="368">
        <v>520</v>
      </c>
      <c r="W97" s="368">
        <v>50</v>
      </c>
      <c r="X97" s="368">
        <f>SUM($W$3:W97)</f>
        <v>4750</v>
      </c>
      <c r="Z97" s="368">
        <v>950</v>
      </c>
    </row>
    <row r="98" spans="1:26">
      <c r="A98" s="440" t="s">
        <v>2536</v>
      </c>
      <c r="B98" s="441">
        <v>140000</v>
      </c>
      <c r="C98" s="442">
        <v>150</v>
      </c>
      <c r="D98" s="442">
        <v>140000</v>
      </c>
      <c r="E98" s="442">
        <v>16</v>
      </c>
      <c r="F98" s="441">
        <v>144000</v>
      </c>
      <c r="G98" s="442">
        <v>81</v>
      </c>
      <c r="H98" s="442">
        <v>33210</v>
      </c>
      <c r="I98" s="441">
        <f t="shared" si="7"/>
        <v>132840</v>
      </c>
      <c r="J98" s="444">
        <f>B99+D99+F98+I98</f>
        <v>761840</v>
      </c>
      <c r="U98" s="368">
        <v>96</v>
      </c>
      <c r="V98" s="368">
        <v>525</v>
      </c>
      <c r="W98" s="368">
        <v>50</v>
      </c>
      <c r="X98" s="368">
        <f>SUM($W$3:W98)</f>
        <v>4800</v>
      </c>
      <c r="Z98" s="368">
        <v>960</v>
      </c>
    </row>
    <row r="99" spans="1:26">
      <c r="A99" s="440" t="s">
        <v>2537</v>
      </c>
      <c r="B99" s="441">
        <v>210000</v>
      </c>
      <c r="C99" s="442">
        <v>500</v>
      </c>
      <c r="D99" s="441">
        <v>275000</v>
      </c>
      <c r="E99" s="442">
        <v>30</v>
      </c>
      <c r="U99" s="368">
        <v>97</v>
      </c>
      <c r="V99" s="368">
        <v>530</v>
      </c>
      <c r="W99" s="368">
        <v>50</v>
      </c>
      <c r="X99" s="368">
        <f>SUM($W$3:W99)</f>
        <v>4850</v>
      </c>
      <c r="Z99" s="368">
        <v>970</v>
      </c>
    </row>
    <row r="100" spans="1:26">
      <c r="U100" s="368">
        <v>98</v>
      </c>
      <c r="V100" s="368">
        <v>535</v>
      </c>
      <c r="W100" s="368">
        <v>50</v>
      </c>
      <c r="X100" s="368">
        <f>SUM($W$3:W100)</f>
        <v>4900</v>
      </c>
      <c r="Z100" s="368">
        <v>980</v>
      </c>
    </row>
    <row r="101" spans="1:26">
      <c r="U101" s="368">
        <v>99</v>
      </c>
      <c r="V101" s="368">
        <v>540</v>
      </c>
      <c r="W101" s="368">
        <v>50</v>
      </c>
      <c r="X101" s="368">
        <f>SUM($W$3:W101)</f>
        <v>4950</v>
      </c>
      <c r="Z101" s="368">
        <v>990</v>
      </c>
    </row>
    <row r="102" spans="1:26">
      <c r="U102" s="368">
        <v>100</v>
      </c>
      <c r="V102" s="368">
        <v>545</v>
      </c>
      <c r="W102" s="368">
        <v>50</v>
      </c>
      <c r="X102" s="368">
        <f>SUM($W$3:W102)</f>
        <v>5000</v>
      </c>
      <c r="Z102" s="368">
        <v>1000</v>
      </c>
    </row>
    <row r="103" spans="1:26">
      <c r="U103" s="368">
        <v>101</v>
      </c>
      <c r="V103" s="368">
        <v>550</v>
      </c>
      <c r="W103" s="368">
        <v>50</v>
      </c>
      <c r="X103" s="368">
        <f>SUM($W$3:W103)</f>
        <v>5050</v>
      </c>
      <c r="Z103" s="368">
        <v>1010</v>
      </c>
    </row>
    <row r="104" spans="1:26">
      <c r="U104" s="368">
        <v>102</v>
      </c>
      <c r="V104" s="368">
        <v>555</v>
      </c>
      <c r="W104" s="368">
        <v>50</v>
      </c>
      <c r="X104" s="368">
        <f>SUM($W$3:W104)</f>
        <v>5100</v>
      </c>
      <c r="Z104" s="368">
        <v>1020</v>
      </c>
    </row>
    <row r="105" spans="1:26">
      <c r="U105" s="368">
        <v>103</v>
      </c>
      <c r="V105" s="368">
        <v>560</v>
      </c>
      <c r="W105" s="368">
        <v>50</v>
      </c>
      <c r="X105" s="368">
        <f>SUM($W$3:W105)</f>
        <v>5150</v>
      </c>
      <c r="Z105" s="368">
        <v>1030</v>
      </c>
    </row>
    <row r="106" spans="1:26">
      <c r="U106" s="368">
        <v>104</v>
      </c>
      <c r="V106" s="368">
        <v>565</v>
      </c>
      <c r="W106" s="368">
        <v>50</v>
      </c>
      <c r="X106" s="368">
        <f>SUM($W$3:W106)</f>
        <v>5200</v>
      </c>
      <c r="Z106" s="368">
        <v>1040</v>
      </c>
    </row>
    <row r="107" spans="1:26">
      <c r="U107" s="368">
        <v>105</v>
      </c>
      <c r="V107" s="368">
        <v>570</v>
      </c>
      <c r="W107" s="368">
        <v>50</v>
      </c>
      <c r="X107" s="368">
        <f>SUM($W$3:W107)</f>
        <v>5250</v>
      </c>
      <c r="Z107" s="368">
        <v>1050</v>
      </c>
    </row>
    <row r="108" spans="1:26">
      <c r="U108" s="368">
        <v>106</v>
      </c>
      <c r="V108" s="368">
        <v>575</v>
      </c>
      <c r="W108" s="368">
        <v>50</v>
      </c>
      <c r="X108" s="368">
        <f>SUM($W$3:W108)</f>
        <v>5300</v>
      </c>
      <c r="Z108" s="368">
        <v>1060</v>
      </c>
    </row>
    <row r="109" spans="1:26">
      <c r="U109" s="368">
        <v>107</v>
      </c>
      <c r="V109" s="368">
        <v>580</v>
      </c>
      <c r="W109" s="368">
        <v>50</v>
      </c>
      <c r="X109" s="368">
        <f>SUM($W$3:W109)</f>
        <v>5350</v>
      </c>
      <c r="Z109" s="368">
        <v>1070</v>
      </c>
    </row>
    <row r="110" spans="1:26">
      <c r="U110" s="368">
        <v>108</v>
      </c>
      <c r="V110" s="368">
        <v>585</v>
      </c>
      <c r="W110" s="368">
        <v>50</v>
      </c>
      <c r="X110" s="368">
        <f>SUM($W$3:W110)</f>
        <v>5400</v>
      </c>
      <c r="Z110" s="368">
        <v>1080</v>
      </c>
    </row>
    <row r="111" spans="1:26">
      <c r="U111" s="368">
        <v>109</v>
      </c>
      <c r="V111" s="368">
        <v>590</v>
      </c>
      <c r="W111" s="368">
        <v>50</v>
      </c>
      <c r="X111" s="368">
        <f>SUM($W$3:W111)</f>
        <v>5450</v>
      </c>
      <c r="Z111" s="368">
        <v>1090</v>
      </c>
    </row>
    <row r="112" spans="1:26">
      <c r="U112" s="368">
        <v>110</v>
      </c>
      <c r="V112" s="368">
        <v>595</v>
      </c>
      <c r="W112" s="368">
        <v>50</v>
      </c>
      <c r="X112" s="368">
        <f>SUM($W$3:W112)</f>
        <v>5500</v>
      </c>
      <c r="Z112" s="368">
        <v>1100</v>
      </c>
    </row>
    <row r="113" spans="21:26">
      <c r="U113" s="399">
        <v>111</v>
      </c>
      <c r="V113" s="403">
        <v>600</v>
      </c>
      <c r="W113" s="368">
        <v>50</v>
      </c>
      <c r="X113" s="403">
        <f>SUM($W$3:W113)</f>
        <v>5550</v>
      </c>
      <c r="Y113" s="375" t="s">
        <v>2507</v>
      </c>
      <c r="Z113" s="399">
        <v>1110</v>
      </c>
    </row>
    <row r="114" spans="21:26">
      <c r="U114" s="368">
        <v>112</v>
      </c>
      <c r="V114" s="368">
        <v>605</v>
      </c>
      <c r="W114" s="368">
        <v>50</v>
      </c>
      <c r="X114" s="368">
        <f>SUM($W$3:W114)</f>
        <v>5600</v>
      </c>
      <c r="Z114" s="368">
        <v>1120</v>
      </c>
    </row>
    <row r="115" spans="21:26">
      <c r="U115" s="368">
        <v>113</v>
      </c>
      <c r="V115" s="368">
        <v>610</v>
      </c>
      <c r="W115" s="368">
        <v>50</v>
      </c>
      <c r="X115" s="368">
        <f>SUM($W$3:W115)</f>
        <v>5650</v>
      </c>
      <c r="Z115" s="368">
        <v>1130</v>
      </c>
    </row>
    <row r="116" spans="21:26">
      <c r="U116" s="368">
        <v>114</v>
      </c>
      <c r="V116" s="368">
        <v>615</v>
      </c>
      <c r="W116" s="368">
        <v>50</v>
      </c>
      <c r="X116" s="368">
        <f>SUM($W$3:W116)</f>
        <v>5700</v>
      </c>
      <c r="Z116" s="368">
        <v>1140</v>
      </c>
    </row>
    <row r="117" spans="21:26">
      <c r="U117" s="368">
        <v>115</v>
      </c>
      <c r="V117" s="368">
        <v>620</v>
      </c>
      <c r="W117" s="368">
        <v>50</v>
      </c>
      <c r="X117" s="368">
        <f>SUM($W$3:W117)</f>
        <v>5750</v>
      </c>
      <c r="Z117" s="368">
        <v>1150</v>
      </c>
    </row>
    <row r="118" spans="21:26">
      <c r="U118" s="368">
        <v>116</v>
      </c>
      <c r="V118" s="368">
        <v>625</v>
      </c>
      <c r="W118" s="368">
        <v>50</v>
      </c>
      <c r="X118" s="368">
        <f>SUM($W$3:W118)</f>
        <v>5800</v>
      </c>
      <c r="Z118" s="368">
        <v>1160</v>
      </c>
    </row>
    <row r="119" spans="21:26">
      <c r="U119" s="368">
        <v>117</v>
      </c>
      <c r="V119" s="368">
        <v>630</v>
      </c>
      <c r="W119" s="368">
        <v>50</v>
      </c>
      <c r="X119" s="368">
        <f>SUM($W$3:W119)</f>
        <v>5850</v>
      </c>
      <c r="Z119" s="368">
        <v>1170</v>
      </c>
    </row>
    <row r="120" spans="21:26">
      <c r="U120" s="368">
        <v>118</v>
      </c>
      <c r="V120" s="368">
        <v>635</v>
      </c>
      <c r="W120" s="368">
        <v>50</v>
      </c>
      <c r="X120" s="368">
        <f>SUM($W$3:W120)</f>
        <v>5900</v>
      </c>
      <c r="Z120" s="368">
        <v>1180</v>
      </c>
    </row>
    <row r="121" spans="21:26">
      <c r="U121" s="368">
        <v>119</v>
      </c>
      <c r="V121" s="368">
        <v>640</v>
      </c>
      <c r="W121" s="368">
        <v>50</v>
      </c>
      <c r="X121" s="368">
        <f>SUM($W$3:W121)</f>
        <v>5950</v>
      </c>
      <c r="Z121" s="368">
        <v>1190</v>
      </c>
    </row>
    <row r="122" spans="21:26">
      <c r="U122" s="368">
        <v>120</v>
      </c>
      <c r="V122" s="368">
        <v>645</v>
      </c>
      <c r="W122" s="368">
        <v>50</v>
      </c>
      <c r="X122" s="368">
        <f>SUM($W$3:W122)</f>
        <v>6000</v>
      </c>
      <c r="Z122" s="368">
        <v>1200</v>
      </c>
    </row>
    <row r="123" spans="21:26">
      <c r="U123" s="368">
        <v>121</v>
      </c>
      <c r="V123" s="368">
        <v>650</v>
      </c>
      <c r="W123" s="368">
        <v>50</v>
      </c>
      <c r="X123" s="368">
        <f>SUM($W$3:W123)</f>
        <v>6050</v>
      </c>
      <c r="Z123" s="368">
        <v>1210</v>
      </c>
    </row>
    <row r="124" spans="21:26">
      <c r="U124" s="368">
        <v>122</v>
      </c>
      <c r="V124" s="368">
        <v>655</v>
      </c>
      <c r="W124" s="368">
        <v>50</v>
      </c>
      <c r="X124" s="368">
        <f>SUM($W$3:W124)</f>
        <v>6100</v>
      </c>
      <c r="Z124" s="368">
        <v>1220</v>
      </c>
    </row>
    <row r="125" spans="21:26">
      <c r="U125" s="368">
        <v>123</v>
      </c>
      <c r="V125" s="368">
        <v>660</v>
      </c>
      <c r="W125" s="368">
        <v>50</v>
      </c>
      <c r="X125" s="368">
        <f>SUM($W$3:W125)</f>
        <v>6150</v>
      </c>
      <c r="Z125" s="368">
        <v>1230</v>
      </c>
    </row>
    <row r="126" spans="21:26">
      <c r="U126" s="368">
        <v>124</v>
      </c>
      <c r="V126" s="368">
        <v>665</v>
      </c>
      <c r="W126" s="368">
        <v>50</v>
      </c>
      <c r="X126" s="368">
        <f>SUM($W$3:W126)</f>
        <v>6200</v>
      </c>
      <c r="Z126" s="368">
        <v>1240</v>
      </c>
    </row>
    <row r="127" spans="21:26">
      <c r="U127" s="368">
        <v>125</v>
      </c>
      <c r="V127" s="368">
        <v>670</v>
      </c>
      <c r="W127" s="368">
        <v>50</v>
      </c>
      <c r="X127" s="368">
        <f>SUM($W$3:W127)</f>
        <v>6250</v>
      </c>
      <c r="Z127" s="368">
        <v>1250</v>
      </c>
    </row>
    <row r="128" spans="21:26">
      <c r="U128" s="368">
        <v>126</v>
      </c>
      <c r="V128" s="368">
        <v>675</v>
      </c>
      <c r="W128" s="368">
        <v>50</v>
      </c>
      <c r="X128" s="368">
        <f>SUM($W$3:W128)</f>
        <v>6300</v>
      </c>
      <c r="Z128" s="368">
        <v>1260</v>
      </c>
    </row>
    <row r="129" spans="21:26">
      <c r="U129" s="368">
        <v>127</v>
      </c>
      <c r="V129" s="368">
        <v>680</v>
      </c>
      <c r="W129" s="368">
        <v>50</v>
      </c>
      <c r="X129" s="368">
        <f>SUM($W$3:W129)</f>
        <v>6350</v>
      </c>
      <c r="Z129" s="368">
        <v>1270</v>
      </c>
    </row>
    <row r="130" spans="21:26">
      <c r="U130" s="368">
        <v>128</v>
      </c>
      <c r="V130" s="368">
        <v>685</v>
      </c>
      <c r="W130" s="368">
        <v>50</v>
      </c>
      <c r="X130" s="368">
        <f>SUM($W$3:W130)</f>
        <v>6400</v>
      </c>
      <c r="Z130" s="368">
        <v>1280</v>
      </c>
    </row>
    <row r="131" spans="21:26">
      <c r="U131" s="368">
        <v>129</v>
      </c>
      <c r="V131" s="368">
        <v>690</v>
      </c>
      <c r="W131" s="368">
        <v>50</v>
      </c>
      <c r="X131" s="368">
        <f>SUM($W$3:W131)</f>
        <v>6450</v>
      </c>
      <c r="Z131" s="368">
        <v>1290</v>
      </c>
    </row>
    <row r="132" spans="21:26">
      <c r="U132" s="368">
        <v>130</v>
      </c>
      <c r="V132" s="368">
        <v>695</v>
      </c>
      <c r="W132" s="368">
        <v>50</v>
      </c>
      <c r="X132" s="368">
        <f>SUM($W$3:W132)</f>
        <v>6500</v>
      </c>
      <c r="Z132" s="368">
        <v>1300</v>
      </c>
    </row>
    <row r="133" spans="21:26">
      <c r="U133" s="368">
        <v>131</v>
      </c>
      <c r="V133" s="368">
        <v>700</v>
      </c>
      <c r="W133" s="368">
        <v>50</v>
      </c>
      <c r="X133" s="368">
        <f>SUM($W$3:W133)</f>
        <v>6550</v>
      </c>
      <c r="Z133" s="368">
        <v>1310</v>
      </c>
    </row>
    <row r="134" spans="21:26">
      <c r="U134" s="368">
        <v>132</v>
      </c>
      <c r="V134" s="368">
        <v>705</v>
      </c>
      <c r="W134" s="368">
        <v>50</v>
      </c>
      <c r="X134" s="368">
        <f>SUM($W$3:W134)</f>
        <v>6600</v>
      </c>
      <c r="Z134" s="368">
        <v>1320</v>
      </c>
    </row>
    <row r="135" spans="21:26">
      <c r="U135" s="368">
        <v>133</v>
      </c>
      <c r="V135" s="368">
        <v>710</v>
      </c>
      <c r="W135" s="368">
        <v>50</v>
      </c>
      <c r="X135" s="368">
        <f>SUM($W$3:W135)</f>
        <v>6650</v>
      </c>
      <c r="Z135" s="368">
        <v>1330</v>
      </c>
    </row>
    <row r="136" spans="21:26">
      <c r="U136" s="368">
        <v>134</v>
      </c>
      <c r="V136" s="368">
        <v>715</v>
      </c>
      <c r="W136" s="368">
        <v>50</v>
      </c>
      <c r="X136" s="368">
        <f>SUM($W$3:W136)</f>
        <v>6700</v>
      </c>
      <c r="Z136" s="368">
        <v>1340</v>
      </c>
    </row>
    <row r="137" spans="21:26">
      <c r="U137" s="368">
        <v>135</v>
      </c>
      <c r="V137" s="368">
        <v>720</v>
      </c>
      <c r="W137" s="368">
        <v>50</v>
      </c>
      <c r="X137" s="368">
        <f>SUM($W$3:W137)</f>
        <v>6750</v>
      </c>
      <c r="Z137" s="368">
        <v>1350</v>
      </c>
    </row>
    <row r="138" spans="21:26">
      <c r="U138" s="368">
        <v>136</v>
      </c>
      <c r="V138" s="368">
        <v>725</v>
      </c>
      <c r="W138" s="368">
        <v>50</v>
      </c>
      <c r="X138" s="368">
        <f>SUM($W$3:W138)</f>
        <v>6800</v>
      </c>
      <c r="Z138" s="368">
        <v>1360</v>
      </c>
    </row>
    <row r="139" spans="21:26">
      <c r="U139" s="368">
        <v>137</v>
      </c>
      <c r="V139" s="368">
        <v>730</v>
      </c>
      <c r="W139" s="368">
        <v>50</v>
      </c>
      <c r="X139" s="368">
        <f>SUM($W$3:W139)</f>
        <v>6850</v>
      </c>
      <c r="Z139" s="368">
        <v>1370</v>
      </c>
    </row>
    <row r="140" spans="21:26">
      <c r="U140" s="368">
        <v>138</v>
      </c>
      <c r="V140" s="368">
        <v>735</v>
      </c>
      <c r="W140" s="368">
        <v>50</v>
      </c>
      <c r="X140" s="368">
        <f>SUM($W$3:W140)</f>
        <v>6900</v>
      </c>
      <c r="Z140" s="368">
        <v>1380</v>
      </c>
    </row>
    <row r="141" spans="21:26">
      <c r="U141" s="368">
        <v>139</v>
      </c>
      <c r="V141" s="368">
        <v>740</v>
      </c>
      <c r="W141" s="368">
        <v>50</v>
      </c>
      <c r="X141" s="368">
        <f>SUM($W$3:W141)</f>
        <v>6950</v>
      </c>
      <c r="Z141" s="368">
        <v>1390</v>
      </c>
    </row>
    <row r="142" spans="21:26">
      <c r="U142" s="368">
        <v>140</v>
      </c>
      <c r="V142" s="368">
        <v>745</v>
      </c>
      <c r="W142" s="368">
        <v>50</v>
      </c>
      <c r="X142" s="368">
        <f>SUM($W$3:W142)</f>
        <v>7000</v>
      </c>
      <c r="Z142" s="368">
        <v>1400</v>
      </c>
    </row>
    <row r="143" spans="21:26">
      <c r="U143" s="368">
        <v>141</v>
      </c>
      <c r="V143" s="368">
        <v>750</v>
      </c>
      <c r="W143" s="368">
        <v>50</v>
      </c>
      <c r="X143" s="368">
        <f>SUM($W$3:W143)</f>
        <v>7050</v>
      </c>
      <c r="Z143" s="368">
        <v>1410</v>
      </c>
    </row>
    <row r="144" spans="21:26">
      <c r="U144" s="368">
        <v>142</v>
      </c>
      <c r="V144" s="368">
        <v>755</v>
      </c>
      <c r="W144" s="368">
        <v>50</v>
      </c>
      <c r="X144" s="368">
        <f>SUM($W$3:W144)</f>
        <v>7100</v>
      </c>
      <c r="Z144" s="368">
        <v>1420</v>
      </c>
    </row>
    <row r="145" spans="21:26">
      <c r="U145" s="368">
        <v>143</v>
      </c>
      <c r="V145" s="368">
        <v>760</v>
      </c>
      <c r="W145" s="368">
        <v>50</v>
      </c>
      <c r="X145" s="368">
        <f>SUM($W$3:W145)</f>
        <v>7150</v>
      </c>
      <c r="Z145" s="368">
        <v>1430</v>
      </c>
    </row>
    <row r="146" spans="21:26">
      <c r="U146" s="368">
        <v>144</v>
      </c>
      <c r="V146" s="368">
        <v>765</v>
      </c>
      <c r="W146" s="368">
        <v>50</v>
      </c>
      <c r="X146" s="368">
        <f>SUM($W$3:W146)</f>
        <v>7200</v>
      </c>
      <c r="Z146" s="368">
        <v>1440</v>
      </c>
    </row>
    <row r="147" spans="21:26">
      <c r="U147" s="368">
        <v>145</v>
      </c>
      <c r="V147" s="368">
        <v>770</v>
      </c>
      <c r="W147" s="368">
        <v>50</v>
      </c>
      <c r="X147" s="368">
        <f>SUM($W$3:W147)</f>
        <v>7250</v>
      </c>
      <c r="Z147" s="368">
        <v>1450</v>
      </c>
    </row>
    <row r="148" spans="21:26">
      <c r="U148" s="368">
        <v>146</v>
      </c>
      <c r="V148" s="368">
        <v>775</v>
      </c>
      <c r="W148" s="368">
        <v>50</v>
      </c>
      <c r="X148" s="368">
        <f>SUM($W$3:W148)</f>
        <v>7300</v>
      </c>
      <c r="Z148" s="368">
        <v>1460</v>
      </c>
    </row>
    <row r="149" spans="21:26">
      <c r="U149" s="368">
        <v>147</v>
      </c>
      <c r="V149" s="368">
        <v>780</v>
      </c>
      <c r="W149" s="368">
        <v>50</v>
      </c>
      <c r="X149" s="368">
        <f>SUM($W$3:W149)</f>
        <v>7350</v>
      </c>
      <c r="Z149" s="368">
        <v>1470</v>
      </c>
    </row>
    <row r="150" spans="21:26">
      <c r="U150" s="368">
        <v>148</v>
      </c>
      <c r="V150" s="368">
        <v>785</v>
      </c>
      <c r="W150" s="368">
        <v>50</v>
      </c>
      <c r="X150" s="368">
        <f>SUM($W$3:W150)</f>
        <v>7400</v>
      </c>
      <c r="Z150" s="368">
        <v>1480</v>
      </c>
    </row>
    <row r="151" spans="21:26">
      <c r="U151" s="368">
        <v>149</v>
      </c>
      <c r="V151" s="368">
        <v>790</v>
      </c>
      <c r="W151" s="368">
        <v>50</v>
      </c>
      <c r="X151" s="368">
        <f>SUM($W$3:W151)</f>
        <v>7450</v>
      </c>
      <c r="Z151" s="368">
        <v>1490</v>
      </c>
    </row>
    <row r="152" spans="21:26">
      <c r="U152" s="368">
        <v>150</v>
      </c>
      <c r="V152" s="368">
        <v>795</v>
      </c>
      <c r="W152" s="368">
        <v>50</v>
      </c>
      <c r="X152" s="368">
        <f>SUM($W$3:W152)</f>
        <v>7500</v>
      </c>
      <c r="Z152" s="368">
        <v>1500</v>
      </c>
    </row>
    <row r="153" spans="21:26">
      <c r="U153" s="396">
        <v>151</v>
      </c>
      <c r="V153" s="403">
        <v>800</v>
      </c>
      <c r="W153" s="368">
        <v>50</v>
      </c>
      <c r="X153" s="403">
        <f>SUM($W$3:W153)</f>
        <v>7550</v>
      </c>
      <c r="Y153" s="368" t="s">
        <v>2512</v>
      </c>
      <c r="Z153" s="396">
        <v>1510</v>
      </c>
    </row>
    <row r="154" spans="21:26">
      <c r="U154" s="368">
        <v>152</v>
      </c>
      <c r="V154" s="368">
        <v>805</v>
      </c>
      <c r="W154" s="368">
        <v>50</v>
      </c>
      <c r="X154" s="368">
        <f>SUM($W$3:W154)</f>
        <v>7600</v>
      </c>
      <c r="Z154" s="368">
        <v>1520</v>
      </c>
    </row>
    <row r="155" spans="21:26">
      <c r="U155" s="368">
        <v>153</v>
      </c>
      <c r="V155" s="368">
        <v>810</v>
      </c>
      <c r="W155" s="368">
        <v>50</v>
      </c>
      <c r="X155" s="368">
        <f>SUM($W$3:W155)</f>
        <v>7650</v>
      </c>
      <c r="Z155" s="368">
        <v>1530</v>
      </c>
    </row>
    <row r="156" spans="21:26">
      <c r="U156" s="368">
        <v>154</v>
      </c>
      <c r="V156" s="368">
        <v>815</v>
      </c>
      <c r="W156" s="368">
        <v>50</v>
      </c>
      <c r="X156" s="368">
        <f>SUM($W$3:W156)</f>
        <v>7700</v>
      </c>
      <c r="Z156" s="368">
        <v>1540</v>
      </c>
    </row>
    <row r="157" spans="21:26">
      <c r="U157" s="368">
        <v>155</v>
      </c>
      <c r="V157" s="368">
        <v>820</v>
      </c>
      <c r="W157" s="368">
        <v>50</v>
      </c>
      <c r="X157" s="368">
        <f>SUM($W$3:W157)</f>
        <v>7750</v>
      </c>
      <c r="Z157" s="368">
        <v>1550</v>
      </c>
    </row>
    <row r="158" spans="21:26">
      <c r="U158" s="368">
        <v>156</v>
      </c>
      <c r="V158" s="368">
        <v>825</v>
      </c>
      <c r="W158" s="368">
        <v>50</v>
      </c>
      <c r="X158" s="368">
        <f>SUM($W$3:W158)</f>
        <v>7800</v>
      </c>
      <c r="Z158" s="368">
        <v>1560</v>
      </c>
    </row>
    <row r="159" spans="21:26">
      <c r="U159" s="368">
        <v>157</v>
      </c>
      <c r="V159" s="368">
        <v>830</v>
      </c>
      <c r="W159" s="368">
        <v>50</v>
      </c>
      <c r="X159" s="368">
        <f>SUM($W$3:W159)</f>
        <v>7850</v>
      </c>
      <c r="Z159" s="368">
        <v>1570</v>
      </c>
    </row>
    <row r="160" spans="21:26">
      <c r="U160" s="368">
        <v>158</v>
      </c>
      <c r="V160" s="368">
        <v>835</v>
      </c>
      <c r="W160" s="368">
        <v>50</v>
      </c>
      <c r="X160" s="368">
        <f>SUM($W$3:W160)</f>
        <v>7900</v>
      </c>
      <c r="Z160" s="368">
        <v>1580</v>
      </c>
    </row>
    <row r="161" spans="21:26">
      <c r="U161" s="368">
        <v>159</v>
      </c>
      <c r="V161" s="368">
        <v>840</v>
      </c>
      <c r="W161" s="368">
        <v>50</v>
      </c>
      <c r="X161" s="368">
        <f>SUM($W$3:W161)</f>
        <v>7950</v>
      </c>
      <c r="Z161" s="368">
        <v>1590</v>
      </c>
    </row>
    <row r="162" spans="21:26">
      <c r="U162" s="368">
        <v>160</v>
      </c>
      <c r="V162" s="368">
        <v>845</v>
      </c>
      <c r="W162" s="368">
        <v>50</v>
      </c>
      <c r="X162" s="368">
        <f>SUM($W$3:W162)</f>
        <v>8000</v>
      </c>
      <c r="Z162" s="368">
        <v>1600</v>
      </c>
    </row>
    <row r="163" spans="21:26">
      <c r="U163" s="368">
        <v>161</v>
      </c>
      <c r="V163" s="368">
        <v>850</v>
      </c>
      <c r="W163" s="368">
        <v>50</v>
      </c>
      <c r="X163" s="368">
        <f>SUM($W$3:W163)</f>
        <v>8050</v>
      </c>
      <c r="Z163" s="368">
        <v>1610</v>
      </c>
    </row>
    <row r="164" spans="21:26">
      <c r="U164" s="368">
        <v>162</v>
      </c>
      <c r="V164" s="368">
        <v>855</v>
      </c>
      <c r="W164" s="368">
        <v>50</v>
      </c>
      <c r="X164" s="368">
        <f>SUM($W$3:W164)</f>
        <v>8100</v>
      </c>
      <c r="Z164" s="368">
        <v>1620</v>
      </c>
    </row>
    <row r="165" spans="21:26">
      <c r="U165" s="368">
        <v>163</v>
      </c>
      <c r="V165" s="368">
        <v>860</v>
      </c>
      <c r="W165" s="368">
        <v>50</v>
      </c>
      <c r="X165" s="368">
        <f>SUM($W$3:W165)</f>
        <v>8150</v>
      </c>
      <c r="Z165" s="368">
        <v>1630</v>
      </c>
    </row>
    <row r="166" spans="21:26">
      <c r="U166" s="368">
        <v>164</v>
      </c>
      <c r="V166" s="368">
        <v>865</v>
      </c>
      <c r="W166" s="368">
        <v>50</v>
      </c>
      <c r="X166" s="368">
        <f>SUM($W$3:W166)</f>
        <v>8200</v>
      </c>
      <c r="Z166" s="368">
        <v>1640</v>
      </c>
    </row>
    <row r="167" spans="21:26">
      <c r="U167" s="368">
        <v>165</v>
      </c>
      <c r="V167" s="368">
        <v>870</v>
      </c>
      <c r="W167" s="368">
        <v>50</v>
      </c>
      <c r="X167" s="368">
        <f>SUM($W$3:W167)</f>
        <v>8250</v>
      </c>
      <c r="Z167" s="368">
        <v>1650</v>
      </c>
    </row>
    <row r="168" spans="21:26">
      <c r="U168" s="368">
        <v>166</v>
      </c>
      <c r="V168" s="368">
        <v>875</v>
      </c>
      <c r="W168" s="368">
        <v>50</v>
      </c>
      <c r="X168" s="368">
        <f>SUM($W$3:W168)</f>
        <v>8300</v>
      </c>
      <c r="Z168" s="368">
        <v>1660</v>
      </c>
    </row>
    <row r="169" spans="21:26">
      <c r="U169" s="368">
        <v>167</v>
      </c>
      <c r="V169" s="368">
        <v>880</v>
      </c>
      <c r="W169" s="368">
        <v>50</v>
      </c>
      <c r="X169" s="368">
        <f>SUM($W$3:W169)</f>
        <v>8350</v>
      </c>
      <c r="Z169" s="368">
        <v>1670</v>
      </c>
    </row>
    <row r="170" spans="21:26">
      <c r="U170" s="368">
        <v>168</v>
      </c>
      <c r="V170" s="368">
        <v>885</v>
      </c>
      <c r="W170" s="368">
        <v>50</v>
      </c>
      <c r="X170" s="368">
        <f>SUM($W$3:W170)</f>
        <v>8400</v>
      </c>
      <c r="Z170" s="368">
        <v>1680</v>
      </c>
    </row>
    <row r="171" spans="21:26">
      <c r="U171" s="368">
        <v>169</v>
      </c>
      <c r="V171" s="368">
        <v>890</v>
      </c>
      <c r="W171" s="368">
        <v>50</v>
      </c>
      <c r="X171" s="368">
        <f>SUM($W$3:W171)</f>
        <v>8450</v>
      </c>
      <c r="Z171" s="368">
        <v>1690</v>
      </c>
    </row>
    <row r="172" spans="21:26">
      <c r="U172" s="368">
        <v>170</v>
      </c>
      <c r="V172" s="368">
        <v>895</v>
      </c>
      <c r="W172" s="368">
        <v>50</v>
      </c>
      <c r="X172" s="368">
        <f>SUM($W$3:W172)</f>
        <v>8500</v>
      </c>
      <c r="Z172" s="368">
        <v>1700</v>
      </c>
    </row>
    <row r="173" spans="21:26">
      <c r="U173" s="368">
        <v>171</v>
      </c>
      <c r="V173" s="368">
        <v>900</v>
      </c>
      <c r="W173" s="368">
        <v>50</v>
      </c>
      <c r="X173" s="368">
        <f>SUM($W$3:W173)</f>
        <v>8550</v>
      </c>
      <c r="Z173" s="368">
        <v>1710</v>
      </c>
    </row>
    <row r="174" spans="21:26">
      <c r="U174" s="368">
        <v>172</v>
      </c>
      <c r="V174" s="368">
        <v>905</v>
      </c>
      <c r="W174" s="368">
        <v>50</v>
      </c>
      <c r="X174" s="368">
        <f>SUM($W$3:W174)</f>
        <v>8600</v>
      </c>
      <c r="Z174" s="368">
        <v>1720</v>
      </c>
    </row>
    <row r="175" spans="21:26">
      <c r="U175" s="368">
        <v>173</v>
      </c>
      <c r="V175" s="368">
        <v>910</v>
      </c>
      <c r="W175" s="368">
        <v>50</v>
      </c>
      <c r="X175" s="368">
        <f>SUM($W$3:W175)</f>
        <v>8650</v>
      </c>
      <c r="Z175" s="368">
        <v>1730</v>
      </c>
    </row>
    <row r="176" spans="21:26">
      <c r="U176" s="368">
        <v>174</v>
      </c>
      <c r="V176" s="368">
        <v>915</v>
      </c>
      <c r="W176" s="368">
        <v>50</v>
      </c>
      <c r="X176" s="368">
        <f>SUM($W$3:W176)</f>
        <v>8700</v>
      </c>
      <c r="Z176" s="368">
        <v>1740</v>
      </c>
    </row>
    <row r="177" spans="21:26">
      <c r="U177" s="368">
        <v>175</v>
      </c>
      <c r="V177" s="368">
        <v>920</v>
      </c>
      <c r="W177" s="368">
        <v>50</v>
      </c>
      <c r="X177" s="368">
        <f>SUM($W$3:W177)</f>
        <v>8750</v>
      </c>
      <c r="Z177" s="368">
        <v>1750</v>
      </c>
    </row>
    <row r="178" spans="21:26">
      <c r="U178" s="368">
        <v>176</v>
      </c>
      <c r="V178" s="368">
        <v>925</v>
      </c>
      <c r="W178" s="368">
        <v>50</v>
      </c>
      <c r="X178" s="368">
        <f>SUM($W$3:W178)</f>
        <v>8800</v>
      </c>
      <c r="Z178" s="368">
        <v>1760</v>
      </c>
    </row>
    <row r="179" spans="21:26">
      <c r="U179" s="368">
        <v>177</v>
      </c>
      <c r="V179" s="368">
        <v>930</v>
      </c>
      <c r="W179" s="368">
        <v>50</v>
      </c>
      <c r="X179" s="368">
        <f>SUM($W$3:W179)</f>
        <v>8850</v>
      </c>
      <c r="Z179" s="368">
        <v>1770</v>
      </c>
    </row>
    <row r="180" spans="21:26">
      <c r="U180" s="368">
        <v>178</v>
      </c>
      <c r="V180" s="368">
        <v>935</v>
      </c>
      <c r="W180" s="368">
        <v>50</v>
      </c>
      <c r="X180" s="368">
        <f>SUM($W$3:W180)</f>
        <v>8900</v>
      </c>
      <c r="Z180" s="368">
        <v>1780</v>
      </c>
    </row>
    <row r="181" spans="21:26">
      <c r="U181" s="368">
        <v>179</v>
      </c>
      <c r="V181" s="368">
        <v>940</v>
      </c>
      <c r="W181" s="368">
        <v>50</v>
      </c>
      <c r="X181" s="368">
        <f>SUM($W$3:W181)</f>
        <v>8950</v>
      </c>
      <c r="Z181" s="368">
        <v>1790</v>
      </c>
    </row>
    <row r="182" spans="21:26">
      <c r="U182" s="368">
        <v>180</v>
      </c>
      <c r="V182" s="368">
        <v>945</v>
      </c>
      <c r="W182" s="368">
        <v>50</v>
      </c>
      <c r="X182" s="368">
        <f>SUM($W$3:W182)</f>
        <v>9000</v>
      </c>
      <c r="Z182" s="368">
        <v>1800</v>
      </c>
    </row>
    <row r="183" spans="21:26">
      <c r="U183" s="368">
        <v>181</v>
      </c>
      <c r="V183" s="368">
        <v>950</v>
      </c>
      <c r="W183" s="368">
        <v>50</v>
      </c>
      <c r="X183" s="368">
        <f>SUM($W$3:W183)</f>
        <v>9050</v>
      </c>
      <c r="Z183" s="368">
        <v>1810</v>
      </c>
    </row>
    <row r="184" spans="21:26">
      <c r="U184" s="368">
        <v>182</v>
      </c>
      <c r="V184" s="368">
        <v>955</v>
      </c>
      <c r="W184" s="368">
        <v>50</v>
      </c>
      <c r="X184" s="368">
        <f>SUM($W$3:W184)</f>
        <v>9100</v>
      </c>
      <c r="Z184" s="368">
        <v>1820</v>
      </c>
    </row>
    <row r="185" spans="21:26">
      <c r="U185" s="368">
        <v>183</v>
      </c>
      <c r="V185" s="368">
        <v>960</v>
      </c>
      <c r="W185" s="368">
        <v>50</v>
      </c>
      <c r="X185" s="368">
        <f>SUM($W$3:W185)</f>
        <v>9150</v>
      </c>
      <c r="Z185" s="368">
        <v>1830</v>
      </c>
    </row>
    <row r="186" spans="21:26">
      <c r="U186" s="368">
        <v>184</v>
      </c>
      <c r="V186" s="368">
        <v>965</v>
      </c>
      <c r="W186" s="368">
        <v>50</v>
      </c>
      <c r="X186" s="368">
        <f>SUM($W$3:W186)</f>
        <v>9200</v>
      </c>
      <c r="Z186" s="368">
        <v>1840</v>
      </c>
    </row>
    <row r="187" spans="21:26">
      <c r="U187" s="368">
        <v>185</v>
      </c>
      <c r="V187" s="368">
        <v>970</v>
      </c>
      <c r="W187" s="368">
        <v>50</v>
      </c>
      <c r="X187" s="368">
        <f>SUM($W$3:W187)</f>
        <v>9250</v>
      </c>
      <c r="Z187" s="368">
        <v>1850</v>
      </c>
    </row>
    <row r="188" spans="21:26">
      <c r="U188" s="368">
        <v>186</v>
      </c>
      <c r="V188" s="368">
        <v>975</v>
      </c>
      <c r="W188" s="368">
        <v>50</v>
      </c>
      <c r="X188" s="368">
        <f>SUM($W$3:W188)</f>
        <v>9300</v>
      </c>
      <c r="Z188" s="368">
        <v>1860</v>
      </c>
    </row>
    <row r="189" spans="21:26">
      <c r="U189" s="368">
        <v>187</v>
      </c>
      <c r="V189" s="368">
        <v>980</v>
      </c>
      <c r="W189" s="368">
        <v>50</v>
      </c>
      <c r="X189" s="368">
        <f>SUM($W$3:W189)</f>
        <v>9350</v>
      </c>
      <c r="Z189" s="368">
        <v>1870</v>
      </c>
    </row>
    <row r="190" spans="21:26">
      <c r="U190" s="368">
        <v>188</v>
      </c>
      <c r="V190" s="368">
        <v>985</v>
      </c>
      <c r="W190" s="368">
        <v>50</v>
      </c>
      <c r="X190" s="368">
        <f>SUM($W$3:W190)</f>
        <v>9400</v>
      </c>
      <c r="Z190" s="368">
        <v>1880</v>
      </c>
    </row>
    <row r="191" spans="21:26">
      <c r="U191" s="368">
        <v>189</v>
      </c>
      <c r="V191" s="368">
        <v>990</v>
      </c>
      <c r="W191" s="368">
        <v>50</v>
      </c>
      <c r="X191" s="368">
        <f>SUM($W$3:W191)</f>
        <v>9450</v>
      </c>
      <c r="Z191" s="368">
        <v>1890</v>
      </c>
    </row>
    <row r="192" spans="21:26">
      <c r="U192" s="368">
        <v>190</v>
      </c>
      <c r="V192" s="368">
        <v>995</v>
      </c>
      <c r="W192" s="368">
        <v>50</v>
      </c>
      <c r="X192" s="368">
        <f>SUM($W$3:W192)</f>
        <v>9500</v>
      </c>
      <c r="Z192" s="368">
        <v>1900</v>
      </c>
    </row>
    <row r="193" spans="21:26">
      <c r="U193" s="368">
        <v>191</v>
      </c>
      <c r="V193" s="368">
        <v>1000</v>
      </c>
      <c r="W193" s="368">
        <v>50</v>
      </c>
      <c r="X193" s="368">
        <f>SUM($W$3:W193)</f>
        <v>9550</v>
      </c>
      <c r="Z193" s="368">
        <v>1910</v>
      </c>
    </row>
    <row r="194" spans="21:26">
      <c r="U194" s="368">
        <v>192</v>
      </c>
      <c r="V194" s="368">
        <v>1005</v>
      </c>
      <c r="W194" s="368">
        <v>50</v>
      </c>
      <c r="X194" s="368">
        <f>SUM($W$3:W194)</f>
        <v>9600</v>
      </c>
      <c r="Z194" s="368">
        <v>1920</v>
      </c>
    </row>
    <row r="195" spans="21:26">
      <c r="U195" s="368">
        <v>193</v>
      </c>
      <c r="V195" s="368">
        <v>1010</v>
      </c>
      <c r="W195" s="368">
        <v>50</v>
      </c>
      <c r="X195" s="368">
        <f>SUM($W$3:W195)</f>
        <v>9650</v>
      </c>
      <c r="Z195" s="368">
        <v>1930</v>
      </c>
    </row>
    <row r="196" spans="21:26">
      <c r="U196" s="368">
        <v>194</v>
      </c>
      <c r="V196" s="368">
        <v>1015</v>
      </c>
      <c r="W196" s="368">
        <v>50</v>
      </c>
      <c r="X196" s="368">
        <f>SUM($W$3:W196)</f>
        <v>9700</v>
      </c>
      <c r="Z196" s="368">
        <v>1940</v>
      </c>
    </row>
    <row r="197" spans="21:26">
      <c r="U197" s="368">
        <v>195</v>
      </c>
      <c r="V197" s="368">
        <v>1020</v>
      </c>
      <c r="W197" s="368">
        <v>50</v>
      </c>
      <c r="X197" s="368">
        <f>SUM($W$3:W197)</f>
        <v>9750</v>
      </c>
      <c r="Z197" s="368">
        <v>1950</v>
      </c>
    </row>
    <row r="198" spans="21:26">
      <c r="U198" s="368">
        <v>196</v>
      </c>
      <c r="V198" s="368">
        <v>1025</v>
      </c>
      <c r="W198" s="368">
        <v>50</v>
      </c>
      <c r="X198" s="368">
        <f>SUM($W$3:W198)</f>
        <v>9800</v>
      </c>
      <c r="Z198" s="368">
        <v>1960</v>
      </c>
    </row>
    <row r="199" spans="21:26">
      <c r="U199" s="368">
        <v>197</v>
      </c>
      <c r="V199" s="368">
        <v>1030</v>
      </c>
      <c r="W199" s="368">
        <v>50</v>
      </c>
      <c r="X199" s="368">
        <f>SUM($W$3:W199)</f>
        <v>9850</v>
      </c>
      <c r="Z199" s="368">
        <v>1970</v>
      </c>
    </row>
    <row r="200" spans="21:26">
      <c r="U200" s="368">
        <v>198</v>
      </c>
      <c r="V200" s="368">
        <v>1035</v>
      </c>
      <c r="W200" s="368">
        <v>50</v>
      </c>
      <c r="X200" s="368">
        <f>SUM($W$3:W200)</f>
        <v>9900</v>
      </c>
      <c r="Z200" s="368">
        <v>1980</v>
      </c>
    </row>
    <row r="201" spans="21:26">
      <c r="U201" s="368">
        <v>199</v>
      </c>
      <c r="V201" s="368">
        <v>1040</v>
      </c>
      <c r="W201" s="368">
        <v>50</v>
      </c>
      <c r="X201" s="368">
        <f>SUM($W$3:W201)</f>
        <v>9950</v>
      </c>
      <c r="Z201" s="368">
        <v>1990</v>
      </c>
    </row>
    <row r="202" spans="21:26">
      <c r="U202" s="368">
        <v>200</v>
      </c>
      <c r="V202" s="368">
        <v>1045</v>
      </c>
      <c r="W202" s="368">
        <v>50</v>
      </c>
      <c r="X202" s="368">
        <f>SUM($W$3:W202)</f>
        <v>10000</v>
      </c>
      <c r="Z202" s="368">
        <v>2000</v>
      </c>
    </row>
    <row r="203" spans="21:26">
      <c r="U203" s="368">
        <v>201</v>
      </c>
      <c r="V203" s="368">
        <v>1050</v>
      </c>
      <c r="W203" s="368">
        <v>50</v>
      </c>
      <c r="X203" s="368">
        <f>SUM($W$3:W203)</f>
        <v>10050</v>
      </c>
      <c r="Z203" s="368">
        <v>2010</v>
      </c>
    </row>
    <row r="204" spans="21:26">
      <c r="U204" s="368">
        <v>202</v>
      </c>
      <c r="V204" s="368">
        <v>1055</v>
      </c>
      <c r="W204" s="368">
        <v>50</v>
      </c>
      <c r="X204" s="368">
        <f>SUM($W$3:W204)</f>
        <v>10100</v>
      </c>
      <c r="Z204" s="368">
        <v>2020</v>
      </c>
    </row>
    <row r="205" spans="21:26">
      <c r="U205" s="368">
        <v>203</v>
      </c>
      <c r="V205" s="368">
        <v>1060</v>
      </c>
      <c r="W205" s="368">
        <v>50</v>
      </c>
      <c r="X205" s="368">
        <f>SUM($W$3:W205)</f>
        <v>10150</v>
      </c>
      <c r="Z205" s="368">
        <v>2030</v>
      </c>
    </row>
    <row r="206" spans="21:26">
      <c r="U206" s="368">
        <v>204</v>
      </c>
      <c r="V206" s="368">
        <v>1065</v>
      </c>
      <c r="W206" s="368">
        <v>50</v>
      </c>
      <c r="X206" s="368">
        <f>SUM($W$3:W206)</f>
        <v>10200</v>
      </c>
      <c r="Z206" s="368">
        <v>2040</v>
      </c>
    </row>
    <row r="207" spans="21:26">
      <c r="U207" s="368">
        <v>205</v>
      </c>
      <c r="V207" s="368">
        <v>1070</v>
      </c>
      <c r="W207" s="368">
        <v>50</v>
      </c>
      <c r="X207" s="368">
        <f>SUM($W$3:W207)</f>
        <v>10250</v>
      </c>
      <c r="Z207" s="368">
        <v>2050</v>
      </c>
    </row>
    <row r="208" spans="21:26">
      <c r="U208" s="368">
        <v>206</v>
      </c>
      <c r="V208" s="368">
        <v>1075</v>
      </c>
      <c r="W208" s="368">
        <v>50</v>
      </c>
      <c r="X208" s="368">
        <f>SUM($W$3:W208)</f>
        <v>10300</v>
      </c>
      <c r="Z208" s="368">
        <v>2060</v>
      </c>
    </row>
    <row r="209" spans="21:26">
      <c r="U209" s="368">
        <v>207</v>
      </c>
      <c r="V209" s="368">
        <v>1080</v>
      </c>
      <c r="W209" s="368">
        <v>50</v>
      </c>
      <c r="X209" s="368">
        <f>SUM($W$3:W209)</f>
        <v>10350</v>
      </c>
      <c r="Z209" s="368">
        <v>2070</v>
      </c>
    </row>
    <row r="210" spans="21:26">
      <c r="U210" s="368">
        <v>208</v>
      </c>
      <c r="V210" s="368">
        <v>1085</v>
      </c>
      <c r="W210" s="368">
        <v>50</v>
      </c>
      <c r="X210" s="368">
        <f>SUM($W$3:W210)</f>
        <v>10400</v>
      </c>
      <c r="Z210" s="368">
        <v>2080</v>
      </c>
    </row>
    <row r="211" spans="21:26">
      <c r="U211" s="368">
        <v>209</v>
      </c>
      <c r="V211" s="368">
        <v>1090</v>
      </c>
      <c r="W211" s="368">
        <v>50</v>
      </c>
      <c r="X211" s="368">
        <f>SUM($W$3:W211)</f>
        <v>10450</v>
      </c>
      <c r="Z211" s="368">
        <v>2090</v>
      </c>
    </row>
    <row r="212" spans="21:26">
      <c r="U212" s="368">
        <v>210</v>
      </c>
      <c r="V212" s="368">
        <v>1095</v>
      </c>
      <c r="W212" s="368">
        <v>50</v>
      </c>
      <c r="X212" s="368">
        <f>SUM($W$3:W212)</f>
        <v>10500</v>
      </c>
      <c r="Z212" s="368">
        <v>2100</v>
      </c>
    </row>
    <row r="213" spans="21:26">
      <c r="U213" s="368">
        <v>211</v>
      </c>
      <c r="V213" s="368">
        <v>1100</v>
      </c>
      <c r="W213" s="368">
        <v>50</v>
      </c>
      <c r="X213" s="368">
        <f>SUM($W$3:W213)</f>
        <v>10550</v>
      </c>
      <c r="Z213" s="368">
        <v>2110</v>
      </c>
    </row>
    <row r="214" spans="21:26">
      <c r="U214" s="368">
        <v>212</v>
      </c>
      <c r="V214" s="368">
        <v>1105</v>
      </c>
      <c r="W214" s="368">
        <v>50</v>
      </c>
      <c r="X214" s="368">
        <f>SUM($W$3:W214)</f>
        <v>10600</v>
      </c>
      <c r="Z214" s="368">
        <v>2120</v>
      </c>
    </row>
    <row r="215" spans="21:26">
      <c r="U215" s="368">
        <v>213</v>
      </c>
      <c r="V215" s="368">
        <v>1110</v>
      </c>
      <c r="W215" s="368">
        <v>50</v>
      </c>
      <c r="X215" s="368">
        <f>SUM($W$3:W215)</f>
        <v>10650</v>
      </c>
      <c r="Z215" s="368">
        <v>2130</v>
      </c>
    </row>
    <row r="216" spans="21:26">
      <c r="U216" s="368">
        <v>214</v>
      </c>
      <c r="V216" s="368">
        <v>1115</v>
      </c>
      <c r="W216" s="368">
        <v>50</v>
      </c>
      <c r="X216" s="368">
        <f>SUM($W$3:W216)</f>
        <v>10700</v>
      </c>
      <c r="Z216" s="368">
        <v>2140</v>
      </c>
    </row>
    <row r="217" spans="21:26">
      <c r="U217" s="368">
        <v>215</v>
      </c>
      <c r="V217" s="368">
        <v>1120</v>
      </c>
      <c r="W217" s="368">
        <v>50</v>
      </c>
      <c r="X217" s="368">
        <f>SUM($W$3:W217)</f>
        <v>10750</v>
      </c>
      <c r="Z217" s="368">
        <v>2150</v>
      </c>
    </row>
    <row r="218" spans="21:26">
      <c r="U218" s="403">
        <v>216</v>
      </c>
      <c r="V218" s="403">
        <v>1125</v>
      </c>
      <c r="W218" s="368">
        <v>50</v>
      </c>
      <c r="X218" s="403">
        <f>SUM($W$3:W218)</f>
        <v>10800</v>
      </c>
      <c r="Y218" s="368" t="s">
        <v>2513</v>
      </c>
      <c r="Z218" s="396">
        <v>2160</v>
      </c>
    </row>
    <row r="219" spans="21:26">
      <c r="U219" s="368">
        <v>217</v>
      </c>
      <c r="V219" s="368">
        <v>1130</v>
      </c>
      <c r="W219" s="368">
        <v>50</v>
      </c>
      <c r="X219" s="368">
        <v>21600</v>
      </c>
      <c r="Z219" s="368">
        <v>2170</v>
      </c>
    </row>
    <row r="220" spans="21:26">
      <c r="U220" s="368">
        <v>218</v>
      </c>
      <c r="V220" s="368">
        <v>1135</v>
      </c>
      <c r="W220" s="368">
        <v>50</v>
      </c>
      <c r="X220" s="368">
        <v>21600</v>
      </c>
      <c r="Z220" s="368">
        <v>2180</v>
      </c>
    </row>
    <row r="221" spans="21:26">
      <c r="U221" s="368">
        <v>219</v>
      </c>
      <c r="V221" s="368">
        <v>1140</v>
      </c>
      <c r="W221" s="368">
        <v>50</v>
      </c>
      <c r="X221" s="368">
        <v>21600</v>
      </c>
      <c r="Z221" s="368">
        <v>2190</v>
      </c>
    </row>
    <row r="222" spans="21:26">
      <c r="U222" s="368">
        <v>220</v>
      </c>
      <c r="V222" s="368">
        <v>1145</v>
      </c>
      <c r="W222" s="368">
        <v>50</v>
      </c>
      <c r="X222" s="368">
        <v>21600</v>
      </c>
      <c r="Z222" s="368">
        <v>2200</v>
      </c>
    </row>
    <row r="223" spans="21:26">
      <c r="U223" s="368">
        <v>221</v>
      </c>
      <c r="V223" s="368">
        <v>1150</v>
      </c>
      <c r="W223" s="368">
        <v>50</v>
      </c>
      <c r="X223" s="368">
        <v>21600</v>
      </c>
      <c r="Z223" s="368">
        <v>2210</v>
      </c>
    </row>
    <row r="224" spans="21:26">
      <c r="U224" s="368">
        <v>222</v>
      </c>
      <c r="V224" s="368">
        <v>1155</v>
      </c>
      <c r="W224" s="368">
        <v>50</v>
      </c>
      <c r="X224" s="368">
        <v>21600</v>
      </c>
      <c r="Z224" s="368">
        <v>2220</v>
      </c>
    </row>
    <row r="225" spans="21:26">
      <c r="U225" s="368">
        <v>223</v>
      </c>
      <c r="V225" s="368">
        <v>1160</v>
      </c>
      <c r="W225" s="368">
        <v>50</v>
      </c>
      <c r="X225" s="368">
        <v>21600</v>
      </c>
      <c r="Z225" s="368">
        <v>2230</v>
      </c>
    </row>
    <row r="226" spans="21:26">
      <c r="U226" s="368">
        <v>224</v>
      </c>
      <c r="V226" s="368">
        <v>1165</v>
      </c>
      <c r="W226" s="368">
        <v>50</v>
      </c>
      <c r="X226" s="368">
        <v>21600</v>
      </c>
      <c r="Z226" s="368">
        <v>2240</v>
      </c>
    </row>
    <row r="227" spans="21:26">
      <c r="U227" s="368">
        <v>225</v>
      </c>
      <c r="V227" s="368">
        <v>1170</v>
      </c>
      <c r="W227" s="368">
        <v>50</v>
      </c>
      <c r="X227" s="368">
        <v>21600</v>
      </c>
      <c r="Z227" s="368">
        <v>2250</v>
      </c>
    </row>
    <row r="228" spans="21:26">
      <c r="U228" s="368">
        <v>226</v>
      </c>
      <c r="V228" s="368">
        <v>1175</v>
      </c>
      <c r="W228" s="368">
        <v>50</v>
      </c>
      <c r="X228" s="368">
        <v>21600</v>
      </c>
      <c r="Z228" s="368">
        <v>2260</v>
      </c>
    </row>
    <row r="229" spans="21:26">
      <c r="U229" s="368">
        <v>227</v>
      </c>
      <c r="V229" s="368">
        <v>1180</v>
      </c>
      <c r="W229" s="368">
        <v>50</v>
      </c>
      <c r="X229" s="368">
        <v>21600</v>
      </c>
      <c r="Z229" s="368">
        <v>2270</v>
      </c>
    </row>
    <row r="230" spans="21:26">
      <c r="U230" s="368">
        <v>228</v>
      </c>
      <c r="V230" s="368">
        <v>1185</v>
      </c>
      <c r="W230" s="368">
        <v>50</v>
      </c>
      <c r="X230" s="368">
        <v>21600</v>
      </c>
      <c r="Z230" s="368">
        <v>2280</v>
      </c>
    </row>
    <row r="231" spans="21:26">
      <c r="U231" s="368">
        <v>229</v>
      </c>
      <c r="V231" s="368">
        <v>1190</v>
      </c>
      <c r="W231" s="368">
        <v>50</v>
      </c>
      <c r="X231" s="368">
        <v>21600</v>
      </c>
      <c r="Z231" s="368">
        <v>2290</v>
      </c>
    </row>
    <row r="232" spans="21:26">
      <c r="U232" s="368">
        <v>230</v>
      </c>
      <c r="V232" s="368">
        <v>1195</v>
      </c>
      <c r="W232" s="368">
        <v>50</v>
      </c>
      <c r="X232" s="368">
        <v>21600</v>
      </c>
      <c r="Z232" s="368">
        <v>2300</v>
      </c>
    </row>
    <row r="233" spans="21:26">
      <c r="U233" s="368">
        <v>231</v>
      </c>
      <c r="V233" s="368">
        <v>1200</v>
      </c>
      <c r="W233" s="368">
        <v>50</v>
      </c>
      <c r="X233" s="368">
        <v>21600</v>
      </c>
      <c r="Z233" s="368">
        <v>2310</v>
      </c>
    </row>
    <row r="234" spans="21:26">
      <c r="U234" s="368">
        <v>232</v>
      </c>
      <c r="V234" s="368">
        <v>1205</v>
      </c>
      <c r="W234" s="368">
        <v>50</v>
      </c>
      <c r="X234" s="368">
        <v>21600</v>
      </c>
      <c r="Z234" s="368">
        <v>2320</v>
      </c>
    </row>
    <row r="235" spans="21:26">
      <c r="U235" s="368">
        <v>233</v>
      </c>
      <c r="V235" s="368">
        <v>1210</v>
      </c>
      <c r="W235" s="368">
        <v>50</v>
      </c>
      <c r="X235" s="368">
        <v>21600</v>
      </c>
      <c r="Z235" s="368">
        <v>2330</v>
      </c>
    </row>
    <row r="236" spans="21:26">
      <c r="U236" s="368">
        <v>234</v>
      </c>
      <c r="V236" s="368">
        <v>1215</v>
      </c>
      <c r="W236" s="368">
        <v>50</v>
      </c>
      <c r="X236" s="368">
        <v>21600</v>
      </c>
      <c r="Z236" s="368">
        <v>2340</v>
      </c>
    </row>
    <row r="237" spans="21:26">
      <c r="U237" s="368">
        <v>235</v>
      </c>
      <c r="V237" s="368">
        <v>1220</v>
      </c>
      <c r="W237" s="368">
        <v>50</v>
      </c>
      <c r="X237" s="368">
        <v>21600</v>
      </c>
      <c r="Z237" s="368">
        <v>2350</v>
      </c>
    </row>
    <row r="238" spans="21:26">
      <c r="U238" s="368">
        <v>236</v>
      </c>
      <c r="V238" s="368">
        <v>1225</v>
      </c>
      <c r="W238" s="368">
        <v>50</v>
      </c>
      <c r="X238" s="368">
        <v>21600</v>
      </c>
      <c r="Z238" s="368">
        <v>2360</v>
      </c>
    </row>
    <row r="239" spans="21:26">
      <c r="U239" s="368">
        <v>237</v>
      </c>
      <c r="V239" s="368">
        <v>1230</v>
      </c>
      <c r="W239" s="368">
        <v>50</v>
      </c>
      <c r="X239" s="368">
        <v>21600</v>
      </c>
      <c r="Z239" s="368">
        <v>2370</v>
      </c>
    </row>
    <row r="240" spans="21:26">
      <c r="U240" s="368">
        <v>238</v>
      </c>
      <c r="V240" s="368">
        <v>1235</v>
      </c>
      <c r="W240" s="368">
        <v>50</v>
      </c>
      <c r="X240" s="368">
        <v>21600</v>
      </c>
      <c r="Z240" s="368">
        <v>2380</v>
      </c>
    </row>
    <row r="241" spans="21:26">
      <c r="U241" s="368">
        <v>239</v>
      </c>
      <c r="V241" s="368">
        <v>1240</v>
      </c>
      <c r="W241" s="368">
        <v>50</v>
      </c>
      <c r="X241" s="368">
        <v>21600</v>
      </c>
      <c r="Z241" s="368">
        <v>2390</v>
      </c>
    </row>
    <row r="242" spans="21:26">
      <c r="U242" s="368">
        <v>240</v>
      </c>
      <c r="V242" s="368">
        <v>1245</v>
      </c>
      <c r="W242" s="368">
        <v>50</v>
      </c>
      <c r="X242" s="368">
        <v>21600</v>
      </c>
      <c r="Z242" s="368">
        <v>2400</v>
      </c>
    </row>
    <row r="243" spans="21:26">
      <c r="U243" s="368">
        <v>241</v>
      </c>
      <c r="V243" s="368">
        <v>1250</v>
      </c>
      <c r="W243" s="368">
        <v>50</v>
      </c>
      <c r="X243" s="368">
        <v>21600</v>
      </c>
      <c r="Z243" s="368">
        <v>2410</v>
      </c>
    </row>
    <row r="244" spans="21:26">
      <c r="U244" s="368">
        <v>242</v>
      </c>
      <c r="V244" s="368">
        <v>1255</v>
      </c>
      <c r="W244" s="368">
        <v>50</v>
      </c>
      <c r="X244" s="368">
        <v>21600</v>
      </c>
      <c r="Z244" s="368">
        <v>2420</v>
      </c>
    </row>
    <row r="245" spans="21:26">
      <c r="U245" s="368">
        <v>243</v>
      </c>
      <c r="V245" s="368">
        <v>1260</v>
      </c>
      <c r="W245" s="368">
        <v>50</v>
      </c>
      <c r="X245" s="368">
        <v>21600</v>
      </c>
      <c r="Z245" s="368">
        <v>2430</v>
      </c>
    </row>
    <row r="246" spans="21:26">
      <c r="U246" s="368">
        <v>244</v>
      </c>
      <c r="V246" s="368">
        <v>1265</v>
      </c>
      <c r="W246" s="368">
        <v>50</v>
      </c>
      <c r="X246" s="368">
        <v>21600</v>
      </c>
      <c r="Z246" s="368">
        <v>2440</v>
      </c>
    </row>
    <row r="247" spans="21:26">
      <c r="U247" s="368">
        <v>245</v>
      </c>
      <c r="V247" s="368">
        <v>1270</v>
      </c>
      <c r="W247" s="368">
        <v>50</v>
      </c>
      <c r="X247" s="368">
        <v>21600</v>
      </c>
      <c r="Z247" s="368">
        <v>2450</v>
      </c>
    </row>
    <row r="248" spans="21:26">
      <c r="U248" s="368">
        <v>246</v>
      </c>
      <c r="V248" s="368">
        <v>1275</v>
      </c>
      <c r="W248" s="368">
        <v>50</v>
      </c>
      <c r="X248" s="368">
        <v>21600</v>
      </c>
      <c r="Z248" s="368">
        <v>2460</v>
      </c>
    </row>
    <row r="249" spans="21:26">
      <c r="U249" s="368">
        <v>247</v>
      </c>
      <c r="V249" s="368">
        <v>1280</v>
      </c>
      <c r="W249" s="368">
        <v>50</v>
      </c>
      <c r="X249" s="368">
        <v>21600</v>
      </c>
      <c r="Z249" s="368">
        <v>2470</v>
      </c>
    </row>
    <row r="250" spans="21:26">
      <c r="U250" s="368">
        <v>248</v>
      </c>
      <c r="V250" s="368">
        <v>1285</v>
      </c>
      <c r="W250" s="368">
        <v>50</v>
      </c>
      <c r="X250" s="368">
        <v>21600</v>
      </c>
      <c r="Z250" s="368">
        <v>2480</v>
      </c>
    </row>
    <row r="251" spans="21:26">
      <c r="U251" s="368">
        <v>249</v>
      </c>
      <c r="V251" s="368">
        <v>1290</v>
      </c>
      <c r="W251" s="368">
        <v>50</v>
      </c>
      <c r="X251" s="368">
        <v>21600</v>
      </c>
      <c r="Z251" s="368">
        <v>2490</v>
      </c>
    </row>
    <row r="252" spans="21:26">
      <c r="U252" s="368">
        <v>250</v>
      </c>
      <c r="V252" s="368">
        <v>1295</v>
      </c>
      <c r="W252" s="368">
        <v>50</v>
      </c>
      <c r="X252" s="368">
        <v>21600</v>
      </c>
      <c r="Z252" s="368">
        <v>2500</v>
      </c>
    </row>
    <row r="253" spans="21:26">
      <c r="U253" s="368">
        <v>251</v>
      </c>
      <c r="V253" s="368">
        <v>1300</v>
      </c>
      <c r="W253" s="368">
        <v>50</v>
      </c>
      <c r="X253" s="368">
        <v>21600</v>
      </c>
      <c r="Z253" s="368">
        <v>2510</v>
      </c>
    </row>
    <row r="254" spans="21:26">
      <c r="U254" s="368">
        <v>252</v>
      </c>
      <c r="V254" s="368">
        <v>1305</v>
      </c>
      <c r="W254" s="368">
        <v>50</v>
      </c>
      <c r="X254" s="368">
        <v>21600</v>
      </c>
      <c r="Z254" s="368">
        <v>2520</v>
      </c>
    </row>
    <row r="255" spans="21:26">
      <c r="U255" s="368">
        <v>253</v>
      </c>
      <c r="V255" s="368">
        <v>1310</v>
      </c>
      <c r="W255" s="368">
        <v>50</v>
      </c>
      <c r="X255" s="368">
        <v>21600</v>
      </c>
      <c r="Z255" s="368">
        <v>2530</v>
      </c>
    </row>
    <row r="256" spans="21:26">
      <c r="U256" s="368">
        <v>254</v>
      </c>
      <c r="V256" s="368">
        <v>1315</v>
      </c>
      <c r="W256" s="368">
        <v>50</v>
      </c>
      <c r="X256" s="368">
        <v>21600</v>
      </c>
      <c r="Z256" s="368">
        <v>2540</v>
      </c>
    </row>
    <row r="257" spans="21:26">
      <c r="U257" s="368">
        <v>255</v>
      </c>
      <c r="V257" s="368">
        <v>1320</v>
      </c>
      <c r="W257" s="368">
        <v>50</v>
      </c>
      <c r="X257" s="368">
        <v>21600</v>
      </c>
      <c r="Z257" s="368">
        <v>2550</v>
      </c>
    </row>
    <row r="258" spans="21:26">
      <c r="U258" s="368">
        <v>256</v>
      </c>
      <c r="V258" s="368">
        <v>1325</v>
      </c>
      <c r="W258" s="368">
        <v>50</v>
      </c>
      <c r="X258" s="368">
        <v>21600</v>
      </c>
      <c r="Z258" s="368">
        <v>2560</v>
      </c>
    </row>
    <row r="259" spans="21:26">
      <c r="U259" s="368">
        <v>257</v>
      </c>
      <c r="V259" s="368">
        <v>1330</v>
      </c>
      <c r="W259" s="368">
        <v>50</v>
      </c>
      <c r="X259" s="368">
        <v>21600</v>
      </c>
      <c r="Z259" s="368">
        <v>2570</v>
      </c>
    </row>
    <row r="260" spans="21:26">
      <c r="U260" s="368">
        <v>258</v>
      </c>
      <c r="V260" s="368">
        <v>1335</v>
      </c>
      <c r="W260" s="368">
        <v>50</v>
      </c>
      <c r="X260" s="368">
        <v>21600</v>
      </c>
      <c r="Z260" s="368">
        <v>2580</v>
      </c>
    </row>
    <row r="261" spans="21:26">
      <c r="U261" s="368">
        <v>259</v>
      </c>
      <c r="V261" s="368">
        <v>1340</v>
      </c>
      <c r="W261" s="368">
        <v>50</v>
      </c>
      <c r="X261" s="368">
        <v>21600</v>
      </c>
      <c r="Z261" s="368">
        <v>2590</v>
      </c>
    </row>
    <row r="262" spans="21:26">
      <c r="U262" s="368">
        <v>260</v>
      </c>
      <c r="V262" s="368">
        <v>1345</v>
      </c>
      <c r="W262" s="368">
        <v>50</v>
      </c>
      <c r="X262" s="368">
        <v>21600</v>
      </c>
      <c r="Z262" s="368">
        <v>2600</v>
      </c>
    </row>
    <row r="263" spans="21:26">
      <c r="U263" s="368">
        <v>261</v>
      </c>
      <c r="V263" s="368">
        <v>1350</v>
      </c>
      <c r="W263" s="368">
        <v>50</v>
      </c>
      <c r="X263" s="368">
        <v>21600</v>
      </c>
      <c r="Z263" s="368">
        <v>2610</v>
      </c>
    </row>
    <row r="264" spans="21:26">
      <c r="U264" s="368">
        <v>262</v>
      </c>
      <c r="V264" s="368">
        <v>1355</v>
      </c>
      <c r="W264" s="368">
        <v>50</v>
      </c>
      <c r="X264" s="368">
        <v>21600</v>
      </c>
      <c r="Z264" s="368">
        <v>2620</v>
      </c>
    </row>
    <row r="265" spans="21:26">
      <c r="U265" s="368">
        <v>263</v>
      </c>
      <c r="V265" s="368">
        <v>1360</v>
      </c>
      <c r="W265" s="368">
        <v>50</v>
      </c>
      <c r="X265" s="368">
        <v>21600</v>
      </c>
      <c r="Z265" s="368">
        <v>2630</v>
      </c>
    </row>
    <row r="266" spans="21:26">
      <c r="U266" s="368">
        <v>264</v>
      </c>
      <c r="V266" s="368">
        <v>1365</v>
      </c>
      <c r="W266" s="368">
        <v>50</v>
      </c>
      <c r="X266" s="368">
        <v>21600</v>
      </c>
      <c r="Z266" s="368">
        <v>2640</v>
      </c>
    </row>
    <row r="267" spans="21:26">
      <c r="U267" s="368">
        <v>265</v>
      </c>
      <c r="V267" s="368">
        <v>1370</v>
      </c>
      <c r="W267" s="368">
        <v>50</v>
      </c>
      <c r="X267" s="368">
        <v>21600</v>
      </c>
      <c r="Z267" s="368">
        <v>2650</v>
      </c>
    </row>
    <row r="268" spans="21:26">
      <c r="U268" s="368">
        <v>266</v>
      </c>
      <c r="V268" s="368">
        <v>1375</v>
      </c>
      <c r="W268" s="368">
        <v>50</v>
      </c>
      <c r="X268" s="368">
        <v>21600</v>
      </c>
      <c r="Z268" s="368">
        <v>2660</v>
      </c>
    </row>
    <row r="269" spans="21:26">
      <c r="U269" s="368">
        <v>267</v>
      </c>
      <c r="V269" s="368">
        <v>1380</v>
      </c>
      <c r="W269" s="368">
        <v>50</v>
      </c>
      <c r="X269" s="368">
        <v>21600</v>
      </c>
      <c r="Z269" s="368">
        <v>2670</v>
      </c>
    </row>
    <row r="270" spans="21:26">
      <c r="U270" s="368">
        <v>268</v>
      </c>
      <c r="V270" s="368">
        <v>1385</v>
      </c>
      <c r="W270" s="368">
        <v>50</v>
      </c>
      <c r="X270" s="368">
        <v>21600</v>
      </c>
      <c r="Z270" s="368">
        <v>2680</v>
      </c>
    </row>
    <row r="271" spans="21:26">
      <c r="U271" s="368">
        <v>269</v>
      </c>
      <c r="V271" s="368">
        <v>1390</v>
      </c>
      <c r="W271" s="368">
        <v>50</v>
      </c>
      <c r="X271" s="368">
        <v>21600</v>
      </c>
      <c r="Z271" s="368">
        <v>2690</v>
      </c>
    </row>
    <row r="272" spans="21:26">
      <c r="U272" s="368">
        <v>270</v>
      </c>
      <c r="V272" s="368">
        <v>1395</v>
      </c>
      <c r="W272" s="368">
        <v>50</v>
      </c>
      <c r="X272" s="368">
        <v>21600</v>
      </c>
      <c r="Z272" s="368">
        <v>2700</v>
      </c>
    </row>
    <row r="273" spans="21:26">
      <c r="U273" s="368">
        <v>271</v>
      </c>
      <c r="V273" s="368">
        <v>1400</v>
      </c>
      <c r="W273" s="368">
        <v>50</v>
      </c>
      <c r="X273" s="368">
        <v>21600</v>
      </c>
      <c r="Z273" s="368">
        <v>2710</v>
      </c>
    </row>
    <row r="274" spans="21:26">
      <c r="U274" s="368">
        <v>272</v>
      </c>
      <c r="V274" s="368">
        <v>1405</v>
      </c>
      <c r="W274" s="368">
        <v>50</v>
      </c>
      <c r="X274" s="368">
        <v>21600</v>
      </c>
      <c r="Z274" s="368">
        <v>2720</v>
      </c>
    </row>
    <row r="275" spans="21:26">
      <c r="U275" s="368">
        <v>273</v>
      </c>
      <c r="V275" s="368">
        <v>1410</v>
      </c>
      <c r="W275" s="368">
        <v>50</v>
      </c>
      <c r="X275" s="368">
        <v>21600</v>
      </c>
      <c r="Z275" s="368">
        <v>2730</v>
      </c>
    </row>
    <row r="276" spans="21:26">
      <c r="U276" s="368">
        <v>274</v>
      </c>
      <c r="V276" s="368">
        <v>1415</v>
      </c>
      <c r="W276" s="368">
        <v>50</v>
      </c>
      <c r="X276" s="368">
        <v>21600</v>
      </c>
      <c r="Z276" s="368">
        <v>2740</v>
      </c>
    </row>
    <row r="277" spans="21:26">
      <c r="U277" s="368">
        <v>275</v>
      </c>
      <c r="V277" s="368">
        <v>1420</v>
      </c>
      <c r="W277" s="368">
        <v>50</v>
      </c>
      <c r="X277" s="368">
        <v>21600</v>
      </c>
      <c r="Z277" s="368">
        <v>2750</v>
      </c>
    </row>
    <row r="278" spans="21:26">
      <c r="U278" s="368">
        <v>276</v>
      </c>
      <c r="V278" s="368">
        <v>1425</v>
      </c>
      <c r="W278" s="368">
        <v>50</v>
      </c>
      <c r="X278" s="368">
        <v>21600</v>
      </c>
      <c r="Z278" s="368">
        <v>2760</v>
      </c>
    </row>
    <row r="279" spans="21:26">
      <c r="U279" s="368">
        <v>277</v>
      </c>
      <c r="V279" s="368">
        <v>1430</v>
      </c>
      <c r="W279" s="368">
        <v>50</v>
      </c>
      <c r="X279" s="368">
        <v>21600</v>
      </c>
      <c r="Z279" s="368">
        <v>2770</v>
      </c>
    </row>
    <row r="280" spans="21:26">
      <c r="U280" s="368">
        <v>278</v>
      </c>
      <c r="V280" s="368">
        <v>1435</v>
      </c>
      <c r="W280" s="368">
        <v>50</v>
      </c>
      <c r="X280" s="368">
        <v>21600</v>
      </c>
      <c r="Z280" s="368">
        <v>2780</v>
      </c>
    </row>
    <row r="281" spans="21:26">
      <c r="U281" s="368">
        <v>279</v>
      </c>
      <c r="V281" s="368">
        <v>1440</v>
      </c>
      <c r="W281" s="368">
        <v>50</v>
      </c>
      <c r="X281" s="368">
        <v>21600</v>
      </c>
      <c r="Z281" s="368">
        <v>2790</v>
      </c>
    </row>
    <row r="282" spans="21:26">
      <c r="U282" s="368">
        <v>280</v>
      </c>
      <c r="V282" s="368">
        <v>1445</v>
      </c>
      <c r="W282" s="368">
        <v>50</v>
      </c>
      <c r="X282" s="368">
        <v>21600</v>
      </c>
      <c r="Z282" s="368">
        <v>2800</v>
      </c>
    </row>
    <row r="283" spans="21:26">
      <c r="U283" s="368">
        <v>281</v>
      </c>
      <c r="V283" s="368">
        <v>1450</v>
      </c>
      <c r="W283" s="368">
        <v>50</v>
      </c>
      <c r="X283" s="368">
        <v>21600</v>
      </c>
      <c r="Z283" s="368">
        <v>2810</v>
      </c>
    </row>
    <row r="284" spans="21:26">
      <c r="U284" s="368">
        <v>282</v>
      </c>
      <c r="V284" s="368">
        <v>1455</v>
      </c>
      <c r="W284" s="368">
        <v>50</v>
      </c>
      <c r="X284" s="368">
        <v>21600</v>
      </c>
      <c r="Z284" s="368">
        <v>2820</v>
      </c>
    </row>
    <row r="285" spans="21:26">
      <c r="U285" s="368">
        <v>283</v>
      </c>
      <c r="V285" s="368">
        <v>1460</v>
      </c>
      <c r="W285" s="368">
        <v>50</v>
      </c>
      <c r="X285" s="368">
        <v>21600</v>
      </c>
      <c r="Z285" s="368">
        <v>2830</v>
      </c>
    </row>
    <row r="286" spans="21:26">
      <c r="U286" s="368">
        <v>284</v>
      </c>
      <c r="V286" s="368">
        <v>1465</v>
      </c>
      <c r="W286" s="368">
        <v>50</v>
      </c>
      <c r="X286" s="368">
        <v>21600</v>
      </c>
      <c r="Z286" s="368">
        <v>2840</v>
      </c>
    </row>
    <row r="287" spans="21:26">
      <c r="U287" s="368">
        <v>285</v>
      </c>
      <c r="V287" s="368">
        <v>1470</v>
      </c>
      <c r="W287" s="368">
        <v>50</v>
      </c>
      <c r="X287" s="368">
        <v>21600</v>
      </c>
      <c r="Z287" s="368">
        <v>2850</v>
      </c>
    </row>
    <row r="288" spans="21:26">
      <c r="U288" s="368">
        <v>286</v>
      </c>
      <c r="V288" s="368">
        <v>1475</v>
      </c>
      <c r="W288" s="368">
        <v>50</v>
      </c>
      <c r="X288" s="368">
        <v>21600</v>
      </c>
      <c r="Z288" s="368">
        <v>2860</v>
      </c>
    </row>
    <row r="289" spans="21:26">
      <c r="U289" s="368">
        <v>287</v>
      </c>
      <c r="V289" s="368">
        <v>1480</v>
      </c>
      <c r="W289" s="368">
        <v>50</v>
      </c>
      <c r="X289" s="368">
        <v>21600</v>
      </c>
      <c r="Z289" s="368">
        <v>2870</v>
      </c>
    </row>
    <row r="290" spans="21:26">
      <c r="U290" s="368">
        <v>288</v>
      </c>
      <c r="V290" s="368">
        <v>1485</v>
      </c>
      <c r="W290" s="368">
        <v>50</v>
      </c>
      <c r="X290" s="368">
        <v>21600</v>
      </c>
      <c r="Z290" s="368">
        <v>2880</v>
      </c>
    </row>
    <row r="291" spans="21:26">
      <c r="U291" s="368">
        <v>289</v>
      </c>
      <c r="V291" s="368">
        <v>1490</v>
      </c>
      <c r="W291" s="368">
        <v>50</v>
      </c>
      <c r="X291" s="368">
        <v>21600</v>
      </c>
      <c r="Z291" s="368">
        <v>2890</v>
      </c>
    </row>
    <row r="292" spans="21:26">
      <c r="U292" s="368">
        <v>290</v>
      </c>
      <c r="V292" s="368">
        <v>1495</v>
      </c>
      <c r="W292" s="368">
        <v>50</v>
      </c>
      <c r="X292" s="368">
        <v>21600</v>
      </c>
      <c r="Z292" s="368">
        <v>2900</v>
      </c>
    </row>
    <row r="293" spans="21:26">
      <c r="U293" s="368">
        <v>291</v>
      </c>
      <c r="V293" s="368">
        <v>1500</v>
      </c>
      <c r="W293" s="368">
        <v>50</v>
      </c>
      <c r="X293" s="368">
        <v>21600</v>
      </c>
      <c r="Z293" s="368">
        <v>2910</v>
      </c>
    </row>
    <row r="294" spans="21:26">
      <c r="U294" s="368">
        <v>292</v>
      </c>
      <c r="V294" s="368">
        <v>1505</v>
      </c>
      <c r="W294" s="368">
        <v>50</v>
      </c>
      <c r="X294" s="368">
        <v>21600</v>
      </c>
      <c r="Z294" s="368">
        <v>2920</v>
      </c>
    </row>
    <row r="295" spans="21:26">
      <c r="U295" s="368">
        <v>293</v>
      </c>
      <c r="V295" s="368">
        <v>1510</v>
      </c>
      <c r="W295" s="368">
        <v>50</v>
      </c>
      <c r="X295" s="368">
        <v>21600</v>
      </c>
      <c r="Z295" s="368">
        <v>2930</v>
      </c>
    </row>
    <row r="296" spans="21:26">
      <c r="U296" s="368">
        <v>294</v>
      </c>
      <c r="V296" s="368">
        <v>1515</v>
      </c>
      <c r="W296" s="368">
        <v>50</v>
      </c>
      <c r="X296" s="368">
        <v>21600</v>
      </c>
      <c r="Z296" s="368">
        <v>2940</v>
      </c>
    </row>
    <row r="297" spans="21:26">
      <c r="U297" s="368">
        <v>295</v>
      </c>
      <c r="V297" s="368">
        <v>1520</v>
      </c>
      <c r="W297" s="368">
        <v>50</v>
      </c>
      <c r="X297" s="368">
        <v>21600</v>
      </c>
      <c r="Z297" s="368">
        <v>2950</v>
      </c>
    </row>
    <row r="298" spans="21:26">
      <c r="U298" s="368">
        <v>296</v>
      </c>
      <c r="V298" s="368">
        <v>1525</v>
      </c>
      <c r="W298" s="368">
        <v>50</v>
      </c>
      <c r="X298" s="368">
        <v>21600</v>
      </c>
      <c r="Z298" s="368">
        <v>2960</v>
      </c>
    </row>
    <row r="299" spans="21:26">
      <c r="U299" s="368">
        <v>297</v>
      </c>
      <c r="V299" s="368">
        <v>1530</v>
      </c>
      <c r="W299" s="368">
        <v>50</v>
      </c>
      <c r="X299" s="368">
        <v>21600</v>
      </c>
      <c r="Z299" s="368">
        <v>2970</v>
      </c>
    </row>
    <row r="300" spans="21:26">
      <c r="U300" s="368">
        <v>298</v>
      </c>
      <c r="V300" s="368">
        <v>1535</v>
      </c>
      <c r="W300" s="368">
        <v>50</v>
      </c>
      <c r="X300" s="368">
        <v>21600</v>
      </c>
      <c r="Z300" s="368">
        <v>2980</v>
      </c>
    </row>
    <row r="301" spans="21:26">
      <c r="U301" s="368">
        <v>299</v>
      </c>
      <c r="V301" s="368">
        <v>1540</v>
      </c>
      <c r="W301" s="368">
        <v>50</v>
      </c>
      <c r="X301" s="368">
        <v>21600</v>
      </c>
      <c r="Z301" s="368">
        <v>2990</v>
      </c>
    </row>
    <row r="302" spans="21:26">
      <c r="U302" s="368">
        <v>300</v>
      </c>
      <c r="V302" s="368">
        <v>1545</v>
      </c>
      <c r="W302" s="368">
        <v>50</v>
      </c>
      <c r="X302" s="368">
        <v>21600</v>
      </c>
      <c r="Z302" s="368">
        <v>3000</v>
      </c>
    </row>
    <row r="303" spans="21:26">
      <c r="U303" s="368">
        <v>301</v>
      </c>
      <c r="V303" s="368">
        <v>1550</v>
      </c>
      <c r="W303" s="368">
        <v>50</v>
      </c>
      <c r="X303" s="368">
        <v>21600</v>
      </c>
      <c r="Z303" s="368">
        <v>3010</v>
      </c>
    </row>
    <row r="304" spans="21:26">
      <c r="U304" s="368">
        <v>302</v>
      </c>
      <c r="V304" s="368">
        <v>1555</v>
      </c>
      <c r="W304" s="368">
        <v>50</v>
      </c>
      <c r="X304" s="368">
        <v>21600</v>
      </c>
      <c r="Z304" s="368">
        <v>3020</v>
      </c>
    </row>
    <row r="305" spans="21:26">
      <c r="U305" s="368">
        <v>303</v>
      </c>
      <c r="V305" s="368">
        <v>1560</v>
      </c>
      <c r="W305" s="368">
        <v>50</v>
      </c>
      <c r="X305" s="368">
        <v>21600</v>
      </c>
      <c r="Z305" s="368">
        <v>3030</v>
      </c>
    </row>
    <row r="306" spans="21:26">
      <c r="U306" s="368">
        <v>304</v>
      </c>
      <c r="V306" s="368">
        <v>1565</v>
      </c>
      <c r="W306" s="368">
        <v>50</v>
      </c>
      <c r="X306" s="368">
        <v>21600</v>
      </c>
      <c r="Z306" s="368">
        <v>3040</v>
      </c>
    </row>
    <row r="307" spans="21:26">
      <c r="U307" s="368">
        <v>305</v>
      </c>
      <c r="V307" s="368">
        <v>1570</v>
      </c>
      <c r="W307" s="368">
        <v>50</v>
      </c>
      <c r="X307" s="368">
        <v>21600</v>
      </c>
      <c r="Z307" s="368">
        <v>3050</v>
      </c>
    </row>
    <row r="308" spans="21:26">
      <c r="U308" s="368">
        <v>306</v>
      </c>
      <c r="V308" s="368">
        <v>1575</v>
      </c>
      <c r="W308" s="368">
        <v>50</v>
      </c>
      <c r="X308" s="368">
        <v>21600</v>
      </c>
      <c r="Z308" s="368">
        <v>3060</v>
      </c>
    </row>
    <row r="309" spans="21:26">
      <c r="U309" s="368">
        <v>307</v>
      </c>
      <c r="V309" s="368">
        <v>1580</v>
      </c>
      <c r="W309" s="368">
        <v>50</v>
      </c>
      <c r="X309" s="368">
        <v>21600</v>
      </c>
      <c r="Z309" s="368">
        <v>3070</v>
      </c>
    </row>
    <row r="310" spans="21:26">
      <c r="U310" s="368">
        <v>308</v>
      </c>
      <c r="V310" s="368">
        <v>1585</v>
      </c>
      <c r="W310" s="368">
        <v>50</v>
      </c>
      <c r="X310" s="368">
        <v>21600</v>
      </c>
      <c r="Z310" s="368">
        <v>3080</v>
      </c>
    </row>
    <row r="311" spans="21:26">
      <c r="U311" s="368">
        <v>309</v>
      </c>
      <c r="V311" s="368">
        <v>1590</v>
      </c>
      <c r="W311" s="368">
        <v>50</v>
      </c>
      <c r="X311" s="368">
        <v>21600</v>
      </c>
      <c r="Z311" s="368">
        <v>3090</v>
      </c>
    </row>
    <row r="312" spans="21:26">
      <c r="U312" s="368">
        <v>310</v>
      </c>
      <c r="V312" s="368">
        <v>1595</v>
      </c>
      <c r="W312" s="368">
        <v>50</v>
      </c>
      <c r="X312" s="368">
        <v>21600</v>
      </c>
      <c r="Z312" s="368">
        <v>3100</v>
      </c>
    </row>
    <row r="313" spans="21:26">
      <c r="U313" s="368">
        <v>311</v>
      </c>
      <c r="V313" s="368">
        <v>1600</v>
      </c>
      <c r="W313" s="368">
        <v>50</v>
      </c>
      <c r="X313" s="368">
        <v>21600</v>
      </c>
      <c r="Z313" s="368">
        <v>3110</v>
      </c>
    </row>
    <row r="314" spans="21:26">
      <c r="U314" s="368">
        <v>312</v>
      </c>
      <c r="V314" s="368">
        <v>1605</v>
      </c>
      <c r="W314" s="368">
        <v>50</v>
      </c>
      <c r="X314" s="368">
        <v>21600</v>
      </c>
      <c r="Z314" s="368">
        <v>3120</v>
      </c>
    </row>
    <row r="315" spans="21:26">
      <c r="U315" s="368">
        <v>313</v>
      </c>
      <c r="V315" s="368">
        <v>1610</v>
      </c>
      <c r="W315" s="368">
        <v>50</v>
      </c>
      <c r="X315" s="368">
        <v>21600</v>
      </c>
      <c r="Z315" s="368">
        <v>3130</v>
      </c>
    </row>
    <row r="316" spans="21:26">
      <c r="U316" s="368">
        <v>314</v>
      </c>
      <c r="V316" s="368">
        <v>1615</v>
      </c>
      <c r="W316" s="368">
        <v>50</v>
      </c>
      <c r="X316" s="368">
        <v>21600</v>
      </c>
      <c r="Z316" s="368">
        <v>3140</v>
      </c>
    </row>
    <row r="317" spans="21:26">
      <c r="U317" s="368">
        <v>315</v>
      </c>
      <c r="V317" s="368">
        <v>1620</v>
      </c>
      <c r="W317" s="368">
        <v>50</v>
      </c>
      <c r="X317" s="368">
        <v>21600</v>
      </c>
      <c r="Z317" s="368">
        <v>3150</v>
      </c>
    </row>
    <row r="318" spans="21:26">
      <c r="U318" s="368">
        <v>316</v>
      </c>
      <c r="V318" s="368">
        <v>1625</v>
      </c>
      <c r="W318" s="368">
        <v>50</v>
      </c>
      <c r="X318" s="368">
        <v>21600</v>
      </c>
      <c r="Z318" s="368">
        <v>3160</v>
      </c>
    </row>
    <row r="319" spans="21:26">
      <c r="U319" s="368">
        <v>317</v>
      </c>
      <c r="V319" s="368">
        <v>1630</v>
      </c>
      <c r="W319" s="368">
        <v>50</v>
      </c>
      <c r="X319" s="368">
        <v>21600</v>
      </c>
      <c r="Z319" s="368">
        <v>3170</v>
      </c>
    </row>
    <row r="320" spans="21:26">
      <c r="U320" s="368">
        <v>318</v>
      </c>
      <c r="V320" s="368">
        <v>1635</v>
      </c>
      <c r="W320" s="368">
        <v>50</v>
      </c>
      <c r="X320" s="368">
        <v>21600</v>
      </c>
      <c r="Z320" s="368">
        <v>3180</v>
      </c>
    </row>
    <row r="321" spans="21:26">
      <c r="U321" s="368">
        <v>319</v>
      </c>
      <c r="V321" s="368">
        <v>1640</v>
      </c>
      <c r="W321" s="368">
        <v>50</v>
      </c>
      <c r="X321" s="368">
        <v>21600</v>
      </c>
      <c r="Z321" s="368">
        <v>3190</v>
      </c>
    </row>
    <row r="322" spans="21:26">
      <c r="U322" s="368">
        <v>320</v>
      </c>
      <c r="V322" s="368">
        <v>1645</v>
      </c>
      <c r="W322" s="368">
        <v>50</v>
      </c>
      <c r="X322" s="368">
        <v>21600</v>
      </c>
      <c r="Z322" s="368">
        <v>3200</v>
      </c>
    </row>
    <row r="323" spans="21:26">
      <c r="U323" s="368">
        <v>321</v>
      </c>
      <c r="V323" s="368">
        <v>1650</v>
      </c>
      <c r="W323" s="368">
        <v>50</v>
      </c>
      <c r="X323" s="368">
        <v>21600</v>
      </c>
      <c r="Z323" s="368">
        <v>3210</v>
      </c>
    </row>
    <row r="324" spans="21:26">
      <c r="U324" s="368">
        <v>322</v>
      </c>
      <c r="V324" s="368">
        <v>1655</v>
      </c>
      <c r="W324" s="368">
        <v>50</v>
      </c>
      <c r="X324" s="368">
        <v>21600</v>
      </c>
      <c r="Z324" s="368">
        <v>3220</v>
      </c>
    </row>
    <row r="325" spans="21:26">
      <c r="U325" s="368">
        <v>323</v>
      </c>
      <c r="V325" s="368">
        <v>1660</v>
      </c>
      <c r="W325" s="368">
        <v>50</v>
      </c>
      <c r="X325" s="368">
        <v>21600</v>
      </c>
      <c r="Z325" s="368">
        <v>3230</v>
      </c>
    </row>
    <row r="326" spans="21:26">
      <c r="U326" s="368">
        <v>324</v>
      </c>
      <c r="V326" s="368">
        <v>1665</v>
      </c>
      <c r="W326" s="368">
        <v>50</v>
      </c>
      <c r="X326" s="368">
        <v>21600</v>
      </c>
      <c r="Z326" s="368">
        <v>3240</v>
      </c>
    </row>
    <row r="327" spans="21:26">
      <c r="U327" s="368">
        <v>325</v>
      </c>
      <c r="V327" s="368">
        <v>1670</v>
      </c>
      <c r="W327" s="368">
        <v>50</v>
      </c>
      <c r="X327" s="368">
        <v>21600</v>
      </c>
      <c r="Z327" s="368">
        <v>3250</v>
      </c>
    </row>
    <row r="328" spans="21:26">
      <c r="U328" s="368">
        <v>326</v>
      </c>
      <c r="V328" s="368">
        <v>1675</v>
      </c>
      <c r="W328" s="368">
        <v>50</v>
      </c>
      <c r="X328" s="368">
        <v>21600</v>
      </c>
      <c r="Z328" s="368">
        <v>3260</v>
      </c>
    </row>
    <row r="329" spans="21:26">
      <c r="U329" s="368">
        <v>327</v>
      </c>
      <c r="V329" s="368">
        <v>1680</v>
      </c>
      <c r="W329" s="368">
        <v>50</v>
      </c>
      <c r="X329" s="368">
        <v>21600</v>
      </c>
      <c r="Z329" s="368">
        <v>3270</v>
      </c>
    </row>
    <row r="330" spans="21:26">
      <c r="U330" s="368">
        <v>328</v>
      </c>
      <c r="V330" s="368">
        <v>1685</v>
      </c>
      <c r="W330" s="368">
        <v>50</v>
      </c>
      <c r="X330" s="368">
        <v>21600</v>
      </c>
      <c r="Z330" s="368">
        <v>3280</v>
      </c>
    </row>
    <row r="331" spans="21:26">
      <c r="U331" s="368">
        <v>329</v>
      </c>
      <c r="V331" s="368">
        <v>1690</v>
      </c>
      <c r="W331" s="368">
        <v>50</v>
      </c>
      <c r="X331" s="368">
        <v>21600</v>
      </c>
      <c r="Z331" s="368">
        <v>3290</v>
      </c>
    </row>
    <row r="332" spans="21:26">
      <c r="U332" s="368">
        <v>330</v>
      </c>
      <c r="V332" s="368">
        <v>1695</v>
      </c>
      <c r="W332" s="368">
        <v>50</v>
      </c>
      <c r="X332" s="368">
        <v>21600</v>
      </c>
      <c r="Z332" s="368">
        <v>3300</v>
      </c>
    </row>
    <row r="333" spans="21:26">
      <c r="U333" s="368">
        <v>331</v>
      </c>
      <c r="V333" s="368">
        <v>1700</v>
      </c>
      <c r="W333" s="368">
        <v>50</v>
      </c>
      <c r="X333" s="368">
        <v>21600</v>
      </c>
      <c r="Z333" s="368">
        <v>3310</v>
      </c>
    </row>
    <row r="334" spans="21:26">
      <c r="U334" s="368">
        <v>332</v>
      </c>
      <c r="V334" s="368">
        <v>1705</v>
      </c>
      <c r="W334" s="368">
        <v>50</v>
      </c>
      <c r="X334" s="368">
        <v>21600</v>
      </c>
      <c r="Z334" s="368">
        <v>3320</v>
      </c>
    </row>
    <row r="335" spans="21:26">
      <c r="U335" s="368">
        <v>333</v>
      </c>
      <c r="V335" s="368">
        <v>1710</v>
      </c>
      <c r="W335" s="368">
        <v>50</v>
      </c>
      <c r="X335" s="368">
        <v>21600</v>
      </c>
      <c r="Z335" s="368">
        <v>3330</v>
      </c>
    </row>
    <row r="336" spans="21:26">
      <c r="U336" s="368">
        <v>334</v>
      </c>
      <c r="V336" s="368">
        <v>1715</v>
      </c>
      <c r="W336" s="368">
        <v>50</v>
      </c>
      <c r="X336" s="368">
        <v>21600</v>
      </c>
      <c r="Z336" s="368">
        <v>3340</v>
      </c>
    </row>
    <row r="337" spans="21:26">
      <c r="U337" s="368">
        <v>335</v>
      </c>
      <c r="V337" s="368">
        <v>1720</v>
      </c>
      <c r="W337" s="368">
        <v>50</v>
      </c>
      <c r="X337" s="368">
        <v>21600</v>
      </c>
      <c r="Z337" s="368">
        <v>3350</v>
      </c>
    </row>
    <row r="338" spans="21:26">
      <c r="U338" s="368">
        <v>336</v>
      </c>
      <c r="V338" s="368">
        <v>1725</v>
      </c>
      <c r="W338" s="368">
        <v>50</v>
      </c>
      <c r="X338" s="368">
        <v>21600</v>
      </c>
      <c r="Z338" s="368">
        <v>3360</v>
      </c>
    </row>
    <row r="339" spans="21:26">
      <c r="U339" s="368">
        <v>337</v>
      </c>
      <c r="V339" s="368">
        <v>1730</v>
      </c>
      <c r="W339" s="368">
        <v>50</v>
      </c>
      <c r="X339" s="368">
        <v>21600</v>
      </c>
      <c r="Z339" s="368">
        <v>3370</v>
      </c>
    </row>
    <row r="340" spans="21:26">
      <c r="U340" s="368">
        <v>338</v>
      </c>
      <c r="V340" s="368">
        <v>1735</v>
      </c>
      <c r="W340" s="368">
        <v>50</v>
      </c>
      <c r="X340" s="368">
        <v>21600</v>
      </c>
      <c r="Z340" s="368">
        <v>3380</v>
      </c>
    </row>
    <row r="341" spans="21:26">
      <c r="U341" s="368">
        <v>339</v>
      </c>
      <c r="V341" s="368">
        <v>1740</v>
      </c>
      <c r="W341" s="368">
        <v>50</v>
      </c>
      <c r="X341" s="368">
        <v>21600</v>
      </c>
      <c r="Z341" s="368">
        <v>3390</v>
      </c>
    </row>
    <row r="342" spans="21:26">
      <c r="U342" s="368">
        <v>340</v>
      </c>
      <c r="V342" s="368">
        <v>1745</v>
      </c>
      <c r="W342" s="368">
        <v>50</v>
      </c>
      <c r="X342" s="368">
        <v>21600</v>
      </c>
      <c r="Z342" s="368">
        <v>3400</v>
      </c>
    </row>
    <row r="343" spans="21:26">
      <c r="U343" s="368">
        <v>341</v>
      </c>
      <c r="V343" s="368">
        <v>1750</v>
      </c>
      <c r="W343" s="368">
        <v>50</v>
      </c>
      <c r="X343" s="368">
        <v>21600</v>
      </c>
      <c r="Z343" s="368">
        <v>3410</v>
      </c>
    </row>
    <row r="344" spans="21:26">
      <c r="U344" s="368">
        <v>342</v>
      </c>
      <c r="V344" s="368">
        <v>1755</v>
      </c>
      <c r="W344" s="368">
        <v>50</v>
      </c>
      <c r="X344" s="368">
        <v>21600</v>
      </c>
      <c r="Z344" s="368">
        <v>3420</v>
      </c>
    </row>
    <row r="345" spans="21:26">
      <c r="U345" s="368">
        <v>343</v>
      </c>
      <c r="V345" s="368">
        <v>1760</v>
      </c>
      <c r="W345" s="368">
        <v>50</v>
      </c>
      <c r="X345" s="368">
        <v>21600</v>
      </c>
      <c r="Z345" s="368">
        <v>3430</v>
      </c>
    </row>
    <row r="346" spans="21:26">
      <c r="U346" s="368">
        <v>344</v>
      </c>
      <c r="V346" s="368">
        <v>1765</v>
      </c>
      <c r="W346" s="368">
        <v>50</v>
      </c>
      <c r="X346" s="368">
        <v>21600</v>
      </c>
      <c r="Z346" s="368">
        <v>3440</v>
      </c>
    </row>
    <row r="347" spans="21:26">
      <c r="U347" s="368">
        <v>345</v>
      </c>
      <c r="V347" s="368">
        <v>1770</v>
      </c>
      <c r="W347" s="368">
        <v>50</v>
      </c>
      <c r="X347" s="368">
        <v>21600</v>
      </c>
      <c r="Z347" s="368">
        <v>3450</v>
      </c>
    </row>
    <row r="348" spans="21:26">
      <c r="U348" s="368">
        <v>346</v>
      </c>
      <c r="V348" s="368">
        <v>1775</v>
      </c>
      <c r="W348" s="368">
        <v>50</v>
      </c>
      <c r="X348" s="368">
        <v>21600</v>
      </c>
      <c r="Z348" s="368">
        <v>3460</v>
      </c>
    </row>
    <row r="349" spans="21:26">
      <c r="U349" s="368">
        <v>347</v>
      </c>
      <c r="V349" s="368">
        <v>1780</v>
      </c>
      <c r="W349" s="368">
        <v>50</v>
      </c>
      <c r="X349" s="368">
        <v>21600</v>
      </c>
      <c r="Z349" s="368">
        <v>3470</v>
      </c>
    </row>
    <row r="350" spans="21:26">
      <c r="U350" s="368">
        <v>348</v>
      </c>
      <c r="V350" s="368">
        <v>1785</v>
      </c>
      <c r="W350" s="368">
        <v>50</v>
      </c>
      <c r="X350" s="368">
        <v>21600</v>
      </c>
      <c r="Z350" s="368">
        <v>3480</v>
      </c>
    </row>
    <row r="351" spans="21:26">
      <c r="U351" s="368">
        <v>349</v>
      </c>
      <c r="V351" s="368">
        <v>1790</v>
      </c>
      <c r="W351" s="368">
        <v>50</v>
      </c>
      <c r="X351" s="368">
        <v>21600</v>
      </c>
      <c r="Z351" s="368">
        <v>3490</v>
      </c>
    </row>
    <row r="352" spans="21:26">
      <c r="U352" s="368">
        <v>350</v>
      </c>
      <c r="V352" s="368">
        <v>1795</v>
      </c>
      <c r="W352" s="368">
        <v>50</v>
      </c>
      <c r="X352" s="368">
        <v>21600</v>
      </c>
      <c r="Z352" s="368">
        <v>3500</v>
      </c>
    </row>
    <row r="353" spans="21:26">
      <c r="U353" s="368">
        <v>351</v>
      </c>
      <c r="V353" s="368">
        <v>1800</v>
      </c>
      <c r="W353" s="368">
        <v>50</v>
      </c>
      <c r="X353" s="368">
        <v>21600</v>
      </c>
      <c r="Z353" s="368">
        <v>3510</v>
      </c>
    </row>
    <row r="354" spans="21:26">
      <c r="U354" s="368">
        <v>352</v>
      </c>
      <c r="V354" s="368">
        <v>1805</v>
      </c>
      <c r="W354" s="368">
        <v>50</v>
      </c>
      <c r="X354" s="368">
        <v>21600</v>
      </c>
      <c r="Z354" s="368">
        <v>3520</v>
      </c>
    </row>
    <row r="355" spans="21:26">
      <c r="U355" s="368">
        <v>353</v>
      </c>
      <c r="V355" s="368">
        <v>1810</v>
      </c>
      <c r="W355" s="368">
        <v>50</v>
      </c>
      <c r="X355" s="368">
        <v>21600</v>
      </c>
      <c r="Z355" s="368">
        <v>3530</v>
      </c>
    </row>
    <row r="356" spans="21:26">
      <c r="U356" s="368">
        <v>354</v>
      </c>
      <c r="V356" s="368">
        <v>1815</v>
      </c>
      <c r="W356" s="368">
        <v>50</v>
      </c>
      <c r="X356" s="368">
        <v>21600</v>
      </c>
      <c r="Z356" s="368">
        <v>3540</v>
      </c>
    </row>
    <row r="357" spans="21:26">
      <c r="U357" s="368">
        <v>355</v>
      </c>
      <c r="V357" s="368">
        <v>1820</v>
      </c>
      <c r="W357" s="368">
        <v>50</v>
      </c>
      <c r="X357" s="368">
        <v>21600</v>
      </c>
      <c r="Z357" s="368">
        <v>3550</v>
      </c>
    </row>
    <row r="358" spans="21:26">
      <c r="U358" s="368">
        <v>356</v>
      </c>
      <c r="V358" s="368">
        <v>1825</v>
      </c>
      <c r="W358" s="368">
        <v>50</v>
      </c>
      <c r="X358" s="368">
        <v>21600</v>
      </c>
      <c r="Z358" s="368">
        <v>3560</v>
      </c>
    </row>
    <row r="359" spans="21:26">
      <c r="U359" s="368">
        <v>357</v>
      </c>
      <c r="V359" s="368">
        <v>1830</v>
      </c>
      <c r="W359" s="368">
        <v>50</v>
      </c>
      <c r="X359" s="368">
        <v>21600</v>
      </c>
      <c r="Z359" s="368">
        <v>3570</v>
      </c>
    </row>
    <row r="360" spans="21:26">
      <c r="U360" s="368">
        <v>358</v>
      </c>
      <c r="V360" s="368">
        <v>1835</v>
      </c>
      <c r="W360" s="368">
        <v>50</v>
      </c>
      <c r="X360" s="368">
        <v>21600</v>
      </c>
      <c r="Z360" s="368">
        <v>3580</v>
      </c>
    </row>
    <row r="361" spans="21:26">
      <c r="U361" s="368">
        <v>359</v>
      </c>
      <c r="V361" s="368">
        <v>1840</v>
      </c>
      <c r="W361" s="368">
        <v>50</v>
      </c>
      <c r="X361" s="368">
        <v>21600</v>
      </c>
      <c r="Z361" s="368">
        <v>3590</v>
      </c>
    </row>
    <row r="362" spans="21:26">
      <c r="U362" s="368">
        <v>360</v>
      </c>
      <c r="V362" s="368">
        <v>1845</v>
      </c>
      <c r="W362" s="368">
        <v>50</v>
      </c>
      <c r="X362" s="368">
        <v>21600</v>
      </c>
      <c r="Z362" s="368">
        <v>3600</v>
      </c>
    </row>
    <row r="363" spans="21:26">
      <c r="U363" s="368">
        <v>361</v>
      </c>
      <c r="V363" s="368">
        <v>1850</v>
      </c>
      <c r="W363" s="368">
        <v>50</v>
      </c>
      <c r="X363" s="368">
        <v>21600</v>
      </c>
      <c r="Z363" s="368">
        <v>3610</v>
      </c>
    </row>
    <row r="364" spans="21:26">
      <c r="U364" s="368">
        <v>362</v>
      </c>
      <c r="V364" s="368">
        <v>1855</v>
      </c>
      <c r="W364" s="368">
        <v>50</v>
      </c>
      <c r="X364" s="368">
        <v>21600</v>
      </c>
      <c r="Z364" s="368">
        <v>3620</v>
      </c>
    </row>
    <row r="365" spans="21:26">
      <c r="U365" s="368">
        <v>363</v>
      </c>
      <c r="V365" s="368">
        <v>1860</v>
      </c>
      <c r="W365" s="368">
        <v>50</v>
      </c>
      <c r="X365" s="368">
        <v>21600</v>
      </c>
      <c r="Z365" s="368">
        <v>3630</v>
      </c>
    </row>
    <row r="366" spans="21:26">
      <c r="U366" s="368">
        <v>364</v>
      </c>
      <c r="V366" s="368">
        <v>1865</v>
      </c>
      <c r="W366" s="368">
        <v>50</v>
      </c>
      <c r="X366" s="368">
        <v>21600</v>
      </c>
      <c r="Z366" s="368">
        <v>3640</v>
      </c>
    </row>
    <row r="367" spans="21:26">
      <c r="U367" s="368">
        <v>365</v>
      </c>
      <c r="V367" s="368">
        <v>1870</v>
      </c>
      <c r="W367" s="368">
        <v>50</v>
      </c>
      <c r="X367" s="368">
        <v>21600</v>
      </c>
      <c r="Z367" s="368">
        <v>3650</v>
      </c>
    </row>
    <row r="368" spans="21:26">
      <c r="U368" s="368">
        <v>366</v>
      </c>
      <c r="V368" s="368">
        <v>1875</v>
      </c>
      <c r="W368" s="368">
        <v>50</v>
      </c>
      <c r="X368" s="368">
        <v>21600</v>
      </c>
      <c r="Z368" s="368">
        <v>3660</v>
      </c>
    </row>
    <row r="369" spans="21:26">
      <c r="U369" s="368">
        <v>367</v>
      </c>
      <c r="V369" s="368">
        <v>1880</v>
      </c>
      <c r="W369" s="368">
        <v>50</v>
      </c>
      <c r="X369" s="368">
        <v>21600</v>
      </c>
      <c r="Z369" s="368">
        <v>3670</v>
      </c>
    </row>
    <row r="370" spans="21:26">
      <c r="U370" s="368">
        <v>368</v>
      </c>
      <c r="V370" s="368">
        <v>1885</v>
      </c>
      <c r="W370" s="368">
        <v>50</v>
      </c>
      <c r="X370" s="368">
        <v>21600</v>
      </c>
      <c r="Z370" s="368">
        <v>3680</v>
      </c>
    </row>
    <row r="371" spans="21:26">
      <c r="U371" s="368">
        <v>369</v>
      </c>
      <c r="V371" s="368">
        <v>1890</v>
      </c>
      <c r="W371" s="368">
        <v>50</v>
      </c>
      <c r="X371" s="368">
        <v>21600</v>
      </c>
      <c r="Z371" s="368">
        <v>3690</v>
      </c>
    </row>
    <row r="372" spans="21:26">
      <c r="U372" s="368">
        <v>370</v>
      </c>
      <c r="V372" s="368">
        <v>1895</v>
      </c>
      <c r="W372" s="368">
        <v>50</v>
      </c>
      <c r="X372" s="368">
        <v>21600</v>
      </c>
      <c r="Z372" s="368">
        <v>3700</v>
      </c>
    </row>
    <row r="373" spans="21:26">
      <c r="U373" s="368">
        <v>371</v>
      </c>
      <c r="V373" s="368">
        <v>1900</v>
      </c>
      <c r="W373" s="368">
        <v>50</v>
      </c>
      <c r="X373" s="368">
        <v>21600</v>
      </c>
      <c r="Z373" s="368">
        <v>3710</v>
      </c>
    </row>
    <row r="374" spans="21:26">
      <c r="U374" s="368">
        <v>372</v>
      </c>
      <c r="V374" s="368">
        <v>1905</v>
      </c>
      <c r="W374" s="368">
        <v>50</v>
      </c>
      <c r="X374" s="368">
        <v>21600</v>
      </c>
      <c r="Z374" s="368">
        <v>3720</v>
      </c>
    </row>
    <row r="375" spans="21:26">
      <c r="U375" s="368">
        <v>373</v>
      </c>
      <c r="V375" s="368">
        <v>1910</v>
      </c>
      <c r="W375" s="368">
        <v>50</v>
      </c>
      <c r="X375" s="368">
        <v>21600</v>
      </c>
      <c r="Z375" s="368">
        <v>3730</v>
      </c>
    </row>
    <row r="376" spans="21:26">
      <c r="U376" s="368">
        <v>374</v>
      </c>
      <c r="V376" s="368">
        <v>1915</v>
      </c>
      <c r="W376" s="368">
        <v>50</v>
      </c>
      <c r="X376" s="368">
        <v>21600</v>
      </c>
      <c r="Z376" s="368">
        <v>3740</v>
      </c>
    </row>
    <row r="377" spans="21:26">
      <c r="U377" s="368">
        <v>375</v>
      </c>
      <c r="V377" s="368">
        <v>1920</v>
      </c>
      <c r="W377" s="368">
        <v>50</v>
      </c>
      <c r="X377" s="368">
        <v>21600</v>
      </c>
      <c r="Z377" s="368">
        <v>3750</v>
      </c>
    </row>
    <row r="378" spans="21:26">
      <c r="U378" s="368">
        <v>376</v>
      </c>
      <c r="V378" s="368">
        <v>1925</v>
      </c>
      <c r="W378" s="368">
        <v>50</v>
      </c>
      <c r="X378" s="368">
        <v>21600</v>
      </c>
      <c r="Z378" s="368">
        <v>3760</v>
      </c>
    </row>
    <row r="379" spans="21:26">
      <c r="U379" s="368">
        <v>377</v>
      </c>
      <c r="V379" s="368">
        <v>1930</v>
      </c>
      <c r="W379" s="368">
        <v>50</v>
      </c>
      <c r="X379" s="368">
        <v>21600</v>
      </c>
      <c r="Z379" s="368">
        <v>3770</v>
      </c>
    </row>
    <row r="380" spans="21:26">
      <c r="U380" s="368">
        <v>378</v>
      </c>
      <c r="V380" s="368">
        <v>1935</v>
      </c>
      <c r="W380" s="368">
        <v>50</v>
      </c>
      <c r="X380" s="368">
        <v>21600</v>
      </c>
      <c r="Z380" s="368">
        <v>3780</v>
      </c>
    </row>
    <row r="381" spans="21:26">
      <c r="U381" s="368">
        <v>379</v>
      </c>
      <c r="V381" s="368">
        <v>1940</v>
      </c>
      <c r="W381" s="368">
        <v>50</v>
      </c>
      <c r="X381" s="368">
        <v>21600</v>
      </c>
      <c r="Z381" s="368">
        <v>3790</v>
      </c>
    </row>
    <row r="382" spans="21:26">
      <c r="U382" s="368">
        <v>380</v>
      </c>
      <c r="V382" s="368">
        <v>1945</v>
      </c>
      <c r="W382" s="368">
        <v>50</v>
      </c>
      <c r="X382" s="368">
        <v>21600</v>
      </c>
      <c r="Z382" s="368">
        <v>3800</v>
      </c>
    </row>
    <row r="383" spans="21:26">
      <c r="U383" s="368">
        <v>381</v>
      </c>
      <c r="V383" s="368">
        <v>1950</v>
      </c>
      <c r="W383" s="368">
        <v>50</v>
      </c>
      <c r="X383" s="368">
        <v>21600</v>
      </c>
      <c r="Z383" s="368">
        <v>3810</v>
      </c>
    </row>
    <row r="384" spans="21:26">
      <c r="U384" s="368">
        <v>382</v>
      </c>
      <c r="V384" s="368">
        <v>1955</v>
      </c>
      <c r="W384" s="368">
        <v>50</v>
      </c>
      <c r="X384" s="368">
        <v>21600</v>
      </c>
      <c r="Z384" s="368">
        <v>3820</v>
      </c>
    </row>
    <row r="385" spans="21:26">
      <c r="U385" s="368">
        <v>383</v>
      </c>
      <c r="V385" s="368">
        <v>1960</v>
      </c>
      <c r="W385" s="368">
        <v>50</v>
      </c>
      <c r="X385" s="368">
        <v>21600</v>
      </c>
      <c r="Z385" s="368">
        <v>3830</v>
      </c>
    </row>
    <row r="386" spans="21:26">
      <c r="U386" s="368">
        <v>384</v>
      </c>
      <c r="V386" s="368">
        <v>1965</v>
      </c>
      <c r="W386" s="368">
        <v>50</v>
      </c>
      <c r="X386" s="368">
        <v>21600</v>
      </c>
      <c r="Z386" s="368">
        <v>3840</v>
      </c>
    </row>
    <row r="387" spans="21:26">
      <c r="U387" s="368">
        <v>385</v>
      </c>
      <c r="V387" s="368">
        <v>1970</v>
      </c>
      <c r="W387" s="368">
        <v>50</v>
      </c>
      <c r="X387" s="368">
        <v>21600</v>
      </c>
      <c r="Z387" s="368">
        <v>3850</v>
      </c>
    </row>
    <row r="388" spans="21:26">
      <c r="U388" s="368">
        <v>386</v>
      </c>
      <c r="V388" s="368">
        <v>1975</v>
      </c>
      <c r="W388" s="368">
        <v>50</v>
      </c>
      <c r="X388" s="368">
        <v>21600</v>
      </c>
      <c r="Z388" s="368">
        <v>3860</v>
      </c>
    </row>
    <row r="389" spans="21:26">
      <c r="U389" s="368">
        <v>387</v>
      </c>
      <c r="V389" s="368">
        <v>1980</v>
      </c>
      <c r="W389" s="368">
        <v>50</v>
      </c>
      <c r="X389" s="368">
        <v>21600</v>
      </c>
      <c r="Z389" s="368">
        <v>3870</v>
      </c>
    </row>
    <row r="390" spans="21:26">
      <c r="U390" s="368">
        <v>388</v>
      </c>
      <c r="V390" s="368">
        <v>1985</v>
      </c>
      <c r="W390" s="368">
        <v>50</v>
      </c>
      <c r="X390" s="368">
        <v>21600</v>
      </c>
      <c r="Z390" s="368">
        <v>3880</v>
      </c>
    </row>
    <row r="391" spans="21:26">
      <c r="U391" s="368">
        <v>389</v>
      </c>
      <c r="V391" s="368">
        <v>1990</v>
      </c>
      <c r="W391" s="368">
        <v>50</v>
      </c>
      <c r="X391" s="368">
        <v>21600</v>
      </c>
      <c r="Z391" s="368">
        <v>3890</v>
      </c>
    </row>
    <row r="392" spans="21:26">
      <c r="U392" s="368">
        <v>390</v>
      </c>
      <c r="V392" s="368">
        <v>1995</v>
      </c>
      <c r="W392" s="368">
        <v>50</v>
      </c>
      <c r="X392" s="368">
        <v>21600</v>
      </c>
      <c r="Z392" s="368">
        <v>3900</v>
      </c>
    </row>
    <row r="393" spans="21:26">
      <c r="U393" s="368">
        <v>391</v>
      </c>
      <c r="V393" s="368">
        <v>2000</v>
      </c>
      <c r="W393" s="368">
        <v>50</v>
      </c>
      <c r="X393" s="368">
        <v>21600</v>
      </c>
      <c r="Z393" s="368">
        <v>3910</v>
      </c>
    </row>
  </sheetData>
  <phoneticPr fontId="1" type="noConversion"/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20</vt:i4>
      </vt:variant>
      <vt:variant>
        <vt:lpstr>이름 지정된 범위</vt:lpstr>
      </vt:variant>
      <vt:variant>
        <vt:i4>1</vt:i4>
      </vt:variant>
    </vt:vector>
  </HeadingPairs>
  <TitlesOfParts>
    <vt:vector size="21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2025-09-30T11:05:30Z</dcterms:modified>
</cp:coreProperties>
</file>