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xono365-my.sharepoint.com/personal/wahyoung_nexon_co_kr/Documents/0.잡다구리/ns/"/>
    </mc:Choice>
  </mc:AlternateContent>
  <xr:revisionPtr revIDLastSave="3" documentId="8_{4EB07C30-AA34-4D41-A9EB-4B05267E2A48}" xr6:coauthVersionLast="47" xr6:coauthVersionMax="47" xr10:uidLastSave="{41EA0E38-88BF-4D6A-A037-B3A67B21073A}"/>
  <bookViews>
    <workbookView xWindow="-110" yWindow="-110" windowWidth="25820" windowHeight="15500" xr2:uid="{28898A33-A359-4E64-95BC-F6FD123B384D}"/>
  </bookViews>
  <sheets>
    <sheet name="운영안" sheetId="3" r:id="rId1"/>
    <sheet name="버짓팅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I7" i="1" s="1"/>
  <c r="G8" i="1"/>
  <c r="G9" i="1"/>
  <c r="G5" i="1"/>
  <c r="I5" i="1" s="1"/>
  <c r="F6" i="1"/>
  <c r="P6" i="1" s="1"/>
  <c r="F7" i="1"/>
  <c r="E7" i="1" s="1"/>
  <c r="F8" i="1"/>
  <c r="E8" i="1" s="1"/>
  <c r="F9" i="1"/>
  <c r="E9" i="1" s="1"/>
  <c r="F5" i="1"/>
  <c r="E5" i="1" s="1"/>
  <c r="I9" i="1" l="1"/>
  <c r="I8" i="1"/>
  <c r="I6" i="1"/>
  <c r="P5" i="1"/>
  <c r="S5" i="1"/>
  <c r="Q5" i="1"/>
  <c r="S9" i="1"/>
  <c r="R9" i="1"/>
  <c r="P9" i="1"/>
  <c r="S8" i="1"/>
  <c r="R8" i="1"/>
  <c r="H5" i="1"/>
  <c r="Q8" i="1"/>
  <c r="P8" i="1"/>
  <c r="S7" i="1"/>
  <c r="H9" i="1"/>
  <c r="R7" i="1"/>
  <c r="Q7" i="1"/>
  <c r="H8" i="1"/>
  <c r="S6" i="1"/>
  <c r="R6" i="1"/>
  <c r="Q6" i="1"/>
  <c r="R5" i="1"/>
  <c r="Q9" i="1"/>
  <c r="P7" i="1"/>
  <c r="H7" i="1"/>
  <c r="E6" i="1"/>
  <c r="H6" i="1"/>
  <c r="G13" i="1"/>
  <c r="N13" i="1" s="1"/>
  <c r="F13" i="1"/>
  <c r="J13" i="1" s="1"/>
  <c r="G12" i="1"/>
  <c r="O12" i="1" s="1"/>
  <c r="F12" i="1"/>
  <c r="K12" i="1" s="1"/>
  <c r="G20" i="1"/>
  <c r="O20" i="1" s="1"/>
  <c r="F20" i="1"/>
  <c r="M20" i="1" s="1"/>
  <c r="G19" i="1"/>
  <c r="N19" i="1" s="1"/>
  <c r="F19" i="1"/>
  <c r="L19" i="1" s="1"/>
  <c r="G18" i="1"/>
  <c r="N18" i="1" s="1"/>
  <c r="F18" i="1"/>
  <c r="M18" i="1" s="1"/>
  <c r="G17" i="1"/>
  <c r="O17" i="1" s="1"/>
  <c r="F17" i="1"/>
  <c r="L17" i="1" s="1"/>
  <c r="G16" i="1"/>
  <c r="N16" i="1" s="1"/>
  <c r="F16" i="1"/>
  <c r="J16" i="1" s="1"/>
  <c r="G15" i="1"/>
  <c r="O15" i="1" s="1"/>
  <c r="F15" i="1"/>
  <c r="M15" i="1" s="1"/>
  <c r="G14" i="1"/>
  <c r="O14" i="1" s="1"/>
  <c r="F14" i="1"/>
  <c r="M14" i="1" s="1"/>
  <c r="G27" i="1"/>
  <c r="O27" i="1" s="1"/>
  <c r="F27" i="1"/>
  <c r="M27" i="1" s="1"/>
  <c r="G26" i="1"/>
  <c r="O26" i="1" s="1"/>
  <c r="F26" i="1"/>
  <c r="M26" i="1" s="1"/>
  <c r="G25" i="1"/>
  <c r="O25" i="1" s="1"/>
  <c r="F25" i="1"/>
  <c r="L25" i="1" s="1"/>
  <c r="G24" i="1"/>
  <c r="O24" i="1" s="1"/>
  <c r="F24" i="1"/>
  <c r="K24" i="1" s="1"/>
  <c r="G23" i="1"/>
  <c r="N23" i="1" s="1"/>
  <c r="F23" i="1"/>
  <c r="L23" i="1" s="1"/>
  <c r="G22" i="1"/>
  <c r="O22" i="1" s="1"/>
  <c r="F22" i="1"/>
  <c r="K22" i="1" s="1"/>
  <c r="G21" i="1"/>
  <c r="N21" i="1" s="1"/>
  <c r="F21" i="1"/>
  <c r="M21" i="1" s="1"/>
  <c r="F10" i="1"/>
  <c r="J10" i="1" s="1"/>
  <c r="F11" i="1"/>
  <c r="J11" i="1" s="1"/>
  <c r="E35" i="1"/>
  <c r="G11" i="1"/>
  <c r="N11" i="1" s="1"/>
  <c r="G10" i="1"/>
  <c r="O10" i="1" s="1"/>
  <c r="F28" i="1"/>
  <c r="M28" i="1" s="1"/>
  <c r="G28" i="1"/>
  <c r="N28" i="1" s="1"/>
  <c r="F29" i="1"/>
  <c r="J29" i="1" s="1"/>
  <c r="F30" i="1"/>
  <c r="L30" i="1" s="1"/>
  <c r="G31" i="1"/>
  <c r="O31" i="1" s="1"/>
  <c r="F32" i="1"/>
  <c r="J32" i="1" s="1"/>
  <c r="G34" i="1"/>
  <c r="O34" i="1" s="1"/>
  <c r="G32" i="1"/>
  <c r="N32" i="1" s="1"/>
  <c r="G29" i="1"/>
  <c r="O29" i="1" s="1"/>
  <c r="G33" i="1"/>
  <c r="N33" i="1" s="1"/>
  <c r="G30" i="1"/>
  <c r="N30" i="1" s="1"/>
  <c r="F33" i="1"/>
  <c r="M33" i="1" s="1"/>
  <c r="F31" i="1"/>
  <c r="K31" i="1" s="1"/>
  <c r="F34" i="1"/>
  <c r="K34" i="1" s="1"/>
  <c r="C10" i="1" l="1"/>
  <c r="C5" i="1"/>
  <c r="J22" i="1"/>
  <c r="K20" i="1"/>
  <c r="J30" i="1"/>
  <c r="O13" i="1"/>
  <c r="N12" i="1"/>
  <c r="M12" i="1"/>
  <c r="J12" i="1"/>
  <c r="L12" i="1"/>
  <c r="L13" i="1"/>
  <c r="K13" i="1"/>
  <c r="M13" i="1"/>
  <c r="K21" i="1"/>
  <c r="J26" i="1"/>
  <c r="K25" i="1"/>
  <c r="J19" i="1"/>
  <c r="K18" i="1"/>
  <c r="J18" i="1"/>
  <c r="J34" i="1"/>
  <c r="K29" i="1"/>
  <c r="K33" i="1"/>
  <c r="K32" i="1"/>
  <c r="J31" i="1"/>
  <c r="J27" i="1"/>
  <c r="J23" i="1"/>
  <c r="K30" i="1"/>
  <c r="K26" i="1"/>
  <c r="J33" i="1"/>
  <c r="J25" i="1"/>
  <c r="J21" i="1"/>
  <c r="J28" i="1"/>
  <c r="J24" i="1"/>
  <c r="J20" i="1"/>
  <c r="K28" i="1"/>
  <c r="K27" i="1"/>
  <c r="K23" i="1"/>
  <c r="K19" i="1"/>
  <c r="J14" i="1"/>
  <c r="K14" i="1"/>
  <c r="J17" i="1"/>
  <c r="K17" i="1"/>
  <c r="K16" i="1"/>
  <c r="K15" i="1"/>
  <c r="J15" i="1"/>
  <c r="K11" i="1"/>
  <c r="K10" i="1"/>
  <c r="O21" i="1"/>
  <c r="M22" i="1"/>
  <c r="L15" i="1"/>
  <c r="N15" i="1"/>
  <c r="O18" i="1"/>
  <c r="L16" i="1"/>
  <c r="L22" i="1"/>
  <c r="M25" i="1"/>
  <c r="L33" i="1"/>
  <c r="L14" i="1"/>
  <c r="M17" i="1"/>
  <c r="M19" i="1"/>
  <c r="O23" i="1"/>
  <c r="N26" i="1"/>
  <c r="N17" i="1"/>
  <c r="O19" i="1"/>
  <c r="M31" i="1"/>
  <c r="M16" i="1"/>
  <c r="O16" i="1"/>
  <c r="N20" i="1"/>
  <c r="N31" i="1"/>
  <c r="L24" i="1"/>
  <c r="N24" i="1"/>
  <c r="N14" i="1"/>
  <c r="L20" i="1"/>
  <c r="M23" i="1"/>
  <c r="L18" i="1"/>
  <c r="N34" i="1"/>
  <c r="L28" i="1"/>
  <c r="M34" i="1"/>
  <c r="O32" i="1"/>
  <c r="L31" i="1"/>
  <c r="N29" i="1"/>
  <c r="M10" i="1"/>
  <c r="M24" i="1"/>
  <c r="N25" i="1"/>
  <c r="L34" i="1"/>
  <c r="M29" i="1"/>
  <c r="O11" i="1"/>
  <c r="L10" i="1"/>
  <c r="M32" i="1"/>
  <c r="O30" i="1"/>
  <c r="L29" i="1"/>
  <c r="L21" i="1"/>
  <c r="N10" i="1"/>
  <c r="O33" i="1"/>
  <c r="L32" i="1"/>
  <c r="M11" i="1"/>
  <c r="N22" i="1"/>
  <c r="M30" i="1"/>
  <c r="O28" i="1"/>
  <c r="L11" i="1"/>
  <c r="L27" i="1"/>
  <c r="L26" i="1"/>
  <c r="N27" i="1"/>
  <c r="G35" i="1"/>
  <c r="I35" i="1" s="1"/>
  <c r="F35" i="1"/>
  <c r="H35" i="1" s="1"/>
  <c r="K35" i="1" l="1"/>
  <c r="J35" i="1"/>
  <c r="E11" i="3" s="1"/>
  <c r="M35" i="1"/>
  <c r="N35" i="1"/>
  <c r="O35" i="1"/>
  <c r="F36" i="1"/>
  <c r="L35" i="1"/>
  <c r="Q35" i="1" l="1"/>
  <c r="E12" i="3"/>
  <c r="E17" i="3"/>
  <c r="F17" i="3" s="1"/>
  <c r="U35" i="1"/>
  <c r="E13" i="3"/>
  <c r="R35" i="1"/>
  <c r="E16" i="3"/>
  <c r="T35" i="1"/>
  <c r="E14" i="3"/>
  <c r="F14" i="3" s="1"/>
  <c r="S35" i="1"/>
  <c r="F11" i="3"/>
  <c r="P35" i="1"/>
  <c r="J36" i="1"/>
  <c r="F12" i="3" l="1"/>
  <c r="E18" i="3"/>
  <c r="C8" i="3" s="1"/>
  <c r="F16" i="3"/>
  <c r="F18" i="3" s="1"/>
  <c r="E15" i="3"/>
  <c r="C7" i="3" s="1"/>
  <c r="F13" i="3"/>
  <c r="F15" i="3" l="1"/>
  <c r="G15" i="3" s="1"/>
  <c r="D7" i="3" s="1"/>
  <c r="G18" i="3"/>
  <c r="D8" i="3" s="1"/>
  <c r="E19" i="3"/>
  <c r="C6" i="3"/>
  <c r="F19" i="3" l="1"/>
  <c r="G19" i="3" s="1"/>
  <c r="D6" i="3" s="1"/>
  <c r="H15" i="3"/>
  <c r="H12" i="3"/>
  <c r="H11" i="3"/>
  <c r="H13" i="3"/>
  <c r="H14" i="3"/>
  <c r="H18" i="3"/>
  <c r="H17" i="3"/>
  <c r="H16" i="3"/>
  <c r="H19" i="3" l="1"/>
</calcChain>
</file>

<file path=xl/sharedStrings.xml><?xml version="1.0" encoding="utf-8"?>
<sst xmlns="http://schemas.openxmlformats.org/spreadsheetml/2006/main" count="70" uniqueCount="48">
  <si>
    <t>구글</t>
    <phoneticPr fontId="18" type="noConversion"/>
  </si>
  <si>
    <t>메타</t>
    <phoneticPr fontId="18" type="noConversion"/>
  </si>
  <si>
    <t>구글비중</t>
    <phoneticPr fontId="18" type="noConversion"/>
  </si>
  <si>
    <t>메타비중</t>
    <phoneticPr fontId="18" type="noConversion"/>
  </si>
  <si>
    <t>예상일예산</t>
    <phoneticPr fontId="18" type="noConversion"/>
  </si>
  <si>
    <t>일별</t>
    <phoneticPr fontId="18" type="noConversion"/>
  </si>
  <si>
    <t>비중</t>
    <phoneticPr fontId="18" type="noConversion"/>
  </si>
  <si>
    <t>구분</t>
    <phoneticPr fontId="18" type="noConversion"/>
  </si>
  <si>
    <t>구글CPI</t>
    <phoneticPr fontId="18" type="noConversion"/>
  </si>
  <si>
    <t>Total</t>
    <phoneticPr fontId="18" type="noConversion"/>
  </si>
  <si>
    <t>Google</t>
    <phoneticPr fontId="18" type="noConversion"/>
  </si>
  <si>
    <t>CPI</t>
    <phoneticPr fontId="18" type="noConversion"/>
  </si>
  <si>
    <t>Purchase</t>
    <phoneticPr fontId="18" type="noConversion"/>
  </si>
  <si>
    <t>Meta</t>
    <phoneticPr fontId="18" type="noConversion"/>
  </si>
  <si>
    <t>AEO(Purchase)</t>
    <phoneticPr fontId="18" type="noConversion"/>
  </si>
  <si>
    <t>메타CPI</t>
    <phoneticPr fontId="18" type="noConversion"/>
  </si>
  <si>
    <t>메타AEO</t>
    <phoneticPr fontId="18" type="noConversion"/>
  </si>
  <si>
    <t>구글Purchase</t>
    <phoneticPr fontId="18" type="noConversion"/>
  </si>
  <si>
    <t>N/A</t>
    <phoneticPr fontId="18" type="noConversion"/>
  </si>
  <si>
    <t>Summary</t>
    <phoneticPr fontId="18" type="noConversion"/>
  </si>
  <si>
    <t>Budget</t>
    <phoneticPr fontId="18" type="noConversion"/>
  </si>
  <si>
    <t>TOTAL</t>
    <phoneticPr fontId="18" type="noConversion"/>
  </si>
  <si>
    <t>OS</t>
    <phoneticPr fontId="18" type="noConversion"/>
  </si>
  <si>
    <t>AOS</t>
    <phoneticPr fontId="18" type="noConversion"/>
  </si>
  <si>
    <t>Product</t>
    <phoneticPr fontId="18" type="noConversion"/>
  </si>
  <si>
    <t>Media</t>
    <phoneticPr fontId="18" type="noConversion"/>
  </si>
  <si>
    <t>%</t>
    <phoneticPr fontId="18" type="noConversion"/>
  </si>
  <si>
    <t>p.CPI</t>
    <phoneticPr fontId="18" type="noConversion"/>
  </si>
  <si>
    <t>sub_total</t>
    <phoneticPr fontId="18" type="noConversion"/>
  </si>
  <si>
    <t>Install</t>
    <phoneticPr fontId="18" type="noConversion"/>
  </si>
  <si>
    <t>*구글ROAS 메인 비중으로 예산분배</t>
    <phoneticPr fontId="18" type="noConversion"/>
  </si>
  <si>
    <t>*상품별 예산의 경우 일별 효율에 따라 유연하게 운영 예정</t>
    <phoneticPr fontId="18" type="noConversion"/>
  </si>
  <si>
    <t>Notice</t>
    <phoneticPr fontId="18" type="noConversion"/>
  </si>
  <si>
    <t>타겟팅: 게임관심사+2549M</t>
    <phoneticPr fontId="18" type="noConversion"/>
  </si>
  <si>
    <t>타겟팅: 게임관심사</t>
    <phoneticPr fontId="18" type="noConversion"/>
  </si>
  <si>
    <t>기간 : 7.16 ~ 8.14</t>
    <phoneticPr fontId="18" type="noConversion"/>
  </si>
  <si>
    <t>max conversion</t>
    <phoneticPr fontId="18" type="noConversion"/>
  </si>
  <si>
    <t>실소진</t>
    <phoneticPr fontId="18" type="noConversion"/>
  </si>
  <si>
    <t>증액반영</t>
    <phoneticPr fontId="18" type="noConversion"/>
  </si>
  <si>
    <t>실소진비용</t>
    <phoneticPr fontId="18" type="noConversion"/>
  </si>
  <si>
    <t>구글ROAS_medium</t>
  </si>
  <si>
    <t>구글ROAS_medium</t>
    <phoneticPr fontId="18" type="noConversion"/>
  </si>
  <si>
    <t>구글ROAS_high</t>
  </si>
  <si>
    <t>구글ROAS_high</t>
    <phoneticPr fontId="18" type="noConversion"/>
  </si>
  <si>
    <t>*메타의 경우 초반 볼륨 확보가 되고 있지 않아 7일간 비중 낮춰 책정</t>
    <phoneticPr fontId="18" type="noConversion"/>
  </si>
  <si>
    <t>메타미소진 반영</t>
    <phoneticPr fontId="18" type="noConversion"/>
  </si>
  <si>
    <t>난세 표루기 증액 UA운영안</t>
    <phoneticPr fontId="18" type="noConversion"/>
  </si>
  <si>
    <t>*구매 최적화 위주로 예산 집중(약 88%)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</si>
</sst>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_-[$₩-412]* #,##0_-;\-[$₩-412]* #,##0_-;_-[$₩-412]* &quot;-&quot;??_-;_-@_-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9"/>
      <color theme="0" tint="-4.9989318521683403E-2"/>
      <name val="맑은 고딕"/>
      <family val="3"/>
      <charset val="129"/>
      <scheme val="minor"/>
    </font>
    <font>
      <sz val="9"/>
      <color theme="0" tint="-0.3499862666707357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/>
      <bottom style="thin">
        <color auto="1"/>
      </bottom>
      <diagonal/>
    </border>
  </borders>
  <cellStyleXfs count="45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177" fontId="20" fillId="33" borderId="0" xfId="0" applyNumberFormat="1" applyFont="1" applyFill="1" applyAlignment="1">
      <alignment horizontal="right"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right" vertical="center"/>
    </xf>
    <xf numFmtId="0" fontId="19" fillId="0" borderId="14" xfId="0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right" vertical="center"/>
    </xf>
    <xf numFmtId="0" fontId="21" fillId="35" borderId="15" xfId="0" applyFont="1" applyFill="1" applyBorder="1" applyAlignment="1">
      <alignment horizontal="center" vertical="center"/>
    </xf>
    <xf numFmtId="14" fontId="19" fillId="0" borderId="0" xfId="0" applyNumberFormat="1" applyFo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177" fontId="19" fillId="33" borderId="0" xfId="44" applyNumberFormat="1" applyFont="1" applyFill="1" applyAlignment="1">
      <alignment horizontal="right" vertical="center"/>
    </xf>
    <xf numFmtId="177" fontId="19" fillId="0" borderId="0" xfId="0" applyNumberFormat="1" applyFont="1">
      <alignment vertical="center"/>
    </xf>
    <xf numFmtId="177" fontId="19" fillId="0" borderId="14" xfId="0" applyNumberFormat="1" applyFont="1" applyBorder="1">
      <alignment vertical="center"/>
    </xf>
    <xf numFmtId="4" fontId="19" fillId="0" borderId="10" xfId="0" applyNumberFormat="1" applyFont="1" applyBorder="1" applyAlignment="1">
      <alignment horizontal="center" vertical="center"/>
    </xf>
    <xf numFmtId="42" fontId="19" fillId="0" borderId="10" xfId="1" applyFont="1" applyBorder="1" applyAlignment="1">
      <alignment horizontal="center" vertical="center"/>
    </xf>
    <xf numFmtId="41" fontId="19" fillId="0" borderId="10" xfId="44" applyFont="1" applyBorder="1" applyAlignment="1">
      <alignment horizontal="center" vertical="center"/>
    </xf>
    <xf numFmtId="9" fontId="19" fillId="0" borderId="10" xfId="2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42" fontId="19" fillId="36" borderId="10" xfId="1" applyFont="1" applyFill="1" applyBorder="1" applyAlignment="1">
      <alignment horizontal="center" vertical="center"/>
    </xf>
    <xf numFmtId="41" fontId="19" fillId="36" borderId="10" xfId="44" applyFont="1" applyFill="1" applyBorder="1" applyAlignment="1">
      <alignment horizontal="center" vertical="center"/>
    </xf>
    <xf numFmtId="9" fontId="19" fillId="36" borderId="10" xfId="2" applyFont="1" applyFill="1" applyBorder="1" applyAlignment="1">
      <alignment horizontal="center" vertical="center"/>
    </xf>
    <xf numFmtId="4" fontId="19" fillId="36" borderId="10" xfId="0" applyNumberFormat="1" applyFont="1" applyFill="1" applyBorder="1" applyAlignment="1">
      <alignment horizontal="center" vertical="center"/>
    </xf>
    <xf numFmtId="14" fontId="19" fillId="36" borderId="10" xfId="0" applyNumberFormat="1" applyFont="1" applyFill="1" applyBorder="1" applyAlignment="1">
      <alignment horizontal="center" vertical="center"/>
    </xf>
    <xf numFmtId="42" fontId="19" fillId="37" borderId="10" xfId="1" applyFont="1" applyFill="1" applyBorder="1" applyAlignment="1">
      <alignment horizontal="center" vertical="center"/>
    </xf>
    <xf numFmtId="41" fontId="19" fillId="37" borderId="10" xfId="44" applyFont="1" applyFill="1" applyBorder="1" applyAlignment="1">
      <alignment horizontal="center" vertical="center"/>
    </xf>
    <xf numFmtId="9" fontId="19" fillId="37" borderId="10" xfId="2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4" fontId="19" fillId="0" borderId="0" xfId="0" applyNumberFormat="1" applyFont="1">
      <alignment vertical="center"/>
    </xf>
    <xf numFmtId="9" fontId="19" fillId="0" borderId="0" xfId="0" applyNumberFormat="1" applyFont="1">
      <alignment vertical="center"/>
    </xf>
    <xf numFmtId="42" fontId="23" fillId="0" borderId="0" xfId="1" applyFont="1">
      <alignment vertical="center"/>
    </xf>
    <xf numFmtId="42" fontId="23" fillId="0" borderId="0" xfId="0" applyNumberFormat="1" applyFont="1">
      <alignment vertical="center"/>
    </xf>
    <xf numFmtId="0" fontId="23" fillId="0" borderId="0" xfId="0" applyFont="1">
      <alignment vertical="center"/>
    </xf>
    <xf numFmtId="42" fontId="21" fillId="35" borderId="15" xfId="1" applyFont="1" applyFill="1" applyBorder="1" applyAlignment="1">
      <alignment horizontal="center" vertical="center"/>
    </xf>
    <xf numFmtId="9" fontId="21" fillId="35" borderId="15" xfId="2" applyFont="1" applyFill="1" applyBorder="1" applyAlignment="1">
      <alignment horizontal="center" vertical="center"/>
    </xf>
    <xf numFmtId="42" fontId="24" fillId="38" borderId="10" xfId="1" applyFont="1" applyFill="1" applyBorder="1">
      <alignment vertical="center"/>
    </xf>
    <xf numFmtId="0" fontId="24" fillId="38" borderId="10" xfId="0" applyFont="1" applyFill="1" applyBorder="1" applyAlignment="1">
      <alignment horizontal="center" vertical="center"/>
    </xf>
    <xf numFmtId="42" fontId="19" fillId="39" borderId="10" xfId="1" applyFont="1" applyFill="1" applyBorder="1">
      <alignment vertical="center"/>
    </xf>
    <xf numFmtId="14" fontId="20" fillId="0" borderId="0" xfId="0" applyNumberFormat="1" applyFont="1" applyAlignment="1">
      <alignment horizontal="left" vertical="center"/>
    </xf>
    <xf numFmtId="176" fontId="19" fillId="40" borderId="10" xfId="0" applyNumberFormat="1" applyFont="1" applyFill="1" applyBorder="1" applyAlignment="1">
      <alignment horizontal="center" vertical="center"/>
    </xf>
    <xf numFmtId="42" fontId="19" fillId="40" borderId="10" xfId="1" applyFont="1" applyFill="1" applyBorder="1">
      <alignment vertical="center"/>
    </xf>
    <xf numFmtId="42" fontId="19" fillId="40" borderId="10" xfId="0" applyNumberFormat="1" applyFont="1" applyFill="1" applyBorder="1">
      <alignment vertical="center"/>
    </xf>
    <xf numFmtId="9" fontId="19" fillId="40" borderId="10" xfId="2" applyFont="1" applyFill="1" applyBorder="1" applyAlignment="1">
      <alignment horizontal="center" vertical="center"/>
    </xf>
    <xf numFmtId="176" fontId="19" fillId="37" borderId="10" xfId="0" applyNumberFormat="1" applyFont="1" applyFill="1" applyBorder="1" applyAlignment="1">
      <alignment horizontal="center" vertical="center"/>
    </xf>
    <xf numFmtId="42" fontId="19" fillId="37" borderId="10" xfId="1" applyFont="1" applyFill="1" applyBorder="1">
      <alignment vertical="center"/>
    </xf>
    <xf numFmtId="42" fontId="19" fillId="37" borderId="10" xfId="0" applyNumberFormat="1" applyFont="1" applyFill="1" applyBorder="1">
      <alignment vertical="center"/>
    </xf>
    <xf numFmtId="0" fontId="19" fillId="37" borderId="0" xfId="0" applyFont="1" applyFill="1" applyAlignment="1">
      <alignment horizontal="center" vertical="center"/>
    </xf>
    <xf numFmtId="176" fontId="19" fillId="41" borderId="10" xfId="0" applyNumberFormat="1" applyFont="1" applyFill="1" applyBorder="1" applyAlignment="1">
      <alignment horizontal="center" vertical="center"/>
    </xf>
    <xf numFmtId="42" fontId="19" fillId="41" borderId="10" xfId="1" applyFont="1" applyFill="1" applyBorder="1">
      <alignment vertical="center"/>
    </xf>
    <xf numFmtId="42" fontId="19" fillId="41" borderId="10" xfId="0" applyNumberFormat="1" applyFont="1" applyFill="1" applyBorder="1">
      <alignment vertical="center"/>
    </xf>
    <xf numFmtId="9" fontId="19" fillId="41" borderId="10" xfId="2" applyFont="1" applyFill="1" applyBorder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4" fontId="19" fillId="36" borderId="11" xfId="0" applyNumberFormat="1" applyFont="1" applyFill="1" applyBorder="1" applyAlignment="1">
      <alignment horizontal="center" vertical="center"/>
    </xf>
    <xf numFmtId="4" fontId="19" fillId="36" borderId="12" xfId="0" applyNumberFormat="1" applyFont="1" applyFill="1" applyBorder="1" applyAlignment="1">
      <alignment horizontal="center" vertical="center"/>
    </xf>
    <xf numFmtId="4" fontId="19" fillId="36" borderId="13" xfId="0" applyNumberFormat="1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37" borderId="13" xfId="0" applyFont="1" applyFill="1" applyBorder="1" applyAlignment="1">
      <alignment horizontal="center" vertical="center"/>
    </xf>
    <xf numFmtId="4" fontId="19" fillId="0" borderId="10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21" fillId="35" borderId="19" xfId="0" applyFont="1" applyFill="1" applyBorder="1" applyAlignment="1">
      <alignment horizontal="center" vertical="center"/>
    </xf>
    <xf numFmtId="0" fontId="21" fillId="35" borderId="20" xfId="0" applyFont="1" applyFill="1" applyBorder="1" applyAlignment="1">
      <alignment horizontal="center" vertical="center"/>
    </xf>
    <xf numFmtId="42" fontId="21" fillId="35" borderId="16" xfId="1" applyFont="1" applyFill="1" applyBorder="1" applyAlignment="1">
      <alignment horizontal="center" vertical="center"/>
    </xf>
    <xf numFmtId="42" fontId="21" fillId="35" borderId="17" xfId="1" applyFont="1" applyFill="1" applyBorder="1" applyAlignment="1">
      <alignment horizontal="center" vertical="center"/>
    </xf>
    <xf numFmtId="42" fontId="21" fillId="35" borderId="18" xfId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9" fontId="19" fillId="0" borderId="10" xfId="2" applyFont="1" applyBorder="1" applyAlignment="1">
      <alignment horizontal="center" vertical="center"/>
    </xf>
  </cellXfs>
  <cellStyles count="45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44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통화 [0]" xfId="1" builtinId="7"/>
    <cellStyle name="표준" xfId="0" builtinId="0"/>
  </cellStyles>
  <dxfs count="0"/>
  <tableStyles count="0" defaultTableStyle="TableStyleMedium2" defaultPivotStyle="PivotStyleLight16"/>
  <colors>
    <mruColors>
      <color rgb="FFE7E7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5E6B-3A65-4B8B-B71F-80FB562B1045}">
  <dimension ref="A2:J143"/>
  <sheetViews>
    <sheetView showGridLines="0" tabSelected="1" workbookViewId="0">
      <selection activeCell="B23" sqref="B23"/>
    </sheetView>
  </sheetViews>
  <sheetFormatPr defaultColWidth="8.58203125" defaultRowHeight="14.5" x14ac:dyDescent="0.45"/>
  <cols>
    <col min="1" max="1" width="1.58203125" style="10" customWidth="1"/>
    <col min="2" max="2" width="13.75" style="3" customWidth="1"/>
    <col min="3" max="4" width="15.08203125" style="3" customWidth="1"/>
    <col min="5" max="7" width="14.58203125" style="3" customWidth="1"/>
    <col min="8" max="8" width="11.83203125" style="3" customWidth="1"/>
    <col min="9" max="9" width="23.75" style="3" customWidth="1"/>
    <col min="10" max="10" width="5.58203125" style="10" customWidth="1"/>
    <col min="11" max="16384" width="8.58203125" style="10"/>
  </cols>
  <sheetData>
    <row r="2" spans="1:10" x14ac:dyDescent="0.45">
      <c r="A2" s="8"/>
      <c r="B2" s="40" t="s">
        <v>46</v>
      </c>
      <c r="C2" s="9"/>
      <c r="D2" s="9"/>
      <c r="E2" s="9"/>
      <c r="F2" s="9"/>
      <c r="G2" s="9"/>
      <c r="H2" s="9"/>
      <c r="I2" s="9"/>
      <c r="J2" s="8"/>
    </row>
    <row r="3" spans="1:10" x14ac:dyDescent="0.45">
      <c r="A3" s="8"/>
      <c r="B3" s="40" t="s">
        <v>35</v>
      </c>
      <c r="C3" s="9"/>
      <c r="D3" s="9"/>
      <c r="E3" s="9"/>
      <c r="F3" s="9"/>
      <c r="G3" s="9"/>
      <c r="H3" s="9"/>
      <c r="I3" s="9"/>
      <c r="J3" s="8"/>
    </row>
    <row r="4" spans="1:10" x14ac:dyDescent="0.45">
      <c r="A4" s="8"/>
      <c r="B4" s="9"/>
      <c r="C4" s="9"/>
      <c r="D4" s="9"/>
      <c r="E4" s="9"/>
      <c r="F4" s="9"/>
      <c r="G4" s="9"/>
      <c r="H4" s="9"/>
      <c r="I4" s="9"/>
      <c r="J4" s="8"/>
    </row>
    <row r="5" spans="1:10" x14ac:dyDescent="0.45">
      <c r="A5" s="8"/>
      <c r="B5" s="28" t="s">
        <v>19</v>
      </c>
      <c r="C5" s="28" t="s">
        <v>20</v>
      </c>
      <c r="D5" s="28" t="s">
        <v>11</v>
      </c>
      <c r="G5" s="9"/>
      <c r="H5" s="9"/>
      <c r="I5" s="9"/>
      <c r="J5" s="8"/>
    </row>
    <row r="6" spans="1:10" x14ac:dyDescent="0.45">
      <c r="A6" s="8"/>
      <c r="B6" s="1" t="s">
        <v>21</v>
      </c>
      <c r="C6" s="2">
        <f>SUM(C7:C8)</f>
        <v>90040173</v>
      </c>
      <c r="D6" s="11">
        <f>G19</f>
        <v>8252.654509463855</v>
      </c>
      <c r="G6" s="9"/>
      <c r="H6" s="9"/>
      <c r="I6" s="9"/>
      <c r="J6" s="8"/>
    </row>
    <row r="7" spans="1:10" x14ac:dyDescent="0.45">
      <c r="A7" s="8"/>
      <c r="B7" s="3" t="s">
        <v>10</v>
      </c>
      <c r="C7" s="4">
        <f>E15</f>
        <v>70972254</v>
      </c>
      <c r="D7" s="12">
        <f>G15</f>
        <v>8078.551182121796</v>
      </c>
      <c r="G7" s="9"/>
      <c r="H7" s="9"/>
      <c r="I7" s="9"/>
      <c r="J7" s="8"/>
    </row>
    <row r="8" spans="1:10" ht="15" thickBot="1" x14ac:dyDescent="0.5">
      <c r="A8" s="8"/>
      <c r="B8" s="5" t="s">
        <v>13</v>
      </c>
      <c r="C8" s="6">
        <f>E18</f>
        <v>19067919</v>
      </c>
      <c r="D8" s="13">
        <f>G18</f>
        <v>8972.3793952017459</v>
      </c>
      <c r="G8" s="12"/>
      <c r="H8" s="9"/>
      <c r="I8" s="9"/>
      <c r="J8" s="8"/>
    </row>
    <row r="9" spans="1:10" x14ac:dyDescent="0.45">
      <c r="A9" s="8"/>
      <c r="B9" s="9"/>
      <c r="C9" s="9"/>
      <c r="D9" s="9"/>
      <c r="E9" s="9"/>
      <c r="F9" s="9"/>
      <c r="G9" s="9"/>
      <c r="H9" s="9"/>
      <c r="I9" s="9"/>
      <c r="J9" s="8"/>
    </row>
    <row r="10" spans="1:10" x14ac:dyDescent="0.45">
      <c r="A10" s="8"/>
      <c r="B10" s="7" t="s">
        <v>25</v>
      </c>
      <c r="C10" s="7" t="s">
        <v>24</v>
      </c>
      <c r="D10" s="7" t="s">
        <v>22</v>
      </c>
      <c r="E10" s="7" t="s">
        <v>20</v>
      </c>
      <c r="F10" s="7" t="s">
        <v>29</v>
      </c>
      <c r="G10" s="7" t="s">
        <v>27</v>
      </c>
      <c r="H10" s="7" t="s">
        <v>26</v>
      </c>
      <c r="I10" s="7" t="s">
        <v>32</v>
      </c>
      <c r="J10" s="8"/>
    </row>
    <row r="11" spans="1:10" x14ac:dyDescent="0.45">
      <c r="A11" s="8"/>
      <c r="B11" s="60" t="s">
        <v>10</v>
      </c>
      <c r="C11" s="14" t="s">
        <v>40</v>
      </c>
      <c r="D11" s="14" t="s">
        <v>23</v>
      </c>
      <c r="E11" s="15">
        <f>버짓팅!J35</f>
        <v>35715813</v>
      </c>
      <c r="F11" s="16">
        <f>E11/G11</f>
        <v>3968.4236666666666</v>
      </c>
      <c r="G11" s="15">
        <v>9000</v>
      </c>
      <c r="H11" s="17">
        <f t="shared" ref="H11:H18" si="0">E11/$E$19</f>
        <v>0.39666530849513137</v>
      </c>
      <c r="I11" s="14" t="s">
        <v>18</v>
      </c>
      <c r="J11" s="8"/>
    </row>
    <row r="12" spans="1:10" x14ac:dyDescent="0.45">
      <c r="A12" s="8"/>
      <c r="B12" s="60"/>
      <c r="C12" s="14" t="s">
        <v>42</v>
      </c>
      <c r="D12" s="14" t="s">
        <v>23</v>
      </c>
      <c r="E12" s="15">
        <f>버짓팅!K35</f>
        <v>14406512</v>
      </c>
      <c r="F12" s="16">
        <f>E12/G12</f>
        <v>1200.5426666666667</v>
      </c>
      <c r="G12" s="15">
        <v>12000</v>
      </c>
      <c r="H12" s="17">
        <f t="shared" si="0"/>
        <v>0.16000093647087951</v>
      </c>
      <c r="I12" s="14" t="s">
        <v>18</v>
      </c>
      <c r="J12" s="8"/>
    </row>
    <row r="13" spans="1:10" x14ac:dyDescent="0.45">
      <c r="A13" s="8"/>
      <c r="B13" s="60"/>
      <c r="C13" s="14" t="s">
        <v>11</v>
      </c>
      <c r="D13" s="14" t="s">
        <v>23</v>
      </c>
      <c r="E13" s="15">
        <f>버짓팅!L35</f>
        <v>6922057</v>
      </c>
      <c r="F13" s="16">
        <f t="shared" ref="F13:F17" si="1">E13/G13</f>
        <v>1977.7305714285715</v>
      </c>
      <c r="G13" s="15">
        <v>3500</v>
      </c>
      <c r="H13" s="17">
        <f t="shared" si="0"/>
        <v>7.6877428922754287E-2</v>
      </c>
      <c r="I13" s="14" t="s">
        <v>36</v>
      </c>
      <c r="J13" s="8"/>
    </row>
    <row r="14" spans="1:10" x14ac:dyDescent="0.45">
      <c r="A14" s="8"/>
      <c r="B14" s="60"/>
      <c r="C14" s="18" t="s">
        <v>12</v>
      </c>
      <c r="D14" s="14" t="s">
        <v>23</v>
      </c>
      <c r="E14" s="15">
        <f>버짓팅!M35</f>
        <v>13927872</v>
      </c>
      <c r="F14" s="16">
        <f t="shared" si="1"/>
        <v>1638.5731764705881</v>
      </c>
      <c r="G14" s="15">
        <v>8500</v>
      </c>
      <c r="H14" s="17">
        <f t="shared" si="0"/>
        <v>0.15468508706663636</v>
      </c>
      <c r="I14" s="14" t="s">
        <v>18</v>
      </c>
      <c r="J14" s="8"/>
    </row>
    <row r="15" spans="1:10" x14ac:dyDescent="0.45">
      <c r="A15" s="8"/>
      <c r="B15" s="54" t="s">
        <v>28</v>
      </c>
      <c r="C15" s="55"/>
      <c r="D15" s="56"/>
      <c r="E15" s="19">
        <f>SUM(E11:E14)</f>
        <v>70972254</v>
      </c>
      <c r="F15" s="20">
        <f>SUM(F11:F14)</f>
        <v>8785.2700812324929</v>
      </c>
      <c r="G15" s="19">
        <f>E15/F15</f>
        <v>8078.551182121796</v>
      </c>
      <c r="H15" s="21">
        <f t="shared" si="0"/>
        <v>0.78822876095540151</v>
      </c>
      <c r="I15" s="22"/>
      <c r="J15" s="8"/>
    </row>
    <row r="16" spans="1:10" x14ac:dyDescent="0.45">
      <c r="A16" s="8"/>
      <c r="B16" s="61" t="s">
        <v>13</v>
      </c>
      <c r="C16" s="18" t="s">
        <v>14</v>
      </c>
      <c r="D16" s="14" t="s">
        <v>23</v>
      </c>
      <c r="E16" s="15">
        <f>버짓팅!N35</f>
        <v>15540000</v>
      </c>
      <c r="F16" s="16">
        <f t="shared" si="1"/>
        <v>1243.2</v>
      </c>
      <c r="G16" s="15">
        <v>12500</v>
      </c>
      <c r="H16" s="17">
        <f t="shared" si="0"/>
        <v>0.17258962840953226</v>
      </c>
      <c r="I16" s="18" t="s">
        <v>33</v>
      </c>
      <c r="J16" s="8"/>
    </row>
    <row r="17" spans="1:10" x14ac:dyDescent="0.45">
      <c r="A17" s="8"/>
      <c r="B17" s="61"/>
      <c r="C17" s="18" t="s">
        <v>11</v>
      </c>
      <c r="D17" s="14" t="s">
        <v>23</v>
      </c>
      <c r="E17" s="15">
        <f>버짓팅!O35</f>
        <v>3527919</v>
      </c>
      <c r="F17" s="16">
        <f t="shared" si="1"/>
        <v>881.97974999999997</v>
      </c>
      <c r="G17" s="15">
        <v>4000</v>
      </c>
      <c r="H17" s="17">
        <f t="shared" si="0"/>
        <v>3.9181610635066193E-2</v>
      </c>
      <c r="I17" s="18" t="s">
        <v>34</v>
      </c>
      <c r="J17" s="8"/>
    </row>
    <row r="18" spans="1:10" x14ac:dyDescent="0.45">
      <c r="A18" s="8"/>
      <c r="B18" s="54" t="s">
        <v>28</v>
      </c>
      <c r="C18" s="55"/>
      <c r="D18" s="56"/>
      <c r="E18" s="19">
        <f>SUM(E16:E17)</f>
        <v>19067919</v>
      </c>
      <c r="F18" s="20">
        <f>SUM(F16:F17)</f>
        <v>2125.1797500000002</v>
      </c>
      <c r="G18" s="19">
        <f>E18/F18</f>
        <v>8972.3793952017459</v>
      </c>
      <c r="H18" s="21">
        <f t="shared" si="0"/>
        <v>0.21177123904459846</v>
      </c>
      <c r="I18" s="23"/>
      <c r="J18" s="8"/>
    </row>
    <row r="19" spans="1:10" x14ac:dyDescent="0.45">
      <c r="A19" s="8"/>
      <c r="B19" s="57" t="s">
        <v>9</v>
      </c>
      <c r="C19" s="58"/>
      <c r="D19" s="59"/>
      <c r="E19" s="24">
        <f>SUM(E18,E15)</f>
        <v>90040173</v>
      </c>
      <c r="F19" s="25">
        <f>SUM(F18,F15)</f>
        <v>10910.449831232494</v>
      </c>
      <c r="G19" s="24">
        <f>E19/F19</f>
        <v>8252.654509463855</v>
      </c>
      <c r="H19" s="26">
        <f>SUM(H18,H15)</f>
        <v>1</v>
      </c>
      <c r="I19" s="27"/>
      <c r="J19" s="8"/>
    </row>
    <row r="20" spans="1:10" x14ac:dyDescent="0.45">
      <c r="A20" s="8"/>
      <c r="B20" s="9"/>
      <c r="C20" s="9"/>
      <c r="D20" s="9"/>
      <c r="E20" s="9"/>
      <c r="F20" s="9"/>
      <c r="G20" s="9"/>
      <c r="H20" s="9"/>
      <c r="I20" s="9"/>
      <c r="J20" s="8"/>
    </row>
    <row r="21" spans="1:10" x14ac:dyDescent="0.45">
      <c r="A21" s="8"/>
      <c r="B21" s="29" t="s">
        <v>30</v>
      </c>
      <c r="C21" s="9"/>
      <c r="D21" s="9"/>
      <c r="E21" s="9"/>
      <c r="F21" s="9"/>
      <c r="G21" s="9"/>
      <c r="H21" s="9"/>
      <c r="I21" s="9"/>
      <c r="J21" s="8"/>
    </row>
    <row r="22" spans="1:10" x14ac:dyDescent="0.45">
      <c r="A22" s="8"/>
      <c r="B22" s="29" t="s">
        <v>47</v>
      </c>
      <c r="C22" s="9"/>
      <c r="D22" s="9"/>
      <c r="E22" s="9"/>
      <c r="F22" s="9"/>
      <c r="G22" s="9"/>
      <c r="H22" s="9"/>
      <c r="I22" s="9"/>
      <c r="J22" s="8"/>
    </row>
    <row r="23" spans="1:10" x14ac:dyDescent="0.45">
      <c r="A23" s="8"/>
      <c r="B23" s="29" t="s">
        <v>44</v>
      </c>
      <c r="C23" s="9"/>
      <c r="D23" s="9"/>
      <c r="E23" s="9"/>
      <c r="F23" s="9"/>
      <c r="G23" s="9"/>
      <c r="H23" s="9"/>
      <c r="I23" s="9"/>
      <c r="J23" s="8"/>
    </row>
    <row r="24" spans="1:10" x14ac:dyDescent="0.45">
      <c r="A24" s="8"/>
      <c r="C24" s="9"/>
      <c r="D24" s="9"/>
      <c r="E24" s="9"/>
      <c r="F24" s="9"/>
      <c r="G24" s="9"/>
      <c r="H24" s="9"/>
      <c r="J24" s="8"/>
    </row>
    <row r="25" spans="1:10" x14ac:dyDescent="0.45">
      <c r="A25" s="8"/>
      <c r="B25" s="9"/>
      <c r="C25" s="9"/>
      <c r="D25" s="9"/>
      <c r="E25" s="9"/>
      <c r="F25" s="9"/>
      <c r="G25" s="9"/>
      <c r="H25" s="9"/>
      <c r="I25" s="9"/>
      <c r="J25" s="8"/>
    </row>
    <row r="26" spans="1:10" x14ac:dyDescent="0.45">
      <c r="A26" s="8"/>
      <c r="B26" s="9"/>
      <c r="C26" s="9"/>
      <c r="D26" s="9"/>
      <c r="E26" s="9"/>
      <c r="F26" s="9"/>
      <c r="G26" s="9"/>
      <c r="H26" s="9"/>
      <c r="I26" s="9"/>
      <c r="J26" s="8"/>
    </row>
    <row r="27" spans="1:10" x14ac:dyDescent="0.45">
      <c r="A27" s="8"/>
      <c r="B27" s="9"/>
      <c r="C27" s="9"/>
      <c r="D27" s="9"/>
      <c r="E27" s="9"/>
      <c r="F27" s="9"/>
      <c r="G27" s="9"/>
      <c r="H27" s="9"/>
      <c r="I27" s="9"/>
      <c r="J27" s="8"/>
    </row>
    <row r="28" spans="1:10" x14ac:dyDescent="0.45">
      <c r="A28" s="8"/>
      <c r="B28" s="9"/>
      <c r="C28" s="9"/>
      <c r="D28" s="9"/>
      <c r="E28" s="9"/>
      <c r="F28" s="9"/>
      <c r="G28" s="9"/>
      <c r="H28" s="9"/>
      <c r="I28" s="9"/>
      <c r="J28" s="8"/>
    </row>
    <row r="29" spans="1:10" x14ac:dyDescent="0.45">
      <c r="A29" s="8"/>
      <c r="B29" s="9"/>
      <c r="C29" s="9"/>
      <c r="D29" s="9"/>
      <c r="E29" s="9"/>
      <c r="F29" s="9"/>
      <c r="G29" s="9"/>
      <c r="H29" s="9"/>
      <c r="I29" s="9"/>
      <c r="J29" s="8"/>
    </row>
    <row r="30" spans="1:10" x14ac:dyDescent="0.45">
      <c r="A30" s="8"/>
      <c r="B30" s="9"/>
      <c r="C30" s="9"/>
      <c r="D30" s="9"/>
      <c r="E30" s="9"/>
      <c r="F30" s="9"/>
      <c r="G30" s="9"/>
      <c r="H30" s="9"/>
      <c r="I30" s="9"/>
      <c r="J30" s="8"/>
    </row>
    <row r="31" spans="1:10" x14ac:dyDescent="0.45">
      <c r="A31" s="8"/>
      <c r="B31" s="9"/>
      <c r="C31" s="9"/>
      <c r="D31" s="9"/>
      <c r="E31" s="9"/>
      <c r="F31" s="9"/>
      <c r="G31" s="9"/>
      <c r="H31" s="9"/>
      <c r="I31" s="9"/>
      <c r="J31" s="8"/>
    </row>
    <row r="32" spans="1:10" x14ac:dyDescent="0.45">
      <c r="A32" s="8"/>
      <c r="B32" s="9"/>
      <c r="C32" s="9"/>
      <c r="D32" s="9"/>
      <c r="E32" s="9"/>
      <c r="F32" s="9"/>
      <c r="G32" s="9"/>
      <c r="H32" s="9"/>
      <c r="I32" s="9"/>
      <c r="J32" s="8"/>
    </row>
    <row r="33" spans="1:10" x14ac:dyDescent="0.45">
      <c r="A33" s="8"/>
      <c r="B33" s="9"/>
      <c r="C33" s="9"/>
      <c r="D33" s="9"/>
      <c r="E33" s="9"/>
      <c r="F33" s="9"/>
      <c r="G33" s="9"/>
      <c r="H33" s="9"/>
      <c r="I33" s="9"/>
      <c r="J33" s="8"/>
    </row>
    <row r="34" spans="1:10" x14ac:dyDescent="0.45">
      <c r="A34" s="8"/>
      <c r="B34" s="9"/>
      <c r="C34" s="9"/>
      <c r="D34" s="9"/>
      <c r="E34" s="9"/>
      <c r="F34" s="9"/>
      <c r="G34" s="9"/>
      <c r="H34" s="9"/>
      <c r="I34" s="9"/>
      <c r="J34" s="8"/>
    </row>
    <row r="35" spans="1:10" x14ac:dyDescent="0.45">
      <c r="A35" s="8"/>
      <c r="B35" s="9"/>
      <c r="C35" s="9"/>
      <c r="D35" s="9"/>
      <c r="E35" s="9"/>
      <c r="F35" s="9"/>
      <c r="G35" s="9"/>
      <c r="H35" s="9"/>
      <c r="I35" s="9"/>
      <c r="J35" s="8"/>
    </row>
    <row r="36" spans="1:10" x14ac:dyDescent="0.45">
      <c r="A36" s="8"/>
      <c r="B36" s="9"/>
      <c r="C36" s="9"/>
      <c r="D36" s="9"/>
      <c r="E36" s="9"/>
      <c r="F36" s="9"/>
      <c r="G36" s="9"/>
      <c r="H36" s="9"/>
      <c r="I36" s="9"/>
      <c r="J36" s="8"/>
    </row>
    <row r="37" spans="1:10" x14ac:dyDescent="0.45">
      <c r="A37" s="8"/>
      <c r="B37" s="9"/>
      <c r="C37" s="9"/>
      <c r="D37" s="9"/>
      <c r="E37" s="9"/>
      <c r="F37" s="9"/>
      <c r="G37" s="9"/>
      <c r="H37" s="9"/>
      <c r="I37" s="9"/>
      <c r="J37" s="8"/>
    </row>
    <row r="38" spans="1:10" x14ac:dyDescent="0.45">
      <c r="A38" s="8"/>
      <c r="B38" s="9"/>
      <c r="C38" s="9"/>
      <c r="D38" s="9"/>
      <c r="E38" s="9"/>
      <c r="F38" s="9"/>
      <c r="G38" s="9"/>
      <c r="H38" s="9"/>
      <c r="I38" s="9"/>
      <c r="J38" s="8"/>
    </row>
    <row r="39" spans="1:10" x14ac:dyDescent="0.45">
      <c r="A39" s="8"/>
      <c r="B39" s="9"/>
      <c r="C39" s="9"/>
      <c r="D39" s="9"/>
      <c r="E39" s="9"/>
      <c r="F39" s="9"/>
      <c r="G39" s="9"/>
      <c r="H39" s="9"/>
      <c r="I39" s="9"/>
      <c r="J39" s="8"/>
    </row>
    <row r="40" spans="1:10" x14ac:dyDescent="0.45">
      <c r="A40" s="8"/>
      <c r="B40" s="9"/>
      <c r="C40" s="9"/>
      <c r="D40" s="9"/>
      <c r="E40" s="9"/>
      <c r="F40" s="9"/>
      <c r="G40" s="9"/>
      <c r="H40" s="9"/>
      <c r="I40" s="9"/>
      <c r="J40" s="8"/>
    </row>
    <row r="41" spans="1:10" x14ac:dyDescent="0.45">
      <c r="A41" s="8"/>
      <c r="B41" s="9"/>
      <c r="C41" s="9"/>
      <c r="D41" s="9"/>
      <c r="E41" s="9"/>
      <c r="F41" s="9"/>
      <c r="G41" s="9"/>
      <c r="H41" s="9"/>
      <c r="I41" s="9"/>
      <c r="J41" s="8"/>
    </row>
    <row r="42" spans="1:10" x14ac:dyDescent="0.45">
      <c r="A42" s="8"/>
      <c r="B42" s="9"/>
      <c r="C42" s="9"/>
      <c r="D42" s="9"/>
      <c r="E42" s="9"/>
      <c r="F42" s="9"/>
      <c r="G42" s="9"/>
      <c r="H42" s="9"/>
      <c r="I42" s="9"/>
      <c r="J42" s="8"/>
    </row>
    <row r="43" spans="1:10" x14ac:dyDescent="0.45">
      <c r="A43" s="8"/>
      <c r="B43" s="9"/>
      <c r="C43" s="9"/>
      <c r="D43" s="9"/>
      <c r="E43" s="9"/>
      <c r="F43" s="9"/>
      <c r="G43" s="9"/>
      <c r="H43" s="9"/>
      <c r="I43" s="9"/>
      <c r="J43" s="8"/>
    </row>
    <row r="44" spans="1:10" x14ac:dyDescent="0.45">
      <c r="A44" s="8"/>
      <c r="B44" s="9"/>
      <c r="C44" s="9"/>
      <c r="D44" s="9"/>
      <c r="E44" s="9"/>
      <c r="F44" s="9"/>
      <c r="G44" s="9"/>
      <c r="H44" s="9"/>
      <c r="I44" s="9"/>
      <c r="J44" s="8"/>
    </row>
    <row r="45" spans="1:10" x14ac:dyDescent="0.45">
      <c r="A45" s="8"/>
      <c r="B45" s="9"/>
      <c r="C45" s="9"/>
      <c r="D45" s="9"/>
      <c r="E45" s="9"/>
      <c r="F45" s="9"/>
      <c r="G45" s="9"/>
      <c r="H45" s="9"/>
      <c r="I45" s="9"/>
      <c r="J45" s="8"/>
    </row>
    <row r="46" spans="1:10" x14ac:dyDescent="0.45">
      <c r="A46" s="8"/>
      <c r="B46" s="9"/>
      <c r="C46" s="9"/>
      <c r="D46" s="9"/>
      <c r="E46" s="9"/>
      <c r="F46" s="9"/>
      <c r="G46" s="9"/>
      <c r="H46" s="9"/>
      <c r="I46" s="9"/>
      <c r="J46" s="8"/>
    </row>
    <row r="47" spans="1:10" x14ac:dyDescent="0.45">
      <c r="A47" s="8"/>
      <c r="B47" s="9"/>
      <c r="C47" s="9"/>
      <c r="D47" s="9"/>
      <c r="E47" s="9"/>
      <c r="F47" s="9"/>
      <c r="G47" s="9"/>
      <c r="H47" s="9"/>
      <c r="I47" s="9"/>
      <c r="J47" s="8"/>
    </row>
    <row r="48" spans="1:10" x14ac:dyDescent="0.45">
      <c r="A48" s="8"/>
      <c r="B48" s="9"/>
      <c r="C48" s="9"/>
      <c r="D48" s="9"/>
      <c r="E48" s="9"/>
      <c r="F48" s="9"/>
      <c r="G48" s="9"/>
      <c r="H48" s="9"/>
      <c r="I48" s="9"/>
      <c r="J48" s="8"/>
    </row>
    <row r="49" spans="1:10" x14ac:dyDescent="0.45">
      <c r="A49" s="8"/>
      <c r="B49" s="9"/>
      <c r="C49" s="9"/>
      <c r="D49" s="9"/>
      <c r="E49" s="9"/>
      <c r="F49" s="9"/>
      <c r="G49" s="9"/>
      <c r="H49" s="9"/>
      <c r="I49" s="9"/>
      <c r="J49" s="8"/>
    </row>
    <row r="50" spans="1:10" x14ac:dyDescent="0.45">
      <c r="A50" s="8"/>
      <c r="B50" s="9"/>
      <c r="C50" s="9"/>
      <c r="D50" s="9"/>
      <c r="E50" s="9"/>
      <c r="F50" s="9"/>
      <c r="G50" s="9"/>
      <c r="H50" s="9"/>
      <c r="I50" s="9"/>
      <c r="J50" s="8"/>
    </row>
    <row r="51" spans="1:10" x14ac:dyDescent="0.45">
      <c r="A51" s="8"/>
      <c r="B51" s="9"/>
      <c r="C51" s="9"/>
      <c r="D51" s="9"/>
      <c r="E51" s="9"/>
      <c r="F51" s="9"/>
      <c r="G51" s="9"/>
      <c r="H51" s="9"/>
      <c r="I51" s="9"/>
      <c r="J51" s="8"/>
    </row>
    <row r="52" spans="1:10" x14ac:dyDescent="0.45">
      <c r="A52" s="8"/>
      <c r="B52" s="9"/>
      <c r="C52" s="9"/>
      <c r="D52" s="9"/>
      <c r="E52" s="9"/>
      <c r="F52" s="9"/>
      <c r="G52" s="9"/>
      <c r="H52" s="9"/>
      <c r="I52" s="9"/>
      <c r="J52" s="8"/>
    </row>
    <row r="53" spans="1:10" x14ac:dyDescent="0.45">
      <c r="A53" s="8"/>
      <c r="B53" s="9"/>
      <c r="C53" s="9"/>
      <c r="D53" s="9"/>
      <c r="E53" s="9"/>
      <c r="F53" s="9"/>
      <c r="G53" s="9"/>
      <c r="H53" s="9"/>
      <c r="I53" s="9"/>
      <c r="J53" s="8"/>
    </row>
    <row r="54" spans="1:10" x14ac:dyDescent="0.45">
      <c r="A54" s="8"/>
      <c r="B54" s="9"/>
      <c r="C54" s="9"/>
      <c r="D54" s="9"/>
      <c r="E54" s="9"/>
      <c r="F54" s="9"/>
      <c r="G54" s="9"/>
      <c r="H54" s="9"/>
      <c r="I54" s="9"/>
      <c r="J54" s="8"/>
    </row>
    <row r="55" spans="1:10" x14ac:dyDescent="0.45">
      <c r="A55" s="8"/>
      <c r="B55" s="9"/>
      <c r="C55" s="9"/>
      <c r="D55" s="9"/>
      <c r="E55" s="9"/>
      <c r="F55" s="9"/>
      <c r="G55" s="9"/>
      <c r="H55" s="9"/>
      <c r="I55" s="9"/>
      <c r="J55" s="8"/>
    </row>
    <row r="56" spans="1:10" x14ac:dyDescent="0.45">
      <c r="A56" s="8"/>
      <c r="B56" s="9"/>
      <c r="C56" s="9"/>
      <c r="D56" s="9"/>
      <c r="E56" s="9"/>
      <c r="F56" s="9"/>
      <c r="G56" s="9"/>
      <c r="H56" s="9"/>
      <c r="I56" s="9"/>
      <c r="J56" s="8"/>
    </row>
    <row r="57" spans="1:10" x14ac:dyDescent="0.45">
      <c r="A57" s="8"/>
      <c r="B57" s="9"/>
      <c r="C57" s="9"/>
      <c r="D57" s="9"/>
      <c r="E57" s="9"/>
      <c r="F57" s="9"/>
      <c r="G57" s="9"/>
      <c r="H57" s="9"/>
      <c r="I57" s="9"/>
      <c r="J57" s="8"/>
    </row>
    <row r="58" spans="1:10" x14ac:dyDescent="0.45">
      <c r="A58" s="8"/>
      <c r="B58" s="9"/>
      <c r="C58" s="9"/>
      <c r="D58" s="9"/>
      <c r="E58" s="9"/>
      <c r="F58" s="9"/>
      <c r="G58" s="9"/>
      <c r="H58" s="9"/>
      <c r="I58" s="9"/>
      <c r="J58" s="8"/>
    </row>
    <row r="59" spans="1:10" x14ac:dyDescent="0.45">
      <c r="A59" s="8"/>
      <c r="B59" s="9"/>
      <c r="C59" s="9"/>
      <c r="D59" s="9"/>
      <c r="E59" s="9"/>
      <c r="F59" s="9"/>
      <c r="G59" s="9"/>
      <c r="H59" s="9"/>
      <c r="I59" s="9"/>
      <c r="J59" s="8"/>
    </row>
    <row r="60" spans="1:10" x14ac:dyDescent="0.45">
      <c r="A60" s="8"/>
      <c r="B60" s="9"/>
      <c r="C60" s="9"/>
      <c r="D60" s="9"/>
      <c r="E60" s="9"/>
      <c r="F60" s="9"/>
      <c r="G60" s="9"/>
      <c r="H60" s="9"/>
      <c r="I60" s="9"/>
      <c r="J60" s="8"/>
    </row>
    <row r="61" spans="1:10" x14ac:dyDescent="0.45">
      <c r="A61" s="8"/>
      <c r="B61" s="9"/>
      <c r="C61" s="9"/>
      <c r="D61" s="9"/>
      <c r="E61" s="9"/>
      <c r="F61" s="9"/>
      <c r="G61" s="9"/>
      <c r="H61" s="9"/>
      <c r="I61" s="9"/>
      <c r="J61" s="8"/>
    </row>
    <row r="62" spans="1:10" x14ac:dyDescent="0.45">
      <c r="A62" s="8"/>
      <c r="B62" s="9"/>
      <c r="C62" s="9"/>
      <c r="D62" s="9"/>
      <c r="E62" s="9"/>
      <c r="F62" s="9"/>
      <c r="G62" s="9"/>
      <c r="H62" s="9"/>
      <c r="I62" s="9"/>
      <c r="J62" s="8"/>
    </row>
    <row r="63" spans="1:10" x14ac:dyDescent="0.45">
      <c r="A63" s="8"/>
      <c r="B63" s="9"/>
      <c r="C63" s="9"/>
      <c r="D63" s="9"/>
      <c r="E63" s="9"/>
      <c r="F63" s="9"/>
      <c r="G63" s="9"/>
      <c r="H63" s="9"/>
      <c r="I63" s="9"/>
      <c r="J63" s="8"/>
    </row>
    <row r="64" spans="1:10" x14ac:dyDescent="0.45">
      <c r="A64" s="8"/>
      <c r="B64" s="9"/>
      <c r="C64" s="9"/>
      <c r="D64" s="9"/>
      <c r="E64" s="9"/>
      <c r="F64" s="9"/>
      <c r="G64" s="9"/>
      <c r="H64" s="9"/>
      <c r="I64" s="9"/>
      <c r="J64" s="8"/>
    </row>
    <row r="65" spans="1:10" x14ac:dyDescent="0.45">
      <c r="A65" s="8"/>
      <c r="B65" s="9"/>
      <c r="C65" s="9"/>
      <c r="D65" s="9"/>
      <c r="E65" s="9"/>
      <c r="F65" s="9"/>
      <c r="G65" s="9"/>
      <c r="H65" s="9"/>
      <c r="I65" s="9"/>
      <c r="J65" s="8"/>
    </row>
    <row r="66" spans="1:10" x14ac:dyDescent="0.45">
      <c r="A66" s="8"/>
      <c r="B66" s="9"/>
      <c r="C66" s="9"/>
      <c r="D66" s="9"/>
      <c r="E66" s="9"/>
      <c r="F66" s="9"/>
      <c r="G66" s="9"/>
      <c r="H66" s="9"/>
      <c r="I66" s="9"/>
      <c r="J66" s="8"/>
    </row>
    <row r="67" spans="1:10" x14ac:dyDescent="0.45">
      <c r="A67" s="8"/>
      <c r="B67" s="9"/>
      <c r="C67" s="9"/>
      <c r="D67" s="9"/>
      <c r="E67" s="9"/>
      <c r="F67" s="9"/>
      <c r="G67" s="9"/>
      <c r="H67" s="9"/>
      <c r="I67" s="9"/>
      <c r="J67" s="8"/>
    </row>
    <row r="68" spans="1:10" x14ac:dyDescent="0.45">
      <c r="A68" s="8"/>
      <c r="B68" s="9"/>
      <c r="C68" s="9"/>
      <c r="D68" s="9"/>
      <c r="E68" s="9"/>
      <c r="F68" s="9"/>
      <c r="G68" s="9"/>
      <c r="H68" s="9"/>
      <c r="I68" s="9"/>
      <c r="J68" s="8"/>
    </row>
    <row r="69" spans="1:10" x14ac:dyDescent="0.45">
      <c r="A69" s="8"/>
      <c r="B69" s="9"/>
      <c r="C69" s="9"/>
      <c r="D69" s="9"/>
      <c r="E69" s="9"/>
      <c r="F69" s="9"/>
      <c r="G69" s="9"/>
      <c r="H69" s="9"/>
      <c r="I69" s="9"/>
      <c r="J69" s="8"/>
    </row>
    <row r="70" spans="1:10" x14ac:dyDescent="0.45">
      <c r="A70" s="8"/>
      <c r="B70" s="9"/>
      <c r="C70" s="9"/>
      <c r="D70" s="9"/>
      <c r="E70" s="9"/>
      <c r="F70" s="9"/>
      <c r="G70" s="9"/>
      <c r="H70" s="9"/>
      <c r="I70" s="9"/>
      <c r="J70" s="8"/>
    </row>
    <row r="71" spans="1:10" x14ac:dyDescent="0.45">
      <c r="A71" s="8"/>
      <c r="B71" s="9"/>
      <c r="C71" s="9"/>
      <c r="D71" s="9"/>
      <c r="E71" s="9"/>
      <c r="F71" s="9"/>
      <c r="G71" s="9"/>
      <c r="H71" s="9"/>
      <c r="I71" s="9"/>
      <c r="J71" s="8"/>
    </row>
    <row r="72" spans="1:10" x14ac:dyDescent="0.45">
      <c r="A72" s="8"/>
      <c r="B72" s="9"/>
      <c r="C72" s="9"/>
      <c r="D72" s="9"/>
      <c r="E72" s="9"/>
      <c r="F72" s="9"/>
      <c r="G72" s="9"/>
      <c r="H72" s="9"/>
      <c r="I72" s="9"/>
      <c r="J72" s="8"/>
    </row>
    <row r="73" spans="1:10" x14ac:dyDescent="0.45">
      <c r="A73" s="8"/>
      <c r="B73" s="9"/>
      <c r="C73" s="9"/>
      <c r="D73" s="9"/>
      <c r="E73" s="9"/>
      <c r="F73" s="9"/>
      <c r="G73" s="9"/>
      <c r="H73" s="9"/>
      <c r="I73" s="9"/>
      <c r="J73" s="8"/>
    </row>
    <row r="74" spans="1:10" x14ac:dyDescent="0.45">
      <c r="A74" s="8"/>
      <c r="B74" s="9"/>
      <c r="C74" s="9"/>
      <c r="D74" s="9"/>
      <c r="E74" s="9"/>
      <c r="F74" s="9"/>
      <c r="G74" s="9"/>
      <c r="H74" s="9"/>
      <c r="I74" s="9"/>
      <c r="J74" s="8"/>
    </row>
    <row r="75" spans="1:10" x14ac:dyDescent="0.45">
      <c r="A75" s="8"/>
      <c r="B75" s="9"/>
      <c r="C75" s="9"/>
      <c r="D75" s="9"/>
      <c r="E75" s="9"/>
      <c r="F75" s="9"/>
      <c r="G75" s="9"/>
      <c r="H75" s="9"/>
      <c r="I75" s="9"/>
      <c r="J75" s="8"/>
    </row>
    <row r="76" spans="1:10" x14ac:dyDescent="0.45">
      <c r="A76" s="8"/>
      <c r="B76" s="9"/>
      <c r="C76" s="9"/>
      <c r="D76" s="9"/>
      <c r="E76" s="9"/>
      <c r="F76" s="9"/>
      <c r="G76" s="9"/>
      <c r="H76" s="9"/>
      <c r="I76" s="9"/>
      <c r="J76" s="8"/>
    </row>
    <row r="77" spans="1:10" x14ac:dyDescent="0.45">
      <c r="A77" s="8"/>
      <c r="B77" s="9"/>
      <c r="C77" s="9"/>
      <c r="D77" s="9"/>
      <c r="E77" s="9"/>
      <c r="F77" s="9"/>
      <c r="G77" s="9"/>
      <c r="H77" s="9"/>
      <c r="I77" s="9"/>
      <c r="J77" s="8"/>
    </row>
    <row r="78" spans="1:10" x14ac:dyDescent="0.45">
      <c r="A78" s="8"/>
      <c r="B78" s="9"/>
      <c r="C78" s="9"/>
      <c r="D78" s="9"/>
      <c r="E78" s="9"/>
      <c r="F78" s="9"/>
      <c r="G78" s="9"/>
      <c r="H78" s="9"/>
      <c r="I78" s="9"/>
      <c r="J78" s="8"/>
    </row>
    <row r="79" spans="1:10" x14ac:dyDescent="0.45">
      <c r="A79" s="8"/>
      <c r="B79" s="9"/>
      <c r="C79" s="9"/>
      <c r="D79" s="9"/>
      <c r="E79" s="9"/>
      <c r="F79" s="9"/>
      <c r="G79" s="9"/>
      <c r="H79" s="9"/>
      <c r="I79" s="9"/>
      <c r="J79" s="8"/>
    </row>
    <row r="80" spans="1:10" x14ac:dyDescent="0.45">
      <c r="A80" s="8"/>
      <c r="B80" s="9"/>
      <c r="C80" s="9"/>
      <c r="D80" s="9"/>
      <c r="E80" s="9"/>
      <c r="F80" s="9"/>
      <c r="G80" s="9"/>
      <c r="H80" s="9"/>
      <c r="I80" s="9"/>
      <c r="J80" s="8"/>
    </row>
    <row r="81" spans="1:10" x14ac:dyDescent="0.45">
      <c r="A81" s="8"/>
      <c r="B81" s="9"/>
      <c r="C81" s="9"/>
      <c r="D81" s="9"/>
      <c r="E81" s="9"/>
      <c r="F81" s="9"/>
      <c r="G81" s="9"/>
      <c r="H81" s="9"/>
      <c r="I81" s="9"/>
      <c r="J81" s="8"/>
    </row>
    <row r="82" spans="1:10" x14ac:dyDescent="0.45">
      <c r="A82" s="8"/>
      <c r="B82" s="9"/>
      <c r="C82" s="9"/>
      <c r="D82" s="9"/>
      <c r="E82" s="9"/>
      <c r="F82" s="9"/>
      <c r="G82" s="9"/>
      <c r="H82" s="9"/>
      <c r="I82" s="9"/>
      <c r="J82" s="8"/>
    </row>
    <row r="83" spans="1:10" x14ac:dyDescent="0.45">
      <c r="A83" s="8"/>
      <c r="B83" s="9"/>
      <c r="C83" s="9"/>
      <c r="D83" s="9"/>
      <c r="E83" s="9"/>
      <c r="F83" s="9"/>
      <c r="G83" s="9"/>
      <c r="H83" s="9"/>
      <c r="I83" s="9"/>
      <c r="J83" s="8"/>
    </row>
    <row r="84" spans="1:10" x14ac:dyDescent="0.45">
      <c r="A84" s="8"/>
      <c r="B84" s="9"/>
      <c r="C84" s="9"/>
      <c r="D84" s="9"/>
      <c r="E84" s="9"/>
      <c r="F84" s="9"/>
      <c r="G84" s="9"/>
      <c r="H84" s="9"/>
      <c r="I84" s="9"/>
      <c r="J84" s="8"/>
    </row>
    <row r="85" spans="1:10" x14ac:dyDescent="0.45">
      <c r="A85" s="8"/>
      <c r="B85" s="9"/>
      <c r="C85" s="9"/>
      <c r="D85" s="9"/>
      <c r="E85" s="9"/>
      <c r="F85" s="9"/>
      <c r="G85" s="9"/>
      <c r="H85" s="9"/>
      <c r="I85" s="9"/>
      <c r="J85" s="8"/>
    </row>
    <row r="86" spans="1:10" x14ac:dyDescent="0.45">
      <c r="A86" s="8"/>
      <c r="B86" s="9"/>
      <c r="C86" s="9"/>
      <c r="D86" s="9"/>
      <c r="E86" s="9"/>
      <c r="F86" s="9"/>
      <c r="G86" s="9"/>
      <c r="H86" s="9"/>
      <c r="I86" s="9"/>
      <c r="J86" s="8"/>
    </row>
    <row r="87" spans="1:10" x14ac:dyDescent="0.45">
      <c r="A87" s="8"/>
      <c r="B87" s="9"/>
      <c r="C87" s="9"/>
      <c r="D87" s="9"/>
      <c r="E87" s="9"/>
      <c r="F87" s="9"/>
      <c r="G87" s="9"/>
      <c r="H87" s="9"/>
      <c r="I87" s="9"/>
      <c r="J87" s="8"/>
    </row>
    <row r="88" spans="1:10" x14ac:dyDescent="0.45">
      <c r="A88" s="8"/>
      <c r="B88" s="9"/>
      <c r="C88" s="9"/>
      <c r="D88" s="9"/>
      <c r="E88" s="9"/>
      <c r="F88" s="9"/>
      <c r="G88" s="9"/>
      <c r="H88" s="9"/>
      <c r="I88" s="9"/>
      <c r="J88" s="8"/>
    </row>
    <row r="89" spans="1:10" x14ac:dyDescent="0.45">
      <c r="A89" s="8"/>
      <c r="B89" s="9"/>
      <c r="C89" s="9"/>
      <c r="D89" s="9"/>
      <c r="E89" s="9"/>
      <c r="F89" s="9"/>
      <c r="G89" s="9"/>
      <c r="H89" s="9"/>
      <c r="I89" s="9"/>
      <c r="J89" s="8"/>
    </row>
    <row r="90" spans="1:10" x14ac:dyDescent="0.45">
      <c r="A90" s="8"/>
      <c r="B90" s="9"/>
      <c r="C90" s="9"/>
      <c r="D90" s="9"/>
      <c r="E90" s="9"/>
      <c r="F90" s="9"/>
      <c r="G90" s="9"/>
      <c r="H90" s="9"/>
      <c r="I90" s="9"/>
      <c r="J90" s="8"/>
    </row>
    <row r="91" spans="1:10" x14ac:dyDescent="0.45">
      <c r="A91" s="8"/>
      <c r="B91" s="9"/>
      <c r="C91" s="9"/>
      <c r="D91" s="9"/>
      <c r="E91" s="9"/>
      <c r="F91" s="9"/>
      <c r="G91" s="9"/>
      <c r="H91" s="9"/>
      <c r="I91" s="9"/>
      <c r="J91" s="8"/>
    </row>
    <row r="92" spans="1:10" x14ac:dyDescent="0.45">
      <c r="A92" s="8"/>
      <c r="B92" s="9"/>
      <c r="C92" s="9"/>
      <c r="D92" s="9"/>
      <c r="E92" s="9"/>
      <c r="F92" s="9"/>
      <c r="G92" s="9"/>
      <c r="H92" s="9"/>
      <c r="I92" s="9"/>
      <c r="J92" s="8"/>
    </row>
    <row r="93" spans="1:10" x14ac:dyDescent="0.45">
      <c r="A93" s="8"/>
      <c r="B93" s="9"/>
      <c r="C93" s="9"/>
      <c r="D93" s="9"/>
      <c r="E93" s="9"/>
      <c r="F93" s="9"/>
      <c r="G93" s="9"/>
      <c r="H93" s="9"/>
      <c r="I93" s="9"/>
      <c r="J93" s="8"/>
    </row>
    <row r="94" spans="1:10" x14ac:dyDescent="0.45">
      <c r="A94" s="8"/>
      <c r="B94" s="9"/>
      <c r="C94" s="9"/>
      <c r="D94" s="9"/>
      <c r="E94" s="9"/>
      <c r="F94" s="9"/>
      <c r="G94" s="9"/>
      <c r="H94" s="9"/>
      <c r="I94" s="9"/>
      <c r="J94" s="8"/>
    </row>
    <row r="95" spans="1:10" x14ac:dyDescent="0.45">
      <c r="A95" s="8"/>
      <c r="B95" s="9"/>
      <c r="C95" s="9"/>
      <c r="D95" s="9"/>
      <c r="E95" s="9"/>
      <c r="F95" s="9"/>
      <c r="G95" s="9"/>
      <c r="H95" s="9"/>
      <c r="I95" s="9"/>
      <c r="J95" s="8"/>
    </row>
    <row r="96" spans="1:10" x14ac:dyDescent="0.45">
      <c r="A96" s="8"/>
      <c r="B96" s="9"/>
      <c r="C96" s="9"/>
      <c r="D96" s="9"/>
      <c r="E96" s="9"/>
      <c r="F96" s="9"/>
      <c r="G96" s="9"/>
      <c r="H96" s="9"/>
      <c r="I96" s="9"/>
      <c r="J96" s="8"/>
    </row>
    <row r="97" spans="1:10" x14ac:dyDescent="0.45">
      <c r="A97" s="8"/>
      <c r="B97" s="9"/>
      <c r="C97" s="9"/>
      <c r="D97" s="9"/>
      <c r="E97" s="9"/>
      <c r="F97" s="9"/>
      <c r="G97" s="9"/>
      <c r="H97" s="9"/>
      <c r="I97" s="9"/>
      <c r="J97" s="8"/>
    </row>
    <row r="98" spans="1:10" x14ac:dyDescent="0.45">
      <c r="A98" s="8"/>
      <c r="B98" s="9"/>
      <c r="C98" s="9"/>
      <c r="D98" s="9"/>
      <c r="E98" s="9"/>
      <c r="F98" s="9"/>
      <c r="G98" s="9"/>
      <c r="H98" s="9"/>
      <c r="I98" s="9"/>
      <c r="J98" s="8"/>
    </row>
    <row r="99" spans="1:10" x14ac:dyDescent="0.45">
      <c r="A99" s="8"/>
      <c r="B99" s="9"/>
      <c r="C99" s="9"/>
      <c r="D99" s="9"/>
      <c r="E99" s="9"/>
      <c r="F99" s="9"/>
      <c r="G99" s="9"/>
      <c r="H99" s="9"/>
      <c r="I99" s="9"/>
      <c r="J99" s="8"/>
    </row>
    <row r="100" spans="1:10" x14ac:dyDescent="0.45">
      <c r="A100" s="8"/>
      <c r="B100" s="9"/>
      <c r="C100" s="9"/>
      <c r="D100" s="9"/>
      <c r="E100" s="9"/>
      <c r="F100" s="9"/>
      <c r="G100" s="9"/>
      <c r="H100" s="9"/>
      <c r="I100" s="9"/>
      <c r="J100" s="8"/>
    </row>
    <row r="101" spans="1:10" x14ac:dyDescent="0.45">
      <c r="A101" s="8"/>
      <c r="B101" s="9"/>
      <c r="C101" s="9"/>
      <c r="D101" s="9"/>
      <c r="E101" s="9"/>
      <c r="F101" s="9"/>
      <c r="G101" s="9"/>
      <c r="H101" s="9"/>
      <c r="I101" s="9"/>
      <c r="J101" s="8"/>
    </row>
    <row r="102" spans="1:10" x14ac:dyDescent="0.45">
      <c r="A102" s="8"/>
      <c r="B102" s="9"/>
      <c r="C102" s="9"/>
      <c r="D102" s="9"/>
      <c r="E102" s="9"/>
      <c r="F102" s="9"/>
      <c r="G102" s="9"/>
      <c r="H102" s="9"/>
      <c r="I102" s="9"/>
      <c r="J102" s="8"/>
    </row>
    <row r="103" spans="1:10" x14ac:dyDescent="0.45">
      <c r="A103" s="8"/>
      <c r="B103" s="9"/>
      <c r="C103" s="9"/>
      <c r="D103" s="9"/>
      <c r="E103" s="9"/>
      <c r="F103" s="9"/>
      <c r="G103" s="9"/>
      <c r="H103" s="9"/>
      <c r="I103" s="9"/>
      <c r="J103" s="8"/>
    </row>
    <row r="104" spans="1:10" x14ac:dyDescent="0.45">
      <c r="A104" s="8"/>
      <c r="B104" s="9"/>
      <c r="C104" s="9"/>
      <c r="D104" s="9"/>
      <c r="E104" s="9"/>
      <c r="F104" s="9"/>
      <c r="G104" s="9"/>
      <c r="H104" s="9"/>
      <c r="I104" s="9"/>
      <c r="J104" s="8"/>
    </row>
    <row r="105" spans="1:10" x14ac:dyDescent="0.45">
      <c r="A105" s="8"/>
      <c r="B105" s="9"/>
      <c r="C105" s="9"/>
      <c r="D105" s="9"/>
      <c r="E105" s="9"/>
      <c r="F105" s="9"/>
      <c r="G105" s="9"/>
      <c r="H105" s="9"/>
      <c r="I105" s="9"/>
      <c r="J105" s="8"/>
    </row>
    <row r="106" spans="1:10" x14ac:dyDescent="0.45">
      <c r="A106" s="8"/>
      <c r="B106" s="9"/>
      <c r="C106" s="9"/>
      <c r="D106" s="9"/>
      <c r="E106" s="9"/>
      <c r="F106" s="9"/>
      <c r="G106" s="9"/>
      <c r="H106" s="9"/>
      <c r="I106" s="9"/>
      <c r="J106" s="8"/>
    </row>
    <row r="107" spans="1:10" x14ac:dyDescent="0.45">
      <c r="A107" s="8"/>
      <c r="B107" s="9"/>
      <c r="C107" s="9"/>
      <c r="D107" s="9"/>
      <c r="E107" s="9"/>
      <c r="F107" s="9"/>
      <c r="G107" s="9"/>
      <c r="H107" s="9"/>
      <c r="I107" s="9"/>
      <c r="J107" s="8"/>
    </row>
    <row r="108" spans="1:10" x14ac:dyDescent="0.45">
      <c r="A108" s="8"/>
      <c r="B108" s="9"/>
      <c r="C108" s="9"/>
      <c r="D108" s="9"/>
      <c r="E108" s="9"/>
      <c r="F108" s="9"/>
      <c r="G108" s="9"/>
      <c r="H108" s="9"/>
      <c r="I108" s="9"/>
      <c r="J108" s="8"/>
    </row>
    <row r="109" spans="1:10" x14ac:dyDescent="0.45">
      <c r="A109" s="8"/>
      <c r="B109" s="9"/>
      <c r="C109" s="9"/>
      <c r="D109" s="9"/>
      <c r="E109" s="9"/>
      <c r="F109" s="9"/>
      <c r="G109" s="9"/>
      <c r="H109" s="9"/>
      <c r="I109" s="9"/>
      <c r="J109" s="8"/>
    </row>
    <row r="110" spans="1:10" x14ac:dyDescent="0.45">
      <c r="A110" s="8"/>
      <c r="B110" s="9"/>
      <c r="C110" s="9"/>
      <c r="D110" s="9"/>
      <c r="E110" s="9"/>
      <c r="F110" s="9"/>
      <c r="G110" s="9"/>
      <c r="H110" s="9"/>
      <c r="I110" s="9"/>
      <c r="J110" s="8"/>
    </row>
    <row r="111" spans="1:10" x14ac:dyDescent="0.45">
      <c r="A111" s="8"/>
      <c r="B111" s="9"/>
      <c r="C111" s="9"/>
      <c r="D111" s="9"/>
      <c r="E111" s="9"/>
      <c r="F111" s="9"/>
      <c r="G111" s="9"/>
      <c r="H111" s="9"/>
      <c r="I111" s="9"/>
      <c r="J111" s="8"/>
    </row>
    <row r="112" spans="1:10" x14ac:dyDescent="0.45">
      <c r="A112" s="8"/>
      <c r="B112" s="9"/>
      <c r="C112" s="9"/>
      <c r="D112" s="9"/>
      <c r="E112" s="9"/>
      <c r="F112" s="9"/>
      <c r="G112" s="9"/>
      <c r="H112" s="9"/>
      <c r="I112" s="9"/>
      <c r="J112" s="8"/>
    </row>
    <row r="113" spans="1:10" x14ac:dyDescent="0.45">
      <c r="A113" s="8"/>
      <c r="B113" s="9"/>
      <c r="C113" s="9"/>
      <c r="D113" s="9"/>
      <c r="E113" s="9"/>
      <c r="F113" s="9"/>
      <c r="G113" s="9"/>
      <c r="H113" s="9"/>
      <c r="I113" s="9"/>
      <c r="J113" s="8"/>
    </row>
    <row r="114" spans="1:10" x14ac:dyDescent="0.45">
      <c r="A114" s="8"/>
      <c r="B114" s="9"/>
      <c r="C114" s="9"/>
      <c r="D114" s="9"/>
      <c r="E114" s="9"/>
      <c r="F114" s="9"/>
      <c r="G114" s="9"/>
      <c r="H114" s="9"/>
      <c r="I114" s="9"/>
      <c r="J114" s="8"/>
    </row>
    <row r="115" spans="1:10" x14ac:dyDescent="0.45">
      <c r="A115" s="8"/>
      <c r="B115" s="9"/>
      <c r="C115" s="9"/>
      <c r="D115" s="9"/>
      <c r="E115" s="9"/>
      <c r="F115" s="9"/>
      <c r="G115" s="9"/>
      <c r="H115" s="9"/>
      <c r="I115" s="9"/>
      <c r="J115" s="8"/>
    </row>
    <row r="116" spans="1:10" x14ac:dyDescent="0.45">
      <c r="A116" s="8"/>
      <c r="B116" s="9"/>
      <c r="C116" s="9"/>
      <c r="D116" s="9"/>
      <c r="E116" s="9"/>
      <c r="F116" s="9"/>
      <c r="G116" s="9"/>
      <c r="H116" s="9"/>
      <c r="I116" s="9"/>
      <c r="J116" s="8"/>
    </row>
    <row r="117" spans="1:10" x14ac:dyDescent="0.45">
      <c r="A117" s="8"/>
      <c r="B117" s="9"/>
      <c r="C117" s="9"/>
      <c r="D117" s="9"/>
      <c r="E117" s="9"/>
      <c r="F117" s="9"/>
      <c r="G117" s="9"/>
      <c r="H117" s="9"/>
      <c r="I117" s="9"/>
      <c r="J117" s="8"/>
    </row>
    <row r="118" spans="1:10" x14ac:dyDescent="0.45">
      <c r="A118" s="8"/>
      <c r="B118" s="9"/>
      <c r="C118" s="9"/>
      <c r="D118" s="9"/>
      <c r="E118" s="9"/>
      <c r="F118" s="9"/>
      <c r="G118" s="9"/>
      <c r="H118" s="9"/>
      <c r="I118" s="9"/>
      <c r="J118" s="8"/>
    </row>
    <row r="119" spans="1:10" x14ac:dyDescent="0.45">
      <c r="A119" s="8"/>
      <c r="B119" s="9"/>
      <c r="C119" s="9"/>
      <c r="D119" s="9"/>
      <c r="E119" s="9"/>
      <c r="F119" s="9"/>
      <c r="G119" s="9"/>
      <c r="H119" s="9"/>
      <c r="I119" s="9"/>
      <c r="J119" s="8"/>
    </row>
    <row r="120" spans="1:10" x14ac:dyDescent="0.45">
      <c r="A120" s="8"/>
      <c r="B120" s="9"/>
      <c r="C120" s="9"/>
      <c r="D120" s="9"/>
      <c r="E120" s="9"/>
      <c r="F120" s="9"/>
      <c r="G120" s="9"/>
      <c r="H120" s="9"/>
      <c r="I120" s="9"/>
      <c r="J120" s="8"/>
    </row>
    <row r="121" spans="1:10" x14ac:dyDescent="0.45">
      <c r="A121" s="8"/>
      <c r="B121" s="9"/>
      <c r="C121" s="9"/>
      <c r="D121" s="9"/>
      <c r="E121" s="9"/>
      <c r="F121" s="9"/>
      <c r="G121" s="9"/>
      <c r="H121" s="9"/>
      <c r="I121" s="9"/>
      <c r="J121" s="8"/>
    </row>
    <row r="122" spans="1:10" x14ac:dyDescent="0.45">
      <c r="A122" s="8"/>
      <c r="B122" s="9"/>
      <c r="C122" s="9"/>
      <c r="D122" s="9"/>
      <c r="E122" s="9"/>
      <c r="F122" s="9"/>
      <c r="G122" s="9"/>
      <c r="H122" s="9"/>
      <c r="I122" s="9"/>
      <c r="J122" s="8"/>
    </row>
    <row r="123" spans="1:10" x14ac:dyDescent="0.45">
      <c r="A123" s="8"/>
      <c r="B123" s="9"/>
      <c r="C123" s="9"/>
      <c r="D123" s="9"/>
      <c r="E123" s="9"/>
      <c r="F123" s="9"/>
      <c r="G123" s="9"/>
      <c r="H123" s="9"/>
      <c r="I123" s="9"/>
      <c r="J123" s="8"/>
    </row>
    <row r="124" spans="1:10" x14ac:dyDescent="0.45">
      <c r="A124" s="8"/>
      <c r="B124" s="9"/>
      <c r="C124" s="9"/>
      <c r="D124" s="9"/>
      <c r="E124" s="9"/>
      <c r="F124" s="9"/>
      <c r="G124" s="9"/>
      <c r="H124" s="9"/>
      <c r="I124" s="9"/>
      <c r="J124" s="8"/>
    </row>
    <row r="125" spans="1:10" x14ac:dyDescent="0.45">
      <c r="A125" s="8"/>
      <c r="B125" s="9"/>
      <c r="C125" s="9"/>
      <c r="D125" s="9"/>
      <c r="E125" s="9"/>
      <c r="F125" s="9"/>
      <c r="G125" s="9"/>
      <c r="H125" s="9"/>
      <c r="I125" s="9"/>
      <c r="J125" s="8"/>
    </row>
    <row r="126" spans="1:10" x14ac:dyDescent="0.45">
      <c r="A126" s="8"/>
      <c r="B126" s="9"/>
      <c r="C126" s="9"/>
      <c r="D126" s="9"/>
      <c r="E126" s="9"/>
      <c r="F126" s="9"/>
      <c r="G126" s="9"/>
      <c r="H126" s="9"/>
      <c r="I126" s="9"/>
      <c r="J126" s="8"/>
    </row>
    <row r="127" spans="1:10" x14ac:dyDescent="0.45">
      <c r="A127" s="8"/>
      <c r="B127" s="9"/>
      <c r="C127" s="9"/>
      <c r="D127" s="9"/>
      <c r="E127" s="9"/>
      <c r="F127" s="9"/>
      <c r="G127" s="9"/>
      <c r="H127" s="9"/>
      <c r="I127" s="9"/>
      <c r="J127" s="8"/>
    </row>
    <row r="128" spans="1:10" x14ac:dyDescent="0.45">
      <c r="A128" s="8"/>
      <c r="B128" s="9"/>
      <c r="C128" s="9"/>
      <c r="D128" s="9"/>
      <c r="E128" s="9"/>
      <c r="F128" s="9"/>
      <c r="G128" s="9"/>
      <c r="H128" s="9"/>
      <c r="I128" s="9"/>
      <c r="J128" s="8"/>
    </row>
    <row r="129" spans="1:10" x14ac:dyDescent="0.45">
      <c r="A129" s="8"/>
      <c r="B129" s="9"/>
      <c r="C129" s="9"/>
      <c r="D129" s="9"/>
      <c r="E129" s="9"/>
      <c r="F129" s="9"/>
      <c r="G129" s="9"/>
      <c r="H129" s="9"/>
      <c r="I129" s="9"/>
      <c r="J129" s="8"/>
    </row>
    <row r="130" spans="1:10" x14ac:dyDescent="0.45">
      <c r="A130" s="8"/>
      <c r="B130" s="9"/>
      <c r="C130" s="9"/>
      <c r="D130" s="9"/>
      <c r="E130" s="9"/>
      <c r="F130" s="9"/>
      <c r="G130" s="9"/>
      <c r="H130" s="9"/>
      <c r="I130" s="9"/>
      <c r="J130" s="8"/>
    </row>
    <row r="131" spans="1:10" x14ac:dyDescent="0.45">
      <c r="A131" s="8"/>
      <c r="B131" s="9"/>
      <c r="C131" s="9"/>
      <c r="D131" s="9"/>
      <c r="E131" s="9"/>
      <c r="F131" s="9"/>
      <c r="G131" s="9"/>
      <c r="H131" s="9"/>
      <c r="I131" s="9"/>
      <c r="J131" s="8"/>
    </row>
    <row r="132" spans="1:10" x14ac:dyDescent="0.45">
      <c r="A132" s="8"/>
      <c r="B132" s="9"/>
      <c r="C132" s="9"/>
      <c r="D132" s="9"/>
      <c r="E132" s="9"/>
      <c r="F132" s="9"/>
      <c r="G132" s="9"/>
      <c r="H132" s="9"/>
      <c r="I132" s="9"/>
      <c r="J132" s="8"/>
    </row>
    <row r="133" spans="1:10" x14ac:dyDescent="0.45">
      <c r="A133" s="8"/>
      <c r="B133" s="9"/>
      <c r="C133" s="9"/>
      <c r="D133" s="9"/>
      <c r="E133" s="9"/>
      <c r="F133" s="9"/>
      <c r="G133" s="9"/>
      <c r="H133" s="9"/>
      <c r="I133" s="9"/>
      <c r="J133" s="8"/>
    </row>
    <row r="134" spans="1:10" x14ac:dyDescent="0.45">
      <c r="A134" s="8"/>
      <c r="B134" s="9"/>
      <c r="C134" s="9"/>
      <c r="D134" s="9"/>
      <c r="E134" s="9"/>
      <c r="F134" s="9"/>
      <c r="G134" s="9"/>
      <c r="H134" s="9"/>
      <c r="I134" s="9"/>
      <c r="J134" s="8"/>
    </row>
    <row r="135" spans="1:10" x14ac:dyDescent="0.45">
      <c r="A135" s="8"/>
      <c r="B135" s="9"/>
      <c r="C135" s="9"/>
      <c r="D135" s="9"/>
      <c r="E135" s="9"/>
      <c r="F135" s="9"/>
      <c r="G135" s="9"/>
      <c r="H135" s="9"/>
      <c r="I135" s="9"/>
      <c r="J135" s="8"/>
    </row>
    <row r="136" spans="1:10" x14ac:dyDescent="0.45">
      <c r="A136" s="8"/>
      <c r="B136" s="9"/>
      <c r="C136" s="9"/>
      <c r="D136" s="9"/>
      <c r="E136" s="9"/>
      <c r="F136" s="9"/>
      <c r="G136" s="9"/>
      <c r="H136" s="9"/>
      <c r="I136" s="9"/>
      <c r="J136" s="8"/>
    </row>
    <row r="137" spans="1:10" x14ac:dyDescent="0.45">
      <c r="A137" s="8"/>
      <c r="B137" s="9"/>
      <c r="C137" s="9"/>
      <c r="D137" s="9"/>
      <c r="E137" s="9"/>
      <c r="F137" s="9"/>
      <c r="G137" s="9"/>
      <c r="H137" s="9"/>
      <c r="I137" s="9"/>
      <c r="J137" s="8"/>
    </row>
    <row r="138" spans="1:10" x14ac:dyDescent="0.45">
      <c r="A138" s="8"/>
      <c r="B138" s="9"/>
      <c r="C138" s="9"/>
      <c r="D138" s="9"/>
      <c r="E138" s="9"/>
      <c r="F138" s="9"/>
      <c r="G138" s="9"/>
      <c r="H138" s="9"/>
      <c r="I138" s="9"/>
      <c r="J138" s="8"/>
    </row>
    <row r="139" spans="1:10" x14ac:dyDescent="0.45">
      <c r="A139" s="8"/>
      <c r="B139" s="9"/>
      <c r="C139" s="9"/>
      <c r="D139" s="9"/>
      <c r="E139" s="9"/>
      <c r="F139" s="9"/>
      <c r="G139" s="9"/>
      <c r="H139" s="9"/>
      <c r="I139" s="9"/>
      <c r="J139" s="8"/>
    </row>
    <row r="140" spans="1:10" x14ac:dyDescent="0.45">
      <c r="A140" s="8"/>
      <c r="B140" s="9"/>
      <c r="C140" s="9"/>
      <c r="D140" s="9"/>
      <c r="E140" s="9"/>
      <c r="F140" s="9"/>
      <c r="G140" s="9"/>
      <c r="H140" s="9"/>
      <c r="I140" s="9"/>
      <c r="J140" s="8"/>
    </row>
    <row r="141" spans="1:10" x14ac:dyDescent="0.45">
      <c r="A141" s="8"/>
      <c r="B141" s="9"/>
      <c r="C141" s="9"/>
      <c r="D141" s="9"/>
      <c r="E141" s="9"/>
      <c r="F141" s="9"/>
      <c r="G141" s="9"/>
      <c r="H141" s="9"/>
      <c r="I141" s="9"/>
      <c r="J141" s="8"/>
    </row>
    <row r="142" spans="1:10" x14ac:dyDescent="0.45">
      <c r="A142" s="8"/>
      <c r="B142" s="9"/>
      <c r="C142" s="9"/>
      <c r="D142" s="9"/>
      <c r="E142" s="9"/>
      <c r="F142" s="9"/>
      <c r="G142" s="9"/>
      <c r="H142" s="9"/>
      <c r="I142" s="9"/>
      <c r="J142" s="8"/>
    </row>
    <row r="143" spans="1:10" x14ac:dyDescent="0.45">
      <c r="A143" s="8"/>
      <c r="B143" s="9"/>
      <c r="C143" s="9"/>
      <c r="D143" s="9"/>
      <c r="E143" s="9"/>
      <c r="F143" s="9"/>
      <c r="G143" s="9"/>
      <c r="H143" s="9"/>
      <c r="I143" s="9"/>
      <c r="J143" s="8"/>
    </row>
  </sheetData>
  <mergeCells count="5">
    <mergeCell ref="B15:D15"/>
    <mergeCell ref="B18:D18"/>
    <mergeCell ref="B19:D19"/>
    <mergeCell ref="B11:B14"/>
    <mergeCell ref="B16:B17"/>
  </mergeCells>
  <phoneticPr fontId="18" type="noConversion"/>
  <pageMargins left="0.7" right="0.7" top="0.75" bottom="0.75" header="0.3" footer="0.3"/>
  <ignoredErrors>
    <ignoredError sqref="F15 G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8B8F-22FB-4D1E-BFD8-ADCE81B9C477}">
  <dimension ref="A2:U149"/>
  <sheetViews>
    <sheetView showGridLines="0" zoomScaleNormal="100" workbookViewId="0"/>
  </sheetViews>
  <sheetFormatPr defaultColWidth="8.58203125" defaultRowHeight="14.5" outlineLevelCol="1" x14ac:dyDescent="0.45"/>
  <cols>
    <col min="1" max="1" width="1.58203125" style="10" customWidth="1"/>
    <col min="2" max="3" width="8.58203125" style="10"/>
    <col min="4" max="4" width="11.58203125" style="3" customWidth="1"/>
    <col min="5" max="5" width="13.5" style="10" bestFit="1" customWidth="1"/>
    <col min="6" max="6" width="13.08203125" style="10" customWidth="1" outlineLevel="1"/>
    <col min="7" max="7" width="12.33203125" style="10" customWidth="1" outlineLevel="1"/>
    <col min="8" max="8" width="10" style="10" customWidth="1" outlineLevel="1"/>
    <col min="9" max="9" width="8.58203125" style="10" customWidth="1" outlineLevel="1"/>
    <col min="10" max="10" width="13.08203125" style="10" bestFit="1" customWidth="1"/>
    <col min="11" max="11" width="13.08203125" style="10" customWidth="1"/>
    <col min="12" max="12" width="12.08203125" style="10" bestFit="1" customWidth="1"/>
    <col min="13" max="13" width="12.08203125" style="10" customWidth="1"/>
    <col min="14" max="15" width="12.08203125" style="10" bestFit="1" customWidth="1"/>
    <col min="16" max="16" width="13" style="10" bestFit="1" customWidth="1"/>
    <col min="17" max="17" width="12.08203125" style="10" bestFit="1" customWidth="1"/>
    <col min="18" max="21" width="9.83203125" style="10" customWidth="1"/>
    <col min="22" max="16384" width="8.58203125" style="10"/>
  </cols>
  <sheetData>
    <row r="2" spans="1:21" x14ac:dyDescent="0.45">
      <c r="A2" s="8"/>
      <c r="D2" s="53" t="s">
        <v>45</v>
      </c>
      <c r="E2" s="30"/>
    </row>
    <row r="3" spans="1:21" ht="17.149999999999999" customHeight="1" x14ac:dyDescent="0.45">
      <c r="A3" s="8"/>
      <c r="D3" s="48" t="s">
        <v>37</v>
      </c>
      <c r="E3" s="30"/>
      <c r="F3" s="63" t="s">
        <v>25</v>
      </c>
      <c r="G3" s="62"/>
      <c r="H3" s="31">
        <v>1</v>
      </c>
      <c r="I3" s="31">
        <v>1</v>
      </c>
      <c r="J3" s="62" t="s">
        <v>24</v>
      </c>
      <c r="K3" s="62"/>
      <c r="L3" s="62"/>
      <c r="M3" s="62"/>
      <c r="N3" s="62"/>
      <c r="O3" s="62"/>
      <c r="P3" s="31">
        <v>1</v>
      </c>
      <c r="Q3" s="31">
        <v>1</v>
      </c>
      <c r="R3" s="31">
        <v>1</v>
      </c>
      <c r="S3" s="31">
        <v>1</v>
      </c>
      <c r="T3" s="31">
        <v>1</v>
      </c>
      <c r="U3" s="31">
        <v>1</v>
      </c>
    </row>
    <row r="4" spans="1:21" x14ac:dyDescent="0.45">
      <c r="A4" s="8"/>
      <c r="B4" s="7" t="s">
        <v>7</v>
      </c>
      <c r="C4" s="7" t="s">
        <v>6</v>
      </c>
      <c r="D4" s="7" t="s">
        <v>5</v>
      </c>
      <c r="E4" s="7" t="s">
        <v>4</v>
      </c>
      <c r="F4" s="38" t="s">
        <v>0</v>
      </c>
      <c r="G4" s="38" t="s">
        <v>1</v>
      </c>
      <c r="H4" s="7" t="s">
        <v>2</v>
      </c>
      <c r="I4" s="7" t="s">
        <v>3</v>
      </c>
      <c r="J4" s="38" t="s">
        <v>40</v>
      </c>
      <c r="K4" s="38" t="s">
        <v>42</v>
      </c>
      <c r="L4" s="38" t="s">
        <v>8</v>
      </c>
      <c r="M4" s="38" t="s">
        <v>17</v>
      </c>
      <c r="N4" s="38" t="s">
        <v>16</v>
      </c>
      <c r="O4" s="38" t="s">
        <v>15</v>
      </c>
      <c r="P4" s="7" t="s">
        <v>41</v>
      </c>
      <c r="Q4" s="7" t="s">
        <v>43</v>
      </c>
      <c r="R4" s="7" t="s">
        <v>8</v>
      </c>
      <c r="S4" s="7" t="s">
        <v>17</v>
      </c>
      <c r="T4" s="7" t="s">
        <v>16</v>
      </c>
      <c r="U4" s="7" t="s">
        <v>15</v>
      </c>
    </row>
    <row r="5" spans="1:21" x14ac:dyDescent="0.45">
      <c r="A5" s="8"/>
      <c r="B5" s="67" t="s">
        <v>39</v>
      </c>
      <c r="C5" s="68">
        <f>SUM(E5:E9)/E35</f>
        <v>0.10595462760827881</v>
      </c>
      <c r="D5" s="45">
        <v>45854</v>
      </c>
      <c r="E5" s="46">
        <f>SUM(F5:G5)</f>
        <v>1178090</v>
      </c>
      <c r="F5" s="47">
        <f>SUM(J5:M5)</f>
        <v>1109236</v>
      </c>
      <c r="G5" s="46">
        <f>SUM(N5:O5)</f>
        <v>68854</v>
      </c>
      <c r="H5" s="26">
        <f>F5/E5</f>
        <v>0.94155455016170242</v>
      </c>
      <c r="I5" s="26">
        <f>G5/E5</f>
        <v>5.8445449838297581E-2</v>
      </c>
      <c r="J5" s="46">
        <v>574709</v>
      </c>
      <c r="K5" s="46">
        <v>223659</v>
      </c>
      <c r="L5" s="46">
        <v>145455</v>
      </c>
      <c r="M5" s="46">
        <v>165413</v>
      </c>
      <c r="N5" s="46"/>
      <c r="O5" s="46">
        <v>68854</v>
      </c>
      <c r="P5" s="26">
        <f>J5/$F5</f>
        <v>0.51811246659863186</v>
      </c>
      <c r="Q5" s="26">
        <f t="shared" ref="Q5:S5" si="0">K5/$F5</f>
        <v>0.20163337648615803</v>
      </c>
      <c r="R5" s="26">
        <f t="shared" si="0"/>
        <v>0.1311307963318897</v>
      </c>
      <c r="S5" s="26">
        <f t="shared" si="0"/>
        <v>0.1491233605833204</v>
      </c>
      <c r="T5" s="26">
        <v>0</v>
      </c>
      <c r="U5" s="26">
        <v>1</v>
      </c>
    </row>
    <row r="6" spans="1:21" x14ac:dyDescent="0.45">
      <c r="A6" s="8"/>
      <c r="B6" s="67"/>
      <c r="C6" s="68"/>
      <c r="D6" s="45">
        <v>45855</v>
      </c>
      <c r="E6" s="46">
        <f t="shared" ref="E6:E9" si="1">SUM(F6:G6)</f>
        <v>1045461</v>
      </c>
      <c r="F6" s="47">
        <f t="shared" ref="F6:F9" si="2">SUM(J6:M6)</f>
        <v>975867</v>
      </c>
      <c r="G6" s="46">
        <f t="shared" ref="G6:G9" si="3">SUM(N6:O6)</f>
        <v>69594</v>
      </c>
      <c r="H6" s="26">
        <f t="shared" ref="H6:H9" si="4">F6/E6</f>
        <v>0.93343223707053635</v>
      </c>
      <c r="I6" s="26">
        <f t="shared" ref="I6:I9" si="5">G6/E6</f>
        <v>6.6567762929463647E-2</v>
      </c>
      <c r="J6" s="46">
        <v>482901</v>
      </c>
      <c r="K6" s="46">
        <v>191763</v>
      </c>
      <c r="L6" s="46">
        <v>149051</v>
      </c>
      <c r="M6" s="46">
        <v>152152</v>
      </c>
      <c r="N6" s="46"/>
      <c r="O6" s="46">
        <v>69594</v>
      </c>
      <c r="P6" s="26">
        <f t="shared" ref="P6:P9" si="6">J6/$F6</f>
        <v>0.49484304725951384</v>
      </c>
      <c r="Q6" s="26">
        <f t="shared" ref="Q6:Q9" si="7">K6/$F6</f>
        <v>0.19650526147518052</v>
      </c>
      <c r="R6" s="26">
        <f t="shared" ref="R6:R9" si="8">L6/$F6</f>
        <v>0.15273700207097893</v>
      </c>
      <c r="S6" s="26">
        <f t="shared" ref="S6:S9" si="9">M6/$F6</f>
        <v>0.15591468919432669</v>
      </c>
      <c r="T6" s="26">
        <v>0</v>
      </c>
      <c r="U6" s="26">
        <v>1</v>
      </c>
    </row>
    <row r="7" spans="1:21" x14ac:dyDescent="0.45">
      <c r="A7" s="8"/>
      <c r="B7" s="67"/>
      <c r="C7" s="68"/>
      <c r="D7" s="45">
        <v>45856</v>
      </c>
      <c r="E7" s="46">
        <f t="shared" si="1"/>
        <v>2347345</v>
      </c>
      <c r="F7" s="47">
        <f t="shared" si="2"/>
        <v>2277290</v>
      </c>
      <c r="G7" s="46">
        <f t="shared" si="3"/>
        <v>70055</v>
      </c>
      <c r="H7" s="26">
        <f t="shared" si="4"/>
        <v>0.97015564392963116</v>
      </c>
      <c r="I7" s="26">
        <f t="shared" si="5"/>
        <v>2.9844356070368862E-2</v>
      </c>
      <c r="J7" s="46">
        <v>1264184</v>
      </c>
      <c r="K7" s="46">
        <v>503551</v>
      </c>
      <c r="L7" s="46">
        <v>149652</v>
      </c>
      <c r="M7" s="46">
        <v>359903</v>
      </c>
      <c r="N7" s="46"/>
      <c r="O7" s="46">
        <v>70055</v>
      </c>
      <c r="P7" s="26">
        <f t="shared" si="6"/>
        <v>0.55512648806256559</v>
      </c>
      <c r="Q7" s="26">
        <f t="shared" si="7"/>
        <v>0.2211185224543207</v>
      </c>
      <c r="R7" s="26">
        <f t="shared" si="8"/>
        <v>6.5714950665044861E-2</v>
      </c>
      <c r="S7" s="26">
        <f t="shared" si="9"/>
        <v>0.15804003881806886</v>
      </c>
      <c r="T7" s="26">
        <v>0</v>
      </c>
      <c r="U7" s="26">
        <v>1</v>
      </c>
    </row>
    <row r="8" spans="1:21" x14ac:dyDescent="0.45">
      <c r="A8" s="8"/>
      <c r="B8" s="67"/>
      <c r="C8" s="68"/>
      <c r="D8" s="45">
        <v>45857</v>
      </c>
      <c r="E8" s="46">
        <f t="shared" si="1"/>
        <v>2351888</v>
      </c>
      <c r="F8" s="47">
        <f t="shared" si="2"/>
        <v>2281940</v>
      </c>
      <c r="G8" s="46">
        <f t="shared" si="3"/>
        <v>69948</v>
      </c>
      <c r="H8" s="26">
        <f t="shared" si="4"/>
        <v>0.97025878783343422</v>
      </c>
      <c r="I8" s="26">
        <f t="shared" si="5"/>
        <v>2.9741212166565754E-2</v>
      </c>
      <c r="J8" s="46">
        <v>1242504</v>
      </c>
      <c r="K8" s="46">
        <v>502457</v>
      </c>
      <c r="L8" s="46">
        <v>149559</v>
      </c>
      <c r="M8" s="46">
        <v>387420</v>
      </c>
      <c r="N8" s="46"/>
      <c r="O8" s="46">
        <v>69948</v>
      </c>
      <c r="P8" s="26">
        <f t="shared" si="6"/>
        <v>0.54449459670280553</v>
      </c>
      <c r="Q8" s="26">
        <f t="shared" si="7"/>
        <v>0.22018852379992462</v>
      </c>
      <c r="R8" s="26">
        <f t="shared" si="8"/>
        <v>6.5540285897087561E-2</v>
      </c>
      <c r="S8" s="26">
        <f t="shared" si="9"/>
        <v>0.1697765936001823</v>
      </c>
      <c r="T8" s="26">
        <v>0</v>
      </c>
      <c r="U8" s="26">
        <v>1</v>
      </c>
    </row>
    <row r="9" spans="1:21" x14ac:dyDescent="0.45">
      <c r="A9" s="8"/>
      <c r="B9" s="67"/>
      <c r="C9" s="68"/>
      <c r="D9" s="45">
        <v>45858</v>
      </c>
      <c r="E9" s="46">
        <f t="shared" si="1"/>
        <v>2617389</v>
      </c>
      <c r="F9" s="47">
        <f t="shared" si="2"/>
        <v>2552921</v>
      </c>
      <c r="G9" s="46">
        <f t="shared" si="3"/>
        <v>64468</v>
      </c>
      <c r="H9" s="26">
        <f t="shared" si="4"/>
        <v>0.97536934708597001</v>
      </c>
      <c r="I9" s="26">
        <f t="shared" si="5"/>
        <v>2.4630652914029973E-2</v>
      </c>
      <c r="J9" s="46">
        <v>1264015</v>
      </c>
      <c r="K9" s="46">
        <v>630082</v>
      </c>
      <c r="L9" s="46">
        <v>150840</v>
      </c>
      <c r="M9" s="46">
        <v>507984</v>
      </c>
      <c r="N9" s="46"/>
      <c r="O9" s="46">
        <v>64468</v>
      </c>
      <c r="P9" s="26">
        <f t="shared" si="6"/>
        <v>0.49512499603395482</v>
      </c>
      <c r="Q9" s="26">
        <f t="shared" si="7"/>
        <v>0.24680826394549615</v>
      </c>
      <c r="R9" s="26">
        <f t="shared" si="8"/>
        <v>5.9085259590876488E-2</v>
      </c>
      <c r="S9" s="26">
        <f t="shared" si="9"/>
        <v>0.19898148042967251</v>
      </c>
      <c r="T9" s="26">
        <v>0</v>
      </c>
      <c r="U9" s="26">
        <v>1</v>
      </c>
    </row>
    <row r="10" spans="1:21" x14ac:dyDescent="0.45">
      <c r="A10" s="8"/>
      <c r="B10" s="67" t="s">
        <v>38</v>
      </c>
      <c r="C10" s="68">
        <f>SUM(E10:E34)/E35</f>
        <v>0.89404537239172122</v>
      </c>
      <c r="D10" s="41">
        <v>45859</v>
      </c>
      <c r="E10" s="42">
        <v>4000000</v>
      </c>
      <c r="F10" s="43">
        <f t="shared" ref="F10:F34" si="10">$E10*H10</f>
        <v>3000000</v>
      </c>
      <c r="G10" s="42">
        <f t="shared" ref="G10:G34" si="11">$E10*I10</f>
        <v>1000000</v>
      </c>
      <c r="H10" s="44">
        <v>0.75</v>
      </c>
      <c r="I10" s="44">
        <v>0.25</v>
      </c>
      <c r="J10" s="42">
        <f t="shared" ref="J10:J34" si="12">$F10*P10</f>
        <v>1500000</v>
      </c>
      <c r="K10" s="42">
        <f t="shared" ref="K10:K34" si="13">$F10*Q10</f>
        <v>600000</v>
      </c>
      <c r="L10" s="42">
        <f t="shared" ref="L10:L34" si="14">$F10*R10</f>
        <v>300000</v>
      </c>
      <c r="M10" s="42">
        <f t="shared" ref="M10:M34" si="15">$F10*S10</f>
        <v>600000</v>
      </c>
      <c r="N10" s="42">
        <f t="shared" ref="N10:N34" si="16">$G10*T10</f>
        <v>800000</v>
      </c>
      <c r="O10" s="42">
        <f t="shared" ref="O10:O34" si="17">$G10*U10</f>
        <v>200000</v>
      </c>
      <c r="P10" s="44">
        <v>0.5</v>
      </c>
      <c r="Q10" s="44">
        <v>0.2</v>
      </c>
      <c r="R10" s="44">
        <v>0.1</v>
      </c>
      <c r="S10" s="44">
        <v>0.2</v>
      </c>
      <c r="T10" s="44">
        <v>0.8</v>
      </c>
      <c r="U10" s="44">
        <v>0.2</v>
      </c>
    </row>
    <row r="11" spans="1:21" x14ac:dyDescent="0.45">
      <c r="A11" s="8"/>
      <c r="B11" s="67"/>
      <c r="C11" s="68"/>
      <c r="D11" s="41">
        <v>45860</v>
      </c>
      <c r="E11" s="42">
        <v>4000000</v>
      </c>
      <c r="F11" s="43">
        <f t="shared" si="10"/>
        <v>3000000</v>
      </c>
      <c r="G11" s="42">
        <f t="shared" si="11"/>
        <v>1000000</v>
      </c>
      <c r="H11" s="44">
        <v>0.75</v>
      </c>
      <c r="I11" s="44">
        <v>0.25</v>
      </c>
      <c r="J11" s="42">
        <f t="shared" si="12"/>
        <v>1500000</v>
      </c>
      <c r="K11" s="42">
        <f t="shared" si="13"/>
        <v>600000</v>
      </c>
      <c r="L11" s="42">
        <f t="shared" si="14"/>
        <v>300000</v>
      </c>
      <c r="M11" s="42">
        <f t="shared" si="15"/>
        <v>600000</v>
      </c>
      <c r="N11" s="42">
        <f t="shared" si="16"/>
        <v>800000</v>
      </c>
      <c r="O11" s="42">
        <f t="shared" si="17"/>
        <v>200000</v>
      </c>
      <c r="P11" s="44">
        <v>0.5</v>
      </c>
      <c r="Q11" s="44">
        <v>0.2</v>
      </c>
      <c r="R11" s="44">
        <v>0.1</v>
      </c>
      <c r="S11" s="44">
        <v>0.2</v>
      </c>
      <c r="T11" s="44">
        <v>0.8</v>
      </c>
      <c r="U11" s="44">
        <v>0.2</v>
      </c>
    </row>
    <row r="12" spans="1:21" x14ac:dyDescent="0.45">
      <c r="A12" s="8"/>
      <c r="B12" s="67"/>
      <c r="C12" s="68"/>
      <c r="D12" s="41">
        <v>45861</v>
      </c>
      <c r="E12" s="42">
        <v>4000000</v>
      </c>
      <c r="F12" s="43">
        <f t="shared" ref="F12:F13" si="18">$E12*H12</f>
        <v>3000000</v>
      </c>
      <c r="G12" s="42">
        <f t="shared" ref="G12:G13" si="19">$E12*I12</f>
        <v>1000000</v>
      </c>
      <c r="H12" s="44">
        <v>0.75</v>
      </c>
      <c r="I12" s="44">
        <v>0.25</v>
      </c>
      <c r="J12" s="42">
        <f t="shared" si="12"/>
        <v>1500000</v>
      </c>
      <c r="K12" s="42">
        <f t="shared" si="13"/>
        <v>600000</v>
      </c>
      <c r="L12" s="42">
        <f t="shared" ref="L12:L13" si="20">$F12*R12</f>
        <v>300000</v>
      </c>
      <c r="M12" s="42">
        <f t="shared" ref="M12:M13" si="21">$F12*S12</f>
        <v>600000</v>
      </c>
      <c r="N12" s="42">
        <f t="shared" ref="N12:N13" si="22">$G12*T12</f>
        <v>800000</v>
      </c>
      <c r="O12" s="42">
        <f t="shared" ref="O12:O13" si="23">$G12*U12</f>
        <v>200000</v>
      </c>
      <c r="P12" s="44">
        <v>0.5</v>
      </c>
      <c r="Q12" s="44">
        <v>0.2</v>
      </c>
      <c r="R12" s="44">
        <v>0.1</v>
      </c>
      <c r="S12" s="44">
        <v>0.2</v>
      </c>
      <c r="T12" s="44">
        <v>0.8</v>
      </c>
      <c r="U12" s="44">
        <v>0.2</v>
      </c>
    </row>
    <row r="13" spans="1:21" x14ac:dyDescent="0.45">
      <c r="A13" s="8"/>
      <c r="B13" s="67"/>
      <c r="C13" s="68"/>
      <c r="D13" s="41">
        <v>45862</v>
      </c>
      <c r="E13" s="42">
        <v>4000000</v>
      </c>
      <c r="F13" s="43">
        <f t="shared" si="18"/>
        <v>3000000</v>
      </c>
      <c r="G13" s="42">
        <f t="shared" si="19"/>
        <v>1000000</v>
      </c>
      <c r="H13" s="44">
        <v>0.75</v>
      </c>
      <c r="I13" s="44">
        <v>0.25</v>
      </c>
      <c r="J13" s="42">
        <f t="shared" si="12"/>
        <v>1500000</v>
      </c>
      <c r="K13" s="42">
        <f t="shared" si="13"/>
        <v>600000</v>
      </c>
      <c r="L13" s="42">
        <f t="shared" si="20"/>
        <v>300000</v>
      </c>
      <c r="M13" s="42">
        <f t="shared" si="21"/>
        <v>600000</v>
      </c>
      <c r="N13" s="42">
        <f t="shared" si="22"/>
        <v>800000</v>
      </c>
      <c r="O13" s="42">
        <f t="shared" si="23"/>
        <v>200000</v>
      </c>
      <c r="P13" s="44">
        <v>0.5</v>
      </c>
      <c r="Q13" s="44">
        <v>0.2</v>
      </c>
      <c r="R13" s="44">
        <v>0.1</v>
      </c>
      <c r="S13" s="44">
        <v>0.2</v>
      </c>
      <c r="T13" s="44">
        <v>0.8</v>
      </c>
      <c r="U13" s="44">
        <v>0.2</v>
      </c>
    </row>
    <row r="14" spans="1:21" x14ac:dyDescent="0.45">
      <c r="A14" s="8"/>
      <c r="B14" s="67"/>
      <c r="C14" s="68"/>
      <c r="D14" s="41">
        <v>45863</v>
      </c>
      <c r="E14" s="42">
        <v>4000000</v>
      </c>
      <c r="F14" s="43">
        <f t="shared" si="10"/>
        <v>3000000</v>
      </c>
      <c r="G14" s="42">
        <f t="shared" si="11"/>
        <v>1000000</v>
      </c>
      <c r="H14" s="44">
        <v>0.75</v>
      </c>
      <c r="I14" s="44">
        <v>0.25</v>
      </c>
      <c r="J14" s="42">
        <f t="shared" si="12"/>
        <v>1500000</v>
      </c>
      <c r="K14" s="42">
        <f t="shared" si="13"/>
        <v>600000</v>
      </c>
      <c r="L14" s="42">
        <f t="shared" si="14"/>
        <v>300000</v>
      </c>
      <c r="M14" s="42">
        <f t="shared" si="15"/>
        <v>600000</v>
      </c>
      <c r="N14" s="42">
        <f t="shared" si="16"/>
        <v>800000</v>
      </c>
      <c r="O14" s="42">
        <f t="shared" si="17"/>
        <v>200000</v>
      </c>
      <c r="P14" s="44">
        <v>0.5</v>
      </c>
      <c r="Q14" s="44">
        <v>0.2</v>
      </c>
      <c r="R14" s="44">
        <v>0.1</v>
      </c>
      <c r="S14" s="44">
        <v>0.2</v>
      </c>
      <c r="T14" s="44">
        <v>0.8</v>
      </c>
      <c r="U14" s="44">
        <v>0.2</v>
      </c>
    </row>
    <row r="15" spans="1:21" x14ac:dyDescent="0.45">
      <c r="A15" s="8"/>
      <c r="B15" s="67"/>
      <c r="C15" s="68"/>
      <c r="D15" s="41">
        <v>45864</v>
      </c>
      <c r="E15" s="42">
        <v>4000000</v>
      </c>
      <c r="F15" s="43">
        <f t="shared" si="10"/>
        <v>3000000</v>
      </c>
      <c r="G15" s="42">
        <f t="shared" si="11"/>
        <v>1000000</v>
      </c>
      <c r="H15" s="44">
        <v>0.75</v>
      </c>
      <c r="I15" s="44">
        <v>0.25</v>
      </c>
      <c r="J15" s="42">
        <f t="shared" si="12"/>
        <v>1500000</v>
      </c>
      <c r="K15" s="42">
        <f t="shared" si="13"/>
        <v>600000</v>
      </c>
      <c r="L15" s="42">
        <f t="shared" si="14"/>
        <v>300000</v>
      </c>
      <c r="M15" s="42">
        <f t="shared" si="15"/>
        <v>600000</v>
      </c>
      <c r="N15" s="42">
        <f t="shared" si="16"/>
        <v>800000</v>
      </c>
      <c r="O15" s="42">
        <f t="shared" si="17"/>
        <v>200000</v>
      </c>
      <c r="P15" s="44">
        <v>0.5</v>
      </c>
      <c r="Q15" s="44">
        <v>0.2</v>
      </c>
      <c r="R15" s="44">
        <v>0.1</v>
      </c>
      <c r="S15" s="44">
        <v>0.2</v>
      </c>
      <c r="T15" s="44">
        <v>0.8</v>
      </c>
      <c r="U15" s="44">
        <v>0.2</v>
      </c>
    </row>
    <row r="16" spans="1:21" x14ac:dyDescent="0.45">
      <c r="A16" s="8"/>
      <c r="B16" s="67"/>
      <c r="C16" s="68"/>
      <c r="D16" s="41">
        <v>45865</v>
      </c>
      <c r="E16" s="42">
        <v>4000000</v>
      </c>
      <c r="F16" s="43">
        <f t="shared" si="10"/>
        <v>3000000</v>
      </c>
      <c r="G16" s="42">
        <f t="shared" si="11"/>
        <v>1000000</v>
      </c>
      <c r="H16" s="44">
        <v>0.75</v>
      </c>
      <c r="I16" s="44">
        <v>0.25</v>
      </c>
      <c r="J16" s="42">
        <f t="shared" si="12"/>
        <v>1500000</v>
      </c>
      <c r="K16" s="42">
        <f t="shared" si="13"/>
        <v>600000</v>
      </c>
      <c r="L16" s="42">
        <f t="shared" si="14"/>
        <v>300000</v>
      </c>
      <c r="M16" s="42">
        <f t="shared" si="15"/>
        <v>600000</v>
      </c>
      <c r="N16" s="42">
        <f t="shared" si="16"/>
        <v>800000</v>
      </c>
      <c r="O16" s="42">
        <f t="shared" si="17"/>
        <v>200000</v>
      </c>
      <c r="P16" s="44">
        <v>0.5</v>
      </c>
      <c r="Q16" s="44">
        <v>0.2</v>
      </c>
      <c r="R16" s="44">
        <v>0.1</v>
      </c>
      <c r="S16" s="44">
        <v>0.2</v>
      </c>
      <c r="T16" s="44">
        <v>0.8</v>
      </c>
      <c r="U16" s="44">
        <v>0.2</v>
      </c>
    </row>
    <row r="17" spans="1:21" x14ac:dyDescent="0.45">
      <c r="A17" s="8"/>
      <c r="B17" s="67"/>
      <c r="C17" s="68"/>
      <c r="D17" s="41">
        <v>45866</v>
      </c>
      <c r="E17" s="42">
        <v>3500000</v>
      </c>
      <c r="F17" s="43">
        <f t="shared" si="10"/>
        <v>2625000</v>
      </c>
      <c r="G17" s="42">
        <f t="shared" si="11"/>
        <v>875000</v>
      </c>
      <c r="H17" s="44">
        <v>0.75</v>
      </c>
      <c r="I17" s="44">
        <v>0.25</v>
      </c>
      <c r="J17" s="42">
        <f t="shared" si="12"/>
        <v>1312500</v>
      </c>
      <c r="K17" s="42">
        <f t="shared" si="13"/>
        <v>525000</v>
      </c>
      <c r="L17" s="42">
        <f t="shared" si="14"/>
        <v>262500</v>
      </c>
      <c r="M17" s="42">
        <f t="shared" si="15"/>
        <v>525000</v>
      </c>
      <c r="N17" s="42">
        <f t="shared" si="16"/>
        <v>700000</v>
      </c>
      <c r="O17" s="42">
        <f t="shared" si="17"/>
        <v>175000</v>
      </c>
      <c r="P17" s="44">
        <v>0.5</v>
      </c>
      <c r="Q17" s="44">
        <v>0.2</v>
      </c>
      <c r="R17" s="44">
        <v>0.1</v>
      </c>
      <c r="S17" s="44">
        <v>0.2</v>
      </c>
      <c r="T17" s="44">
        <v>0.8</v>
      </c>
      <c r="U17" s="44">
        <v>0.2</v>
      </c>
    </row>
    <row r="18" spans="1:21" x14ac:dyDescent="0.45">
      <c r="A18" s="8"/>
      <c r="B18" s="67"/>
      <c r="C18" s="68"/>
      <c r="D18" s="41">
        <v>45867</v>
      </c>
      <c r="E18" s="42">
        <v>3500000</v>
      </c>
      <c r="F18" s="43">
        <f t="shared" si="10"/>
        <v>2625000</v>
      </c>
      <c r="G18" s="42">
        <f t="shared" si="11"/>
        <v>875000</v>
      </c>
      <c r="H18" s="44">
        <v>0.75</v>
      </c>
      <c r="I18" s="44">
        <v>0.25</v>
      </c>
      <c r="J18" s="42">
        <f t="shared" si="12"/>
        <v>1312500</v>
      </c>
      <c r="K18" s="42">
        <f t="shared" si="13"/>
        <v>525000</v>
      </c>
      <c r="L18" s="42">
        <f t="shared" si="14"/>
        <v>262500</v>
      </c>
      <c r="M18" s="42">
        <f t="shared" si="15"/>
        <v>525000</v>
      </c>
      <c r="N18" s="42">
        <f t="shared" si="16"/>
        <v>700000</v>
      </c>
      <c r="O18" s="42">
        <f t="shared" si="17"/>
        <v>175000</v>
      </c>
      <c r="P18" s="44">
        <v>0.5</v>
      </c>
      <c r="Q18" s="44">
        <v>0.2</v>
      </c>
      <c r="R18" s="44">
        <v>0.1</v>
      </c>
      <c r="S18" s="44">
        <v>0.2</v>
      </c>
      <c r="T18" s="44">
        <v>0.8</v>
      </c>
      <c r="U18" s="44">
        <v>0.2</v>
      </c>
    </row>
    <row r="19" spans="1:21" x14ac:dyDescent="0.45">
      <c r="A19" s="8"/>
      <c r="B19" s="67"/>
      <c r="C19" s="68"/>
      <c r="D19" s="41">
        <v>45868</v>
      </c>
      <c r="E19" s="42">
        <v>3500000</v>
      </c>
      <c r="F19" s="43">
        <f t="shared" si="10"/>
        <v>2625000</v>
      </c>
      <c r="G19" s="42">
        <f t="shared" si="11"/>
        <v>875000</v>
      </c>
      <c r="H19" s="44">
        <v>0.75</v>
      </c>
      <c r="I19" s="44">
        <v>0.25</v>
      </c>
      <c r="J19" s="42">
        <f t="shared" si="12"/>
        <v>1312500</v>
      </c>
      <c r="K19" s="42">
        <f t="shared" si="13"/>
        <v>525000</v>
      </c>
      <c r="L19" s="42">
        <f t="shared" si="14"/>
        <v>262500</v>
      </c>
      <c r="M19" s="42">
        <f t="shared" si="15"/>
        <v>525000</v>
      </c>
      <c r="N19" s="42">
        <f t="shared" si="16"/>
        <v>700000</v>
      </c>
      <c r="O19" s="42">
        <f t="shared" si="17"/>
        <v>175000</v>
      </c>
      <c r="P19" s="44">
        <v>0.5</v>
      </c>
      <c r="Q19" s="44">
        <v>0.2</v>
      </c>
      <c r="R19" s="44">
        <v>0.1</v>
      </c>
      <c r="S19" s="44">
        <v>0.2</v>
      </c>
      <c r="T19" s="44">
        <v>0.8</v>
      </c>
      <c r="U19" s="44">
        <v>0.2</v>
      </c>
    </row>
    <row r="20" spans="1:21" x14ac:dyDescent="0.45">
      <c r="A20" s="8"/>
      <c r="B20" s="67"/>
      <c r="C20" s="68"/>
      <c r="D20" s="41">
        <v>45869</v>
      </c>
      <c r="E20" s="42">
        <v>3500000</v>
      </c>
      <c r="F20" s="43">
        <f t="shared" si="10"/>
        <v>2625000</v>
      </c>
      <c r="G20" s="42">
        <f t="shared" si="11"/>
        <v>875000</v>
      </c>
      <c r="H20" s="44">
        <v>0.75</v>
      </c>
      <c r="I20" s="44">
        <v>0.25</v>
      </c>
      <c r="J20" s="42">
        <f t="shared" si="12"/>
        <v>1312500</v>
      </c>
      <c r="K20" s="42">
        <f t="shared" si="13"/>
        <v>525000</v>
      </c>
      <c r="L20" s="42">
        <f t="shared" si="14"/>
        <v>262500</v>
      </c>
      <c r="M20" s="42">
        <f t="shared" si="15"/>
        <v>525000</v>
      </c>
      <c r="N20" s="42">
        <f t="shared" si="16"/>
        <v>700000</v>
      </c>
      <c r="O20" s="42">
        <f t="shared" si="17"/>
        <v>175000</v>
      </c>
      <c r="P20" s="44">
        <v>0.5</v>
      </c>
      <c r="Q20" s="44">
        <v>0.2</v>
      </c>
      <c r="R20" s="44">
        <v>0.1</v>
      </c>
      <c r="S20" s="44">
        <v>0.2</v>
      </c>
      <c r="T20" s="44">
        <v>0.8</v>
      </c>
      <c r="U20" s="44">
        <v>0.2</v>
      </c>
    </row>
    <row r="21" spans="1:21" x14ac:dyDescent="0.45">
      <c r="A21" s="8"/>
      <c r="B21" s="67"/>
      <c r="C21" s="68"/>
      <c r="D21" s="41">
        <v>45870</v>
      </c>
      <c r="E21" s="42">
        <v>3500000</v>
      </c>
      <c r="F21" s="43">
        <f t="shared" ref="F21:F27" si="24">$E21*H21</f>
        <v>2625000</v>
      </c>
      <c r="G21" s="42">
        <f t="shared" ref="G21:G27" si="25">$E21*I21</f>
        <v>875000</v>
      </c>
      <c r="H21" s="44">
        <v>0.75</v>
      </c>
      <c r="I21" s="44">
        <v>0.25</v>
      </c>
      <c r="J21" s="42">
        <f t="shared" si="12"/>
        <v>1312500</v>
      </c>
      <c r="K21" s="42">
        <f t="shared" si="13"/>
        <v>525000</v>
      </c>
      <c r="L21" s="42">
        <f t="shared" ref="L21:L27" si="26">$F21*R21</f>
        <v>262500</v>
      </c>
      <c r="M21" s="42">
        <f t="shared" ref="M21:M27" si="27">$F21*S21</f>
        <v>525000</v>
      </c>
      <c r="N21" s="42">
        <f t="shared" ref="N21:N27" si="28">$G21*T21</f>
        <v>700000</v>
      </c>
      <c r="O21" s="42">
        <f t="shared" ref="O21:O27" si="29">$G21*U21</f>
        <v>175000</v>
      </c>
      <c r="P21" s="44">
        <v>0.5</v>
      </c>
      <c r="Q21" s="44">
        <v>0.2</v>
      </c>
      <c r="R21" s="44">
        <v>0.1</v>
      </c>
      <c r="S21" s="44">
        <v>0.2</v>
      </c>
      <c r="T21" s="44">
        <v>0.8</v>
      </c>
      <c r="U21" s="44">
        <v>0.2</v>
      </c>
    </row>
    <row r="22" spans="1:21" x14ac:dyDescent="0.45">
      <c r="A22" s="8"/>
      <c r="B22" s="67"/>
      <c r="C22" s="68"/>
      <c r="D22" s="41">
        <v>45871</v>
      </c>
      <c r="E22" s="42">
        <v>3500000</v>
      </c>
      <c r="F22" s="43">
        <f t="shared" si="24"/>
        <v>2625000</v>
      </c>
      <c r="G22" s="42">
        <f t="shared" si="25"/>
        <v>875000</v>
      </c>
      <c r="H22" s="44">
        <v>0.75</v>
      </c>
      <c r="I22" s="44">
        <v>0.25</v>
      </c>
      <c r="J22" s="42">
        <f t="shared" si="12"/>
        <v>1312500</v>
      </c>
      <c r="K22" s="42">
        <f t="shared" si="13"/>
        <v>525000</v>
      </c>
      <c r="L22" s="42">
        <f t="shared" si="26"/>
        <v>262500</v>
      </c>
      <c r="M22" s="42">
        <f t="shared" si="27"/>
        <v>525000</v>
      </c>
      <c r="N22" s="42">
        <f t="shared" si="28"/>
        <v>700000</v>
      </c>
      <c r="O22" s="42">
        <f t="shared" si="29"/>
        <v>175000</v>
      </c>
      <c r="P22" s="44">
        <v>0.5</v>
      </c>
      <c r="Q22" s="44">
        <v>0.2</v>
      </c>
      <c r="R22" s="44">
        <v>0.1</v>
      </c>
      <c r="S22" s="44">
        <v>0.2</v>
      </c>
      <c r="T22" s="44">
        <v>0.8</v>
      </c>
      <c r="U22" s="44">
        <v>0.2</v>
      </c>
    </row>
    <row r="23" spans="1:21" x14ac:dyDescent="0.45">
      <c r="A23" s="8"/>
      <c r="B23" s="67"/>
      <c r="C23" s="68"/>
      <c r="D23" s="41">
        <v>45872</v>
      </c>
      <c r="E23" s="42">
        <v>3500000</v>
      </c>
      <c r="F23" s="43">
        <f t="shared" si="24"/>
        <v>2625000</v>
      </c>
      <c r="G23" s="42">
        <f t="shared" si="25"/>
        <v>875000</v>
      </c>
      <c r="H23" s="44">
        <v>0.75</v>
      </c>
      <c r="I23" s="44">
        <v>0.25</v>
      </c>
      <c r="J23" s="42">
        <f t="shared" si="12"/>
        <v>1312500</v>
      </c>
      <c r="K23" s="42">
        <f t="shared" si="13"/>
        <v>525000</v>
      </c>
      <c r="L23" s="42">
        <f t="shared" si="26"/>
        <v>262500</v>
      </c>
      <c r="M23" s="42">
        <f t="shared" si="27"/>
        <v>525000</v>
      </c>
      <c r="N23" s="42">
        <f t="shared" si="28"/>
        <v>700000</v>
      </c>
      <c r="O23" s="42">
        <f t="shared" si="29"/>
        <v>175000</v>
      </c>
      <c r="P23" s="44">
        <v>0.5</v>
      </c>
      <c r="Q23" s="44">
        <v>0.2</v>
      </c>
      <c r="R23" s="44">
        <v>0.1</v>
      </c>
      <c r="S23" s="44">
        <v>0.2</v>
      </c>
      <c r="T23" s="44">
        <v>0.8</v>
      </c>
      <c r="U23" s="44">
        <v>0.2</v>
      </c>
    </row>
    <row r="24" spans="1:21" x14ac:dyDescent="0.45">
      <c r="A24" s="8"/>
      <c r="B24" s="67"/>
      <c r="C24" s="68"/>
      <c r="D24" s="49">
        <v>45873</v>
      </c>
      <c r="E24" s="50">
        <v>3000000</v>
      </c>
      <c r="F24" s="51">
        <f t="shared" si="24"/>
        <v>2400000</v>
      </c>
      <c r="G24" s="50">
        <f t="shared" si="25"/>
        <v>600000</v>
      </c>
      <c r="H24" s="52">
        <v>0.8</v>
      </c>
      <c r="I24" s="52">
        <v>0.2</v>
      </c>
      <c r="J24" s="39">
        <f t="shared" si="12"/>
        <v>1200000</v>
      </c>
      <c r="K24" s="39">
        <f t="shared" si="13"/>
        <v>480000</v>
      </c>
      <c r="L24" s="39">
        <f t="shared" si="26"/>
        <v>240000</v>
      </c>
      <c r="M24" s="39">
        <f t="shared" si="27"/>
        <v>480000</v>
      </c>
      <c r="N24" s="39">
        <f t="shared" si="28"/>
        <v>540000</v>
      </c>
      <c r="O24" s="39">
        <f t="shared" si="29"/>
        <v>60000</v>
      </c>
      <c r="P24" s="52">
        <v>0.5</v>
      </c>
      <c r="Q24" s="52">
        <v>0.2</v>
      </c>
      <c r="R24" s="52">
        <v>0.1</v>
      </c>
      <c r="S24" s="52">
        <v>0.2</v>
      </c>
      <c r="T24" s="52">
        <v>0.9</v>
      </c>
      <c r="U24" s="52">
        <v>0.1</v>
      </c>
    </row>
    <row r="25" spans="1:21" x14ac:dyDescent="0.45">
      <c r="A25" s="8"/>
      <c r="B25" s="67"/>
      <c r="C25" s="68"/>
      <c r="D25" s="49">
        <v>45874</v>
      </c>
      <c r="E25" s="50">
        <v>2500000</v>
      </c>
      <c r="F25" s="51">
        <f t="shared" si="24"/>
        <v>2000000</v>
      </c>
      <c r="G25" s="50">
        <f t="shared" si="25"/>
        <v>500000</v>
      </c>
      <c r="H25" s="52">
        <v>0.8</v>
      </c>
      <c r="I25" s="52">
        <v>0.2</v>
      </c>
      <c r="J25" s="39">
        <f t="shared" si="12"/>
        <v>1000000</v>
      </c>
      <c r="K25" s="39">
        <f t="shared" si="13"/>
        <v>400000</v>
      </c>
      <c r="L25" s="39">
        <f t="shared" si="26"/>
        <v>200000</v>
      </c>
      <c r="M25" s="39">
        <f t="shared" si="27"/>
        <v>400000</v>
      </c>
      <c r="N25" s="39">
        <f t="shared" si="28"/>
        <v>450000</v>
      </c>
      <c r="O25" s="39">
        <f t="shared" si="29"/>
        <v>50000</v>
      </c>
      <c r="P25" s="52">
        <v>0.5</v>
      </c>
      <c r="Q25" s="52">
        <v>0.2</v>
      </c>
      <c r="R25" s="52">
        <v>0.1</v>
      </c>
      <c r="S25" s="52">
        <v>0.2</v>
      </c>
      <c r="T25" s="52">
        <v>0.9</v>
      </c>
      <c r="U25" s="52">
        <v>0.1</v>
      </c>
    </row>
    <row r="26" spans="1:21" x14ac:dyDescent="0.45">
      <c r="A26" s="8"/>
      <c r="B26" s="67"/>
      <c r="C26" s="68"/>
      <c r="D26" s="49">
        <v>45875</v>
      </c>
      <c r="E26" s="50">
        <v>2500000</v>
      </c>
      <c r="F26" s="51">
        <f t="shared" si="24"/>
        <v>2000000</v>
      </c>
      <c r="G26" s="50">
        <f t="shared" si="25"/>
        <v>500000</v>
      </c>
      <c r="H26" s="52">
        <v>0.8</v>
      </c>
      <c r="I26" s="52">
        <v>0.2</v>
      </c>
      <c r="J26" s="39">
        <f t="shared" si="12"/>
        <v>1000000</v>
      </c>
      <c r="K26" s="39">
        <f t="shared" si="13"/>
        <v>400000</v>
      </c>
      <c r="L26" s="39">
        <f t="shared" si="26"/>
        <v>200000</v>
      </c>
      <c r="M26" s="39">
        <f t="shared" si="27"/>
        <v>400000</v>
      </c>
      <c r="N26" s="39">
        <f t="shared" si="28"/>
        <v>450000</v>
      </c>
      <c r="O26" s="39">
        <f t="shared" si="29"/>
        <v>50000</v>
      </c>
      <c r="P26" s="52">
        <v>0.5</v>
      </c>
      <c r="Q26" s="52">
        <v>0.2</v>
      </c>
      <c r="R26" s="52">
        <v>0.1</v>
      </c>
      <c r="S26" s="52">
        <v>0.2</v>
      </c>
      <c r="T26" s="52">
        <v>0.9</v>
      </c>
      <c r="U26" s="52">
        <v>0.1</v>
      </c>
    </row>
    <row r="27" spans="1:21" x14ac:dyDescent="0.45">
      <c r="A27" s="8"/>
      <c r="B27" s="67"/>
      <c r="C27" s="68"/>
      <c r="D27" s="49">
        <v>45876</v>
      </c>
      <c r="E27" s="50">
        <v>2500000</v>
      </c>
      <c r="F27" s="51">
        <f t="shared" si="24"/>
        <v>2000000</v>
      </c>
      <c r="G27" s="50">
        <f t="shared" si="25"/>
        <v>500000</v>
      </c>
      <c r="H27" s="52">
        <v>0.8</v>
      </c>
      <c r="I27" s="52">
        <v>0.2</v>
      </c>
      <c r="J27" s="39">
        <f t="shared" si="12"/>
        <v>1000000</v>
      </c>
      <c r="K27" s="39">
        <f t="shared" si="13"/>
        <v>400000</v>
      </c>
      <c r="L27" s="39">
        <f t="shared" si="26"/>
        <v>200000</v>
      </c>
      <c r="M27" s="39">
        <f t="shared" si="27"/>
        <v>400000</v>
      </c>
      <c r="N27" s="39">
        <f t="shared" si="28"/>
        <v>450000</v>
      </c>
      <c r="O27" s="39">
        <f t="shared" si="29"/>
        <v>50000</v>
      </c>
      <c r="P27" s="52">
        <v>0.5</v>
      </c>
      <c r="Q27" s="52">
        <v>0.2</v>
      </c>
      <c r="R27" s="52">
        <v>0.1</v>
      </c>
      <c r="S27" s="52">
        <v>0.2</v>
      </c>
      <c r="T27" s="52">
        <v>0.9</v>
      </c>
      <c r="U27" s="52">
        <v>0.1</v>
      </c>
    </row>
    <row r="28" spans="1:21" x14ac:dyDescent="0.45">
      <c r="A28" s="8"/>
      <c r="B28" s="67"/>
      <c r="C28" s="68"/>
      <c r="D28" s="49">
        <v>45877</v>
      </c>
      <c r="E28" s="50">
        <v>2500000</v>
      </c>
      <c r="F28" s="51">
        <f t="shared" si="10"/>
        <v>2000000</v>
      </c>
      <c r="G28" s="50">
        <f t="shared" si="11"/>
        <v>500000</v>
      </c>
      <c r="H28" s="52">
        <v>0.8</v>
      </c>
      <c r="I28" s="52">
        <v>0.2</v>
      </c>
      <c r="J28" s="39">
        <f t="shared" si="12"/>
        <v>1000000</v>
      </c>
      <c r="K28" s="39">
        <f t="shared" si="13"/>
        <v>400000</v>
      </c>
      <c r="L28" s="39">
        <f t="shared" si="14"/>
        <v>200000</v>
      </c>
      <c r="M28" s="39">
        <f t="shared" si="15"/>
        <v>400000</v>
      </c>
      <c r="N28" s="39">
        <f t="shared" si="16"/>
        <v>450000</v>
      </c>
      <c r="O28" s="39">
        <f t="shared" si="17"/>
        <v>50000</v>
      </c>
      <c r="P28" s="52">
        <v>0.5</v>
      </c>
      <c r="Q28" s="52">
        <v>0.2</v>
      </c>
      <c r="R28" s="52">
        <v>0.1</v>
      </c>
      <c r="S28" s="52">
        <v>0.2</v>
      </c>
      <c r="T28" s="52">
        <v>0.9</v>
      </c>
      <c r="U28" s="52">
        <v>0.1</v>
      </c>
    </row>
    <row r="29" spans="1:21" x14ac:dyDescent="0.45">
      <c r="A29" s="8"/>
      <c r="B29" s="67"/>
      <c r="C29" s="68"/>
      <c r="D29" s="49">
        <v>45878</v>
      </c>
      <c r="E29" s="50">
        <v>2500000</v>
      </c>
      <c r="F29" s="51">
        <f t="shared" si="10"/>
        <v>2000000</v>
      </c>
      <c r="G29" s="50">
        <f t="shared" si="11"/>
        <v>500000</v>
      </c>
      <c r="H29" s="52">
        <v>0.8</v>
      </c>
      <c r="I29" s="52">
        <v>0.2</v>
      </c>
      <c r="J29" s="39">
        <f t="shared" si="12"/>
        <v>1000000</v>
      </c>
      <c r="K29" s="39">
        <f t="shared" si="13"/>
        <v>400000</v>
      </c>
      <c r="L29" s="39">
        <f t="shared" si="14"/>
        <v>200000</v>
      </c>
      <c r="M29" s="39">
        <f t="shared" si="15"/>
        <v>400000</v>
      </c>
      <c r="N29" s="39">
        <f t="shared" si="16"/>
        <v>450000</v>
      </c>
      <c r="O29" s="39">
        <f t="shared" si="17"/>
        <v>50000</v>
      </c>
      <c r="P29" s="52">
        <v>0.5</v>
      </c>
      <c r="Q29" s="52">
        <v>0.2</v>
      </c>
      <c r="R29" s="52">
        <v>0.1</v>
      </c>
      <c r="S29" s="52">
        <v>0.2</v>
      </c>
      <c r="T29" s="52">
        <v>0.9</v>
      </c>
      <c r="U29" s="52">
        <v>0.1</v>
      </c>
    </row>
    <row r="30" spans="1:21" x14ac:dyDescent="0.45">
      <c r="A30" s="8"/>
      <c r="B30" s="67"/>
      <c r="C30" s="68"/>
      <c r="D30" s="49">
        <v>45879</v>
      </c>
      <c r="E30" s="50">
        <v>2500000</v>
      </c>
      <c r="F30" s="51">
        <f t="shared" si="10"/>
        <v>2000000</v>
      </c>
      <c r="G30" s="50">
        <f t="shared" si="11"/>
        <v>500000</v>
      </c>
      <c r="H30" s="52">
        <v>0.8</v>
      </c>
      <c r="I30" s="52">
        <v>0.2</v>
      </c>
      <c r="J30" s="39">
        <f t="shared" si="12"/>
        <v>1000000</v>
      </c>
      <c r="K30" s="39">
        <f t="shared" si="13"/>
        <v>400000</v>
      </c>
      <c r="L30" s="39">
        <f t="shared" si="14"/>
        <v>200000</v>
      </c>
      <c r="M30" s="39">
        <f t="shared" si="15"/>
        <v>400000</v>
      </c>
      <c r="N30" s="39">
        <f t="shared" si="16"/>
        <v>450000</v>
      </c>
      <c r="O30" s="39">
        <f t="shared" si="17"/>
        <v>50000</v>
      </c>
      <c r="P30" s="52">
        <v>0.5</v>
      </c>
      <c r="Q30" s="52">
        <v>0.2</v>
      </c>
      <c r="R30" s="52">
        <v>0.1</v>
      </c>
      <c r="S30" s="52">
        <v>0.2</v>
      </c>
      <c r="T30" s="52">
        <v>0.9</v>
      </c>
      <c r="U30" s="52">
        <v>0.1</v>
      </c>
    </row>
    <row r="31" spans="1:21" x14ac:dyDescent="0.45">
      <c r="A31" s="8"/>
      <c r="B31" s="67"/>
      <c r="C31" s="68"/>
      <c r="D31" s="49">
        <v>45880</v>
      </c>
      <c r="E31" s="50">
        <v>2500000</v>
      </c>
      <c r="F31" s="51">
        <f t="shared" si="10"/>
        <v>2000000</v>
      </c>
      <c r="G31" s="50">
        <f t="shared" si="11"/>
        <v>500000</v>
      </c>
      <c r="H31" s="52">
        <v>0.8</v>
      </c>
      <c r="I31" s="52">
        <v>0.2</v>
      </c>
      <c r="J31" s="39">
        <f t="shared" si="12"/>
        <v>1000000</v>
      </c>
      <c r="K31" s="39">
        <f t="shared" si="13"/>
        <v>400000</v>
      </c>
      <c r="L31" s="39">
        <f t="shared" si="14"/>
        <v>200000</v>
      </c>
      <c r="M31" s="39">
        <f t="shared" si="15"/>
        <v>400000</v>
      </c>
      <c r="N31" s="39">
        <f t="shared" si="16"/>
        <v>450000</v>
      </c>
      <c r="O31" s="39">
        <f t="shared" si="17"/>
        <v>50000</v>
      </c>
      <c r="P31" s="52">
        <v>0.5</v>
      </c>
      <c r="Q31" s="52">
        <v>0.2</v>
      </c>
      <c r="R31" s="52">
        <v>0.1</v>
      </c>
      <c r="S31" s="52">
        <v>0.2</v>
      </c>
      <c r="T31" s="52">
        <v>0.9</v>
      </c>
      <c r="U31" s="52">
        <v>0.1</v>
      </c>
    </row>
    <row r="32" spans="1:21" x14ac:dyDescent="0.45">
      <c r="A32" s="8"/>
      <c r="B32" s="67"/>
      <c r="C32" s="68"/>
      <c r="D32" s="49">
        <v>45881</v>
      </c>
      <c r="E32" s="50">
        <v>2500000</v>
      </c>
      <c r="F32" s="51">
        <f t="shared" si="10"/>
        <v>2000000</v>
      </c>
      <c r="G32" s="50">
        <f t="shared" si="11"/>
        <v>500000</v>
      </c>
      <c r="H32" s="52">
        <v>0.8</v>
      </c>
      <c r="I32" s="52">
        <v>0.2</v>
      </c>
      <c r="J32" s="39">
        <f t="shared" si="12"/>
        <v>1000000</v>
      </c>
      <c r="K32" s="39">
        <f t="shared" si="13"/>
        <v>400000</v>
      </c>
      <c r="L32" s="39">
        <f t="shared" si="14"/>
        <v>200000</v>
      </c>
      <c r="M32" s="39">
        <f t="shared" si="15"/>
        <v>400000</v>
      </c>
      <c r="N32" s="39">
        <f t="shared" si="16"/>
        <v>450000</v>
      </c>
      <c r="O32" s="39">
        <f t="shared" si="17"/>
        <v>50000</v>
      </c>
      <c r="P32" s="52">
        <v>0.5</v>
      </c>
      <c r="Q32" s="52">
        <v>0.2</v>
      </c>
      <c r="R32" s="52">
        <v>0.1</v>
      </c>
      <c r="S32" s="52">
        <v>0.2</v>
      </c>
      <c r="T32" s="52">
        <v>0.9</v>
      </c>
      <c r="U32" s="52">
        <v>0.1</v>
      </c>
    </row>
    <row r="33" spans="1:21" x14ac:dyDescent="0.45">
      <c r="A33" s="8"/>
      <c r="B33" s="67"/>
      <c r="C33" s="68"/>
      <c r="D33" s="49">
        <v>45882</v>
      </c>
      <c r="E33" s="50">
        <v>2500000</v>
      </c>
      <c r="F33" s="51">
        <f t="shared" si="10"/>
        <v>2000000</v>
      </c>
      <c r="G33" s="50">
        <f t="shared" si="11"/>
        <v>500000</v>
      </c>
      <c r="H33" s="52">
        <v>0.8</v>
      </c>
      <c r="I33" s="52">
        <v>0.2</v>
      </c>
      <c r="J33" s="39">
        <f t="shared" si="12"/>
        <v>1000000</v>
      </c>
      <c r="K33" s="39">
        <f t="shared" si="13"/>
        <v>400000</v>
      </c>
      <c r="L33" s="39">
        <f t="shared" si="14"/>
        <v>200000</v>
      </c>
      <c r="M33" s="39">
        <f t="shared" si="15"/>
        <v>400000</v>
      </c>
      <c r="N33" s="39">
        <f t="shared" si="16"/>
        <v>450000</v>
      </c>
      <c r="O33" s="39">
        <f t="shared" si="17"/>
        <v>50000</v>
      </c>
      <c r="P33" s="52">
        <v>0.5</v>
      </c>
      <c r="Q33" s="52">
        <v>0.2</v>
      </c>
      <c r="R33" s="52">
        <v>0.1</v>
      </c>
      <c r="S33" s="52">
        <v>0.2</v>
      </c>
      <c r="T33" s="52">
        <v>0.9</v>
      </c>
      <c r="U33" s="52">
        <v>0.1</v>
      </c>
    </row>
    <row r="34" spans="1:21" x14ac:dyDescent="0.45">
      <c r="A34" s="8"/>
      <c r="B34" s="67"/>
      <c r="C34" s="68"/>
      <c r="D34" s="49">
        <v>45883</v>
      </c>
      <c r="E34" s="50">
        <v>2500000</v>
      </c>
      <c r="F34" s="51">
        <f t="shared" si="10"/>
        <v>2000000</v>
      </c>
      <c r="G34" s="50">
        <f t="shared" si="11"/>
        <v>500000</v>
      </c>
      <c r="H34" s="52">
        <v>0.8</v>
      </c>
      <c r="I34" s="52">
        <v>0.2</v>
      </c>
      <c r="J34" s="39">
        <f t="shared" si="12"/>
        <v>1000000</v>
      </c>
      <c r="K34" s="39">
        <f t="shared" si="13"/>
        <v>400000</v>
      </c>
      <c r="L34" s="39">
        <f t="shared" si="14"/>
        <v>200000</v>
      </c>
      <c r="M34" s="39">
        <f t="shared" si="15"/>
        <v>400000</v>
      </c>
      <c r="N34" s="39">
        <f t="shared" si="16"/>
        <v>450000</v>
      </c>
      <c r="O34" s="39">
        <f t="shared" si="17"/>
        <v>50000</v>
      </c>
      <c r="P34" s="52">
        <v>0.5</v>
      </c>
      <c r="Q34" s="52">
        <v>0.2</v>
      </c>
      <c r="R34" s="52">
        <v>0.1</v>
      </c>
      <c r="S34" s="52">
        <v>0.2</v>
      </c>
      <c r="T34" s="52">
        <v>0.9</v>
      </c>
      <c r="U34" s="52">
        <v>0.1</v>
      </c>
    </row>
    <row r="35" spans="1:21" x14ac:dyDescent="0.45">
      <c r="A35" s="8"/>
      <c r="B35" s="64" t="s">
        <v>9</v>
      </c>
      <c r="C35" s="65"/>
      <c r="D35" s="66"/>
      <c r="E35" s="35">
        <f>SUM(E5:E34)</f>
        <v>90040173</v>
      </c>
      <c r="F35" s="37">
        <f t="shared" ref="F35:G35" si="30">SUM(F5:F34)</f>
        <v>70972254</v>
      </c>
      <c r="G35" s="37">
        <f t="shared" si="30"/>
        <v>19067919</v>
      </c>
      <c r="H35" s="36">
        <f>F35/$E$35</f>
        <v>0.78822876095540151</v>
      </c>
      <c r="I35" s="36">
        <f>G35/$E$35</f>
        <v>0.21177123904459846</v>
      </c>
      <c r="J35" s="37">
        <f t="shared" ref="J35:K35" si="31">SUM(J5:J34)</f>
        <v>35715813</v>
      </c>
      <c r="K35" s="37">
        <f t="shared" si="31"/>
        <v>14406512</v>
      </c>
      <c r="L35" s="37">
        <f t="shared" ref="L35:M35" si="32">SUM(L5:L34)</f>
        <v>6922057</v>
      </c>
      <c r="M35" s="37">
        <f t="shared" si="32"/>
        <v>13927872</v>
      </c>
      <c r="N35" s="37">
        <f t="shared" ref="N35" si="33">SUM(N5:N34)</f>
        <v>15540000</v>
      </c>
      <c r="O35" s="37">
        <f t="shared" ref="O35" si="34">SUM(O5:O34)</f>
        <v>3527919</v>
      </c>
      <c r="P35" s="36">
        <f>J35/$E$35</f>
        <v>0.39666530849513137</v>
      </c>
      <c r="Q35" s="36">
        <f>K35/$E$35</f>
        <v>0.16000093647087951</v>
      </c>
      <c r="R35" s="36">
        <f t="shared" ref="R35:U35" si="35">L35/$E$35</f>
        <v>7.6877428922754287E-2</v>
      </c>
      <c r="S35" s="36">
        <f t="shared" si="35"/>
        <v>0.15468508706663636</v>
      </c>
      <c r="T35" s="36">
        <f t="shared" si="35"/>
        <v>0.17258962840953226</v>
      </c>
      <c r="U35" s="36">
        <f t="shared" si="35"/>
        <v>3.9181610635066193E-2</v>
      </c>
    </row>
    <row r="36" spans="1:21" x14ac:dyDescent="0.45">
      <c r="A36" s="8"/>
      <c r="E36" s="32">
        <v>90000000</v>
      </c>
      <c r="F36" s="33">
        <f>SUM(F35:G35)</f>
        <v>90040173</v>
      </c>
      <c r="G36" s="34"/>
      <c r="H36" s="34"/>
      <c r="I36" s="34"/>
      <c r="J36" s="33">
        <f>SUM(J35:O35)</f>
        <v>90040173</v>
      </c>
      <c r="K36" s="33"/>
    </row>
    <row r="37" spans="1:21" x14ac:dyDescent="0.45">
      <c r="A37" s="8"/>
    </row>
    <row r="38" spans="1:21" x14ac:dyDescent="0.45">
      <c r="A38" s="8"/>
      <c r="B38" s="29" t="s">
        <v>31</v>
      </c>
      <c r="E38" s="30"/>
    </row>
    <row r="39" spans="1:21" x14ac:dyDescent="0.45">
      <c r="A39" s="8"/>
      <c r="E39" s="30"/>
    </row>
    <row r="40" spans="1:21" x14ac:dyDescent="0.45">
      <c r="A40" s="8"/>
      <c r="E40" s="30"/>
    </row>
    <row r="41" spans="1:21" x14ac:dyDescent="0.45">
      <c r="A41" s="8"/>
      <c r="E41" s="30"/>
    </row>
    <row r="42" spans="1:21" x14ac:dyDescent="0.45">
      <c r="A42" s="8"/>
      <c r="E42" s="30"/>
    </row>
    <row r="43" spans="1:21" x14ac:dyDescent="0.45">
      <c r="A43" s="8"/>
      <c r="E43" s="30"/>
    </row>
    <row r="44" spans="1:21" x14ac:dyDescent="0.45">
      <c r="A44" s="8"/>
      <c r="E44" s="30"/>
    </row>
    <row r="45" spans="1:21" x14ac:dyDescent="0.45">
      <c r="A45" s="8"/>
      <c r="E45" s="30"/>
    </row>
    <row r="46" spans="1:21" x14ac:dyDescent="0.45">
      <c r="A46" s="8"/>
      <c r="E46" s="30"/>
    </row>
    <row r="47" spans="1:21" x14ac:dyDescent="0.45">
      <c r="A47" s="8"/>
      <c r="E47" s="30"/>
    </row>
    <row r="48" spans="1:21" x14ac:dyDescent="0.45">
      <c r="A48" s="8"/>
      <c r="E48" s="30"/>
    </row>
    <row r="49" spans="1:5" x14ac:dyDescent="0.45">
      <c r="A49" s="8"/>
      <c r="E49" s="30"/>
    </row>
    <row r="50" spans="1:5" x14ac:dyDescent="0.45">
      <c r="A50" s="8"/>
      <c r="E50" s="30"/>
    </row>
    <row r="51" spans="1:5" x14ac:dyDescent="0.45">
      <c r="A51" s="8"/>
      <c r="E51" s="30"/>
    </row>
    <row r="52" spans="1:5" x14ac:dyDescent="0.45">
      <c r="A52" s="8"/>
      <c r="E52" s="30"/>
    </row>
    <row r="53" spans="1:5" x14ac:dyDescent="0.45">
      <c r="A53" s="8"/>
      <c r="E53" s="30"/>
    </row>
    <row r="54" spans="1:5" x14ac:dyDescent="0.45">
      <c r="A54" s="8"/>
      <c r="E54" s="30"/>
    </row>
    <row r="55" spans="1:5" x14ac:dyDescent="0.45">
      <c r="A55" s="8"/>
      <c r="E55" s="30"/>
    </row>
    <row r="56" spans="1:5" x14ac:dyDescent="0.45">
      <c r="A56" s="8"/>
      <c r="E56" s="30"/>
    </row>
    <row r="57" spans="1:5" x14ac:dyDescent="0.45">
      <c r="A57" s="8"/>
    </row>
    <row r="58" spans="1:5" x14ac:dyDescent="0.45">
      <c r="A58" s="8"/>
    </row>
    <row r="59" spans="1:5" x14ac:dyDescent="0.45">
      <c r="A59" s="8"/>
      <c r="E59" s="30"/>
    </row>
    <row r="60" spans="1:5" x14ac:dyDescent="0.45">
      <c r="A60" s="8"/>
      <c r="E60" s="30"/>
    </row>
    <row r="61" spans="1:5" x14ac:dyDescent="0.45">
      <c r="A61" s="8"/>
      <c r="E61" s="30"/>
    </row>
    <row r="62" spans="1:5" x14ac:dyDescent="0.45">
      <c r="A62" s="8"/>
      <c r="E62" s="30"/>
    </row>
    <row r="63" spans="1:5" x14ac:dyDescent="0.45">
      <c r="A63" s="8"/>
      <c r="E63" s="30"/>
    </row>
    <row r="64" spans="1:5" x14ac:dyDescent="0.45">
      <c r="A64" s="8"/>
      <c r="E64" s="30"/>
    </row>
    <row r="65" spans="1:5" x14ac:dyDescent="0.45">
      <c r="A65" s="8"/>
      <c r="E65" s="30"/>
    </row>
    <row r="66" spans="1:5" x14ac:dyDescent="0.45">
      <c r="A66" s="8"/>
      <c r="E66" s="30"/>
    </row>
    <row r="67" spans="1:5" x14ac:dyDescent="0.45">
      <c r="A67" s="8"/>
      <c r="E67" s="30"/>
    </row>
    <row r="68" spans="1:5" x14ac:dyDescent="0.45">
      <c r="A68" s="8"/>
      <c r="E68" s="30"/>
    </row>
    <row r="69" spans="1:5" x14ac:dyDescent="0.45">
      <c r="A69" s="8"/>
      <c r="E69" s="30"/>
    </row>
    <row r="70" spans="1:5" x14ac:dyDescent="0.45">
      <c r="A70" s="8"/>
      <c r="E70" s="30"/>
    </row>
    <row r="71" spans="1:5" x14ac:dyDescent="0.45">
      <c r="A71" s="8"/>
      <c r="E71" s="30"/>
    </row>
    <row r="72" spans="1:5" x14ac:dyDescent="0.45">
      <c r="A72" s="8"/>
      <c r="E72" s="30"/>
    </row>
    <row r="73" spans="1:5" x14ac:dyDescent="0.45">
      <c r="A73" s="8"/>
      <c r="E73" s="30"/>
    </row>
    <row r="74" spans="1:5" x14ac:dyDescent="0.45">
      <c r="A74" s="8"/>
      <c r="E74" s="30"/>
    </row>
    <row r="75" spans="1:5" x14ac:dyDescent="0.45">
      <c r="A75" s="8"/>
      <c r="E75" s="30"/>
    </row>
    <row r="76" spans="1:5" x14ac:dyDescent="0.45">
      <c r="A76" s="8"/>
      <c r="E76" s="30"/>
    </row>
    <row r="77" spans="1:5" x14ac:dyDescent="0.45">
      <c r="A77" s="8"/>
      <c r="E77" s="30"/>
    </row>
    <row r="78" spans="1:5" x14ac:dyDescent="0.45">
      <c r="A78" s="8"/>
      <c r="E78" s="30"/>
    </row>
    <row r="79" spans="1:5" x14ac:dyDescent="0.45">
      <c r="A79" s="8"/>
      <c r="E79" s="30"/>
    </row>
    <row r="80" spans="1:5" x14ac:dyDescent="0.45">
      <c r="A80" s="8"/>
      <c r="E80" s="30"/>
    </row>
    <row r="81" spans="1:5" x14ac:dyDescent="0.45">
      <c r="A81" s="8"/>
      <c r="E81" s="30"/>
    </row>
    <row r="82" spans="1:5" x14ac:dyDescent="0.45">
      <c r="A82" s="8"/>
      <c r="E82" s="30"/>
    </row>
    <row r="83" spans="1:5" x14ac:dyDescent="0.45">
      <c r="A83" s="8"/>
      <c r="E83" s="30"/>
    </row>
    <row r="84" spans="1:5" x14ac:dyDescent="0.45">
      <c r="A84" s="8"/>
      <c r="E84" s="30"/>
    </row>
    <row r="85" spans="1:5" x14ac:dyDescent="0.45">
      <c r="A85" s="8"/>
      <c r="E85" s="30"/>
    </row>
    <row r="86" spans="1:5" x14ac:dyDescent="0.45">
      <c r="A86" s="8"/>
      <c r="E86" s="30"/>
    </row>
    <row r="87" spans="1:5" x14ac:dyDescent="0.45">
      <c r="A87" s="8"/>
      <c r="E87" s="30"/>
    </row>
    <row r="88" spans="1:5" x14ac:dyDescent="0.45">
      <c r="A88" s="8"/>
      <c r="E88" s="30"/>
    </row>
    <row r="89" spans="1:5" x14ac:dyDescent="0.45">
      <c r="A89" s="8"/>
      <c r="E89" s="30"/>
    </row>
    <row r="90" spans="1:5" x14ac:dyDescent="0.45">
      <c r="A90" s="8"/>
      <c r="E90" s="30"/>
    </row>
    <row r="91" spans="1:5" x14ac:dyDescent="0.45">
      <c r="A91" s="8"/>
      <c r="E91" s="30"/>
    </row>
    <row r="92" spans="1:5" x14ac:dyDescent="0.45">
      <c r="A92" s="8"/>
      <c r="E92" s="30"/>
    </row>
    <row r="93" spans="1:5" x14ac:dyDescent="0.45">
      <c r="A93" s="8"/>
      <c r="E93" s="30"/>
    </row>
    <row r="94" spans="1:5" x14ac:dyDescent="0.45">
      <c r="A94" s="8"/>
      <c r="E94" s="30"/>
    </row>
    <row r="95" spans="1:5" x14ac:dyDescent="0.45">
      <c r="A95" s="8"/>
      <c r="E95" s="30"/>
    </row>
    <row r="96" spans="1:5" x14ac:dyDescent="0.45">
      <c r="A96" s="8"/>
      <c r="E96" s="30"/>
    </row>
    <row r="97" spans="1:5" x14ac:dyDescent="0.45">
      <c r="A97" s="8"/>
      <c r="E97" s="30"/>
    </row>
    <row r="98" spans="1:5" x14ac:dyDescent="0.45">
      <c r="A98" s="8"/>
      <c r="E98" s="30"/>
    </row>
    <row r="99" spans="1:5" x14ac:dyDescent="0.45">
      <c r="A99" s="8"/>
      <c r="E99" s="30"/>
    </row>
    <row r="100" spans="1:5" x14ac:dyDescent="0.45">
      <c r="A100" s="8"/>
      <c r="E100" s="30"/>
    </row>
    <row r="101" spans="1:5" x14ac:dyDescent="0.45">
      <c r="A101" s="8"/>
      <c r="E101" s="30"/>
    </row>
    <row r="102" spans="1:5" x14ac:dyDescent="0.45">
      <c r="A102" s="8"/>
      <c r="E102" s="30"/>
    </row>
    <row r="103" spans="1:5" x14ac:dyDescent="0.45">
      <c r="A103" s="8"/>
    </row>
    <row r="104" spans="1:5" x14ac:dyDescent="0.45">
      <c r="A104" s="8"/>
      <c r="E104" s="30"/>
    </row>
    <row r="105" spans="1:5" x14ac:dyDescent="0.45">
      <c r="A105" s="8"/>
    </row>
    <row r="106" spans="1:5" x14ac:dyDescent="0.45">
      <c r="A106" s="8"/>
      <c r="E106" s="30"/>
    </row>
    <row r="107" spans="1:5" x14ac:dyDescent="0.45">
      <c r="A107" s="8"/>
      <c r="E107" s="30"/>
    </row>
    <row r="108" spans="1:5" x14ac:dyDescent="0.45">
      <c r="A108" s="8"/>
      <c r="E108" s="30"/>
    </row>
    <row r="109" spans="1:5" x14ac:dyDescent="0.45">
      <c r="A109" s="8"/>
      <c r="E109" s="30"/>
    </row>
    <row r="110" spans="1:5" x14ac:dyDescent="0.45">
      <c r="A110" s="8"/>
      <c r="E110" s="30"/>
    </row>
    <row r="111" spans="1:5" x14ac:dyDescent="0.45">
      <c r="A111" s="8"/>
      <c r="E111" s="30"/>
    </row>
    <row r="112" spans="1:5" x14ac:dyDescent="0.45">
      <c r="A112" s="8"/>
      <c r="E112" s="30"/>
    </row>
    <row r="113" spans="1:5" x14ac:dyDescent="0.45">
      <c r="A113" s="8"/>
      <c r="E113" s="30"/>
    </row>
    <row r="114" spans="1:5" x14ac:dyDescent="0.45">
      <c r="A114" s="8"/>
      <c r="E114" s="30"/>
    </row>
    <row r="115" spans="1:5" x14ac:dyDescent="0.45">
      <c r="A115" s="8"/>
      <c r="E115" s="30"/>
    </row>
    <row r="116" spans="1:5" x14ac:dyDescent="0.45">
      <c r="A116" s="8"/>
      <c r="E116" s="30"/>
    </row>
    <row r="117" spans="1:5" x14ac:dyDescent="0.45">
      <c r="A117" s="8"/>
      <c r="E117" s="30"/>
    </row>
    <row r="118" spans="1:5" x14ac:dyDescent="0.45">
      <c r="A118" s="8"/>
    </row>
    <row r="119" spans="1:5" x14ac:dyDescent="0.45">
      <c r="A119" s="8"/>
      <c r="E119" s="30"/>
    </row>
    <row r="120" spans="1:5" x14ac:dyDescent="0.45">
      <c r="A120" s="8"/>
      <c r="E120" s="30"/>
    </row>
    <row r="121" spans="1:5" x14ac:dyDescent="0.45">
      <c r="A121" s="8"/>
      <c r="E121" s="30"/>
    </row>
    <row r="122" spans="1:5" x14ac:dyDescent="0.45">
      <c r="A122" s="8"/>
      <c r="E122" s="30"/>
    </row>
    <row r="123" spans="1:5" x14ac:dyDescent="0.45">
      <c r="A123" s="8"/>
      <c r="E123" s="30"/>
    </row>
    <row r="124" spans="1:5" x14ac:dyDescent="0.45">
      <c r="A124" s="8"/>
      <c r="E124" s="30"/>
    </row>
    <row r="125" spans="1:5" x14ac:dyDescent="0.45">
      <c r="A125" s="8"/>
      <c r="E125" s="30"/>
    </row>
    <row r="126" spans="1:5" x14ac:dyDescent="0.45">
      <c r="A126" s="8"/>
      <c r="E126" s="30"/>
    </row>
    <row r="127" spans="1:5" x14ac:dyDescent="0.45">
      <c r="A127" s="8"/>
      <c r="E127" s="30"/>
    </row>
    <row r="128" spans="1:5" x14ac:dyDescent="0.45">
      <c r="A128" s="8"/>
      <c r="E128" s="30"/>
    </row>
    <row r="129" spans="1:5" x14ac:dyDescent="0.45">
      <c r="A129" s="8"/>
      <c r="E129" s="30"/>
    </row>
    <row r="130" spans="1:5" x14ac:dyDescent="0.45">
      <c r="A130" s="8"/>
      <c r="E130" s="30"/>
    </row>
    <row r="131" spans="1:5" x14ac:dyDescent="0.45">
      <c r="A131" s="8"/>
      <c r="E131" s="30"/>
    </row>
    <row r="132" spans="1:5" x14ac:dyDescent="0.45">
      <c r="A132" s="8"/>
      <c r="E132" s="30"/>
    </row>
    <row r="133" spans="1:5" x14ac:dyDescent="0.45">
      <c r="A133" s="8"/>
      <c r="E133" s="30"/>
    </row>
    <row r="134" spans="1:5" x14ac:dyDescent="0.45">
      <c r="A134" s="8"/>
      <c r="E134" s="30"/>
    </row>
    <row r="135" spans="1:5" x14ac:dyDescent="0.45">
      <c r="A135" s="8"/>
      <c r="E135" s="30"/>
    </row>
    <row r="136" spans="1:5" x14ac:dyDescent="0.45">
      <c r="A136" s="8"/>
      <c r="E136" s="30"/>
    </row>
    <row r="137" spans="1:5" x14ac:dyDescent="0.45">
      <c r="A137" s="8"/>
      <c r="E137" s="30"/>
    </row>
    <row r="138" spans="1:5" x14ac:dyDescent="0.45">
      <c r="A138" s="8"/>
      <c r="E138" s="30"/>
    </row>
    <row r="139" spans="1:5" x14ac:dyDescent="0.45">
      <c r="A139" s="8"/>
      <c r="E139" s="30"/>
    </row>
    <row r="140" spans="1:5" x14ac:dyDescent="0.45">
      <c r="A140" s="8"/>
      <c r="E140" s="30"/>
    </row>
    <row r="141" spans="1:5" x14ac:dyDescent="0.45">
      <c r="A141" s="8"/>
      <c r="E141" s="30"/>
    </row>
    <row r="142" spans="1:5" x14ac:dyDescent="0.45">
      <c r="A142" s="8"/>
      <c r="E142" s="30"/>
    </row>
    <row r="143" spans="1:5" x14ac:dyDescent="0.45">
      <c r="A143" s="8"/>
      <c r="E143" s="30"/>
    </row>
    <row r="144" spans="1:5" x14ac:dyDescent="0.45">
      <c r="A144" s="8"/>
      <c r="E144" s="30"/>
    </row>
    <row r="145" spans="1:5" x14ac:dyDescent="0.45">
      <c r="A145" s="8"/>
      <c r="E145" s="30"/>
    </row>
    <row r="146" spans="1:5" x14ac:dyDescent="0.45">
      <c r="A146" s="8"/>
    </row>
    <row r="147" spans="1:5" x14ac:dyDescent="0.45">
      <c r="A147" s="8"/>
      <c r="E147" s="30"/>
    </row>
    <row r="148" spans="1:5" x14ac:dyDescent="0.45">
      <c r="A148" s="8"/>
      <c r="E148" s="30"/>
    </row>
    <row r="149" spans="1:5" x14ac:dyDescent="0.45">
      <c r="A149" s="8"/>
      <c r="E149" s="30"/>
    </row>
  </sheetData>
  <mergeCells count="7">
    <mergeCell ref="J3:O3"/>
    <mergeCell ref="F3:G3"/>
    <mergeCell ref="B35:D35"/>
    <mergeCell ref="B5:B9"/>
    <mergeCell ref="C5:C9"/>
    <mergeCell ref="B10:B34"/>
    <mergeCell ref="C10:C34"/>
  </mergeCells>
  <phoneticPr fontId="18" type="noConversion"/>
  <conditionalFormatting sqref="H5:H34 H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{03267924-365B-4E80-8E60-33FD48B13BB2}</x14:id>
        </ext>
      </extLst>
    </cfRule>
  </conditionalFormatting>
  <conditionalFormatting sqref="H5:H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{8F5EB99A-E2F3-48AC-A9FF-2653F751ABD1}</x14:id>
        </ext>
      </extLst>
    </cfRule>
  </conditionalFormatting>
  <conditionalFormatting sqref="I5:I34 I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{F653982C-1D11-44D5-AC9A-ABD3D729485D}</x14:id>
        </ext>
      </extLst>
    </cfRule>
  </conditionalFormatting>
  <conditionalFormatting sqref="I5:I3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{315DD81D-B0D1-446C-A3E4-3420D9F2DE43}</x14:id>
        </ext>
      </extLst>
    </cfRule>
  </conditionalFormatting>
  <conditionalFormatting sqref="P3:Q3 P5:S9 P10:Q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{75EAFFB9-9599-4FB5-84B4-7595B0E66EBF}</x14:id>
        </ext>
      </extLst>
    </cfRule>
  </conditionalFormatting>
  <conditionalFormatting sqref="P5:S9 P10:Q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{1CBC642C-4C51-4B14-BBC6-61720F285AB9}</x14:id>
        </ext>
      </extLst>
    </cfRule>
  </conditionalFormatting>
  <conditionalFormatting sqref="R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{AED4D699-A963-4262-A010-95431D5AB8EB}</x14:id>
        </ext>
      </extLst>
    </cfRule>
  </conditionalFormatting>
  <conditionalFormatting sqref="R10:R34 R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{F3934390-7043-41D0-8D4E-E745A85C7E37}</x14:id>
        </ext>
      </extLst>
    </cfRule>
  </conditionalFormatting>
  <conditionalFormatting sqref="R10:R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{7E763A6D-5466-42F8-9AA1-D20C15EC4AA0}</x14:id>
        </ext>
      </extLst>
    </cfRule>
  </conditionalFormatting>
  <conditionalFormatting sqref="R3:S3 R10:S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{26B07909-7F14-4EEA-8C34-34C38BDD8FB9}</x14:id>
        </ext>
      </extLst>
    </cfRule>
  </conditionalFormatting>
  <conditionalFormatting sqref="R10:S3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{B2A6A833-DF8F-4CAD-B004-B434E3109C50}</x14:id>
        </ext>
      </extLst>
    </cfRule>
  </conditionalFormatting>
  <conditionalFormatting sqref="S10:S34 S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{A0321E81-53F9-4666-9F28-7D4A01545688}</x14:id>
        </ext>
      </extLst>
    </cfRule>
  </conditionalFormatting>
  <conditionalFormatting sqref="T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{C168F0F2-099D-4A70-808C-D3B2A8CE43D6}</x14:id>
        </ext>
      </extLst>
    </cfRule>
  </conditionalFormatting>
  <conditionalFormatting sqref="T5:T34 T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{7454690C-639A-46A9-B03B-DA7D264191E7}</x14:id>
        </ext>
      </extLst>
    </cfRule>
  </conditionalFormatting>
  <conditionalFormatting sqref="T5:T3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{3FA9B211-68CE-45BD-9142-25968D14622A}</x14:id>
        </ext>
      </extLst>
    </cfRule>
  </conditionalFormatting>
  <conditionalFormatting sqref="U5:U34 U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{88AD550F-3935-4B50-A42F-AF7DACE3C423}</x14:id>
        </ext>
      </extLst>
    </cfRule>
  </conditionalFormatting>
  <conditionalFormatting sqref="U5:U3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{98E8FF12-4D30-4B61-8060-15B8FF4BAAC3}</x14:id>
        </ext>
      </extLst>
    </cfRule>
  </conditionalFormatting>
  <pageMargins left="0.7" right="0.7" top="0.75" bottom="0.75" header="0.3" footer="0.3"/>
  <ignoredErrors>
    <ignoredError sqref="F5:F9 G5:G9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67924-365B-4E80-8E60-33FD48B13B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H5:H34 H3</xm:sqref>
        </x14:conditionalFormatting>
        <x14:conditionalFormatting xmlns:xm="http://schemas.microsoft.com/office/excel/2006/main">
          <x14:cfRule type="dataBar" id="{8F5EB99A-E2F3-48AC-A9FF-2653F751A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H5:H34</xm:sqref>
        </x14:conditionalFormatting>
        <x14:conditionalFormatting xmlns:xm="http://schemas.microsoft.com/office/excel/2006/main">
          <x14:cfRule type="dataBar" id="{F653982C-1D11-44D5-AC9A-ABD3D72948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I5:I34 I3</xm:sqref>
        </x14:conditionalFormatting>
        <x14:conditionalFormatting xmlns:xm="http://schemas.microsoft.com/office/excel/2006/main">
          <x14:cfRule type="dataBar" id="{315DD81D-B0D1-446C-A3E4-3420D9F2D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I5:I34</xm:sqref>
        </x14:conditionalFormatting>
        <x14:conditionalFormatting xmlns:xm="http://schemas.microsoft.com/office/excel/2006/main">
          <x14:cfRule type="dataBar" id="{75EAFFB9-9599-4FB5-84B4-7595B0E66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P3:Q3 P5:S9 P10:Q34</xm:sqref>
        </x14:conditionalFormatting>
        <x14:conditionalFormatting xmlns:xm="http://schemas.microsoft.com/office/excel/2006/main">
          <x14:cfRule type="dataBar" id="{1CBC642C-4C51-4B14-BBC6-61720F285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P5:S9 P10:Q34</xm:sqref>
        </x14:conditionalFormatting>
        <x14:conditionalFormatting xmlns:xm="http://schemas.microsoft.com/office/excel/2006/main">
          <x14:cfRule type="dataBar" id="{AED4D699-A963-4262-A010-95431D5AB8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F3934390-7043-41D0-8D4E-E745A85C7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R10:R34 R3</xm:sqref>
        </x14:conditionalFormatting>
        <x14:conditionalFormatting xmlns:xm="http://schemas.microsoft.com/office/excel/2006/main">
          <x14:cfRule type="dataBar" id="{7E763A6D-5466-42F8-9AA1-D20C15EC4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  <x14:conditionalFormatting xmlns:xm="http://schemas.microsoft.com/office/excel/2006/main">
          <x14:cfRule type="dataBar" id="{26B07909-7F14-4EEA-8C34-34C38BDD8F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R3:S3 R10:S34</xm:sqref>
        </x14:conditionalFormatting>
        <x14:conditionalFormatting xmlns:xm="http://schemas.microsoft.com/office/excel/2006/main">
          <x14:cfRule type="dataBar" id="{B2A6A833-DF8F-4CAD-B004-B434E3109C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R10:S34</xm:sqref>
        </x14:conditionalFormatting>
        <x14:conditionalFormatting xmlns:xm="http://schemas.microsoft.com/office/excel/2006/main">
          <x14:cfRule type="dataBar" id="{A0321E81-53F9-4666-9F28-7D4A01545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S10:S34 S3</xm:sqref>
        </x14:conditionalFormatting>
        <x14:conditionalFormatting xmlns:xm="http://schemas.microsoft.com/office/excel/2006/main">
          <x14:cfRule type="dataBar" id="{C168F0F2-099D-4A70-808C-D3B2A8CE4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T3</xm:sqref>
        </x14:conditionalFormatting>
        <x14:conditionalFormatting xmlns:xm="http://schemas.microsoft.com/office/excel/2006/main">
          <x14:cfRule type="dataBar" id="{7454690C-639A-46A9-B03B-DA7D26419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T5:T34 T3</xm:sqref>
        </x14:conditionalFormatting>
        <x14:conditionalFormatting xmlns:xm="http://schemas.microsoft.com/office/excel/2006/main">
          <x14:cfRule type="dataBar" id="{3FA9B211-68CE-45BD-9142-25968D1462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T5:T34</xm:sqref>
        </x14:conditionalFormatting>
        <x14:conditionalFormatting xmlns:xm="http://schemas.microsoft.com/office/excel/2006/main">
          <x14:cfRule type="dataBar" id="{88AD550F-3935-4B50-A42F-AF7DACE3C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U5:U34 U3</xm:sqref>
        </x14:conditionalFormatting>
        <x14:conditionalFormatting xmlns:xm="http://schemas.microsoft.com/office/excel/2006/main">
          <x14:cfRule type="dataBar" id="{98E8FF12-4D30-4B61-8060-15B8FF4BA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U5:U34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운영안</vt:lpstr>
      <vt:lpstr>버짓팅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우아영 [wahyoung]</cp:lastModifiedBy>
  <dcterms:created xsi:type="dcterms:W3CDTF">2025-02-21T10:59:17Z</dcterms:created>
  <dcterms:modified xsi:type="dcterms:W3CDTF">2025-07-21T04:29:22Z</dcterms:modified>
</cp:coreProperties>
</file>